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D4F09A3-004B-425F-92C8-190E94EBA61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" i="2"/>
  <c r="A14" i="3"/>
  <c r="C1" i="3"/>
  <c r="B2" i="2"/>
  <c r="AV27" i="1" l="1"/>
  <c r="AX22" i="1" l="1"/>
  <c r="AR23" i="1" l="1"/>
  <c r="AX17" i="1"/>
  <c r="I39" i="1" l="1"/>
  <c r="F39" i="1"/>
  <c r="E39" i="1"/>
  <c r="G39" i="1" s="1"/>
  <c r="B39" i="1"/>
  <c r="I38" i="1"/>
  <c r="F38" i="1"/>
  <c r="E38" i="1"/>
  <c r="G38" i="1" s="1"/>
  <c r="B38" i="1"/>
  <c r="I37" i="1"/>
  <c r="F37" i="1"/>
  <c r="E37" i="1"/>
  <c r="G37" i="1" s="1"/>
  <c r="B37" i="1"/>
  <c r="I36" i="1"/>
  <c r="F36" i="1"/>
  <c r="E36" i="1"/>
  <c r="G36" i="1" s="1"/>
  <c r="B36" i="1"/>
  <c r="I35" i="1"/>
  <c r="F35" i="1"/>
  <c r="E35" i="1"/>
  <c r="G35" i="1" s="1"/>
  <c r="B35" i="1"/>
  <c r="I34" i="1"/>
  <c r="F34" i="1"/>
  <c r="E34" i="1"/>
  <c r="G34" i="1" s="1"/>
  <c r="B34" i="1"/>
  <c r="I33" i="1"/>
  <c r="F33" i="1"/>
  <c r="E33" i="1"/>
  <c r="G33" i="1" s="1"/>
  <c r="B33" i="1"/>
  <c r="I32" i="1"/>
  <c r="F32" i="1"/>
  <c r="E32" i="1"/>
  <c r="G32" i="1" s="1"/>
  <c r="B32" i="1"/>
  <c r="I31" i="1"/>
  <c r="F31" i="1"/>
  <c r="E31" i="1"/>
  <c r="G31" i="1" s="1"/>
  <c r="B31" i="1"/>
  <c r="I30" i="1"/>
  <c r="F30" i="1"/>
  <c r="E30" i="1"/>
  <c r="G30" i="1" s="1"/>
  <c r="B30" i="1"/>
  <c r="I29" i="1"/>
  <c r="F29" i="1"/>
  <c r="E29" i="1"/>
  <c r="G29" i="1" s="1"/>
  <c r="B29" i="1"/>
  <c r="I28" i="1"/>
  <c r="F28" i="1"/>
  <c r="E28" i="1"/>
  <c r="G28" i="1" s="1"/>
  <c r="B28" i="1"/>
  <c r="I27" i="1"/>
  <c r="F27" i="1"/>
  <c r="E27" i="1"/>
  <c r="G27" i="1" s="1"/>
  <c r="B27" i="1"/>
  <c r="I26" i="1"/>
  <c r="F26" i="1"/>
  <c r="E26" i="1"/>
  <c r="G26" i="1" s="1"/>
  <c r="B26" i="1"/>
  <c r="I25" i="1"/>
  <c r="F25" i="1"/>
  <c r="E25" i="1"/>
  <c r="G25" i="1" s="1"/>
  <c r="B25" i="1"/>
  <c r="I24" i="1"/>
  <c r="G24" i="1"/>
  <c r="F24" i="1"/>
  <c r="E24" i="1"/>
  <c r="B24" i="1"/>
  <c r="I23" i="1"/>
  <c r="F23" i="1"/>
  <c r="E23" i="1"/>
  <c r="G23" i="1" s="1"/>
  <c r="B23" i="1"/>
  <c r="G22" i="1"/>
  <c r="F22" i="1"/>
  <c r="B22" i="1"/>
  <c r="AT25" i="1"/>
  <c r="AS25" i="1"/>
  <c r="AQ25" i="1"/>
  <c r="AU23" i="1"/>
  <c r="AU25" i="1" l="1"/>
  <c r="AR25" i="1"/>
  <c r="AZ17" i="1"/>
  <c r="AT48" i="1" l="1"/>
  <c r="AS48" i="1"/>
  <c r="AQ48" i="1"/>
  <c r="AR46" i="1"/>
  <c r="AU46" i="1"/>
  <c r="AN62" i="1"/>
  <c r="AK62" i="1"/>
  <c r="AJ62" i="1"/>
  <c r="AL62" i="1" s="1"/>
  <c r="AG62" i="1"/>
  <c r="AN61" i="1"/>
  <c r="AK61" i="1"/>
  <c r="AJ61" i="1"/>
  <c r="AL61" i="1" s="1"/>
  <c r="AG61" i="1"/>
  <c r="AN60" i="1"/>
  <c r="AL60" i="1"/>
  <c r="AK60" i="1"/>
  <c r="AJ60" i="1"/>
  <c r="AG60" i="1"/>
  <c r="AN59" i="1"/>
  <c r="AL59" i="1"/>
  <c r="AK59" i="1"/>
  <c r="AJ59" i="1"/>
  <c r="AG59" i="1"/>
  <c r="AN58" i="1"/>
  <c r="AK58" i="1"/>
  <c r="AJ58" i="1"/>
  <c r="AL58" i="1" s="1"/>
  <c r="AG58" i="1"/>
  <c r="AR48" i="1" l="1"/>
  <c r="AU48" i="1"/>
  <c r="AR69" i="1"/>
  <c r="I70" i="1" l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69" i="1" l="1"/>
  <c r="AN85" i="1"/>
  <c r="AL85" i="1"/>
  <c r="AK85" i="1"/>
  <c r="AJ85" i="1"/>
  <c r="AG85" i="1"/>
  <c r="AN84" i="1"/>
  <c r="AK84" i="1"/>
  <c r="AJ84" i="1"/>
  <c r="AL84" i="1" s="1"/>
  <c r="AG84" i="1"/>
  <c r="AN83" i="1"/>
  <c r="AK83" i="1"/>
  <c r="AJ83" i="1"/>
  <c r="AL83" i="1" s="1"/>
  <c r="AG83" i="1"/>
  <c r="AN82" i="1"/>
  <c r="AL82" i="1"/>
  <c r="AK82" i="1"/>
  <c r="AJ82" i="1"/>
  <c r="AG82" i="1"/>
  <c r="AN81" i="1"/>
  <c r="AK81" i="1"/>
  <c r="AJ81" i="1"/>
  <c r="AL81" i="1" s="1"/>
  <c r="AG81" i="1"/>
  <c r="AN80" i="1"/>
  <c r="AK80" i="1"/>
  <c r="AJ80" i="1"/>
  <c r="AL80" i="1" s="1"/>
  <c r="AG80" i="1"/>
  <c r="AN79" i="1"/>
  <c r="AK79" i="1"/>
  <c r="AJ79" i="1"/>
  <c r="AL79" i="1" s="1"/>
  <c r="AG79" i="1"/>
  <c r="AN78" i="1"/>
  <c r="AK78" i="1"/>
  <c r="AJ78" i="1"/>
  <c r="AL78" i="1" s="1"/>
  <c r="AG78" i="1"/>
  <c r="AN77" i="1"/>
  <c r="AL77" i="1"/>
  <c r="AK77" i="1"/>
  <c r="AJ77" i="1"/>
  <c r="AG77" i="1"/>
  <c r="AN76" i="1"/>
  <c r="AK76" i="1"/>
  <c r="AJ76" i="1"/>
  <c r="AL76" i="1" s="1"/>
  <c r="AG76" i="1"/>
  <c r="AN75" i="1"/>
  <c r="AK75" i="1"/>
  <c r="AJ75" i="1"/>
  <c r="AL75" i="1" s="1"/>
  <c r="AG75" i="1"/>
  <c r="AN74" i="1"/>
  <c r="AL74" i="1"/>
  <c r="AK74" i="1"/>
  <c r="AJ74" i="1"/>
  <c r="AG74" i="1"/>
  <c r="AN73" i="1"/>
  <c r="AK73" i="1"/>
  <c r="AJ73" i="1"/>
  <c r="AL73" i="1" s="1"/>
  <c r="AG73" i="1"/>
  <c r="AN72" i="1"/>
  <c r="AK72" i="1"/>
  <c r="AJ72" i="1"/>
  <c r="AL72" i="1" s="1"/>
  <c r="AG72" i="1"/>
  <c r="AN71" i="1"/>
  <c r="AK71" i="1"/>
  <c r="AJ71" i="1"/>
  <c r="AL71" i="1" s="1"/>
  <c r="AG71" i="1"/>
  <c r="AN70" i="1"/>
  <c r="AK70" i="1"/>
  <c r="AJ70" i="1"/>
  <c r="AL70" i="1" s="1"/>
  <c r="AG70" i="1"/>
  <c r="AN69" i="1"/>
  <c r="AL69" i="1"/>
  <c r="AK69" i="1"/>
  <c r="AJ69" i="1"/>
  <c r="AG69" i="1"/>
  <c r="AL68" i="1"/>
  <c r="AK68" i="1"/>
  <c r="AG68" i="1"/>
  <c r="F85" i="1"/>
  <c r="E85" i="1"/>
  <c r="G85" i="1" s="1"/>
  <c r="B85" i="1"/>
  <c r="F84" i="1"/>
  <c r="E84" i="1"/>
  <c r="G84" i="1" s="1"/>
  <c r="B84" i="1"/>
  <c r="F83" i="1"/>
  <c r="E83" i="1"/>
  <c r="G83" i="1" s="1"/>
  <c r="B83" i="1"/>
  <c r="F82" i="1"/>
  <c r="E82" i="1"/>
  <c r="G82" i="1" s="1"/>
  <c r="B82" i="1"/>
  <c r="F81" i="1"/>
  <c r="E81" i="1"/>
  <c r="G81" i="1" s="1"/>
  <c r="B81" i="1"/>
  <c r="F80" i="1"/>
  <c r="E80" i="1"/>
  <c r="G80" i="1" s="1"/>
  <c r="B80" i="1"/>
  <c r="F79" i="1"/>
  <c r="E79" i="1"/>
  <c r="G79" i="1" s="1"/>
  <c r="B79" i="1"/>
  <c r="F78" i="1"/>
  <c r="E78" i="1"/>
  <c r="G78" i="1" s="1"/>
  <c r="B78" i="1"/>
  <c r="F77" i="1"/>
  <c r="E77" i="1"/>
  <c r="G77" i="1" s="1"/>
  <c r="B77" i="1"/>
  <c r="F76" i="1"/>
  <c r="E76" i="1"/>
  <c r="G76" i="1" s="1"/>
  <c r="B76" i="1"/>
  <c r="F75" i="1"/>
  <c r="E75" i="1"/>
  <c r="G75" i="1" s="1"/>
  <c r="B75" i="1"/>
  <c r="F74" i="1"/>
  <c r="E74" i="1"/>
  <c r="G74" i="1" s="1"/>
  <c r="B74" i="1"/>
  <c r="F73" i="1"/>
  <c r="E73" i="1"/>
  <c r="G73" i="1" s="1"/>
  <c r="B73" i="1"/>
  <c r="F72" i="1"/>
  <c r="E72" i="1"/>
  <c r="G72" i="1" s="1"/>
  <c r="B72" i="1"/>
  <c r="AU71" i="1"/>
  <c r="AR71" i="1"/>
  <c r="F71" i="1"/>
  <c r="E71" i="1"/>
  <c r="G71" i="1" s="1"/>
  <c r="B71" i="1"/>
  <c r="F70" i="1"/>
  <c r="E70" i="1"/>
  <c r="G70" i="1" s="1"/>
  <c r="B70" i="1"/>
  <c r="AU69" i="1"/>
  <c r="F69" i="1"/>
  <c r="E69" i="1"/>
  <c r="G69" i="1" s="1"/>
  <c r="B69" i="1"/>
  <c r="G68" i="1"/>
  <c r="F68" i="1"/>
  <c r="B68" i="1"/>
  <c r="AT113" i="1" l="1"/>
  <c r="AN108" i="1" l="1"/>
  <c r="AK108" i="1"/>
  <c r="AJ108" i="1"/>
  <c r="AL108" i="1" s="1"/>
  <c r="AG108" i="1"/>
  <c r="AN107" i="1"/>
  <c r="AK107" i="1"/>
  <c r="AJ107" i="1"/>
  <c r="AL107" i="1" s="1"/>
  <c r="AG107" i="1"/>
  <c r="AN106" i="1"/>
  <c r="AK106" i="1"/>
  <c r="AJ106" i="1"/>
  <c r="AL106" i="1" s="1"/>
  <c r="AG106" i="1"/>
  <c r="AN105" i="1"/>
  <c r="AK105" i="1"/>
  <c r="AJ105" i="1"/>
  <c r="AL105" i="1" s="1"/>
  <c r="AG105" i="1"/>
  <c r="AN104" i="1"/>
  <c r="AK104" i="1"/>
  <c r="AJ104" i="1"/>
  <c r="AL104" i="1" s="1"/>
  <c r="AG104" i="1"/>
  <c r="AN103" i="1"/>
  <c r="AK103" i="1"/>
  <c r="AJ103" i="1"/>
  <c r="AL103" i="1" s="1"/>
  <c r="AG103" i="1"/>
  <c r="AN102" i="1"/>
  <c r="AK102" i="1"/>
  <c r="AJ102" i="1"/>
  <c r="AL102" i="1" s="1"/>
  <c r="AG102" i="1"/>
  <c r="AN101" i="1"/>
  <c r="AK101" i="1"/>
  <c r="AJ101" i="1"/>
  <c r="AL101" i="1" s="1"/>
  <c r="AG101" i="1"/>
  <c r="AN100" i="1"/>
  <c r="AK100" i="1"/>
  <c r="AJ100" i="1"/>
  <c r="AL100" i="1" s="1"/>
  <c r="AG100" i="1"/>
  <c r="AN99" i="1"/>
  <c r="AK99" i="1"/>
  <c r="AJ99" i="1"/>
  <c r="AL99" i="1" s="1"/>
  <c r="AG99" i="1"/>
  <c r="AN98" i="1"/>
  <c r="AK98" i="1"/>
  <c r="AJ98" i="1"/>
  <c r="AL98" i="1" s="1"/>
  <c r="AG98" i="1"/>
  <c r="AN97" i="1"/>
  <c r="AK97" i="1"/>
  <c r="AJ97" i="1"/>
  <c r="AL97" i="1" s="1"/>
  <c r="AG97" i="1"/>
  <c r="AN96" i="1"/>
  <c r="AK96" i="1"/>
  <c r="AJ96" i="1"/>
  <c r="AL96" i="1" s="1"/>
  <c r="AG96" i="1"/>
  <c r="AN95" i="1"/>
  <c r="AK95" i="1"/>
  <c r="AJ95" i="1"/>
  <c r="AL95" i="1" s="1"/>
  <c r="AG95" i="1"/>
  <c r="AN94" i="1"/>
  <c r="AK94" i="1"/>
  <c r="AJ94" i="1"/>
  <c r="AL94" i="1" s="1"/>
  <c r="AG94" i="1"/>
  <c r="AN93" i="1"/>
  <c r="AK93" i="1"/>
  <c r="AJ93" i="1"/>
  <c r="AL93" i="1" s="1"/>
  <c r="AG93" i="1"/>
  <c r="AN92" i="1"/>
  <c r="AK92" i="1"/>
  <c r="AJ92" i="1"/>
  <c r="AL92" i="1" s="1"/>
  <c r="AG92" i="1"/>
  <c r="AL91" i="1"/>
  <c r="AK91" i="1"/>
  <c r="AG91" i="1"/>
  <c r="I108" i="1"/>
  <c r="F108" i="1"/>
  <c r="E108" i="1"/>
  <c r="G108" i="1" s="1"/>
  <c r="B108" i="1"/>
  <c r="I107" i="1"/>
  <c r="F107" i="1"/>
  <c r="E107" i="1"/>
  <c r="G107" i="1" s="1"/>
  <c r="B107" i="1"/>
  <c r="I106" i="1"/>
  <c r="F106" i="1"/>
  <c r="E106" i="1"/>
  <c r="G106" i="1" s="1"/>
  <c r="B106" i="1"/>
  <c r="I105" i="1"/>
  <c r="F105" i="1"/>
  <c r="E105" i="1"/>
  <c r="G105" i="1" s="1"/>
  <c r="B105" i="1"/>
  <c r="I104" i="1"/>
  <c r="F104" i="1"/>
  <c r="E104" i="1"/>
  <c r="G104" i="1" s="1"/>
  <c r="B104" i="1"/>
  <c r="I103" i="1"/>
  <c r="F103" i="1"/>
  <c r="E103" i="1"/>
  <c r="G103" i="1" s="1"/>
  <c r="B103" i="1"/>
  <c r="I102" i="1"/>
  <c r="F102" i="1"/>
  <c r="E102" i="1"/>
  <c r="G102" i="1" s="1"/>
  <c r="B102" i="1"/>
  <c r="I101" i="1"/>
  <c r="F101" i="1"/>
  <c r="E101" i="1"/>
  <c r="G101" i="1" s="1"/>
  <c r="B101" i="1"/>
  <c r="I100" i="1"/>
  <c r="F100" i="1"/>
  <c r="E100" i="1"/>
  <c r="G100" i="1" s="1"/>
  <c r="B100" i="1"/>
  <c r="I99" i="1"/>
  <c r="F99" i="1"/>
  <c r="E99" i="1"/>
  <c r="G99" i="1" s="1"/>
  <c r="B99" i="1"/>
  <c r="I98" i="1"/>
  <c r="F98" i="1"/>
  <c r="E98" i="1"/>
  <c r="G98" i="1" s="1"/>
  <c r="B98" i="1"/>
  <c r="I97" i="1"/>
  <c r="F97" i="1"/>
  <c r="E97" i="1"/>
  <c r="G97" i="1" s="1"/>
  <c r="B97" i="1"/>
  <c r="I96" i="1"/>
  <c r="F96" i="1"/>
  <c r="E96" i="1"/>
  <c r="G96" i="1" s="1"/>
  <c r="B96" i="1"/>
  <c r="I95" i="1"/>
  <c r="F95" i="1"/>
  <c r="E95" i="1"/>
  <c r="G95" i="1" s="1"/>
  <c r="B95" i="1"/>
  <c r="AR94" i="1"/>
  <c r="I94" i="1"/>
  <c r="F94" i="1"/>
  <c r="E94" i="1"/>
  <c r="G94" i="1" s="1"/>
  <c r="B94" i="1"/>
  <c r="I93" i="1"/>
  <c r="F93" i="1"/>
  <c r="E93" i="1"/>
  <c r="G93" i="1" s="1"/>
  <c r="B93" i="1"/>
  <c r="AU92" i="1"/>
  <c r="AR92" i="1"/>
  <c r="I92" i="1"/>
  <c r="F92" i="1"/>
  <c r="E92" i="1"/>
  <c r="G92" i="1" s="1"/>
  <c r="B92" i="1"/>
  <c r="G91" i="1"/>
  <c r="F91" i="1"/>
  <c r="B91" i="1"/>
  <c r="AU94" i="1" l="1"/>
  <c r="AR119" i="1"/>
  <c r="I122" i="1" l="1"/>
  <c r="I123" i="1"/>
  <c r="I124" i="1"/>
  <c r="I125" i="1"/>
  <c r="I126" i="1"/>
  <c r="I127" i="1"/>
  <c r="I128" i="1"/>
  <c r="I129" i="1"/>
  <c r="I130" i="1"/>
  <c r="E122" i="1"/>
  <c r="E123" i="1"/>
  <c r="E124" i="1"/>
  <c r="E125" i="1"/>
  <c r="E126" i="1"/>
  <c r="E127" i="1"/>
  <c r="E128" i="1"/>
  <c r="E129" i="1"/>
  <c r="E130" i="1"/>
  <c r="I121" i="1" l="1"/>
  <c r="E121" i="1"/>
  <c r="I120" i="1"/>
  <c r="E120" i="1"/>
  <c r="I119" i="1"/>
  <c r="E119" i="1"/>
  <c r="I118" i="1" l="1"/>
  <c r="E118" i="1"/>
  <c r="I117" i="1" l="1"/>
  <c r="E117" i="1"/>
  <c r="G117" i="1" s="1"/>
  <c r="I116" i="1"/>
  <c r="E116" i="1"/>
  <c r="G116" i="1" s="1"/>
  <c r="I115" i="1"/>
  <c r="E115" i="1"/>
  <c r="G115" i="1" s="1"/>
  <c r="AO130" i="1"/>
  <c r="AN130" i="1"/>
  <c r="AK130" i="1"/>
  <c r="AJ130" i="1"/>
  <c r="AG130" i="1"/>
  <c r="AL129" i="1"/>
  <c r="AK129" i="1"/>
  <c r="AG129" i="1"/>
  <c r="AL128" i="1"/>
  <c r="AK128" i="1"/>
  <c r="AG128" i="1"/>
  <c r="AL127" i="1"/>
  <c r="AK127" i="1"/>
  <c r="AG127" i="1"/>
  <c r="AL126" i="1"/>
  <c r="AK126" i="1"/>
  <c r="AN125" i="1"/>
  <c r="AK125" i="1"/>
  <c r="AJ125" i="1"/>
  <c r="AL125" i="1" s="1"/>
  <c r="AL124" i="1"/>
  <c r="AK124" i="1"/>
  <c r="AL123" i="1"/>
  <c r="AK123" i="1"/>
  <c r="AL122" i="1"/>
  <c r="AK122" i="1"/>
  <c r="AO118" i="1"/>
  <c r="I114" i="1"/>
  <c r="E114" i="1"/>
  <c r="G114" i="1" s="1"/>
  <c r="F130" i="1"/>
  <c r="G130" i="1"/>
  <c r="B130" i="1"/>
  <c r="F129" i="1"/>
  <c r="G129" i="1"/>
  <c r="B129" i="1"/>
  <c r="F128" i="1"/>
  <c r="G128" i="1"/>
  <c r="B128" i="1"/>
  <c r="F127" i="1"/>
  <c r="G127" i="1"/>
  <c r="B127" i="1"/>
  <c r="F126" i="1"/>
  <c r="G126" i="1"/>
  <c r="B126" i="1"/>
  <c r="F125" i="1"/>
  <c r="G125" i="1"/>
  <c r="B125" i="1"/>
  <c r="F124" i="1"/>
  <c r="G124" i="1"/>
  <c r="B124" i="1"/>
  <c r="F123" i="1"/>
  <c r="G123" i="1"/>
  <c r="B123" i="1"/>
  <c r="F122" i="1"/>
  <c r="G122" i="1"/>
  <c r="B122" i="1"/>
  <c r="F121" i="1"/>
  <c r="G121" i="1"/>
  <c r="B121" i="1"/>
  <c r="F120" i="1"/>
  <c r="G120" i="1"/>
  <c r="B120" i="1"/>
  <c r="F119" i="1"/>
  <c r="G119" i="1"/>
  <c r="B119" i="1"/>
  <c r="F118" i="1"/>
  <c r="G118" i="1"/>
  <c r="B118" i="1"/>
  <c r="F117" i="1"/>
  <c r="B117" i="1"/>
  <c r="AT116" i="1"/>
  <c r="AS116" i="1"/>
  <c r="AQ116" i="1"/>
  <c r="F116" i="1"/>
  <c r="B116" i="1"/>
  <c r="F115" i="1"/>
  <c r="B115" i="1"/>
  <c r="AU114" i="1"/>
  <c r="AR114" i="1"/>
  <c r="F114" i="1"/>
  <c r="B114" i="1"/>
  <c r="G113" i="1"/>
  <c r="F113" i="1"/>
  <c r="B113" i="1"/>
  <c r="AZ135" i="1"/>
  <c r="AY135" i="1"/>
  <c r="AX135" i="1"/>
  <c r="AW135" i="1"/>
  <c r="AR116" i="1" l="1"/>
  <c r="AL130" i="1"/>
  <c r="AU116" i="1"/>
  <c r="H155" i="1"/>
  <c r="E168" i="1" l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E178" i="1"/>
  <c r="G178" i="1" s="1"/>
  <c r="E179" i="1"/>
  <c r="G179" i="1" s="1"/>
  <c r="E180" i="1"/>
  <c r="G180" i="1" s="1"/>
  <c r="E181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G177" i="1"/>
  <c r="G181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E167" i="1"/>
  <c r="G167" i="1" s="1"/>
  <c r="I166" i="1"/>
  <c r="F166" i="1"/>
  <c r="E166" i="1"/>
  <c r="G166" i="1" s="1"/>
  <c r="AU165" i="1"/>
  <c r="I165" i="1"/>
  <c r="E165" i="1"/>
  <c r="G165" i="1" s="1"/>
  <c r="F165" i="1"/>
  <c r="AN181" i="1"/>
  <c r="AK181" i="1"/>
  <c r="AJ181" i="1"/>
  <c r="AL181" i="1" s="1"/>
  <c r="AG181" i="1"/>
  <c r="AN180" i="1"/>
  <c r="AK180" i="1"/>
  <c r="AJ180" i="1"/>
  <c r="AL180" i="1" s="1"/>
  <c r="AG180" i="1"/>
  <c r="AN179" i="1"/>
  <c r="AK179" i="1"/>
  <c r="AJ179" i="1"/>
  <c r="AL179" i="1" s="1"/>
  <c r="AG179" i="1"/>
  <c r="AN178" i="1"/>
  <c r="AK178" i="1"/>
  <c r="AJ178" i="1"/>
  <c r="AL178" i="1" s="1"/>
  <c r="AG178" i="1"/>
  <c r="AN177" i="1"/>
  <c r="AK177" i="1"/>
  <c r="AJ177" i="1"/>
  <c r="AL177" i="1" s="1"/>
  <c r="AG177" i="1"/>
  <c r="AN176" i="1"/>
  <c r="AK176" i="1"/>
  <c r="AJ176" i="1"/>
  <c r="AL176" i="1" s="1"/>
  <c r="AG176" i="1"/>
  <c r="AN175" i="1"/>
  <c r="AK175" i="1"/>
  <c r="AJ175" i="1"/>
  <c r="AL175" i="1" s="1"/>
  <c r="AG175" i="1"/>
  <c r="AN174" i="1"/>
  <c r="AK174" i="1"/>
  <c r="AJ174" i="1"/>
  <c r="AL174" i="1" s="1"/>
  <c r="AG174" i="1"/>
  <c r="AN173" i="1"/>
  <c r="AK173" i="1"/>
  <c r="AJ173" i="1"/>
  <c r="AL173" i="1" s="1"/>
  <c r="AG173" i="1"/>
  <c r="AN172" i="1"/>
  <c r="AK172" i="1"/>
  <c r="AJ172" i="1"/>
  <c r="AL172" i="1" s="1"/>
  <c r="AG172" i="1"/>
  <c r="AN171" i="1"/>
  <c r="AK171" i="1"/>
  <c r="AJ171" i="1"/>
  <c r="AL171" i="1" s="1"/>
  <c r="AG171" i="1"/>
  <c r="AN170" i="1"/>
  <c r="AK170" i="1"/>
  <c r="AJ170" i="1"/>
  <c r="AL170" i="1" s="1"/>
  <c r="AG170" i="1"/>
  <c r="AN169" i="1"/>
  <c r="AK169" i="1"/>
  <c r="AJ169" i="1"/>
  <c r="AL169" i="1" s="1"/>
  <c r="AG169" i="1"/>
  <c r="AN168" i="1"/>
  <c r="AK168" i="1"/>
  <c r="AJ168" i="1"/>
  <c r="AL168" i="1" s="1"/>
  <c r="AG168" i="1"/>
  <c r="AN167" i="1"/>
  <c r="AK167" i="1"/>
  <c r="AJ167" i="1"/>
  <c r="AL167" i="1" s="1"/>
  <c r="AG167" i="1"/>
  <c r="AN166" i="1"/>
  <c r="AK166" i="1"/>
  <c r="AJ166" i="1"/>
  <c r="AL166" i="1" s="1"/>
  <c r="AG166" i="1"/>
  <c r="AN165" i="1"/>
  <c r="AK165" i="1"/>
  <c r="AJ165" i="1"/>
  <c r="AL165" i="1" s="1"/>
  <c r="AG165" i="1"/>
  <c r="AL164" i="1"/>
  <c r="AK164" i="1"/>
  <c r="AG164" i="1"/>
  <c r="B180" i="1"/>
  <c r="B179" i="1"/>
  <c r="B178" i="1"/>
  <c r="AT167" i="1"/>
  <c r="AS167" i="1"/>
  <c r="AQ167" i="1"/>
  <c r="AR165" i="1"/>
  <c r="I199" i="1"/>
  <c r="E199" i="1"/>
  <c r="AR167" i="1" l="1"/>
  <c r="AU167" i="1"/>
  <c r="AY17" i="1"/>
  <c r="J192" i="1" l="1"/>
  <c r="J204" i="1"/>
  <c r="AT190" i="1"/>
  <c r="AS190" i="1"/>
  <c r="AQ190" i="1"/>
  <c r="AU188" i="1"/>
  <c r="AR188" i="1"/>
  <c r="AN204" i="1"/>
  <c r="AK204" i="1"/>
  <c r="AJ204" i="1"/>
  <c r="AL204" i="1" s="1"/>
  <c r="AG204" i="1"/>
  <c r="AN203" i="1"/>
  <c r="AK203" i="1"/>
  <c r="AJ203" i="1"/>
  <c r="AL203" i="1" s="1"/>
  <c r="AG203" i="1"/>
  <c r="AN202" i="1"/>
  <c r="AK202" i="1"/>
  <c r="AJ202" i="1"/>
  <c r="AL202" i="1" s="1"/>
  <c r="AG202" i="1"/>
  <c r="AN201" i="1"/>
  <c r="AK201" i="1"/>
  <c r="AJ201" i="1"/>
  <c r="AL201" i="1" s="1"/>
  <c r="AG201" i="1"/>
  <c r="AN200" i="1"/>
  <c r="AK200" i="1"/>
  <c r="AJ200" i="1"/>
  <c r="AL200" i="1" s="1"/>
  <c r="AG200" i="1"/>
  <c r="AN199" i="1"/>
  <c r="AK199" i="1"/>
  <c r="AJ199" i="1"/>
  <c r="AL199" i="1" s="1"/>
  <c r="AG199" i="1"/>
  <c r="AN198" i="1"/>
  <c r="AK198" i="1"/>
  <c r="AJ198" i="1"/>
  <c r="AL198" i="1" s="1"/>
  <c r="AG198" i="1"/>
  <c r="AN197" i="1"/>
  <c r="AK197" i="1"/>
  <c r="AJ197" i="1"/>
  <c r="AL197" i="1" s="1"/>
  <c r="AG197" i="1"/>
  <c r="AN196" i="1"/>
  <c r="AK196" i="1"/>
  <c r="AJ196" i="1"/>
  <c r="AL196" i="1" s="1"/>
  <c r="AG196" i="1"/>
  <c r="AN195" i="1"/>
  <c r="AK195" i="1"/>
  <c r="AJ195" i="1"/>
  <c r="AL195" i="1" s="1"/>
  <c r="AG195" i="1"/>
  <c r="AN194" i="1"/>
  <c r="AK194" i="1"/>
  <c r="AJ194" i="1"/>
  <c r="AL194" i="1" s="1"/>
  <c r="AG194" i="1"/>
  <c r="AN193" i="1"/>
  <c r="AK193" i="1"/>
  <c r="AJ193" i="1"/>
  <c r="AL193" i="1" s="1"/>
  <c r="AG193" i="1"/>
  <c r="AN192" i="1"/>
  <c r="AK192" i="1"/>
  <c r="AJ192" i="1"/>
  <c r="AL192" i="1" s="1"/>
  <c r="AG192" i="1"/>
  <c r="AN191" i="1"/>
  <c r="AK191" i="1"/>
  <c r="AJ191" i="1"/>
  <c r="AL191" i="1" s="1"/>
  <c r="AG191" i="1"/>
  <c r="AN190" i="1"/>
  <c r="AK190" i="1"/>
  <c r="AJ190" i="1"/>
  <c r="AL190" i="1" s="1"/>
  <c r="AG190" i="1"/>
  <c r="AN189" i="1"/>
  <c r="AK189" i="1"/>
  <c r="AJ189" i="1"/>
  <c r="AL189" i="1" s="1"/>
  <c r="AG189" i="1"/>
  <c r="AN188" i="1"/>
  <c r="AK188" i="1"/>
  <c r="AJ188" i="1"/>
  <c r="AL188" i="1" s="1"/>
  <c r="AG188" i="1"/>
  <c r="AL187" i="1"/>
  <c r="AK187" i="1"/>
  <c r="AG187" i="1"/>
  <c r="AR190" i="1" l="1"/>
  <c r="AU190" i="1"/>
  <c r="AU16" i="1"/>
  <c r="AS22" i="1" s="1"/>
  <c r="AS24" i="1" l="1"/>
  <c r="AV24" i="1" s="1"/>
  <c r="AS68" i="1"/>
  <c r="AS70" i="1" s="1"/>
  <c r="AV70" i="1" s="1"/>
  <c r="AS45" i="1"/>
  <c r="AS47" i="1" s="1"/>
  <c r="AV47" i="1" s="1"/>
  <c r="AS113" i="1"/>
  <c r="AS115" i="1" s="1"/>
  <c r="AV115" i="1" s="1"/>
  <c r="AS164" i="1"/>
  <c r="H204" i="1"/>
  <c r="AS187" i="1"/>
  <c r="AU213" i="1"/>
  <c r="AS93" i="1" l="1"/>
  <c r="AV93" i="1" s="1"/>
  <c r="AS166" i="1"/>
  <c r="AV166" i="1" s="1"/>
  <c r="AS189" i="1"/>
  <c r="AV189" i="1" s="1"/>
  <c r="I204" i="1"/>
  <c r="I229" i="1"/>
  <c r="F229" i="1"/>
  <c r="E229" i="1"/>
  <c r="G229" i="1" s="1"/>
  <c r="B229" i="1"/>
  <c r="I228" i="1"/>
  <c r="F228" i="1"/>
  <c r="E228" i="1"/>
  <c r="G228" i="1" s="1"/>
  <c r="B228" i="1"/>
  <c r="I227" i="1"/>
  <c r="F227" i="1"/>
  <c r="E227" i="1"/>
  <c r="G227" i="1" s="1"/>
  <c r="B227" i="1"/>
  <c r="I226" i="1"/>
  <c r="F226" i="1"/>
  <c r="E226" i="1"/>
  <c r="G226" i="1" s="1"/>
  <c r="B226" i="1"/>
  <c r="I225" i="1"/>
  <c r="F225" i="1"/>
  <c r="E225" i="1"/>
  <c r="G225" i="1" s="1"/>
  <c r="B225" i="1"/>
  <c r="I224" i="1"/>
  <c r="F224" i="1"/>
  <c r="E224" i="1"/>
  <c r="G224" i="1" s="1"/>
  <c r="B224" i="1"/>
  <c r="I223" i="1"/>
  <c r="F223" i="1"/>
  <c r="E223" i="1"/>
  <c r="G223" i="1" s="1"/>
  <c r="B223" i="1"/>
  <c r="I222" i="1"/>
  <c r="F222" i="1"/>
  <c r="E222" i="1"/>
  <c r="G222" i="1" s="1"/>
  <c r="B222" i="1"/>
  <c r="I221" i="1"/>
  <c r="F221" i="1"/>
  <c r="E221" i="1"/>
  <c r="G221" i="1" s="1"/>
  <c r="B221" i="1"/>
  <c r="I220" i="1"/>
  <c r="F220" i="1"/>
  <c r="E220" i="1"/>
  <c r="G220" i="1" s="1"/>
  <c r="B220" i="1"/>
  <c r="I219" i="1"/>
  <c r="F219" i="1"/>
  <c r="E219" i="1"/>
  <c r="G219" i="1" s="1"/>
  <c r="B219" i="1"/>
  <c r="I218" i="1"/>
  <c r="F218" i="1"/>
  <c r="E218" i="1"/>
  <c r="G218" i="1" s="1"/>
  <c r="B218" i="1"/>
  <c r="I217" i="1"/>
  <c r="F217" i="1"/>
  <c r="E217" i="1"/>
  <c r="G217" i="1" s="1"/>
  <c r="B217" i="1"/>
  <c r="I216" i="1"/>
  <c r="F216" i="1"/>
  <c r="E216" i="1"/>
  <c r="G216" i="1" s="1"/>
  <c r="B216" i="1"/>
  <c r="I215" i="1"/>
  <c r="F215" i="1"/>
  <c r="E215" i="1"/>
  <c r="G215" i="1" s="1"/>
  <c r="B215" i="1"/>
  <c r="I214" i="1"/>
  <c r="F214" i="1"/>
  <c r="E214" i="1"/>
  <c r="G214" i="1" s="1"/>
  <c r="B214" i="1"/>
  <c r="I213" i="1"/>
  <c r="F213" i="1"/>
  <c r="E213" i="1"/>
  <c r="G213" i="1" s="1"/>
  <c r="B213" i="1"/>
  <c r="G212" i="1"/>
  <c r="F212" i="1"/>
  <c r="B212" i="1"/>
  <c r="AT215" i="1"/>
  <c r="AS215" i="1"/>
  <c r="AQ215" i="1"/>
  <c r="AR213" i="1"/>
  <c r="AU215" i="1" l="1"/>
  <c r="AR215" i="1"/>
  <c r="AS239" i="1" l="1"/>
  <c r="AT239" i="1"/>
  <c r="AQ239" i="1"/>
  <c r="AU237" i="1"/>
  <c r="AR237" i="1"/>
  <c r="AR239" i="1" l="1"/>
  <c r="AU239" i="1"/>
  <c r="AN277" i="1"/>
  <c r="AK277" i="1"/>
  <c r="AJ277" i="1"/>
  <c r="AL277" i="1" s="1"/>
  <c r="AG277" i="1"/>
  <c r="AN276" i="1"/>
  <c r="AK276" i="1"/>
  <c r="AJ276" i="1"/>
  <c r="AL276" i="1" s="1"/>
  <c r="AG276" i="1"/>
  <c r="AN275" i="1"/>
  <c r="AK275" i="1"/>
  <c r="AJ275" i="1"/>
  <c r="AL275" i="1" s="1"/>
  <c r="AG275" i="1"/>
  <c r="AN274" i="1"/>
  <c r="AK274" i="1"/>
  <c r="AJ274" i="1"/>
  <c r="AL274" i="1" s="1"/>
  <c r="AG274" i="1"/>
  <c r="AN273" i="1"/>
  <c r="AK273" i="1"/>
  <c r="AJ273" i="1"/>
  <c r="AL273" i="1" s="1"/>
  <c r="AG273" i="1"/>
  <c r="AN272" i="1"/>
  <c r="AK272" i="1"/>
  <c r="AJ272" i="1"/>
  <c r="AL272" i="1" s="1"/>
  <c r="AG272" i="1"/>
  <c r="AN271" i="1"/>
  <c r="AK271" i="1"/>
  <c r="AJ271" i="1"/>
  <c r="AL271" i="1" s="1"/>
  <c r="AG271" i="1"/>
  <c r="AN270" i="1"/>
  <c r="AK270" i="1"/>
  <c r="AJ270" i="1"/>
  <c r="AL270" i="1" s="1"/>
  <c r="AG270" i="1"/>
  <c r="AN269" i="1"/>
  <c r="AK269" i="1"/>
  <c r="AJ269" i="1"/>
  <c r="AL269" i="1" s="1"/>
  <c r="AG269" i="1"/>
  <c r="AN268" i="1"/>
  <c r="AK268" i="1"/>
  <c r="AJ268" i="1"/>
  <c r="AL268" i="1" s="1"/>
  <c r="AG268" i="1"/>
  <c r="AN267" i="1"/>
  <c r="AK267" i="1"/>
  <c r="AJ267" i="1"/>
  <c r="AL267" i="1" s="1"/>
  <c r="AG267" i="1"/>
  <c r="AN266" i="1"/>
  <c r="AK266" i="1"/>
  <c r="AJ266" i="1"/>
  <c r="AL266" i="1" s="1"/>
  <c r="AG266" i="1"/>
  <c r="AN265" i="1"/>
  <c r="AK265" i="1"/>
  <c r="AJ265" i="1"/>
  <c r="AL265" i="1" s="1"/>
  <c r="AG265" i="1"/>
  <c r="AN264" i="1"/>
  <c r="AK264" i="1"/>
  <c r="AJ264" i="1"/>
  <c r="AL264" i="1" s="1"/>
  <c r="AG264" i="1"/>
  <c r="AN263" i="1"/>
  <c r="AK263" i="1"/>
  <c r="AJ263" i="1"/>
  <c r="AL263" i="1" s="1"/>
  <c r="AG263" i="1"/>
  <c r="AN262" i="1"/>
  <c r="AK262" i="1"/>
  <c r="AJ262" i="1"/>
  <c r="AL262" i="1" s="1"/>
  <c r="AG262" i="1"/>
  <c r="AN261" i="1"/>
  <c r="AK261" i="1"/>
  <c r="AJ261" i="1"/>
  <c r="AL261" i="1" s="1"/>
  <c r="AG261" i="1"/>
  <c r="AL260" i="1"/>
  <c r="AK260" i="1"/>
  <c r="AG260" i="1"/>
  <c r="I277" i="1"/>
  <c r="F277" i="1"/>
  <c r="E277" i="1"/>
  <c r="G277" i="1" s="1"/>
  <c r="B277" i="1"/>
  <c r="I276" i="1"/>
  <c r="F276" i="1"/>
  <c r="E276" i="1"/>
  <c r="G276" i="1" s="1"/>
  <c r="B276" i="1"/>
  <c r="I275" i="1"/>
  <c r="F275" i="1"/>
  <c r="E275" i="1"/>
  <c r="G275" i="1" s="1"/>
  <c r="B275" i="1"/>
  <c r="I274" i="1"/>
  <c r="F274" i="1"/>
  <c r="E274" i="1"/>
  <c r="G274" i="1" s="1"/>
  <c r="B274" i="1"/>
  <c r="I273" i="1"/>
  <c r="F273" i="1"/>
  <c r="E273" i="1"/>
  <c r="G273" i="1" s="1"/>
  <c r="B273" i="1"/>
  <c r="I272" i="1"/>
  <c r="F272" i="1"/>
  <c r="E272" i="1"/>
  <c r="G272" i="1" s="1"/>
  <c r="B272" i="1"/>
  <c r="I271" i="1"/>
  <c r="F271" i="1"/>
  <c r="E271" i="1"/>
  <c r="G271" i="1" s="1"/>
  <c r="B271" i="1"/>
  <c r="I270" i="1"/>
  <c r="F270" i="1"/>
  <c r="E270" i="1"/>
  <c r="G270" i="1" s="1"/>
  <c r="B270" i="1"/>
  <c r="I269" i="1"/>
  <c r="F269" i="1"/>
  <c r="E269" i="1"/>
  <c r="G269" i="1" s="1"/>
  <c r="B269" i="1"/>
  <c r="I268" i="1"/>
  <c r="F268" i="1"/>
  <c r="E268" i="1"/>
  <c r="G268" i="1" s="1"/>
  <c r="B268" i="1"/>
  <c r="I267" i="1"/>
  <c r="F267" i="1"/>
  <c r="E267" i="1"/>
  <c r="G267" i="1" s="1"/>
  <c r="B267" i="1"/>
  <c r="I266" i="1"/>
  <c r="F266" i="1"/>
  <c r="E266" i="1"/>
  <c r="G266" i="1" s="1"/>
  <c r="B266" i="1"/>
  <c r="I265" i="1"/>
  <c r="F265" i="1"/>
  <c r="E265" i="1"/>
  <c r="G265" i="1" s="1"/>
  <c r="B265" i="1"/>
  <c r="I264" i="1"/>
  <c r="F264" i="1"/>
  <c r="E264" i="1"/>
  <c r="G264" i="1" s="1"/>
  <c r="B264" i="1"/>
  <c r="AU263" i="1"/>
  <c r="AR263" i="1"/>
  <c r="I263" i="1"/>
  <c r="F263" i="1"/>
  <c r="E263" i="1"/>
  <c r="G263" i="1" s="1"/>
  <c r="B263" i="1"/>
  <c r="AT262" i="1"/>
  <c r="AS262" i="1"/>
  <c r="AV262" i="1" s="1"/>
  <c r="AQ262" i="1"/>
  <c r="I262" i="1"/>
  <c r="F262" i="1"/>
  <c r="E262" i="1"/>
  <c r="G262" i="1" s="1"/>
  <c r="B262" i="1"/>
  <c r="AU261" i="1"/>
  <c r="AR261" i="1"/>
  <c r="I261" i="1"/>
  <c r="F261" i="1"/>
  <c r="E261" i="1"/>
  <c r="G261" i="1" s="1"/>
  <c r="B261" i="1"/>
  <c r="AU260" i="1"/>
  <c r="AR260" i="1"/>
  <c r="G260" i="1"/>
  <c r="F260" i="1"/>
  <c r="B260" i="1"/>
  <c r="AU262" i="1" l="1"/>
  <c r="AR262" i="1"/>
  <c r="AU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83" i="1" l="1"/>
  <c r="AU285" i="1" l="1"/>
  <c r="AR285" i="1"/>
  <c r="AT284" i="1"/>
  <c r="AS284" i="1"/>
  <c r="AV284" i="1" s="1"/>
  <c r="AQ284" i="1"/>
  <c r="AR283" i="1"/>
  <c r="AU282" i="1"/>
  <c r="AR282" i="1"/>
  <c r="AN299" i="1"/>
  <c r="AK299" i="1"/>
  <c r="AJ299" i="1"/>
  <c r="AL299" i="1" s="1"/>
  <c r="AG299" i="1"/>
  <c r="AN298" i="1"/>
  <c r="AK298" i="1"/>
  <c r="AJ298" i="1"/>
  <c r="AL298" i="1" s="1"/>
  <c r="AG298" i="1"/>
  <c r="AN297" i="1"/>
  <c r="AK297" i="1"/>
  <c r="AJ297" i="1"/>
  <c r="AL297" i="1" s="1"/>
  <c r="AG297" i="1"/>
  <c r="AN296" i="1"/>
  <c r="AK296" i="1"/>
  <c r="AJ296" i="1"/>
  <c r="AL296" i="1" s="1"/>
  <c r="AG296" i="1"/>
  <c r="AN295" i="1"/>
  <c r="AK295" i="1"/>
  <c r="AJ295" i="1"/>
  <c r="AL295" i="1" s="1"/>
  <c r="AG295" i="1"/>
  <c r="AN294" i="1"/>
  <c r="AK294" i="1"/>
  <c r="AJ294" i="1"/>
  <c r="AL294" i="1" s="1"/>
  <c r="AG294" i="1"/>
  <c r="AN293" i="1"/>
  <c r="AK293" i="1"/>
  <c r="AJ293" i="1"/>
  <c r="AL293" i="1" s="1"/>
  <c r="AG293" i="1"/>
  <c r="AN292" i="1"/>
  <c r="AK292" i="1"/>
  <c r="AJ292" i="1"/>
  <c r="AL292" i="1" s="1"/>
  <c r="AG292" i="1"/>
  <c r="AN291" i="1"/>
  <c r="AK291" i="1"/>
  <c r="AJ291" i="1"/>
  <c r="AL291" i="1" s="1"/>
  <c r="AG291" i="1"/>
  <c r="AN290" i="1"/>
  <c r="AK290" i="1"/>
  <c r="AJ290" i="1"/>
  <c r="AL290" i="1" s="1"/>
  <c r="AG290" i="1"/>
  <c r="AN289" i="1"/>
  <c r="AK289" i="1"/>
  <c r="AJ289" i="1"/>
  <c r="AL289" i="1" s="1"/>
  <c r="AG289" i="1"/>
  <c r="AN288" i="1"/>
  <c r="AK288" i="1"/>
  <c r="AJ288" i="1"/>
  <c r="AL288" i="1" s="1"/>
  <c r="AG288" i="1"/>
  <c r="AN287" i="1"/>
  <c r="AK287" i="1"/>
  <c r="AJ287" i="1"/>
  <c r="AL287" i="1" s="1"/>
  <c r="AG287" i="1"/>
  <c r="AN286" i="1"/>
  <c r="AK286" i="1"/>
  <c r="AJ286" i="1"/>
  <c r="AL286" i="1" s="1"/>
  <c r="AG286" i="1"/>
  <c r="AN285" i="1"/>
  <c r="AK285" i="1"/>
  <c r="AJ285" i="1"/>
  <c r="AL285" i="1" s="1"/>
  <c r="AG285" i="1"/>
  <c r="AN284" i="1"/>
  <c r="AK284" i="1"/>
  <c r="AJ284" i="1"/>
  <c r="AL284" i="1" s="1"/>
  <c r="AG284" i="1"/>
  <c r="AN283" i="1"/>
  <c r="AK283" i="1"/>
  <c r="AJ283" i="1"/>
  <c r="AL283" i="1" s="1"/>
  <c r="AG283" i="1"/>
  <c r="AN282" i="1"/>
  <c r="AL282" i="1"/>
  <c r="AK282" i="1"/>
  <c r="AG282" i="1"/>
  <c r="F299" i="1"/>
  <c r="E299" i="1"/>
  <c r="G299" i="1" s="1"/>
  <c r="B299" i="1"/>
  <c r="F298" i="1"/>
  <c r="E298" i="1"/>
  <c r="G298" i="1" s="1"/>
  <c r="B298" i="1"/>
  <c r="F297" i="1"/>
  <c r="E297" i="1"/>
  <c r="G297" i="1" s="1"/>
  <c r="B297" i="1"/>
  <c r="F296" i="1"/>
  <c r="E296" i="1"/>
  <c r="G296" i="1" s="1"/>
  <c r="B296" i="1"/>
  <c r="F295" i="1"/>
  <c r="E295" i="1"/>
  <c r="G295" i="1" s="1"/>
  <c r="B295" i="1"/>
  <c r="F294" i="1"/>
  <c r="E294" i="1"/>
  <c r="G294" i="1" s="1"/>
  <c r="B294" i="1"/>
  <c r="F293" i="1"/>
  <c r="E293" i="1"/>
  <c r="G293" i="1" s="1"/>
  <c r="B293" i="1"/>
  <c r="F292" i="1"/>
  <c r="E292" i="1"/>
  <c r="G292" i="1" s="1"/>
  <c r="B292" i="1"/>
  <c r="F291" i="1"/>
  <c r="E291" i="1"/>
  <c r="G291" i="1" s="1"/>
  <c r="B291" i="1"/>
  <c r="F290" i="1"/>
  <c r="E290" i="1"/>
  <c r="G290" i="1" s="1"/>
  <c r="B290" i="1"/>
  <c r="F289" i="1"/>
  <c r="E289" i="1"/>
  <c r="G289" i="1" s="1"/>
  <c r="B289" i="1"/>
  <c r="F288" i="1"/>
  <c r="E288" i="1"/>
  <c r="G288" i="1" s="1"/>
  <c r="B288" i="1"/>
  <c r="F287" i="1"/>
  <c r="E287" i="1"/>
  <c r="G287" i="1" s="1"/>
  <c r="B287" i="1"/>
  <c r="F286" i="1"/>
  <c r="E286" i="1"/>
  <c r="G286" i="1" s="1"/>
  <c r="B286" i="1"/>
  <c r="F285" i="1"/>
  <c r="E285" i="1"/>
  <c r="G285" i="1" s="1"/>
  <c r="B285" i="1"/>
  <c r="F284" i="1"/>
  <c r="E284" i="1"/>
  <c r="G284" i="1" s="1"/>
  <c r="B284" i="1"/>
  <c r="F283" i="1"/>
  <c r="E283" i="1"/>
  <c r="G283" i="1" s="1"/>
  <c r="B283" i="1"/>
  <c r="G282" i="1"/>
  <c r="F282" i="1"/>
  <c r="B282" i="1"/>
  <c r="CG257" i="1"/>
  <c r="CD257" i="1"/>
  <c r="CC257" i="1"/>
  <c r="CE257" i="1" s="1"/>
  <c r="BZ257" i="1"/>
  <c r="CG256" i="1"/>
  <c r="CD256" i="1"/>
  <c r="CC256" i="1"/>
  <c r="CE256" i="1" s="1"/>
  <c r="BZ256" i="1"/>
  <c r="CG255" i="1"/>
  <c r="CD255" i="1"/>
  <c r="CC255" i="1"/>
  <c r="CE255" i="1" s="1"/>
  <c r="BZ255" i="1"/>
  <c r="CG254" i="1"/>
  <c r="CD254" i="1"/>
  <c r="CC254" i="1"/>
  <c r="CE254" i="1" s="1"/>
  <c r="BZ254" i="1"/>
  <c r="CG253" i="1"/>
  <c r="CD253" i="1"/>
  <c r="CC253" i="1"/>
  <c r="CE253" i="1" s="1"/>
  <c r="BZ253" i="1"/>
  <c r="CG252" i="1"/>
  <c r="CD252" i="1"/>
  <c r="CC252" i="1"/>
  <c r="CE252" i="1" s="1"/>
  <c r="BZ252" i="1"/>
  <c r="CG251" i="1"/>
  <c r="CD251" i="1"/>
  <c r="CC251" i="1"/>
  <c r="CE251" i="1" s="1"/>
  <c r="BZ251" i="1"/>
  <c r="CG250" i="1"/>
  <c r="CD250" i="1"/>
  <c r="CC250" i="1"/>
  <c r="CE250" i="1" s="1"/>
  <c r="BZ250" i="1"/>
  <c r="CG249" i="1"/>
  <c r="CD249" i="1"/>
  <c r="CC249" i="1"/>
  <c r="CE249" i="1" s="1"/>
  <c r="BZ249" i="1"/>
  <c r="CG248" i="1"/>
  <c r="CD248" i="1"/>
  <c r="CC248" i="1"/>
  <c r="CE248" i="1" s="1"/>
  <c r="BZ248" i="1"/>
  <c r="CG247" i="1"/>
  <c r="CD247" i="1"/>
  <c r="CC247" i="1"/>
  <c r="CE247" i="1" s="1"/>
  <c r="BZ247" i="1"/>
  <c r="CG246" i="1"/>
  <c r="CD246" i="1"/>
  <c r="CC246" i="1"/>
  <c r="CE246" i="1" s="1"/>
  <c r="BZ246" i="1"/>
  <c r="CG245" i="1"/>
  <c r="CD245" i="1"/>
  <c r="CC245" i="1"/>
  <c r="CE245" i="1" s="1"/>
  <c r="BZ245" i="1"/>
  <c r="CG244" i="1"/>
  <c r="CD244" i="1"/>
  <c r="CC244" i="1"/>
  <c r="CE244" i="1" s="1"/>
  <c r="BZ244" i="1"/>
  <c r="CG243" i="1"/>
  <c r="CD243" i="1"/>
  <c r="CC243" i="1"/>
  <c r="CE243" i="1" s="1"/>
  <c r="BZ243" i="1"/>
  <c r="CG242" i="1"/>
  <c r="CD242" i="1"/>
  <c r="CC242" i="1"/>
  <c r="CE242" i="1" s="1"/>
  <c r="BZ242" i="1"/>
  <c r="CG241" i="1"/>
  <c r="CD241" i="1"/>
  <c r="CC241" i="1"/>
  <c r="CE241" i="1" s="1"/>
  <c r="BZ241" i="1"/>
  <c r="CG240" i="1"/>
  <c r="CE240" i="1"/>
  <c r="CD240" i="1"/>
  <c r="BZ240" i="1"/>
  <c r="AU284" i="1" l="1"/>
  <c r="AR284" i="1"/>
  <c r="AW287" i="1"/>
  <c r="AU315" i="1" l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AN331" i="1"/>
  <c r="AK331" i="1"/>
  <c r="AJ331" i="1"/>
  <c r="AL331" i="1" s="1"/>
  <c r="AG331" i="1"/>
  <c r="AN330" i="1"/>
  <c r="AK330" i="1"/>
  <c r="AJ330" i="1"/>
  <c r="AL330" i="1" s="1"/>
  <c r="AG330" i="1"/>
  <c r="AN329" i="1"/>
  <c r="AK329" i="1"/>
  <c r="AJ329" i="1"/>
  <c r="AL329" i="1" s="1"/>
  <c r="AG329" i="1"/>
  <c r="AN328" i="1"/>
  <c r="AK328" i="1"/>
  <c r="AJ328" i="1"/>
  <c r="AL328" i="1" s="1"/>
  <c r="AG328" i="1"/>
  <c r="AN327" i="1"/>
  <c r="AK327" i="1"/>
  <c r="AJ327" i="1"/>
  <c r="AL327" i="1" s="1"/>
  <c r="AG327" i="1"/>
  <c r="AN326" i="1"/>
  <c r="AK326" i="1"/>
  <c r="AJ326" i="1"/>
  <c r="AL326" i="1" s="1"/>
  <c r="AG326" i="1"/>
  <c r="AN325" i="1"/>
  <c r="AK325" i="1"/>
  <c r="AJ325" i="1"/>
  <c r="AL325" i="1" s="1"/>
  <c r="AG325" i="1"/>
  <c r="AN324" i="1"/>
  <c r="AK324" i="1"/>
  <c r="AJ324" i="1"/>
  <c r="AL324" i="1" s="1"/>
  <c r="AG324" i="1"/>
  <c r="AN323" i="1"/>
  <c r="AK323" i="1"/>
  <c r="AJ323" i="1"/>
  <c r="AL323" i="1" s="1"/>
  <c r="AG323" i="1"/>
  <c r="AN322" i="1"/>
  <c r="AK322" i="1"/>
  <c r="AJ322" i="1"/>
  <c r="AL322" i="1" s="1"/>
  <c r="AG322" i="1"/>
  <c r="AN321" i="1"/>
  <c r="AK321" i="1"/>
  <c r="AJ321" i="1"/>
  <c r="AL321" i="1" s="1"/>
  <c r="AG321" i="1"/>
  <c r="AN320" i="1"/>
  <c r="AK320" i="1"/>
  <c r="AJ320" i="1"/>
  <c r="AL320" i="1" s="1"/>
  <c r="AG320" i="1"/>
  <c r="AN319" i="1"/>
  <c r="AK319" i="1"/>
  <c r="AJ319" i="1"/>
  <c r="AL319" i="1" s="1"/>
  <c r="AG319" i="1"/>
  <c r="AN318" i="1"/>
  <c r="AK318" i="1"/>
  <c r="AJ318" i="1"/>
  <c r="AL318" i="1" s="1"/>
  <c r="AG318" i="1"/>
  <c r="AN317" i="1"/>
  <c r="AK317" i="1"/>
  <c r="AJ317" i="1"/>
  <c r="AL317" i="1" s="1"/>
  <c r="AG317" i="1"/>
  <c r="AN316" i="1"/>
  <c r="AK316" i="1"/>
  <c r="AJ316" i="1"/>
  <c r="AL316" i="1" s="1"/>
  <c r="AG316" i="1"/>
  <c r="AN315" i="1"/>
  <c r="AK315" i="1"/>
  <c r="AJ315" i="1"/>
  <c r="AL315" i="1" s="1"/>
  <c r="AG315" i="1"/>
  <c r="AL314" i="1"/>
  <c r="AK314" i="1"/>
  <c r="AG314" i="1"/>
  <c r="I315" i="1"/>
  <c r="F331" i="1"/>
  <c r="E331" i="1"/>
  <c r="G331" i="1" s="1"/>
  <c r="B331" i="1"/>
  <c r="F330" i="1"/>
  <c r="E330" i="1"/>
  <c r="G330" i="1" s="1"/>
  <c r="B330" i="1"/>
  <c r="F329" i="1"/>
  <c r="E329" i="1"/>
  <c r="G329" i="1" s="1"/>
  <c r="B329" i="1"/>
  <c r="F328" i="1"/>
  <c r="E328" i="1"/>
  <c r="G328" i="1" s="1"/>
  <c r="B328" i="1"/>
  <c r="F327" i="1"/>
  <c r="E327" i="1"/>
  <c r="G327" i="1" s="1"/>
  <c r="B327" i="1"/>
  <c r="F326" i="1"/>
  <c r="E326" i="1"/>
  <c r="G326" i="1" s="1"/>
  <c r="B326" i="1"/>
  <c r="F325" i="1"/>
  <c r="E325" i="1"/>
  <c r="G325" i="1" s="1"/>
  <c r="B325" i="1"/>
  <c r="F324" i="1"/>
  <c r="E324" i="1"/>
  <c r="G324" i="1" s="1"/>
  <c r="B324" i="1"/>
  <c r="F323" i="1"/>
  <c r="E323" i="1"/>
  <c r="G323" i="1" s="1"/>
  <c r="B323" i="1"/>
  <c r="F322" i="1"/>
  <c r="E322" i="1"/>
  <c r="G322" i="1" s="1"/>
  <c r="B322" i="1"/>
  <c r="F321" i="1"/>
  <c r="E321" i="1"/>
  <c r="G321" i="1" s="1"/>
  <c r="B321" i="1"/>
  <c r="F320" i="1"/>
  <c r="E320" i="1"/>
  <c r="G320" i="1" s="1"/>
  <c r="B320" i="1"/>
  <c r="F319" i="1"/>
  <c r="E319" i="1"/>
  <c r="G319" i="1" s="1"/>
  <c r="B319" i="1"/>
  <c r="F318" i="1"/>
  <c r="E318" i="1"/>
  <c r="G318" i="1" s="1"/>
  <c r="B318" i="1"/>
  <c r="AU317" i="1"/>
  <c r="AR317" i="1"/>
  <c r="F317" i="1"/>
  <c r="E317" i="1"/>
  <c r="G317" i="1" s="1"/>
  <c r="B317" i="1"/>
  <c r="AT316" i="1"/>
  <c r="AS316" i="1"/>
  <c r="AV316" i="1" s="1"/>
  <c r="AQ316" i="1"/>
  <c r="F316" i="1"/>
  <c r="E316" i="1"/>
  <c r="G316" i="1" s="1"/>
  <c r="B316" i="1"/>
  <c r="AR315" i="1"/>
  <c r="F315" i="1"/>
  <c r="E315" i="1"/>
  <c r="G315" i="1" s="1"/>
  <c r="B315" i="1"/>
  <c r="AU314" i="1"/>
  <c r="AR314" i="1"/>
  <c r="G314" i="1"/>
  <c r="F314" i="1"/>
  <c r="B314" i="1"/>
  <c r="AR316" i="1" l="1"/>
  <c r="AU316" i="1"/>
  <c r="AO355" i="1"/>
  <c r="AN348" i="1"/>
  <c r="AL348" i="1"/>
  <c r="AK348" i="1"/>
  <c r="AG348" i="1"/>
  <c r="AN347" i="1"/>
  <c r="AL347" i="1"/>
  <c r="AK347" i="1"/>
  <c r="AG347" i="1"/>
  <c r="AO343" i="1"/>
  <c r="AO341" i="1"/>
  <c r="AO340" i="1"/>
  <c r="I355" i="1"/>
  <c r="F355" i="1"/>
  <c r="E355" i="1"/>
  <c r="G355" i="1" s="1"/>
  <c r="B355" i="1"/>
  <c r="I354" i="1"/>
  <c r="F354" i="1"/>
  <c r="E354" i="1"/>
  <c r="G354" i="1" s="1"/>
  <c r="B354" i="1"/>
  <c r="I353" i="1"/>
  <c r="F353" i="1"/>
  <c r="E353" i="1"/>
  <c r="G353" i="1" s="1"/>
  <c r="B353" i="1"/>
  <c r="I352" i="1"/>
  <c r="F352" i="1"/>
  <c r="E352" i="1"/>
  <c r="G352" i="1" s="1"/>
  <c r="B352" i="1"/>
  <c r="I351" i="1"/>
  <c r="F351" i="1"/>
  <c r="E351" i="1"/>
  <c r="G351" i="1" s="1"/>
  <c r="B351" i="1"/>
  <c r="I350" i="1"/>
  <c r="F350" i="1"/>
  <c r="E350" i="1"/>
  <c r="G350" i="1" s="1"/>
  <c r="B350" i="1"/>
  <c r="I349" i="1"/>
  <c r="F349" i="1"/>
  <c r="E349" i="1"/>
  <c r="G349" i="1" s="1"/>
  <c r="B349" i="1"/>
  <c r="I348" i="1"/>
  <c r="F348" i="1"/>
  <c r="E348" i="1"/>
  <c r="G348" i="1" s="1"/>
  <c r="B348" i="1"/>
  <c r="I347" i="1"/>
  <c r="F347" i="1"/>
  <c r="E347" i="1"/>
  <c r="G347" i="1" s="1"/>
  <c r="B347" i="1"/>
  <c r="I346" i="1"/>
  <c r="F346" i="1"/>
  <c r="E346" i="1"/>
  <c r="G346" i="1" s="1"/>
  <c r="B346" i="1"/>
  <c r="I345" i="1"/>
  <c r="F345" i="1"/>
  <c r="E345" i="1"/>
  <c r="G345" i="1" s="1"/>
  <c r="B345" i="1"/>
  <c r="I344" i="1"/>
  <c r="F344" i="1"/>
  <c r="E344" i="1"/>
  <c r="G344" i="1" s="1"/>
  <c r="B344" i="1"/>
  <c r="I343" i="1"/>
  <c r="F343" i="1"/>
  <c r="E343" i="1"/>
  <c r="G343" i="1" s="1"/>
  <c r="B343" i="1"/>
  <c r="I342" i="1"/>
  <c r="F342" i="1"/>
  <c r="E342" i="1"/>
  <c r="G342" i="1" s="1"/>
  <c r="B342" i="1"/>
  <c r="AU341" i="1"/>
  <c r="AR341" i="1"/>
  <c r="I341" i="1"/>
  <c r="F341" i="1"/>
  <c r="E341" i="1"/>
  <c r="G341" i="1" s="1"/>
  <c r="B341" i="1"/>
  <c r="AT340" i="1"/>
  <c r="AS340" i="1"/>
  <c r="AV340" i="1" s="1"/>
  <c r="AQ340" i="1"/>
  <c r="I340" i="1"/>
  <c r="F340" i="1"/>
  <c r="E340" i="1"/>
  <c r="G340" i="1" s="1"/>
  <c r="B340" i="1"/>
  <c r="AU339" i="1"/>
  <c r="AR339" i="1"/>
  <c r="I339" i="1"/>
  <c r="F339" i="1"/>
  <c r="E339" i="1"/>
  <c r="G339" i="1" s="1"/>
  <c r="B339" i="1"/>
  <c r="AU338" i="1"/>
  <c r="AR338" i="1"/>
  <c r="G338" i="1"/>
  <c r="F338" i="1"/>
  <c r="B338" i="1"/>
  <c r="AR340" i="1" l="1"/>
  <c r="AU340" i="1"/>
  <c r="AS364" i="1" l="1"/>
  <c r="AT364" i="1"/>
  <c r="AQ364" i="1"/>
  <c r="I370" i="1"/>
  <c r="I371" i="1"/>
  <c r="I372" i="1"/>
  <c r="I373" i="1"/>
  <c r="I374" i="1"/>
  <c r="I375" i="1"/>
  <c r="I376" i="1"/>
  <c r="I377" i="1"/>
  <c r="I378" i="1"/>
  <c r="E370" i="1"/>
  <c r="E371" i="1"/>
  <c r="E372" i="1"/>
  <c r="E373" i="1"/>
  <c r="E374" i="1"/>
  <c r="E375" i="1"/>
  <c r="E376" i="1"/>
  <c r="E377" i="1"/>
  <c r="E378" i="1"/>
  <c r="I369" i="1" l="1"/>
  <c r="E369" i="1"/>
  <c r="I368" i="1"/>
  <c r="E368" i="1"/>
  <c r="I367" i="1"/>
  <c r="E367" i="1"/>
  <c r="I366" i="1"/>
  <c r="E366" i="1"/>
  <c r="I365" i="1" l="1"/>
  <c r="E365" i="1"/>
  <c r="I364" i="1"/>
  <c r="E364" i="1"/>
  <c r="I363" i="1"/>
  <c r="E363" i="1"/>
  <c r="I362" i="1" l="1"/>
  <c r="E362" i="1"/>
  <c r="AU362" i="1" l="1"/>
  <c r="AN378" i="1"/>
  <c r="AK378" i="1"/>
  <c r="AJ378" i="1"/>
  <c r="AL378" i="1" s="1"/>
  <c r="AG378" i="1"/>
  <c r="AN377" i="1"/>
  <c r="AK377" i="1"/>
  <c r="AJ377" i="1"/>
  <c r="AL377" i="1" s="1"/>
  <c r="AG377" i="1"/>
  <c r="AN376" i="1"/>
  <c r="AK376" i="1"/>
  <c r="AJ376" i="1"/>
  <c r="AL376" i="1" s="1"/>
  <c r="AG376" i="1"/>
  <c r="AN375" i="1"/>
  <c r="AK375" i="1"/>
  <c r="AJ375" i="1"/>
  <c r="AL375" i="1" s="1"/>
  <c r="AG375" i="1"/>
  <c r="AN374" i="1"/>
  <c r="AK374" i="1"/>
  <c r="AJ374" i="1"/>
  <c r="AL374" i="1" s="1"/>
  <c r="AG374" i="1"/>
  <c r="AN373" i="1"/>
  <c r="AK373" i="1"/>
  <c r="AJ373" i="1"/>
  <c r="AL373" i="1" s="1"/>
  <c r="AG373" i="1"/>
  <c r="AN372" i="1"/>
  <c r="AK372" i="1"/>
  <c r="AJ372" i="1"/>
  <c r="AL372" i="1" s="1"/>
  <c r="AG372" i="1"/>
  <c r="AN371" i="1"/>
  <c r="AK371" i="1"/>
  <c r="AJ371" i="1"/>
  <c r="AL371" i="1" s="1"/>
  <c r="AG371" i="1"/>
  <c r="AN370" i="1"/>
  <c r="AK370" i="1"/>
  <c r="AJ370" i="1"/>
  <c r="AL370" i="1" s="1"/>
  <c r="AG370" i="1"/>
  <c r="AN369" i="1"/>
  <c r="AK369" i="1"/>
  <c r="AJ369" i="1"/>
  <c r="AL369" i="1" s="1"/>
  <c r="AG369" i="1"/>
  <c r="AN368" i="1"/>
  <c r="AK368" i="1"/>
  <c r="AJ368" i="1"/>
  <c r="AL368" i="1" s="1"/>
  <c r="AG368" i="1"/>
  <c r="AN367" i="1"/>
  <c r="AK367" i="1"/>
  <c r="AJ367" i="1"/>
  <c r="AL367" i="1" s="1"/>
  <c r="AG367" i="1"/>
  <c r="AN366" i="1"/>
  <c r="AK366" i="1"/>
  <c r="AJ366" i="1"/>
  <c r="AL366" i="1" s="1"/>
  <c r="AG366" i="1"/>
  <c r="AN365" i="1"/>
  <c r="AK365" i="1"/>
  <c r="AJ365" i="1"/>
  <c r="AL365" i="1" s="1"/>
  <c r="AG365" i="1"/>
  <c r="AN364" i="1"/>
  <c r="AK364" i="1"/>
  <c r="AJ364" i="1"/>
  <c r="AL364" i="1" s="1"/>
  <c r="AG364" i="1"/>
  <c r="AN363" i="1"/>
  <c r="AK363" i="1"/>
  <c r="AJ363" i="1"/>
  <c r="AL363" i="1" s="1"/>
  <c r="AG363" i="1"/>
  <c r="AN362" i="1"/>
  <c r="AK362" i="1"/>
  <c r="AJ362" i="1"/>
  <c r="AL362" i="1" s="1"/>
  <c r="AG362" i="1"/>
  <c r="AL361" i="1"/>
  <c r="AK361" i="1"/>
  <c r="AG361" i="1"/>
  <c r="F378" i="1"/>
  <c r="G378" i="1"/>
  <c r="B378" i="1"/>
  <c r="F377" i="1"/>
  <c r="G377" i="1"/>
  <c r="B377" i="1"/>
  <c r="F376" i="1"/>
  <c r="G376" i="1"/>
  <c r="B376" i="1"/>
  <c r="F375" i="1"/>
  <c r="G375" i="1"/>
  <c r="B375" i="1"/>
  <c r="F374" i="1"/>
  <c r="G374" i="1"/>
  <c r="B374" i="1"/>
  <c r="F373" i="1"/>
  <c r="G373" i="1"/>
  <c r="B373" i="1"/>
  <c r="F372" i="1"/>
  <c r="G372" i="1"/>
  <c r="B372" i="1"/>
  <c r="F371" i="1"/>
  <c r="G371" i="1"/>
  <c r="B371" i="1"/>
  <c r="F370" i="1"/>
  <c r="G370" i="1"/>
  <c r="B370" i="1"/>
  <c r="F369" i="1"/>
  <c r="G369" i="1"/>
  <c r="B369" i="1"/>
  <c r="F368" i="1"/>
  <c r="G368" i="1"/>
  <c r="B368" i="1"/>
  <c r="F367" i="1"/>
  <c r="G367" i="1"/>
  <c r="B367" i="1"/>
  <c r="F366" i="1"/>
  <c r="G366" i="1"/>
  <c r="B366" i="1"/>
  <c r="F365" i="1"/>
  <c r="G365" i="1"/>
  <c r="B365" i="1"/>
  <c r="AU364" i="1"/>
  <c r="AR364" i="1"/>
  <c r="F364" i="1"/>
  <c r="G364" i="1"/>
  <c r="B364" i="1"/>
  <c r="AT363" i="1"/>
  <c r="AS363" i="1"/>
  <c r="AV363" i="1" s="1"/>
  <c r="AQ363" i="1"/>
  <c r="F363" i="1"/>
  <c r="G363" i="1"/>
  <c r="B363" i="1"/>
  <c r="AR362" i="1"/>
  <c r="F362" i="1"/>
  <c r="G362" i="1"/>
  <c r="B362" i="1"/>
  <c r="AU361" i="1"/>
  <c r="AR361" i="1"/>
  <c r="G361" i="1"/>
  <c r="F361" i="1"/>
  <c r="B361" i="1"/>
  <c r="AR363" i="1" l="1"/>
  <c r="AU363" i="1"/>
  <c r="AU389" i="1"/>
  <c r="AQ390" i="1"/>
  <c r="AF16" i="1"/>
  <c r="AT22" i="1" s="1"/>
  <c r="AT24" i="1" l="1"/>
  <c r="AT68" i="1"/>
  <c r="AT70" i="1" s="1"/>
  <c r="AT115" i="1"/>
  <c r="AT164" i="1"/>
  <c r="D204" i="1"/>
  <c r="AT187" i="1"/>
  <c r="AT236" i="1"/>
  <c r="AT238" i="1" s="1"/>
  <c r="AT212" i="1"/>
  <c r="AO16" i="1"/>
  <c r="AT47" i="1" l="1"/>
  <c r="AT93" i="1"/>
  <c r="AT166" i="1"/>
  <c r="AT189" i="1"/>
  <c r="AT214" i="1"/>
  <c r="AU391" i="1"/>
  <c r="I390" i="1" l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389" i="1"/>
  <c r="AR391" i="1" l="1"/>
  <c r="E16" i="1" l="1"/>
  <c r="AQ22" i="1" s="1"/>
  <c r="AU22" i="1" s="1"/>
  <c r="AR22" i="1" l="1"/>
  <c r="AQ24" i="1"/>
  <c r="AQ68" i="1"/>
  <c r="AU68" i="1" s="1"/>
  <c r="AQ45" i="1"/>
  <c r="AQ113" i="1"/>
  <c r="AQ115" i="1" s="1"/>
  <c r="AQ164" i="1"/>
  <c r="AQ212" i="1"/>
  <c r="C204" i="1"/>
  <c r="AQ187" i="1"/>
  <c r="AQ236" i="1"/>
  <c r="AQ238" i="1" s="1"/>
  <c r="AS236" i="1"/>
  <c r="AS238" i="1" s="1"/>
  <c r="AV238" i="1" s="1"/>
  <c r="AS212" i="1"/>
  <c r="AM355" i="1"/>
  <c r="AN355" i="1" s="1"/>
  <c r="AJ355" i="1"/>
  <c r="AL355" i="1" s="1"/>
  <c r="AK355" i="1"/>
  <c r="AT390" i="1"/>
  <c r="AS390" i="1"/>
  <c r="AV390" i="1" s="1"/>
  <c r="AR389" i="1"/>
  <c r="AU388" i="1"/>
  <c r="AR388" i="1"/>
  <c r="AN405" i="1"/>
  <c r="AK405" i="1"/>
  <c r="AJ405" i="1"/>
  <c r="AL405" i="1" s="1"/>
  <c r="AG405" i="1"/>
  <c r="AN404" i="1"/>
  <c r="AK404" i="1"/>
  <c r="AJ404" i="1"/>
  <c r="AL404" i="1" s="1"/>
  <c r="AG404" i="1"/>
  <c r="AN403" i="1"/>
  <c r="AK403" i="1"/>
  <c r="AJ403" i="1"/>
  <c r="AL403" i="1" s="1"/>
  <c r="AG403" i="1"/>
  <c r="AN402" i="1"/>
  <c r="AK402" i="1"/>
  <c r="AJ402" i="1"/>
  <c r="AL402" i="1" s="1"/>
  <c r="AG402" i="1"/>
  <c r="AN401" i="1"/>
  <c r="AK401" i="1"/>
  <c r="AJ401" i="1"/>
  <c r="AL401" i="1" s="1"/>
  <c r="AG401" i="1"/>
  <c r="AN400" i="1"/>
  <c r="AK400" i="1"/>
  <c r="AJ400" i="1"/>
  <c r="AL400" i="1" s="1"/>
  <c r="AG400" i="1"/>
  <c r="AN399" i="1"/>
  <c r="AK399" i="1"/>
  <c r="AJ399" i="1"/>
  <c r="AL399" i="1" s="1"/>
  <c r="AG399" i="1"/>
  <c r="AN398" i="1"/>
  <c r="AK398" i="1"/>
  <c r="AJ398" i="1"/>
  <c r="AL398" i="1" s="1"/>
  <c r="AG398" i="1"/>
  <c r="AN397" i="1"/>
  <c r="AK397" i="1"/>
  <c r="AJ397" i="1"/>
  <c r="AL397" i="1" s="1"/>
  <c r="AG397" i="1"/>
  <c r="AN396" i="1"/>
  <c r="AK396" i="1"/>
  <c r="AJ396" i="1"/>
  <c r="AL396" i="1" s="1"/>
  <c r="AG396" i="1"/>
  <c r="AN395" i="1"/>
  <c r="AK395" i="1"/>
  <c r="AJ395" i="1"/>
  <c r="AL395" i="1" s="1"/>
  <c r="AG395" i="1"/>
  <c r="AN394" i="1"/>
  <c r="AK394" i="1"/>
  <c r="AJ394" i="1"/>
  <c r="AL394" i="1" s="1"/>
  <c r="AG394" i="1"/>
  <c r="AN393" i="1"/>
  <c r="AK393" i="1"/>
  <c r="AJ393" i="1"/>
  <c r="AL393" i="1" s="1"/>
  <c r="AG393" i="1"/>
  <c r="AN392" i="1"/>
  <c r="AK392" i="1"/>
  <c r="AJ392" i="1"/>
  <c r="AL392" i="1" s="1"/>
  <c r="AG392" i="1"/>
  <c r="AN391" i="1"/>
  <c r="AK391" i="1"/>
  <c r="AJ391" i="1"/>
  <c r="AL391" i="1" s="1"/>
  <c r="AG391" i="1"/>
  <c r="AN390" i="1"/>
  <c r="AK390" i="1"/>
  <c r="AJ390" i="1"/>
  <c r="AL390" i="1" s="1"/>
  <c r="AG390" i="1"/>
  <c r="AN389" i="1"/>
  <c r="AK389" i="1"/>
  <c r="AJ389" i="1"/>
  <c r="AL389" i="1" s="1"/>
  <c r="AG389" i="1"/>
  <c r="AN388" i="1"/>
  <c r="AL388" i="1"/>
  <c r="AK388" i="1"/>
  <c r="AG388" i="1"/>
  <c r="F405" i="1"/>
  <c r="E405" i="1"/>
  <c r="G405" i="1" s="1"/>
  <c r="B405" i="1"/>
  <c r="F404" i="1"/>
  <c r="E404" i="1"/>
  <c r="G404" i="1" s="1"/>
  <c r="B404" i="1"/>
  <c r="F403" i="1"/>
  <c r="E403" i="1"/>
  <c r="G403" i="1" s="1"/>
  <c r="B403" i="1"/>
  <c r="F402" i="1"/>
  <c r="E402" i="1"/>
  <c r="G402" i="1" s="1"/>
  <c r="B402" i="1"/>
  <c r="F401" i="1"/>
  <c r="E401" i="1"/>
  <c r="G401" i="1" s="1"/>
  <c r="B401" i="1"/>
  <c r="F400" i="1"/>
  <c r="E400" i="1"/>
  <c r="G400" i="1" s="1"/>
  <c r="B400" i="1"/>
  <c r="F399" i="1"/>
  <c r="E399" i="1"/>
  <c r="G399" i="1" s="1"/>
  <c r="B399" i="1"/>
  <c r="F398" i="1"/>
  <c r="E398" i="1"/>
  <c r="G398" i="1" s="1"/>
  <c r="B398" i="1"/>
  <c r="F397" i="1"/>
  <c r="E397" i="1"/>
  <c r="G397" i="1" s="1"/>
  <c r="B397" i="1"/>
  <c r="F396" i="1"/>
  <c r="E396" i="1"/>
  <c r="G396" i="1" s="1"/>
  <c r="B396" i="1"/>
  <c r="F395" i="1"/>
  <c r="E395" i="1"/>
  <c r="G395" i="1" s="1"/>
  <c r="B395" i="1"/>
  <c r="F394" i="1"/>
  <c r="E394" i="1"/>
  <c r="G394" i="1" s="1"/>
  <c r="B394" i="1"/>
  <c r="F393" i="1"/>
  <c r="E393" i="1"/>
  <c r="G393" i="1" s="1"/>
  <c r="B393" i="1"/>
  <c r="F392" i="1"/>
  <c r="E392" i="1"/>
  <c r="G392" i="1" s="1"/>
  <c r="B392" i="1"/>
  <c r="F391" i="1"/>
  <c r="E391" i="1"/>
  <c r="G391" i="1" s="1"/>
  <c r="B391" i="1"/>
  <c r="F390" i="1"/>
  <c r="E390" i="1"/>
  <c r="G390" i="1" s="1"/>
  <c r="B390" i="1"/>
  <c r="F389" i="1"/>
  <c r="E389" i="1"/>
  <c r="G389" i="1" s="1"/>
  <c r="B389" i="1"/>
  <c r="G388" i="1"/>
  <c r="F388" i="1"/>
  <c r="B388" i="1"/>
  <c r="AR24" i="1" l="1"/>
  <c r="AU24" i="1"/>
  <c r="AR68" i="1"/>
  <c r="AQ70" i="1"/>
  <c r="AU70" i="1" s="1"/>
  <c r="AR45" i="1"/>
  <c r="AQ47" i="1"/>
  <c r="AU45" i="1"/>
  <c r="AR113" i="1"/>
  <c r="AU113" i="1"/>
  <c r="AQ93" i="1"/>
  <c r="AR91" i="1"/>
  <c r="AU91" i="1"/>
  <c r="AR115" i="1"/>
  <c r="AU115" i="1"/>
  <c r="AQ166" i="1"/>
  <c r="AR164" i="1"/>
  <c r="AU164" i="1"/>
  <c r="B181" i="1"/>
  <c r="G199" i="1"/>
  <c r="F199" i="1"/>
  <c r="G203" i="1"/>
  <c r="B203" i="1"/>
  <c r="F203" i="1"/>
  <c r="F198" i="1"/>
  <c r="G198" i="1"/>
  <c r="G197" i="1"/>
  <c r="F197" i="1"/>
  <c r="E204" i="1"/>
  <c r="G204" i="1" s="1"/>
  <c r="B204" i="1"/>
  <c r="F204" i="1"/>
  <c r="F196" i="1"/>
  <c r="G196" i="1"/>
  <c r="B202" i="1"/>
  <c r="G202" i="1"/>
  <c r="F202" i="1"/>
  <c r="B201" i="1"/>
  <c r="G201" i="1"/>
  <c r="F201" i="1"/>
  <c r="AR187" i="1"/>
  <c r="AQ189" i="1"/>
  <c r="AU187" i="1"/>
  <c r="G200" i="1"/>
  <c r="F200" i="1"/>
  <c r="AR236" i="1"/>
  <c r="AS214" i="1"/>
  <c r="AV214" i="1" s="1"/>
  <c r="AU236" i="1"/>
  <c r="AR212" i="1"/>
  <c r="AQ214" i="1"/>
  <c r="AU212" i="1"/>
  <c r="AR238" i="1"/>
  <c r="AU238" i="1"/>
  <c r="AG355" i="1"/>
  <c r="AR390" i="1"/>
  <c r="AU390" i="1"/>
  <c r="AT413" i="1"/>
  <c r="AR70" i="1" l="1"/>
  <c r="AR47" i="1"/>
  <c r="AU47" i="1"/>
  <c r="AR93" i="1"/>
  <c r="AU93" i="1"/>
  <c r="AR166" i="1"/>
  <c r="AU166" i="1"/>
  <c r="AR189" i="1"/>
  <c r="AU189" i="1"/>
  <c r="AR214" i="1"/>
  <c r="AU214" i="1"/>
  <c r="AS411" i="1"/>
  <c r="I428" i="1"/>
  <c r="F428" i="1"/>
  <c r="E428" i="1"/>
  <c r="G428" i="1" s="1"/>
  <c r="B428" i="1"/>
  <c r="I427" i="1"/>
  <c r="F427" i="1"/>
  <c r="E427" i="1"/>
  <c r="G427" i="1" s="1"/>
  <c r="B427" i="1"/>
  <c r="I426" i="1"/>
  <c r="F426" i="1"/>
  <c r="E426" i="1"/>
  <c r="G426" i="1" s="1"/>
  <c r="B426" i="1"/>
  <c r="I425" i="1"/>
  <c r="F425" i="1"/>
  <c r="E425" i="1"/>
  <c r="G425" i="1" s="1"/>
  <c r="B425" i="1"/>
  <c r="I424" i="1"/>
  <c r="F424" i="1"/>
  <c r="E424" i="1"/>
  <c r="G424" i="1" s="1"/>
  <c r="B424" i="1"/>
  <c r="I423" i="1"/>
  <c r="F423" i="1"/>
  <c r="E423" i="1"/>
  <c r="G423" i="1" s="1"/>
  <c r="B423" i="1"/>
  <c r="I422" i="1"/>
  <c r="F422" i="1"/>
  <c r="E422" i="1"/>
  <c r="G422" i="1" s="1"/>
  <c r="B422" i="1"/>
  <c r="I421" i="1"/>
  <c r="F421" i="1"/>
  <c r="E421" i="1"/>
  <c r="G421" i="1" s="1"/>
  <c r="B421" i="1"/>
  <c r="I420" i="1"/>
  <c r="F420" i="1"/>
  <c r="E420" i="1"/>
  <c r="G420" i="1" s="1"/>
  <c r="B420" i="1"/>
  <c r="I419" i="1"/>
  <c r="F419" i="1"/>
  <c r="E419" i="1"/>
  <c r="G419" i="1" s="1"/>
  <c r="B419" i="1"/>
  <c r="I418" i="1"/>
  <c r="F418" i="1"/>
  <c r="E418" i="1"/>
  <c r="G418" i="1" s="1"/>
  <c r="B418" i="1"/>
  <c r="I417" i="1"/>
  <c r="F417" i="1"/>
  <c r="E417" i="1"/>
  <c r="G417" i="1" s="1"/>
  <c r="B417" i="1"/>
  <c r="I416" i="1"/>
  <c r="F416" i="1"/>
  <c r="E416" i="1"/>
  <c r="G416" i="1" s="1"/>
  <c r="B416" i="1"/>
  <c r="I415" i="1"/>
  <c r="F415" i="1"/>
  <c r="E415" i="1"/>
  <c r="G415" i="1" s="1"/>
  <c r="B415" i="1"/>
  <c r="I414" i="1"/>
  <c r="F414" i="1"/>
  <c r="E414" i="1"/>
  <c r="G414" i="1" s="1"/>
  <c r="B414" i="1"/>
  <c r="I413" i="1"/>
  <c r="F413" i="1"/>
  <c r="E413" i="1"/>
  <c r="G413" i="1" s="1"/>
  <c r="B413" i="1"/>
  <c r="I412" i="1"/>
  <c r="F412" i="1"/>
  <c r="E412" i="1"/>
  <c r="G412" i="1" s="1"/>
  <c r="B412" i="1"/>
  <c r="I411" i="1"/>
  <c r="G411" i="1"/>
  <c r="F411" i="1"/>
  <c r="B411" i="1"/>
  <c r="AO428" i="1"/>
  <c r="AU413" i="1"/>
  <c r="AW350" i="1"/>
  <c r="AR413" i="1"/>
  <c r="AV412" i="1"/>
  <c r="AS412" i="1"/>
  <c r="AV411" i="1"/>
  <c r="AV413" i="1" l="1"/>
  <c r="AS413" i="1"/>
  <c r="AX343" i="1"/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 l="1"/>
  <c r="AN450" i="1"/>
  <c r="AK450" i="1"/>
  <c r="AJ450" i="1"/>
  <c r="AL450" i="1" s="1"/>
  <c r="AG450" i="1"/>
  <c r="AN449" i="1"/>
  <c r="AK449" i="1"/>
  <c r="AJ449" i="1"/>
  <c r="AL449" i="1" s="1"/>
  <c r="AG449" i="1"/>
  <c r="AN448" i="1"/>
  <c r="AK448" i="1"/>
  <c r="AJ448" i="1"/>
  <c r="AL448" i="1" s="1"/>
  <c r="AG448" i="1"/>
  <c r="AN447" i="1"/>
  <c r="AK447" i="1"/>
  <c r="AJ447" i="1"/>
  <c r="AL447" i="1" s="1"/>
  <c r="AG447" i="1"/>
  <c r="AN446" i="1"/>
  <c r="AK446" i="1"/>
  <c r="AJ446" i="1"/>
  <c r="AL446" i="1" s="1"/>
  <c r="AG446" i="1"/>
  <c r="AN445" i="1"/>
  <c r="AK445" i="1"/>
  <c r="AJ445" i="1"/>
  <c r="AL445" i="1" s="1"/>
  <c r="AG445" i="1"/>
  <c r="AN444" i="1"/>
  <c r="AK444" i="1"/>
  <c r="AJ444" i="1"/>
  <c r="AL444" i="1" s="1"/>
  <c r="AG444" i="1"/>
  <c r="AN443" i="1"/>
  <c r="AK443" i="1"/>
  <c r="AJ443" i="1"/>
  <c r="AL443" i="1" s="1"/>
  <c r="AG443" i="1"/>
  <c r="AN442" i="1"/>
  <c r="AK442" i="1"/>
  <c r="AJ442" i="1"/>
  <c r="AL442" i="1" s="1"/>
  <c r="AG442" i="1"/>
  <c r="AN441" i="1"/>
  <c r="AK441" i="1"/>
  <c r="AJ441" i="1"/>
  <c r="AL441" i="1" s="1"/>
  <c r="AG441" i="1"/>
  <c r="AN440" i="1"/>
  <c r="AK440" i="1"/>
  <c r="AJ440" i="1"/>
  <c r="AL440" i="1" s="1"/>
  <c r="AG440" i="1"/>
  <c r="AN439" i="1"/>
  <c r="AK439" i="1"/>
  <c r="AJ439" i="1"/>
  <c r="AL439" i="1" s="1"/>
  <c r="AG439" i="1"/>
  <c r="AN438" i="1"/>
  <c r="AK438" i="1"/>
  <c r="AJ438" i="1"/>
  <c r="AL438" i="1" s="1"/>
  <c r="AG438" i="1"/>
  <c r="AN437" i="1"/>
  <c r="AK437" i="1"/>
  <c r="AJ437" i="1"/>
  <c r="AL437" i="1" s="1"/>
  <c r="AG437" i="1"/>
  <c r="AN436" i="1"/>
  <c r="AK436" i="1"/>
  <c r="AJ436" i="1"/>
  <c r="AL436" i="1" s="1"/>
  <c r="AG436" i="1"/>
  <c r="AN435" i="1"/>
  <c r="AK435" i="1"/>
  <c r="AJ435" i="1"/>
  <c r="AL435" i="1" s="1"/>
  <c r="AG435" i="1"/>
  <c r="AN434" i="1"/>
  <c r="AK434" i="1"/>
  <c r="AJ434" i="1"/>
  <c r="AL434" i="1" s="1"/>
  <c r="AG434" i="1"/>
  <c r="AN433" i="1"/>
  <c r="AL433" i="1"/>
  <c r="AK433" i="1"/>
  <c r="AG433" i="1"/>
  <c r="AU435" i="1" l="1"/>
  <c r="AT435" i="1"/>
  <c r="AW372" i="1" s="1"/>
  <c r="AR435" i="1"/>
  <c r="AV434" i="1"/>
  <c r="AS434" i="1"/>
  <c r="AV433" i="1"/>
  <c r="AS433" i="1"/>
  <c r="J450" i="1"/>
  <c r="K450" i="1"/>
  <c r="AS435" i="1" l="1"/>
  <c r="AV435" i="1"/>
  <c r="AV457" i="1"/>
  <c r="I458" i="1" l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AN473" i="1"/>
  <c r="AK473" i="1"/>
  <c r="AJ473" i="1"/>
  <c r="AL473" i="1" s="1"/>
  <c r="AG473" i="1"/>
  <c r="AN472" i="1"/>
  <c r="AK472" i="1"/>
  <c r="AJ472" i="1"/>
  <c r="AL472" i="1" s="1"/>
  <c r="AG472" i="1"/>
  <c r="AN471" i="1"/>
  <c r="AK471" i="1"/>
  <c r="AJ471" i="1"/>
  <c r="AL471" i="1" s="1"/>
  <c r="AG471" i="1"/>
  <c r="AN470" i="1"/>
  <c r="AK470" i="1"/>
  <c r="AJ470" i="1"/>
  <c r="AL470" i="1" s="1"/>
  <c r="AG470" i="1"/>
  <c r="AN469" i="1"/>
  <c r="AK469" i="1"/>
  <c r="AJ469" i="1"/>
  <c r="AL469" i="1" s="1"/>
  <c r="AG469" i="1"/>
  <c r="AN468" i="1"/>
  <c r="AK468" i="1"/>
  <c r="AJ468" i="1"/>
  <c r="AL468" i="1" s="1"/>
  <c r="AG468" i="1"/>
  <c r="AN467" i="1"/>
  <c r="AK467" i="1"/>
  <c r="AJ467" i="1"/>
  <c r="AL467" i="1" s="1"/>
  <c r="AG467" i="1"/>
  <c r="AN466" i="1"/>
  <c r="AK466" i="1"/>
  <c r="AJ466" i="1"/>
  <c r="AL466" i="1" s="1"/>
  <c r="AG466" i="1"/>
  <c r="AN465" i="1"/>
  <c r="AK465" i="1"/>
  <c r="AJ465" i="1"/>
  <c r="AL465" i="1" s="1"/>
  <c r="AG465" i="1"/>
  <c r="AN464" i="1"/>
  <c r="AK464" i="1"/>
  <c r="AJ464" i="1"/>
  <c r="AL464" i="1" s="1"/>
  <c r="AG464" i="1"/>
  <c r="AN463" i="1"/>
  <c r="AK463" i="1"/>
  <c r="AJ463" i="1"/>
  <c r="AL463" i="1" s="1"/>
  <c r="AG463" i="1"/>
  <c r="AN462" i="1"/>
  <c r="AK462" i="1"/>
  <c r="AJ462" i="1"/>
  <c r="AL462" i="1" s="1"/>
  <c r="AG462" i="1"/>
  <c r="AN461" i="1"/>
  <c r="AK461" i="1"/>
  <c r="AJ461" i="1"/>
  <c r="AL461" i="1" s="1"/>
  <c r="AG461" i="1"/>
  <c r="AN460" i="1"/>
  <c r="AK460" i="1"/>
  <c r="AJ460" i="1"/>
  <c r="AL460" i="1" s="1"/>
  <c r="AG460" i="1"/>
  <c r="AN459" i="1"/>
  <c r="AK459" i="1"/>
  <c r="AJ459" i="1"/>
  <c r="AL459" i="1" s="1"/>
  <c r="AG459" i="1"/>
  <c r="AN458" i="1"/>
  <c r="AK458" i="1"/>
  <c r="AJ458" i="1"/>
  <c r="AL458" i="1" s="1"/>
  <c r="AG458" i="1"/>
  <c r="AN457" i="1"/>
  <c r="AK457" i="1"/>
  <c r="AJ457" i="1"/>
  <c r="AL457" i="1" s="1"/>
  <c r="AG457" i="1"/>
  <c r="AN456" i="1"/>
  <c r="AL456" i="1"/>
  <c r="AK456" i="1"/>
  <c r="AG456" i="1"/>
  <c r="I457" i="1"/>
  <c r="AU458" i="1"/>
  <c r="AT458" i="1"/>
  <c r="AW395" i="1" s="1"/>
  <c r="AR458" i="1"/>
  <c r="AS457" i="1"/>
  <c r="AV456" i="1"/>
  <c r="AS456" i="1"/>
  <c r="F473" i="1"/>
  <c r="E473" i="1"/>
  <c r="G473" i="1" s="1"/>
  <c r="B473" i="1"/>
  <c r="F472" i="1"/>
  <c r="E472" i="1"/>
  <c r="G472" i="1" s="1"/>
  <c r="B472" i="1"/>
  <c r="F471" i="1"/>
  <c r="E471" i="1"/>
  <c r="G471" i="1" s="1"/>
  <c r="B471" i="1"/>
  <c r="F470" i="1"/>
  <c r="E470" i="1"/>
  <c r="G470" i="1" s="1"/>
  <c r="B470" i="1"/>
  <c r="F469" i="1"/>
  <c r="E469" i="1"/>
  <c r="G469" i="1" s="1"/>
  <c r="B469" i="1"/>
  <c r="F468" i="1"/>
  <c r="E468" i="1"/>
  <c r="G468" i="1" s="1"/>
  <c r="B468" i="1"/>
  <c r="F467" i="1"/>
  <c r="E467" i="1"/>
  <c r="G467" i="1" s="1"/>
  <c r="B467" i="1"/>
  <c r="F466" i="1"/>
  <c r="E466" i="1"/>
  <c r="G466" i="1" s="1"/>
  <c r="B466" i="1"/>
  <c r="F465" i="1"/>
  <c r="E465" i="1"/>
  <c r="G465" i="1" s="1"/>
  <c r="B465" i="1"/>
  <c r="F464" i="1"/>
  <c r="E464" i="1"/>
  <c r="G464" i="1" s="1"/>
  <c r="B464" i="1"/>
  <c r="F463" i="1"/>
  <c r="E463" i="1"/>
  <c r="G463" i="1" s="1"/>
  <c r="B463" i="1"/>
  <c r="F462" i="1"/>
  <c r="E462" i="1"/>
  <c r="G462" i="1" s="1"/>
  <c r="B462" i="1"/>
  <c r="F461" i="1"/>
  <c r="E461" i="1"/>
  <c r="G461" i="1" s="1"/>
  <c r="B461" i="1"/>
  <c r="F460" i="1"/>
  <c r="E460" i="1"/>
  <c r="G460" i="1" s="1"/>
  <c r="B460" i="1"/>
  <c r="F459" i="1"/>
  <c r="E459" i="1"/>
  <c r="G459" i="1" s="1"/>
  <c r="B459" i="1"/>
  <c r="F458" i="1"/>
  <c r="E458" i="1"/>
  <c r="G458" i="1" s="1"/>
  <c r="B458" i="1"/>
  <c r="F457" i="1"/>
  <c r="E457" i="1"/>
  <c r="G457" i="1" s="1"/>
  <c r="B457" i="1"/>
  <c r="I456" i="1"/>
  <c r="G456" i="1"/>
  <c r="F456" i="1"/>
  <c r="B456" i="1"/>
  <c r="AS458" i="1" l="1"/>
  <c r="AV458" i="1"/>
  <c r="AS479" i="1"/>
  <c r="AU480" i="1"/>
  <c r="B478" i="1"/>
  <c r="AT480" i="1"/>
  <c r="AW417" i="1" s="1"/>
  <c r="AR480" i="1"/>
  <c r="AV479" i="1"/>
  <c r="AV478" i="1"/>
  <c r="AS478" i="1"/>
  <c r="AN495" i="1"/>
  <c r="AK495" i="1"/>
  <c r="AJ495" i="1"/>
  <c r="AL495" i="1" s="1"/>
  <c r="AG495" i="1"/>
  <c r="AN494" i="1"/>
  <c r="AK494" i="1"/>
  <c r="AJ494" i="1"/>
  <c r="AL494" i="1" s="1"/>
  <c r="AG494" i="1"/>
  <c r="AN493" i="1"/>
  <c r="AK493" i="1"/>
  <c r="AJ493" i="1"/>
  <c r="AL493" i="1" s="1"/>
  <c r="AG493" i="1"/>
  <c r="AN492" i="1"/>
  <c r="AK492" i="1"/>
  <c r="AJ492" i="1"/>
  <c r="AL492" i="1" s="1"/>
  <c r="AG492" i="1"/>
  <c r="AN491" i="1"/>
  <c r="AK491" i="1"/>
  <c r="AJ491" i="1"/>
  <c r="AL491" i="1" s="1"/>
  <c r="AG491" i="1"/>
  <c r="AN490" i="1"/>
  <c r="AK490" i="1"/>
  <c r="AJ490" i="1"/>
  <c r="AL490" i="1" s="1"/>
  <c r="AG490" i="1"/>
  <c r="AN489" i="1"/>
  <c r="AK489" i="1"/>
  <c r="AJ489" i="1"/>
  <c r="AL489" i="1" s="1"/>
  <c r="AG489" i="1"/>
  <c r="AN488" i="1"/>
  <c r="AK488" i="1"/>
  <c r="AJ488" i="1"/>
  <c r="AL488" i="1" s="1"/>
  <c r="AG488" i="1"/>
  <c r="AN487" i="1"/>
  <c r="AK487" i="1"/>
  <c r="AJ487" i="1"/>
  <c r="AL487" i="1" s="1"/>
  <c r="AG487" i="1"/>
  <c r="AN486" i="1"/>
  <c r="AK486" i="1"/>
  <c r="AJ486" i="1"/>
  <c r="AL486" i="1" s="1"/>
  <c r="AG486" i="1"/>
  <c r="AN485" i="1"/>
  <c r="AK485" i="1"/>
  <c r="AJ485" i="1"/>
  <c r="AL485" i="1" s="1"/>
  <c r="AG485" i="1"/>
  <c r="AN484" i="1"/>
  <c r="AK484" i="1"/>
  <c r="AJ484" i="1"/>
  <c r="AL484" i="1" s="1"/>
  <c r="AG484" i="1"/>
  <c r="AN483" i="1"/>
  <c r="AK483" i="1"/>
  <c r="AJ483" i="1"/>
  <c r="AL483" i="1" s="1"/>
  <c r="AG483" i="1"/>
  <c r="AN482" i="1"/>
  <c r="AK482" i="1"/>
  <c r="AJ482" i="1"/>
  <c r="AL482" i="1" s="1"/>
  <c r="AG482" i="1"/>
  <c r="AN481" i="1"/>
  <c r="AK481" i="1"/>
  <c r="AJ481" i="1"/>
  <c r="AL481" i="1" s="1"/>
  <c r="AG481" i="1"/>
  <c r="AN480" i="1"/>
  <c r="AK480" i="1"/>
  <c r="AJ480" i="1"/>
  <c r="AG480" i="1"/>
  <c r="AN479" i="1"/>
  <c r="AJ479" i="1"/>
  <c r="AI479" i="1"/>
  <c r="AL480" i="1" s="1"/>
  <c r="AG479" i="1"/>
  <c r="AL478" i="1"/>
  <c r="AK478" i="1"/>
  <c r="AG478" i="1"/>
  <c r="I495" i="1"/>
  <c r="F495" i="1"/>
  <c r="E495" i="1"/>
  <c r="G495" i="1" s="1"/>
  <c r="B495" i="1"/>
  <c r="I494" i="1"/>
  <c r="F494" i="1"/>
  <c r="E494" i="1"/>
  <c r="G494" i="1" s="1"/>
  <c r="B494" i="1"/>
  <c r="I493" i="1"/>
  <c r="F493" i="1"/>
  <c r="E493" i="1"/>
  <c r="G493" i="1" s="1"/>
  <c r="B493" i="1"/>
  <c r="I492" i="1"/>
  <c r="F492" i="1"/>
  <c r="E492" i="1"/>
  <c r="G492" i="1" s="1"/>
  <c r="B492" i="1"/>
  <c r="I491" i="1"/>
  <c r="F491" i="1"/>
  <c r="E491" i="1"/>
  <c r="G491" i="1" s="1"/>
  <c r="B491" i="1"/>
  <c r="I490" i="1"/>
  <c r="F490" i="1"/>
  <c r="E490" i="1"/>
  <c r="G490" i="1" s="1"/>
  <c r="B490" i="1"/>
  <c r="I489" i="1"/>
  <c r="F489" i="1"/>
  <c r="E489" i="1"/>
  <c r="G489" i="1" s="1"/>
  <c r="B489" i="1"/>
  <c r="I488" i="1"/>
  <c r="F488" i="1"/>
  <c r="E488" i="1"/>
  <c r="G488" i="1" s="1"/>
  <c r="B488" i="1"/>
  <c r="I487" i="1"/>
  <c r="F487" i="1"/>
  <c r="E487" i="1"/>
  <c r="G487" i="1" s="1"/>
  <c r="B487" i="1"/>
  <c r="I486" i="1"/>
  <c r="F486" i="1"/>
  <c r="E486" i="1"/>
  <c r="G486" i="1" s="1"/>
  <c r="B486" i="1"/>
  <c r="I485" i="1"/>
  <c r="F485" i="1"/>
  <c r="E485" i="1"/>
  <c r="G485" i="1" s="1"/>
  <c r="B485" i="1"/>
  <c r="I484" i="1"/>
  <c r="F484" i="1"/>
  <c r="E484" i="1"/>
  <c r="G484" i="1" s="1"/>
  <c r="B484" i="1"/>
  <c r="I483" i="1"/>
  <c r="F483" i="1"/>
  <c r="E483" i="1"/>
  <c r="G483" i="1" s="1"/>
  <c r="B483" i="1"/>
  <c r="I482" i="1"/>
  <c r="F482" i="1"/>
  <c r="E482" i="1"/>
  <c r="G482" i="1" s="1"/>
  <c r="B482" i="1"/>
  <c r="I481" i="1"/>
  <c r="F481" i="1"/>
  <c r="E481" i="1"/>
  <c r="G481" i="1" s="1"/>
  <c r="B481" i="1"/>
  <c r="I480" i="1"/>
  <c r="F480" i="1"/>
  <c r="E480" i="1"/>
  <c r="G480" i="1" s="1"/>
  <c r="B480" i="1"/>
  <c r="I479" i="1"/>
  <c r="E479" i="1"/>
  <c r="B479" i="1"/>
  <c r="G478" i="1"/>
  <c r="F478" i="1"/>
  <c r="AL479" i="1" l="1"/>
  <c r="AK479" i="1"/>
  <c r="AS480" i="1"/>
  <c r="AV480" i="1"/>
  <c r="F479" i="1"/>
  <c r="G479" i="1"/>
  <c r="AX434" i="1"/>
  <c r="AV502" i="1" l="1"/>
  <c r="AU503" i="1"/>
  <c r="AT503" i="1"/>
  <c r="AW440" i="1" s="1"/>
  <c r="AR503" i="1"/>
  <c r="AS502" i="1"/>
  <c r="AV501" i="1"/>
  <c r="AS501" i="1"/>
  <c r="J503" i="1"/>
  <c r="J504" i="1"/>
  <c r="J506" i="1"/>
  <c r="J518" i="1"/>
  <c r="AN518" i="1"/>
  <c r="AK518" i="1"/>
  <c r="AJ518" i="1"/>
  <c r="AL518" i="1" s="1"/>
  <c r="AG518" i="1"/>
  <c r="AN517" i="1"/>
  <c r="AK517" i="1"/>
  <c r="AJ517" i="1"/>
  <c r="AL517" i="1" s="1"/>
  <c r="AG517" i="1"/>
  <c r="AN516" i="1"/>
  <c r="AK516" i="1"/>
  <c r="AJ516" i="1"/>
  <c r="AL516" i="1" s="1"/>
  <c r="AG516" i="1"/>
  <c r="AN515" i="1"/>
  <c r="AK515" i="1"/>
  <c r="AJ515" i="1"/>
  <c r="AL515" i="1" s="1"/>
  <c r="AG515" i="1"/>
  <c r="AN514" i="1"/>
  <c r="AK514" i="1"/>
  <c r="AJ514" i="1"/>
  <c r="AL514" i="1" s="1"/>
  <c r="AG514" i="1"/>
  <c r="AN513" i="1"/>
  <c r="AK513" i="1"/>
  <c r="AJ513" i="1"/>
  <c r="AL513" i="1" s="1"/>
  <c r="AG513" i="1"/>
  <c r="AN512" i="1"/>
  <c r="AK512" i="1"/>
  <c r="AJ512" i="1"/>
  <c r="AL512" i="1" s="1"/>
  <c r="AG512" i="1"/>
  <c r="AN511" i="1"/>
  <c r="AK511" i="1"/>
  <c r="AJ511" i="1"/>
  <c r="AL511" i="1" s="1"/>
  <c r="AG511" i="1"/>
  <c r="AN510" i="1"/>
  <c r="AK510" i="1"/>
  <c r="AJ510" i="1"/>
  <c r="AL510" i="1" s="1"/>
  <c r="AG510" i="1"/>
  <c r="AN509" i="1"/>
  <c r="AK509" i="1"/>
  <c r="AJ509" i="1"/>
  <c r="AL509" i="1" s="1"/>
  <c r="AG509" i="1"/>
  <c r="AN508" i="1"/>
  <c r="AK508" i="1"/>
  <c r="AJ508" i="1"/>
  <c r="AL508" i="1" s="1"/>
  <c r="AG508" i="1"/>
  <c r="AN507" i="1"/>
  <c r="AK507" i="1"/>
  <c r="AJ507" i="1"/>
  <c r="AL507" i="1" s="1"/>
  <c r="AG507" i="1"/>
  <c r="AN506" i="1"/>
  <c r="AK506" i="1"/>
  <c r="AJ506" i="1"/>
  <c r="AL506" i="1" s="1"/>
  <c r="AG506" i="1"/>
  <c r="AN505" i="1"/>
  <c r="AK505" i="1"/>
  <c r="AJ505" i="1"/>
  <c r="AL505" i="1" s="1"/>
  <c r="AG505" i="1"/>
  <c r="AN504" i="1"/>
  <c r="AK504" i="1"/>
  <c r="AJ504" i="1"/>
  <c r="AL504" i="1" s="1"/>
  <c r="AG504" i="1"/>
  <c r="AN503" i="1"/>
  <c r="AK503" i="1"/>
  <c r="AJ503" i="1"/>
  <c r="AL503" i="1" s="1"/>
  <c r="AG503" i="1"/>
  <c r="AN502" i="1"/>
  <c r="AK502" i="1"/>
  <c r="AJ502" i="1"/>
  <c r="AL502" i="1" s="1"/>
  <c r="AG502" i="1"/>
  <c r="AN501" i="1"/>
  <c r="AL501" i="1"/>
  <c r="AK501" i="1"/>
  <c r="AG501" i="1"/>
  <c r="AS503" i="1" l="1"/>
  <c r="AV503" i="1"/>
  <c r="AT526" i="1"/>
  <c r="AU526" i="1"/>
  <c r="I534" i="1"/>
  <c r="I535" i="1"/>
  <c r="I536" i="1"/>
  <c r="I537" i="1"/>
  <c r="I538" i="1"/>
  <c r="I539" i="1"/>
  <c r="I540" i="1"/>
  <c r="I541" i="1"/>
  <c r="AS524" i="1" l="1"/>
  <c r="AN541" i="1" l="1"/>
  <c r="AK541" i="1"/>
  <c r="AJ541" i="1"/>
  <c r="AL541" i="1" s="1"/>
  <c r="AG541" i="1"/>
  <c r="AN540" i="1"/>
  <c r="AK540" i="1"/>
  <c r="AJ540" i="1"/>
  <c r="AL540" i="1" s="1"/>
  <c r="AG540" i="1"/>
  <c r="AN539" i="1"/>
  <c r="AK539" i="1"/>
  <c r="AJ539" i="1"/>
  <c r="AL539" i="1" s="1"/>
  <c r="AG539" i="1"/>
  <c r="AN538" i="1"/>
  <c r="AK538" i="1"/>
  <c r="AJ538" i="1"/>
  <c r="AL538" i="1" s="1"/>
  <c r="AG538" i="1"/>
  <c r="AN537" i="1"/>
  <c r="AK537" i="1"/>
  <c r="AJ537" i="1"/>
  <c r="AL537" i="1" s="1"/>
  <c r="AG537" i="1"/>
  <c r="AN536" i="1"/>
  <c r="AK536" i="1"/>
  <c r="AJ536" i="1"/>
  <c r="AL536" i="1" s="1"/>
  <c r="AG536" i="1"/>
  <c r="AN535" i="1"/>
  <c r="AK535" i="1"/>
  <c r="AJ535" i="1"/>
  <c r="AL535" i="1" s="1"/>
  <c r="AG535" i="1"/>
  <c r="AN534" i="1"/>
  <c r="AK534" i="1"/>
  <c r="AJ534" i="1"/>
  <c r="AL534" i="1" s="1"/>
  <c r="AG534" i="1"/>
  <c r="AN533" i="1"/>
  <c r="AK533" i="1"/>
  <c r="AJ533" i="1"/>
  <c r="AL533" i="1" s="1"/>
  <c r="AG533" i="1"/>
  <c r="AN532" i="1"/>
  <c r="AK532" i="1"/>
  <c r="AJ532" i="1"/>
  <c r="AL532" i="1" s="1"/>
  <c r="AG532" i="1"/>
  <c r="AN531" i="1"/>
  <c r="AK531" i="1"/>
  <c r="AJ531" i="1"/>
  <c r="AL531" i="1" s="1"/>
  <c r="AG531" i="1"/>
  <c r="AN530" i="1"/>
  <c r="AK530" i="1"/>
  <c r="AJ530" i="1"/>
  <c r="AL530" i="1" s="1"/>
  <c r="AG530" i="1"/>
  <c r="AN529" i="1"/>
  <c r="AK529" i="1"/>
  <c r="AJ529" i="1"/>
  <c r="AL529" i="1" s="1"/>
  <c r="AG529" i="1"/>
  <c r="AN528" i="1"/>
  <c r="AK528" i="1"/>
  <c r="AJ528" i="1"/>
  <c r="AL528" i="1" s="1"/>
  <c r="AG528" i="1"/>
  <c r="AN527" i="1"/>
  <c r="AK527" i="1"/>
  <c r="AJ527" i="1"/>
  <c r="AL527" i="1" s="1"/>
  <c r="AG527" i="1"/>
  <c r="AN526" i="1"/>
  <c r="AK526" i="1"/>
  <c r="AJ526" i="1"/>
  <c r="AL526" i="1" s="1"/>
  <c r="AG526" i="1"/>
  <c r="AN525" i="1"/>
  <c r="AK525" i="1"/>
  <c r="AJ525" i="1"/>
  <c r="AL525" i="1" s="1"/>
  <c r="AG525" i="1"/>
  <c r="AL524" i="1"/>
  <c r="AK524" i="1"/>
  <c r="AG524" i="1"/>
  <c r="F541" i="1"/>
  <c r="E541" i="1"/>
  <c r="G541" i="1" s="1"/>
  <c r="B541" i="1"/>
  <c r="F540" i="1"/>
  <c r="E540" i="1"/>
  <c r="G540" i="1" s="1"/>
  <c r="B540" i="1"/>
  <c r="F539" i="1"/>
  <c r="E539" i="1"/>
  <c r="G539" i="1" s="1"/>
  <c r="B539" i="1"/>
  <c r="F538" i="1"/>
  <c r="E538" i="1"/>
  <c r="G538" i="1" s="1"/>
  <c r="B538" i="1"/>
  <c r="F537" i="1"/>
  <c r="E537" i="1"/>
  <c r="G537" i="1" s="1"/>
  <c r="B537" i="1"/>
  <c r="F536" i="1"/>
  <c r="E536" i="1"/>
  <c r="G536" i="1" s="1"/>
  <c r="B536" i="1"/>
  <c r="F535" i="1"/>
  <c r="E535" i="1"/>
  <c r="G535" i="1" s="1"/>
  <c r="B535" i="1"/>
  <c r="F534" i="1"/>
  <c r="E534" i="1"/>
  <c r="G534" i="1" s="1"/>
  <c r="B534" i="1"/>
  <c r="I533" i="1"/>
  <c r="F533" i="1"/>
  <c r="E533" i="1"/>
  <c r="G533" i="1" s="1"/>
  <c r="B533" i="1"/>
  <c r="I532" i="1"/>
  <c r="F532" i="1"/>
  <c r="E532" i="1"/>
  <c r="G532" i="1" s="1"/>
  <c r="B532" i="1"/>
  <c r="I531" i="1"/>
  <c r="F531" i="1"/>
  <c r="E531" i="1"/>
  <c r="G531" i="1" s="1"/>
  <c r="B531" i="1"/>
  <c r="I530" i="1"/>
  <c r="F530" i="1"/>
  <c r="E530" i="1"/>
  <c r="G530" i="1" s="1"/>
  <c r="B530" i="1"/>
  <c r="I529" i="1"/>
  <c r="F529" i="1"/>
  <c r="E529" i="1"/>
  <c r="G529" i="1" s="1"/>
  <c r="B529" i="1"/>
  <c r="I528" i="1"/>
  <c r="F528" i="1"/>
  <c r="E528" i="1"/>
  <c r="G528" i="1" s="1"/>
  <c r="B528" i="1"/>
  <c r="I527" i="1"/>
  <c r="F527" i="1"/>
  <c r="E527" i="1"/>
  <c r="G527" i="1" s="1"/>
  <c r="B527" i="1"/>
  <c r="AW463" i="1"/>
  <c r="AR526" i="1"/>
  <c r="I526" i="1"/>
  <c r="F526" i="1"/>
  <c r="E526" i="1"/>
  <c r="G526" i="1" s="1"/>
  <c r="B526" i="1"/>
  <c r="AV525" i="1"/>
  <c r="AS525" i="1"/>
  <c r="I525" i="1"/>
  <c r="F525" i="1"/>
  <c r="E525" i="1"/>
  <c r="G525" i="1" s="1"/>
  <c r="B525" i="1"/>
  <c r="AV524" i="1"/>
  <c r="G524" i="1"/>
  <c r="F524" i="1"/>
  <c r="B524" i="1"/>
  <c r="AS526" i="1" l="1"/>
  <c r="AV526" i="1"/>
  <c r="AS546" i="1" l="1"/>
  <c r="AS547" i="1" l="1"/>
  <c r="I555" i="1"/>
  <c r="I556" i="1"/>
  <c r="I557" i="1"/>
  <c r="I558" i="1"/>
  <c r="I559" i="1"/>
  <c r="I560" i="1"/>
  <c r="I561" i="1"/>
  <c r="I562" i="1"/>
  <c r="I563" i="1"/>
  <c r="E555" i="1"/>
  <c r="E556" i="1"/>
  <c r="E557" i="1"/>
  <c r="E558" i="1"/>
  <c r="E559" i="1"/>
  <c r="E560" i="1"/>
  <c r="E561" i="1"/>
  <c r="E562" i="1"/>
  <c r="E563" i="1"/>
  <c r="I554" i="1" l="1"/>
  <c r="E554" i="1"/>
  <c r="AV546" i="1"/>
  <c r="I553" i="1"/>
  <c r="E553" i="1"/>
  <c r="I552" i="1"/>
  <c r="E552" i="1"/>
  <c r="I551" i="1"/>
  <c r="E551" i="1"/>
  <c r="I550" i="1"/>
  <c r="E550" i="1"/>
  <c r="I549" i="1"/>
  <c r="E549" i="1"/>
  <c r="I548" i="1"/>
  <c r="E548" i="1"/>
  <c r="I547" i="1"/>
  <c r="E547" i="1"/>
  <c r="AV547" i="1"/>
  <c r="AN563" i="1" l="1"/>
  <c r="AK563" i="1"/>
  <c r="AJ563" i="1"/>
  <c r="AL563" i="1" s="1"/>
  <c r="AG563" i="1"/>
  <c r="AN562" i="1"/>
  <c r="AK562" i="1"/>
  <c r="AJ562" i="1"/>
  <c r="AL562" i="1" s="1"/>
  <c r="AG562" i="1"/>
  <c r="AN561" i="1"/>
  <c r="AK561" i="1"/>
  <c r="AJ561" i="1"/>
  <c r="AL561" i="1" s="1"/>
  <c r="AG561" i="1"/>
  <c r="AN560" i="1"/>
  <c r="AK560" i="1"/>
  <c r="AJ560" i="1"/>
  <c r="AL560" i="1" s="1"/>
  <c r="AG560" i="1"/>
  <c r="AN559" i="1"/>
  <c r="AK559" i="1"/>
  <c r="AJ559" i="1"/>
  <c r="AL559" i="1" s="1"/>
  <c r="AG559" i="1"/>
  <c r="AN558" i="1"/>
  <c r="AK558" i="1"/>
  <c r="AJ558" i="1"/>
  <c r="AL558" i="1" s="1"/>
  <c r="AG558" i="1"/>
  <c r="AN557" i="1"/>
  <c r="AK557" i="1"/>
  <c r="AJ557" i="1"/>
  <c r="AL557" i="1" s="1"/>
  <c r="AG557" i="1"/>
  <c r="AN556" i="1"/>
  <c r="AK556" i="1"/>
  <c r="AJ556" i="1"/>
  <c r="AL556" i="1" s="1"/>
  <c r="AG556" i="1"/>
  <c r="AN555" i="1"/>
  <c r="AK555" i="1"/>
  <c r="AJ555" i="1"/>
  <c r="AL555" i="1" s="1"/>
  <c r="AG555" i="1"/>
  <c r="AN554" i="1"/>
  <c r="AK554" i="1"/>
  <c r="AJ554" i="1"/>
  <c r="AL554" i="1" s="1"/>
  <c r="AG554" i="1"/>
  <c r="AN553" i="1"/>
  <c r="AK553" i="1"/>
  <c r="AJ553" i="1"/>
  <c r="AL553" i="1" s="1"/>
  <c r="AG553" i="1"/>
  <c r="AN552" i="1"/>
  <c r="AK552" i="1"/>
  <c r="AJ552" i="1"/>
  <c r="AL552" i="1" s="1"/>
  <c r="AG552" i="1"/>
  <c r="AN551" i="1"/>
  <c r="AK551" i="1"/>
  <c r="AJ551" i="1"/>
  <c r="AL551" i="1" s="1"/>
  <c r="AG551" i="1"/>
  <c r="AN550" i="1"/>
  <c r="AK550" i="1"/>
  <c r="AJ550" i="1"/>
  <c r="AL550" i="1" s="1"/>
  <c r="AG550" i="1"/>
  <c r="AN549" i="1"/>
  <c r="AK549" i="1"/>
  <c r="AJ549" i="1"/>
  <c r="AL549" i="1" s="1"/>
  <c r="AG549" i="1"/>
  <c r="AN548" i="1"/>
  <c r="AK548" i="1"/>
  <c r="AJ548" i="1"/>
  <c r="AL548" i="1" s="1"/>
  <c r="AG548" i="1"/>
  <c r="AN547" i="1"/>
  <c r="AK547" i="1"/>
  <c r="AJ547" i="1"/>
  <c r="AL547" i="1" s="1"/>
  <c r="AG547" i="1"/>
  <c r="AL546" i="1"/>
  <c r="AK546" i="1"/>
  <c r="AG546" i="1"/>
  <c r="B571" i="1"/>
  <c r="F571" i="1"/>
  <c r="G571" i="1"/>
  <c r="AS571" i="1"/>
  <c r="AV571" i="1"/>
  <c r="B572" i="1"/>
  <c r="E572" i="1"/>
  <c r="G572" i="1" s="1"/>
  <c r="F572" i="1"/>
  <c r="I572" i="1"/>
  <c r="AS572" i="1"/>
  <c r="AV572" i="1"/>
  <c r="B573" i="1"/>
  <c r="E573" i="1"/>
  <c r="G573" i="1" s="1"/>
  <c r="F573" i="1"/>
  <c r="I573" i="1"/>
  <c r="AR573" i="1"/>
  <c r="AT573" i="1"/>
  <c r="AW510" i="1" s="1"/>
  <c r="AU573" i="1"/>
  <c r="B574" i="1"/>
  <c r="E574" i="1"/>
  <c r="G574" i="1" s="1"/>
  <c r="F574" i="1"/>
  <c r="I574" i="1"/>
  <c r="B575" i="1"/>
  <c r="E575" i="1"/>
  <c r="G575" i="1" s="1"/>
  <c r="F575" i="1"/>
  <c r="I575" i="1"/>
  <c r="B576" i="1"/>
  <c r="E576" i="1"/>
  <c r="G576" i="1" s="1"/>
  <c r="F576" i="1"/>
  <c r="I576" i="1"/>
  <c r="B577" i="1"/>
  <c r="E577" i="1"/>
  <c r="G577" i="1" s="1"/>
  <c r="F577" i="1"/>
  <c r="I577" i="1"/>
  <c r="B578" i="1"/>
  <c r="E578" i="1"/>
  <c r="G578" i="1" s="1"/>
  <c r="F578" i="1"/>
  <c r="I578" i="1"/>
  <c r="B579" i="1"/>
  <c r="E579" i="1"/>
  <c r="G579" i="1" s="1"/>
  <c r="F579" i="1"/>
  <c r="I579" i="1"/>
  <c r="B580" i="1"/>
  <c r="E580" i="1"/>
  <c r="G580" i="1" s="1"/>
  <c r="F580" i="1"/>
  <c r="I580" i="1"/>
  <c r="AG580" i="1"/>
  <c r="AJ580" i="1"/>
  <c r="AL580" i="1" s="1"/>
  <c r="AK580" i="1"/>
  <c r="AN580" i="1"/>
  <c r="AO580" i="1"/>
  <c r="AP580" i="1"/>
  <c r="B581" i="1"/>
  <c r="E581" i="1"/>
  <c r="G581" i="1" s="1"/>
  <c r="F581" i="1"/>
  <c r="I581" i="1"/>
  <c r="AG581" i="1"/>
  <c r="AJ581" i="1"/>
  <c r="AL581" i="1" s="1"/>
  <c r="AK581" i="1"/>
  <c r="AN581" i="1"/>
  <c r="AO581" i="1"/>
  <c r="AP581" i="1"/>
  <c r="B582" i="1"/>
  <c r="E582" i="1"/>
  <c r="G582" i="1" s="1"/>
  <c r="F582" i="1"/>
  <c r="I582" i="1"/>
  <c r="AG582" i="1"/>
  <c r="AJ582" i="1"/>
  <c r="AL582" i="1" s="1"/>
  <c r="AK582" i="1"/>
  <c r="AO582" i="1"/>
  <c r="AP582" i="1"/>
  <c r="B583" i="1"/>
  <c r="E583" i="1"/>
  <c r="G583" i="1" s="1"/>
  <c r="F583" i="1"/>
  <c r="I583" i="1"/>
  <c r="AG583" i="1"/>
  <c r="AJ583" i="1"/>
  <c r="AL583" i="1" s="1"/>
  <c r="AK583" i="1"/>
  <c r="AN583" i="1"/>
  <c r="AO583" i="1"/>
  <c r="AP583" i="1"/>
  <c r="B584" i="1"/>
  <c r="E584" i="1"/>
  <c r="G584" i="1" s="1"/>
  <c r="F584" i="1"/>
  <c r="I584" i="1"/>
  <c r="AG584" i="1"/>
  <c r="AJ584" i="1"/>
  <c r="AL584" i="1" s="1"/>
  <c r="AK584" i="1"/>
  <c r="AN584" i="1"/>
  <c r="AP584" i="1"/>
  <c r="B585" i="1"/>
  <c r="E585" i="1"/>
  <c r="G585" i="1" s="1"/>
  <c r="F585" i="1"/>
  <c r="I585" i="1"/>
  <c r="AG585" i="1"/>
  <c r="AJ585" i="1"/>
  <c r="AL585" i="1" s="1"/>
  <c r="AK585" i="1"/>
  <c r="AN585" i="1"/>
  <c r="AP585" i="1"/>
  <c r="B586" i="1"/>
  <c r="E586" i="1"/>
  <c r="G586" i="1" s="1"/>
  <c r="F586" i="1"/>
  <c r="I586" i="1"/>
  <c r="AG586" i="1"/>
  <c r="AJ586" i="1"/>
  <c r="AL586" i="1" s="1"/>
  <c r="AK586" i="1"/>
  <c r="AN586" i="1"/>
  <c r="AP586" i="1"/>
  <c r="B587" i="1"/>
  <c r="E587" i="1"/>
  <c r="G587" i="1" s="1"/>
  <c r="F587" i="1"/>
  <c r="I587" i="1"/>
  <c r="AG587" i="1"/>
  <c r="AJ587" i="1"/>
  <c r="AL587" i="1" s="1"/>
  <c r="AK587" i="1"/>
  <c r="AN587" i="1"/>
  <c r="AP587" i="1"/>
  <c r="B588" i="1"/>
  <c r="E588" i="1"/>
  <c r="G588" i="1" s="1"/>
  <c r="F588" i="1"/>
  <c r="I588" i="1"/>
  <c r="AG588" i="1"/>
  <c r="AJ588" i="1"/>
  <c r="AL588" i="1" s="1"/>
  <c r="AK588" i="1"/>
  <c r="AN588" i="1"/>
  <c r="AP588" i="1"/>
  <c r="AG596" i="1"/>
  <c r="AK596" i="1"/>
  <c r="AL596" i="1"/>
  <c r="AN596" i="1"/>
  <c r="AG597" i="1"/>
  <c r="AJ597" i="1"/>
  <c r="AL597" i="1" s="1"/>
  <c r="AK597" i="1"/>
  <c r="AN597" i="1"/>
  <c r="AG598" i="1"/>
  <c r="AJ598" i="1"/>
  <c r="AL598" i="1" s="1"/>
  <c r="AK598" i="1"/>
  <c r="AN598" i="1"/>
  <c r="AG599" i="1"/>
  <c r="AJ599" i="1"/>
  <c r="AL599" i="1" s="1"/>
  <c r="AK599" i="1"/>
  <c r="AN599" i="1"/>
  <c r="AG600" i="1"/>
  <c r="AJ600" i="1"/>
  <c r="AL600" i="1" s="1"/>
  <c r="AK600" i="1"/>
  <c r="AN600" i="1"/>
  <c r="AG601" i="1"/>
  <c r="AJ601" i="1"/>
  <c r="AL601" i="1" s="1"/>
  <c r="AK601" i="1"/>
  <c r="AN601" i="1"/>
  <c r="AG602" i="1"/>
  <c r="AJ602" i="1"/>
  <c r="AL602" i="1" s="1"/>
  <c r="AK602" i="1"/>
  <c r="AN602" i="1"/>
  <c r="AG603" i="1"/>
  <c r="AJ603" i="1"/>
  <c r="AL603" i="1" s="1"/>
  <c r="AK603" i="1"/>
  <c r="AN603" i="1"/>
  <c r="AG604" i="1"/>
  <c r="AJ604" i="1"/>
  <c r="AL604" i="1" s="1"/>
  <c r="AK604" i="1"/>
  <c r="AN604" i="1"/>
  <c r="B605" i="1"/>
  <c r="E605" i="1"/>
  <c r="G605" i="1" s="1"/>
  <c r="F605" i="1"/>
  <c r="I605" i="1"/>
  <c r="J605" i="1"/>
  <c r="K605" i="1"/>
  <c r="AG605" i="1"/>
  <c r="AJ605" i="1"/>
  <c r="AL605" i="1" s="1"/>
  <c r="AK605" i="1"/>
  <c r="AN605" i="1"/>
  <c r="B606" i="1"/>
  <c r="E606" i="1"/>
  <c r="G606" i="1" s="1"/>
  <c r="F606" i="1"/>
  <c r="I606" i="1"/>
  <c r="J606" i="1"/>
  <c r="K606" i="1"/>
  <c r="AG606" i="1"/>
  <c r="AJ606" i="1"/>
  <c r="AL606" i="1" s="1"/>
  <c r="AK606" i="1"/>
  <c r="AN606" i="1"/>
  <c r="B607" i="1"/>
  <c r="E607" i="1"/>
  <c r="G607" i="1" s="1"/>
  <c r="F607" i="1"/>
  <c r="J607" i="1"/>
  <c r="K607" i="1"/>
  <c r="AG607" i="1"/>
  <c r="AJ607" i="1"/>
  <c r="AL607" i="1" s="1"/>
  <c r="AK607" i="1"/>
  <c r="AN607" i="1"/>
  <c r="B608" i="1"/>
  <c r="E608" i="1"/>
  <c r="G608" i="1" s="1"/>
  <c r="F608" i="1"/>
  <c r="I608" i="1"/>
  <c r="J608" i="1"/>
  <c r="K608" i="1"/>
  <c r="AG608" i="1"/>
  <c r="AJ608" i="1"/>
  <c r="AL608" i="1" s="1"/>
  <c r="AK608" i="1"/>
  <c r="AN608" i="1"/>
  <c r="B609" i="1"/>
  <c r="E609" i="1"/>
  <c r="G609" i="1" s="1"/>
  <c r="F609" i="1"/>
  <c r="I609" i="1"/>
  <c r="K609" i="1"/>
  <c r="AG609" i="1"/>
  <c r="AJ609" i="1"/>
  <c r="AL609" i="1" s="1"/>
  <c r="AK609" i="1"/>
  <c r="AN609" i="1"/>
  <c r="B610" i="1"/>
  <c r="E610" i="1"/>
  <c r="G610" i="1" s="1"/>
  <c r="F610" i="1"/>
  <c r="I610" i="1"/>
  <c r="K610" i="1"/>
  <c r="AG610" i="1"/>
  <c r="AJ610" i="1"/>
  <c r="AL610" i="1" s="1"/>
  <c r="AK610" i="1"/>
  <c r="AN610" i="1"/>
  <c r="B611" i="1"/>
  <c r="E611" i="1"/>
  <c r="G611" i="1" s="1"/>
  <c r="F611" i="1"/>
  <c r="I611" i="1"/>
  <c r="K611" i="1"/>
  <c r="AG611" i="1"/>
  <c r="AJ611" i="1"/>
  <c r="AL611" i="1" s="1"/>
  <c r="AK611" i="1"/>
  <c r="AN611" i="1"/>
  <c r="B612" i="1"/>
  <c r="E612" i="1"/>
  <c r="G612" i="1" s="1"/>
  <c r="F612" i="1"/>
  <c r="I612" i="1"/>
  <c r="K612" i="1"/>
  <c r="AG612" i="1"/>
  <c r="AJ612" i="1"/>
  <c r="AL612" i="1" s="1"/>
  <c r="AK612" i="1"/>
  <c r="AN612" i="1"/>
  <c r="B613" i="1"/>
  <c r="E613" i="1"/>
  <c r="G613" i="1" s="1"/>
  <c r="F613" i="1"/>
  <c r="I613" i="1"/>
  <c r="K613" i="1"/>
  <c r="AG613" i="1"/>
  <c r="AJ613" i="1"/>
  <c r="AL613" i="1" s="1"/>
  <c r="AK613" i="1"/>
  <c r="AN613" i="1"/>
  <c r="B618" i="1"/>
  <c r="F618" i="1"/>
  <c r="G618" i="1"/>
  <c r="I618" i="1"/>
  <c r="AG618" i="1"/>
  <c r="AK618" i="1"/>
  <c r="AL618" i="1"/>
  <c r="AN618" i="1"/>
  <c r="B619" i="1"/>
  <c r="E619" i="1"/>
  <c r="G619" i="1" s="1"/>
  <c r="F619" i="1"/>
  <c r="I619" i="1"/>
  <c r="AG619" i="1"/>
  <c r="AJ619" i="1"/>
  <c r="AL619" i="1" s="1"/>
  <c r="AK619" i="1"/>
  <c r="AN619" i="1"/>
  <c r="B620" i="1"/>
  <c r="E620" i="1"/>
  <c r="G620" i="1" s="1"/>
  <c r="F620" i="1"/>
  <c r="I620" i="1"/>
  <c r="AG620" i="1"/>
  <c r="AJ620" i="1"/>
  <c r="AL620" i="1" s="1"/>
  <c r="AK620" i="1"/>
  <c r="AN620" i="1"/>
  <c r="B621" i="1"/>
  <c r="E621" i="1"/>
  <c r="G621" i="1" s="1"/>
  <c r="F621" i="1"/>
  <c r="I621" i="1"/>
  <c r="AG621" i="1"/>
  <c r="AJ621" i="1"/>
  <c r="AL621" i="1" s="1"/>
  <c r="AK621" i="1"/>
  <c r="AN621" i="1"/>
  <c r="B622" i="1"/>
  <c r="E622" i="1"/>
  <c r="G622" i="1" s="1"/>
  <c r="F622" i="1"/>
  <c r="I622" i="1"/>
  <c r="AG622" i="1"/>
  <c r="AJ622" i="1"/>
  <c r="AL622" i="1" s="1"/>
  <c r="AK622" i="1"/>
  <c r="AN622" i="1"/>
  <c r="B623" i="1"/>
  <c r="E623" i="1"/>
  <c r="G623" i="1" s="1"/>
  <c r="F623" i="1"/>
  <c r="I623" i="1"/>
  <c r="AG623" i="1"/>
  <c r="AJ623" i="1"/>
  <c r="AL623" i="1" s="1"/>
  <c r="AK623" i="1"/>
  <c r="AN623" i="1"/>
  <c r="B624" i="1"/>
  <c r="E624" i="1"/>
  <c r="G624" i="1" s="1"/>
  <c r="F624" i="1"/>
  <c r="I624" i="1"/>
  <c r="AG624" i="1"/>
  <c r="AJ624" i="1"/>
  <c r="AL624" i="1" s="1"/>
  <c r="AK624" i="1"/>
  <c r="AN624" i="1"/>
  <c r="B625" i="1"/>
  <c r="E625" i="1"/>
  <c r="G625" i="1" s="1"/>
  <c r="F625" i="1"/>
  <c r="I625" i="1"/>
  <c r="AG625" i="1"/>
  <c r="AJ625" i="1"/>
  <c r="AL625" i="1" s="1"/>
  <c r="AK625" i="1"/>
  <c r="AN625" i="1"/>
  <c r="B626" i="1"/>
  <c r="E626" i="1"/>
  <c r="G626" i="1" s="1"/>
  <c r="F626" i="1"/>
  <c r="I626" i="1"/>
  <c r="AG626" i="1"/>
  <c r="AJ626" i="1"/>
  <c r="AL626" i="1" s="1"/>
  <c r="AK626" i="1"/>
  <c r="AN626" i="1"/>
  <c r="B627" i="1"/>
  <c r="E627" i="1"/>
  <c r="G627" i="1" s="1"/>
  <c r="F627" i="1"/>
  <c r="I627" i="1"/>
  <c r="AG627" i="1"/>
  <c r="AJ627" i="1"/>
  <c r="AL627" i="1" s="1"/>
  <c r="AK627" i="1"/>
  <c r="AN627" i="1"/>
  <c r="B628" i="1"/>
  <c r="E628" i="1"/>
  <c r="G628" i="1" s="1"/>
  <c r="F628" i="1"/>
  <c r="I628" i="1"/>
  <c r="AG628" i="1"/>
  <c r="AJ628" i="1"/>
  <c r="AL628" i="1" s="1"/>
  <c r="AK628" i="1"/>
  <c r="AN628" i="1"/>
  <c r="B629" i="1"/>
  <c r="E629" i="1"/>
  <c r="G629" i="1" s="1"/>
  <c r="F629" i="1"/>
  <c r="I629" i="1"/>
  <c r="AG629" i="1"/>
  <c r="AJ629" i="1"/>
  <c r="AL629" i="1" s="1"/>
  <c r="AK629" i="1"/>
  <c r="AN629" i="1"/>
  <c r="B630" i="1"/>
  <c r="E630" i="1"/>
  <c r="G630" i="1" s="1"/>
  <c r="F630" i="1"/>
  <c r="I630" i="1"/>
  <c r="AG630" i="1"/>
  <c r="AJ630" i="1"/>
  <c r="AL630" i="1" s="1"/>
  <c r="AK630" i="1"/>
  <c r="AN630" i="1"/>
  <c r="B631" i="1"/>
  <c r="E631" i="1"/>
  <c r="G631" i="1" s="1"/>
  <c r="F631" i="1"/>
  <c r="I631" i="1"/>
  <c r="AG631" i="1"/>
  <c r="AJ631" i="1"/>
  <c r="AL631" i="1" s="1"/>
  <c r="AK631" i="1"/>
  <c r="AN631" i="1"/>
  <c r="B632" i="1"/>
  <c r="E632" i="1"/>
  <c r="G632" i="1" s="1"/>
  <c r="F632" i="1"/>
  <c r="I632" i="1"/>
  <c r="AG632" i="1"/>
  <c r="AJ632" i="1"/>
  <c r="AL632" i="1" s="1"/>
  <c r="AK632" i="1"/>
  <c r="AN632" i="1"/>
  <c r="B633" i="1"/>
  <c r="E633" i="1"/>
  <c r="G633" i="1" s="1"/>
  <c r="F633" i="1"/>
  <c r="I633" i="1"/>
  <c r="AG633" i="1"/>
  <c r="AJ633" i="1"/>
  <c r="AL633" i="1" s="1"/>
  <c r="AK633" i="1"/>
  <c r="AN633" i="1"/>
  <c r="B634" i="1"/>
  <c r="E634" i="1"/>
  <c r="G634" i="1" s="1"/>
  <c r="F634" i="1"/>
  <c r="I634" i="1"/>
  <c r="AG634" i="1"/>
  <c r="AJ634" i="1"/>
  <c r="AL634" i="1" s="1"/>
  <c r="AK634" i="1"/>
  <c r="AN634" i="1"/>
  <c r="B635" i="1"/>
  <c r="E635" i="1"/>
  <c r="G635" i="1" s="1"/>
  <c r="F635" i="1"/>
  <c r="I635" i="1"/>
  <c r="AG635" i="1"/>
  <c r="AJ635" i="1"/>
  <c r="AL635" i="1" s="1"/>
  <c r="AK635" i="1"/>
  <c r="AN635" i="1"/>
  <c r="B640" i="1"/>
  <c r="F640" i="1"/>
  <c r="G640" i="1"/>
  <c r="AG640" i="1"/>
  <c r="AK640" i="1"/>
  <c r="AL640" i="1"/>
  <c r="AN640" i="1"/>
  <c r="B641" i="1"/>
  <c r="D641" i="1"/>
  <c r="F641" i="1" s="1"/>
  <c r="E641" i="1"/>
  <c r="I641" i="1"/>
  <c r="AG641" i="1"/>
  <c r="AJ641" i="1"/>
  <c r="AL641" i="1" s="1"/>
  <c r="AK641" i="1"/>
  <c r="AN641" i="1"/>
  <c r="B642" i="1"/>
  <c r="E642" i="1"/>
  <c r="F642" i="1"/>
  <c r="I642" i="1"/>
  <c r="AG642" i="1"/>
  <c r="AJ642" i="1"/>
  <c r="AL642" i="1" s="1"/>
  <c r="AK642" i="1"/>
  <c r="AN642" i="1"/>
  <c r="B643" i="1"/>
  <c r="E643" i="1"/>
  <c r="G643" i="1" s="1"/>
  <c r="F643" i="1"/>
  <c r="I643" i="1"/>
  <c r="AG643" i="1"/>
  <c r="AJ643" i="1"/>
  <c r="AL643" i="1" s="1"/>
  <c r="AK643" i="1"/>
  <c r="AN643" i="1"/>
  <c r="B644" i="1"/>
  <c r="E644" i="1"/>
  <c r="G644" i="1" s="1"/>
  <c r="F644" i="1"/>
  <c r="I644" i="1"/>
  <c r="AG644" i="1"/>
  <c r="AJ644" i="1"/>
  <c r="AL644" i="1" s="1"/>
  <c r="AK644" i="1"/>
  <c r="AN644" i="1"/>
  <c r="B645" i="1"/>
  <c r="E645" i="1"/>
  <c r="G645" i="1" s="1"/>
  <c r="F645" i="1"/>
  <c r="I645" i="1"/>
  <c r="AG645" i="1"/>
  <c r="AJ645" i="1"/>
  <c r="AL645" i="1" s="1"/>
  <c r="AK645" i="1"/>
  <c r="AN645" i="1"/>
  <c r="B646" i="1"/>
  <c r="E646" i="1"/>
  <c r="G646" i="1" s="1"/>
  <c r="F646" i="1"/>
  <c r="I646" i="1"/>
  <c r="AG646" i="1"/>
  <c r="AJ646" i="1"/>
  <c r="AL646" i="1" s="1"/>
  <c r="AK646" i="1"/>
  <c r="AN646" i="1"/>
  <c r="B647" i="1"/>
  <c r="E647" i="1"/>
  <c r="G647" i="1" s="1"/>
  <c r="F647" i="1"/>
  <c r="I647" i="1"/>
  <c r="AG647" i="1"/>
  <c r="AJ647" i="1"/>
  <c r="AL647" i="1" s="1"/>
  <c r="AK647" i="1"/>
  <c r="AN647" i="1"/>
  <c r="B648" i="1"/>
  <c r="E648" i="1"/>
  <c r="G648" i="1" s="1"/>
  <c r="F648" i="1"/>
  <c r="I648" i="1"/>
  <c r="AG648" i="1"/>
  <c r="AJ648" i="1"/>
  <c r="AL648" i="1" s="1"/>
  <c r="AK648" i="1"/>
  <c r="AN648" i="1"/>
  <c r="B649" i="1"/>
  <c r="E649" i="1"/>
  <c r="G649" i="1" s="1"/>
  <c r="F649" i="1"/>
  <c r="I649" i="1"/>
  <c r="AG649" i="1"/>
  <c r="AJ649" i="1"/>
  <c r="AL649" i="1" s="1"/>
  <c r="AK649" i="1"/>
  <c r="AN649" i="1"/>
  <c r="B650" i="1"/>
  <c r="E650" i="1"/>
  <c r="G650" i="1" s="1"/>
  <c r="F650" i="1"/>
  <c r="I650" i="1"/>
  <c r="AG650" i="1"/>
  <c r="AJ650" i="1"/>
  <c r="AL650" i="1" s="1"/>
  <c r="AK650" i="1"/>
  <c r="AN650" i="1"/>
  <c r="B651" i="1"/>
  <c r="E651" i="1"/>
  <c r="G651" i="1" s="1"/>
  <c r="F651" i="1"/>
  <c r="I651" i="1"/>
  <c r="AG651" i="1"/>
  <c r="AJ651" i="1"/>
  <c r="AL651" i="1" s="1"/>
  <c r="AK651" i="1"/>
  <c r="AN651" i="1"/>
  <c r="B652" i="1"/>
  <c r="E652" i="1"/>
  <c r="G652" i="1" s="1"/>
  <c r="F652" i="1"/>
  <c r="I652" i="1"/>
  <c r="AG652" i="1"/>
  <c r="AJ652" i="1"/>
  <c r="AL652" i="1" s="1"/>
  <c r="AK652" i="1"/>
  <c r="AN652" i="1"/>
  <c r="B653" i="1"/>
  <c r="E653" i="1"/>
  <c r="G653" i="1" s="1"/>
  <c r="F653" i="1"/>
  <c r="I653" i="1"/>
  <c r="AG653" i="1"/>
  <c r="AJ653" i="1"/>
  <c r="AL653" i="1" s="1"/>
  <c r="AK653" i="1"/>
  <c r="AN653" i="1"/>
  <c r="B654" i="1"/>
  <c r="E654" i="1"/>
  <c r="G654" i="1" s="1"/>
  <c r="F654" i="1"/>
  <c r="I654" i="1"/>
  <c r="AG654" i="1"/>
  <c r="AJ654" i="1"/>
  <c r="AL654" i="1" s="1"/>
  <c r="AK654" i="1"/>
  <c r="AN654" i="1"/>
  <c r="B655" i="1"/>
  <c r="E655" i="1"/>
  <c r="G655" i="1" s="1"/>
  <c r="F655" i="1"/>
  <c r="I655" i="1"/>
  <c r="AG655" i="1"/>
  <c r="AJ655" i="1"/>
  <c r="AL655" i="1" s="1"/>
  <c r="AK655" i="1"/>
  <c r="AN655" i="1"/>
  <c r="B656" i="1"/>
  <c r="E656" i="1"/>
  <c r="G656" i="1" s="1"/>
  <c r="F656" i="1"/>
  <c r="I656" i="1"/>
  <c r="AG656" i="1"/>
  <c r="AJ656" i="1"/>
  <c r="AL656" i="1" s="1"/>
  <c r="AK656" i="1"/>
  <c r="AN656" i="1"/>
  <c r="B657" i="1"/>
  <c r="E657" i="1"/>
  <c r="G657" i="1" s="1"/>
  <c r="F657" i="1"/>
  <c r="I657" i="1"/>
  <c r="AG657" i="1"/>
  <c r="AJ657" i="1"/>
  <c r="AL657" i="1" s="1"/>
  <c r="AK657" i="1"/>
  <c r="AN657" i="1"/>
  <c r="B663" i="1"/>
  <c r="F663" i="1"/>
  <c r="G663" i="1"/>
  <c r="I663" i="1"/>
  <c r="AG663" i="1"/>
  <c r="AK663" i="1"/>
  <c r="AL663" i="1"/>
  <c r="B664" i="1"/>
  <c r="E664" i="1"/>
  <c r="G664" i="1" s="1"/>
  <c r="F664" i="1"/>
  <c r="I664" i="1"/>
  <c r="AG664" i="1"/>
  <c r="AJ664" i="1"/>
  <c r="AL664" i="1" s="1"/>
  <c r="AK664" i="1"/>
  <c r="AN664" i="1"/>
  <c r="B665" i="1"/>
  <c r="E665" i="1"/>
  <c r="G665" i="1" s="1"/>
  <c r="F665" i="1"/>
  <c r="I665" i="1"/>
  <c r="AG665" i="1"/>
  <c r="AJ665" i="1"/>
  <c r="AL665" i="1" s="1"/>
  <c r="AK665" i="1"/>
  <c r="AN665" i="1"/>
  <c r="B666" i="1"/>
  <c r="E666" i="1"/>
  <c r="G666" i="1" s="1"/>
  <c r="F666" i="1"/>
  <c r="I666" i="1"/>
  <c r="AG666" i="1"/>
  <c r="AJ666" i="1"/>
  <c r="AL666" i="1" s="1"/>
  <c r="AK666" i="1"/>
  <c r="AN666" i="1"/>
  <c r="B667" i="1"/>
  <c r="E667" i="1"/>
  <c r="G667" i="1" s="1"/>
  <c r="F667" i="1"/>
  <c r="I667" i="1"/>
  <c r="AG667" i="1"/>
  <c r="AJ667" i="1"/>
  <c r="AL667" i="1" s="1"/>
  <c r="AK667" i="1"/>
  <c r="AN667" i="1"/>
  <c r="B668" i="1"/>
  <c r="E668" i="1"/>
  <c r="G668" i="1" s="1"/>
  <c r="F668" i="1"/>
  <c r="I668" i="1"/>
  <c r="AG668" i="1"/>
  <c r="AJ668" i="1"/>
  <c r="AL668" i="1" s="1"/>
  <c r="AK668" i="1"/>
  <c r="AN668" i="1"/>
  <c r="B669" i="1"/>
  <c r="E669" i="1"/>
  <c r="G669" i="1" s="1"/>
  <c r="F669" i="1"/>
  <c r="I669" i="1"/>
  <c r="AG669" i="1"/>
  <c r="AJ669" i="1"/>
  <c r="AL669" i="1" s="1"/>
  <c r="AK669" i="1"/>
  <c r="AN669" i="1"/>
  <c r="B670" i="1"/>
  <c r="E670" i="1"/>
  <c r="G670" i="1" s="1"/>
  <c r="F670" i="1"/>
  <c r="I670" i="1"/>
  <c r="AG670" i="1"/>
  <c r="AJ670" i="1"/>
  <c r="AL670" i="1" s="1"/>
  <c r="AK670" i="1"/>
  <c r="AN670" i="1"/>
  <c r="B671" i="1"/>
  <c r="E671" i="1"/>
  <c r="G671" i="1" s="1"/>
  <c r="F671" i="1"/>
  <c r="I671" i="1"/>
  <c r="AG671" i="1"/>
  <c r="AJ671" i="1"/>
  <c r="AL671" i="1" s="1"/>
  <c r="AK671" i="1"/>
  <c r="AN671" i="1"/>
  <c r="B672" i="1"/>
  <c r="E672" i="1"/>
  <c r="G672" i="1" s="1"/>
  <c r="F672" i="1"/>
  <c r="I672" i="1"/>
  <c r="AG672" i="1"/>
  <c r="AJ672" i="1"/>
  <c r="AL672" i="1" s="1"/>
  <c r="AK672" i="1"/>
  <c r="AN672" i="1"/>
  <c r="B673" i="1"/>
  <c r="E673" i="1"/>
  <c r="G673" i="1" s="1"/>
  <c r="F673" i="1"/>
  <c r="I673" i="1"/>
  <c r="AG673" i="1"/>
  <c r="AJ673" i="1"/>
  <c r="AL673" i="1" s="1"/>
  <c r="AK673" i="1"/>
  <c r="AN673" i="1"/>
  <c r="B674" i="1"/>
  <c r="E674" i="1"/>
  <c r="G674" i="1" s="1"/>
  <c r="F674" i="1"/>
  <c r="I674" i="1"/>
  <c r="AG674" i="1"/>
  <c r="AJ674" i="1"/>
  <c r="AL674" i="1" s="1"/>
  <c r="AK674" i="1"/>
  <c r="AN674" i="1"/>
  <c r="B675" i="1"/>
  <c r="E675" i="1"/>
  <c r="G675" i="1" s="1"/>
  <c r="F675" i="1"/>
  <c r="I675" i="1"/>
  <c r="AG675" i="1"/>
  <c r="AJ675" i="1"/>
  <c r="AL675" i="1" s="1"/>
  <c r="AK675" i="1"/>
  <c r="AN675" i="1"/>
  <c r="B676" i="1"/>
  <c r="E676" i="1"/>
  <c r="G676" i="1" s="1"/>
  <c r="F676" i="1"/>
  <c r="I676" i="1"/>
  <c r="AG676" i="1"/>
  <c r="AJ676" i="1"/>
  <c r="AL676" i="1" s="1"/>
  <c r="AK676" i="1"/>
  <c r="AN676" i="1"/>
  <c r="B677" i="1"/>
  <c r="E677" i="1"/>
  <c r="G677" i="1" s="1"/>
  <c r="F677" i="1"/>
  <c r="I677" i="1"/>
  <c r="AG677" i="1"/>
  <c r="AJ677" i="1"/>
  <c r="AL677" i="1" s="1"/>
  <c r="AK677" i="1"/>
  <c r="AN677" i="1"/>
  <c r="B678" i="1"/>
  <c r="E678" i="1"/>
  <c r="G678" i="1" s="1"/>
  <c r="F678" i="1"/>
  <c r="I678" i="1"/>
  <c r="AG678" i="1"/>
  <c r="AJ678" i="1"/>
  <c r="AL678" i="1" s="1"/>
  <c r="AK678" i="1"/>
  <c r="AN678" i="1"/>
  <c r="B679" i="1"/>
  <c r="E679" i="1"/>
  <c r="G679" i="1" s="1"/>
  <c r="F679" i="1"/>
  <c r="I679" i="1"/>
  <c r="AG679" i="1"/>
  <c r="AJ679" i="1"/>
  <c r="AL679" i="1" s="1"/>
  <c r="AK679" i="1"/>
  <c r="AN679" i="1"/>
  <c r="B680" i="1"/>
  <c r="E680" i="1"/>
  <c r="G680" i="1" s="1"/>
  <c r="F680" i="1"/>
  <c r="I680" i="1"/>
  <c r="AG680" i="1"/>
  <c r="AJ680" i="1"/>
  <c r="AL680" i="1" s="1"/>
  <c r="AK680" i="1"/>
  <c r="AN680" i="1"/>
  <c r="B686" i="1"/>
  <c r="F686" i="1"/>
  <c r="G686" i="1"/>
  <c r="AG686" i="1"/>
  <c r="AK686" i="1"/>
  <c r="AL686" i="1"/>
  <c r="B687" i="1"/>
  <c r="E687" i="1"/>
  <c r="G687" i="1" s="1"/>
  <c r="F687" i="1"/>
  <c r="I687" i="1"/>
  <c r="AG687" i="1"/>
  <c r="AJ687" i="1"/>
  <c r="AL687" i="1" s="1"/>
  <c r="AK687" i="1"/>
  <c r="AN687" i="1"/>
  <c r="B688" i="1"/>
  <c r="E688" i="1"/>
  <c r="G688" i="1" s="1"/>
  <c r="F688" i="1"/>
  <c r="I688" i="1"/>
  <c r="AG688" i="1"/>
  <c r="AJ688" i="1"/>
  <c r="AL688" i="1" s="1"/>
  <c r="AK688" i="1"/>
  <c r="AN688" i="1"/>
  <c r="B689" i="1"/>
  <c r="E689" i="1"/>
  <c r="G689" i="1" s="1"/>
  <c r="F689" i="1"/>
  <c r="I689" i="1"/>
  <c r="AG689" i="1"/>
  <c r="AJ689" i="1"/>
  <c r="AL689" i="1" s="1"/>
  <c r="AK689" i="1"/>
  <c r="AN689" i="1"/>
  <c r="B690" i="1"/>
  <c r="E690" i="1"/>
  <c r="G690" i="1" s="1"/>
  <c r="F690" i="1"/>
  <c r="I690" i="1"/>
  <c r="AG690" i="1"/>
  <c r="AJ690" i="1"/>
  <c r="AL690" i="1" s="1"/>
  <c r="AK690" i="1"/>
  <c r="AN690" i="1"/>
  <c r="B691" i="1"/>
  <c r="E691" i="1"/>
  <c r="G691" i="1" s="1"/>
  <c r="F691" i="1"/>
  <c r="I691" i="1"/>
  <c r="AG691" i="1"/>
  <c r="AJ691" i="1"/>
  <c r="AL691" i="1" s="1"/>
  <c r="AK691" i="1"/>
  <c r="AN691" i="1"/>
  <c r="B692" i="1"/>
  <c r="E692" i="1"/>
  <c r="G692" i="1" s="1"/>
  <c r="F692" i="1"/>
  <c r="I692" i="1"/>
  <c r="AG692" i="1"/>
  <c r="AJ692" i="1"/>
  <c r="AL692" i="1" s="1"/>
  <c r="AK692" i="1"/>
  <c r="AN692" i="1"/>
  <c r="B693" i="1"/>
  <c r="E693" i="1"/>
  <c r="G693" i="1" s="1"/>
  <c r="F693" i="1"/>
  <c r="I693" i="1"/>
  <c r="AG693" i="1"/>
  <c r="AJ693" i="1"/>
  <c r="AL693" i="1" s="1"/>
  <c r="AK693" i="1"/>
  <c r="AN693" i="1"/>
  <c r="B694" i="1"/>
  <c r="E694" i="1"/>
  <c r="G694" i="1" s="1"/>
  <c r="F694" i="1"/>
  <c r="I694" i="1"/>
  <c r="AG694" i="1"/>
  <c r="AJ694" i="1"/>
  <c r="AL694" i="1" s="1"/>
  <c r="AK694" i="1"/>
  <c r="AN694" i="1"/>
  <c r="B695" i="1"/>
  <c r="E695" i="1"/>
  <c r="G695" i="1" s="1"/>
  <c r="F695" i="1"/>
  <c r="I695" i="1"/>
  <c r="AG695" i="1"/>
  <c r="AJ695" i="1"/>
  <c r="AL695" i="1" s="1"/>
  <c r="AK695" i="1"/>
  <c r="AN695" i="1"/>
  <c r="B696" i="1"/>
  <c r="E696" i="1"/>
  <c r="G696" i="1" s="1"/>
  <c r="F696" i="1"/>
  <c r="I696" i="1"/>
  <c r="AG696" i="1"/>
  <c r="AJ696" i="1"/>
  <c r="AL696" i="1" s="1"/>
  <c r="AK696" i="1"/>
  <c r="AN696" i="1"/>
  <c r="B697" i="1"/>
  <c r="E697" i="1"/>
  <c r="G697" i="1" s="1"/>
  <c r="F697" i="1"/>
  <c r="I697" i="1"/>
  <c r="AG697" i="1"/>
  <c r="AJ697" i="1"/>
  <c r="AL697" i="1" s="1"/>
  <c r="AK697" i="1"/>
  <c r="AN697" i="1"/>
  <c r="B698" i="1"/>
  <c r="E698" i="1"/>
  <c r="G698" i="1" s="1"/>
  <c r="F698" i="1"/>
  <c r="I698" i="1"/>
  <c r="AG698" i="1"/>
  <c r="AJ698" i="1"/>
  <c r="AL698" i="1" s="1"/>
  <c r="AK698" i="1"/>
  <c r="AN698" i="1"/>
  <c r="B699" i="1"/>
  <c r="E699" i="1"/>
  <c r="G699" i="1" s="1"/>
  <c r="F699" i="1"/>
  <c r="I699" i="1"/>
  <c r="AG699" i="1"/>
  <c r="AJ699" i="1"/>
  <c r="AL699" i="1" s="1"/>
  <c r="AK699" i="1"/>
  <c r="AN699" i="1"/>
  <c r="B700" i="1"/>
  <c r="E700" i="1"/>
  <c r="G700" i="1" s="1"/>
  <c r="F700" i="1"/>
  <c r="I700" i="1"/>
  <c r="AG700" i="1"/>
  <c r="AJ700" i="1"/>
  <c r="AL700" i="1" s="1"/>
  <c r="AK700" i="1"/>
  <c r="AN700" i="1"/>
  <c r="B701" i="1"/>
  <c r="E701" i="1"/>
  <c r="G701" i="1" s="1"/>
  <c r="F701" i="1"/>
  <c r="I701" i="1"/>
  <c r="AG701" i="1"/>
  <c r="AJ701" i="1"/>
  <c r="AL701" i="1" s="1"/>
  <c r="AK701" i="1"/>
  <c r="AN701" i="1"/>
  <c r="B702" i="1"/>
  <c r="E702" i="1"/>
  <c r="G702" i="1" s="1"/>
  <c r="F702" i="1"/>
  <c r="I702" i="1"/>
  <c r="AG702" i="1"/>
  <c r="AJ702" i="1"/>
  <c r="AL702" i="1" s="1"/>
  <c r="AK702" i="1"/>
  <c r="AN702" i="1"/>
  <c r="B703" i="1"/>
  <c r="E703" i="1"/>
  <c r="G703" i="1" s="1"/>
  <c r="F703" i="1"/>
  <c r="I703" i="1"/>
  <c r="AG703" i="1"/>
  <c r="AJ703" i="1"/>
  <c r="AL703" i="1" s="1"/>
  <c r="AK703" i="1"/>
  <c r="AN703" i="1"/>
  <c r="B708" i="1"/>
  <c r="F708" i="1"/>
  <c r="G708" i="1"/>
  <c r="AG708" i="1"/>
  <c r="AK708" i="1"/>
  <c r="AL708" i="1"/>
  <c r="B709" i="1"/>
  <c r="E709" i="1"/>
  <c r="G709" i="1" s="1"/>
  <c r="F709" i="1"/>
  <c r="I709" i="1"/>
  <c r="AG709" i="1"/>
  <c r="AJ709" i="1"/>
  <c r="AL709" i="1" s="1"/>
  <c r="AK709" i="1"/>
  <c r="AN709" i="1"/>
  <c r="B710" i="1"/>
  <c r="E710" i="1"/>
  <c r="G710" i="1" s="1"/>
  <c r="F710" i="1"/>
  <c r="I710" i="1"/>
  <c r="AG710" i="1"/>
  <c r="AJ710" i="1"/>
  <c r="AL710" i="1" s="1"/>
  <c r="AK710" i="1"/>
  <c r="AN710" i="1"/>
  <c r="B711" i="1"/>
  <c r="E711" i="1"/>
  <c r="G711" i="1" s="1"/>
  <c r="F711" i="1"/>
  <c r="I711" i="1"/>
  <c r="AG711" i="1"/>
  <c r="AJ711" i="1"/>
  <c r="AL711" i="1" s="1"/>
  <c r="AK711" i="1"/>
  <c r="AN711" i="1"/>
  <c r="B712" i="1"/>
  <c r="E712" i="1"/>
  <c r="G712" i="1" s="1"/>
  <c r="F712" i="1"/>
  <c r="I712" i="1"/>
  <c r="AG712" i="1"/>
  <c r="AJ712" i="1"/>
  <c r="AL712" i="1" s="1"/>
  <c r="AK712" i="1"/>
  <c r="AN712" i="1"/>
  <c r="B713" i="1"/>
  <c r="E713" i="1"/>
  <c r="G713" i="1" s="1"/>
  <c r="F713" i="1"/>
  <c r="I713" i="1"/>
  <c r="AG713" i="1"/>
  <c r="AJ713" i="1"/>
  <c r="AL713" i="1" s="1"/>
  <c r="AK713" i="1"/>
  <c r="AN713" i="1"/>
  <c r="B714" i="1"/>
  <c r="E714" i="1"/>
  <c r="G714" i="1" s="1"/>
  <c r="F714" i="1"/>
  <c r="I714" i="1"/>
  <c r="AG714" i="1"/>
  <c r="AJ714" i="1"/>
  <c r="AL714" i="1" s="1"/>
  <c r="AK714" i="1"/>
  <c r="AN714" i="1"/>
  <c r="B715" i="1"/>
  <c r="E715" i="1"/>
  <c r="G715" i="1" s="1"/>
  <c r="F715" i="1"/>
  <c r="I715" i="1"/>
  <c r="AG715" i="1"/>
  <c r="AJ715" i="1"/>
  <c r="AL715" i="1" s="1"/>
  <c r="AK715" i="1"/>
  <c r="AN715" i="1"/>
  <c r="B716" i="1"/>
  <c r="E716" i="1"/>
  <c r="G716" i="1" s="1"/>
  <c r="F716" i="1"/>
  <c r="I716" i="1"/>
  <c r="AG716" i="1"/>
  <c r="AJ716" i="1"/>
  <c r="AL716" i="1" s="1"/>
  <c r="AK716" i="1"/>
  <c r="AN716" i="1"/>
  <c r="B717" i="1"/>
  <c r="E717" i="1"/>
  <c r="G717" i="1" s="1"/>
  <c r="F717" i="1"/>
  <c r="I717" i="1"/>
  <c r="AG717" i="1"/>
  <c r="AJ717" i="1"/>
  <c r="AL717" i="1" s="1"/>
  <c r="AK717" i="1"/>
  <c r="AN717" i="1"/>
  <c r="B718" i="1"/>
  <c r="E718" i="1"/>
  <c r="G718" i="1" s="1"/>
  <c r="F718" i="1"/>
  <c r="I718" i="1"/>
  <c r="AG718" i="1"/>
  <c r="AJ718" i="1"/>
  <c r="AL718" i="1" s="1"/>
  <c r="AK718" i="1"/>
  <c r="AN718" i="1"/>
  <c r="B719" i="1"/>
  <c r="E719" i="1"/>
  <c r="G719" i="1" s="1"/>
  <c r="F719" i="1"/>
  <c r="I719" i="1"/>
  <c r="AG719" i="1"/>
  <c r="AJ719" i="1"/>
  <c r="AL719" i="1" s="1"/>
  <c r="AK719" i="1"/>
  <c r="AN719" i="1"/>
  <c r="B720" i="1"/>
  <c r="E720" i="1"/>
  <c r="G720" i="1" s="1"/>
  <c r="F720" i="1"/>
  <c r="I720" i="1"/>
  <c r="AG720" i="1"/>
  <c r="AJ720" i="1"/>
  <c r="AL720" i="1" s="1"/>
  <c r="AK720" i="1"/>
  <c r="AN720" i="1"/>
  <c r="B721" i="1"/>
  <c r="E721" i="1"/>
  <c r="G721" i="1" s="1"/>
  <c r="F721" i="1"/>
  <c r="I721" i="1"/>
  <c r="AG721" i="1"/>
  <c r="AJ721" i="1"/>
  <c r="AL721" i="1" s="1"/>
  <c r="AK721" i="1"/>
  <c r="AN721" i="1"/>
  <c r="B722" i="1"/>
  <c r="E722" i="1"/>
  <c r="G722" i="1" s="1"/>
  <c r="F722" i="1"/>
  <c r="I722" i="1"/>
  <c r="AG722" i="1"/>
  <c r="AJ722" i="1"/>
  <c r="AL722" i="1" s="1"/>
  <c r="AK722" i="1"/>
  <c r="AN722" i="1"/>
  <c r="B723" i="1"/>
  <c r="E723" i="1"/>
  <c r="G723" i="1" s="1"/>
  <c r="F723" i="1"/>
  <c r="I723" i="1"/>
  <c r="AG723" i="1"/>
  <c r="AJ723" i="1"/>
  <c r="AL723" i="1" s="1"/>
  <c r="AK723" i="1"/>
  <c r="AN723" i="1"/>
  <c r="B724" i="1"/>
  <c r="E724" i="1"/>
  <c r="G724" i="1" s="1"/>
  <c r="F724" i="1"/>
  <c r="I724" i="1"/>
  <c r="AG724" i="1"/>
  <c r="AJ724" i="1"/>
  <c r="AL724" i="1" s="1"/>
  <c r="AK724" i="1"/>
  <c r="AN724" i="1"/>
  <c r="B725" i="1"/>
  <c r="E725" i="1"/>
  <c r="G725" i="1" s="1"/>
  <c r="F725" i="1"/>
  <c r="I725" i="1"/>
  <c r="AG725" i="1"/>
  <c r="AJ725" i="1"/>
  <c r="AL725" i="1" s="1"/>
  <c r="AK725" i="1"/>
  <c r="AN725" i="1"/>
  <c r="B731" i="1"/>
  <c r="F731" i="1"/>
  <c r="G731" i="1"/>
  <c r="AG731" i="1"/>
  <c r="AK731" i="1"/>
  <c r="AL731" i="1"/>
  <c r="AN731" i="1"/>
  <c r="B732" i="1"/>
  <c r="E732" i="1"/>
  <c r="G732" i="1" s="1"/>
  <c r="F732" i="1"/>
  <c r="I732" i="1"/>
  <c r="AG732" i="1"/>
  <c r="AJ732" i="1"/>
  <c r="AL732" i="1" s="1"/>
  <c r="AK732" i="1"/>
  <c r="AN732" i="1"/>
  <c r="B733" i="1"/>
  <c r="E733" i="1"/>
  <c r="G733" i="1" s="1"/>
  <c r="F733" i="1"/>
  <c r="I733" i="1"/>
  <c r="AG733" i="1"/>
  <c r="AJ733" i="1"/>
  <c r="AL733" i="1" s="1"/>
  <c r="AK733" i="1"/>
  <c r="AN733" i="1"/>
  <c r="B734" i="1"/>
  <c r="E734" i="1"/>
  <c r="G734" i="1" s="1"/>
  <c r="F734" i="1"/>
  <c r="I734" i="1"/>
  <c r="AG734" i="1"/>
  <c r="AJ734" i="1"/>
  <c r="AL734" i="1" s="1"/>
  <c r="AK734" i="1"/>
  <c r="AN734" i="1"/>
  <c r="B735" i="1"/>
  <c r="E735" i="1"/>
  <c r="G735" i="1" s="1"/>
  <c r="F735" i="1"/>
  <c r="I735" i="1"/>
  <c r="AG735" i="1"/>
  <c r="AJ735" i="1"/>
  <c r="AL735" i="1" s="1"/>
  <c r="AK735" i="1"/>
  <c r="AN735" i="1"/>
  <c r="B736" i="1"/>
  <c r="E736" i="1"/>
  <c r="G736" i="1" s="1"/>
  <c r="F736" i="1"/>
  <c r="I736" i="1"/>
  <c r="AG736" i="1"/>
  <c r="AJ736" i="1"/>
  <c r="AL736" i="1" s="1"/>
  <c r="AK736" i="1"/>
  <c r="AN736" i="1"/>
  <c r="B737" i="1"/>
  <c r="E737" i="1"/>
  <c r="G737" i="1" s="1"/>
  <c r="F737" i="1"/>
  <c r="I737" i="1"/>
  <c r="AG737" i="1"/>
  <c r="AJ737" i="1"/>
  <c r="AL737" i="1" s="1"/>
  <c r="AK737" i="1"/>
  <c r="AN737" i="1"/>
  <c r="B738" i="1"/>
  <c r="E738" i="1"/>
  <c r="G738" i="1" s="1"/>
  <c r="F738" i="1"/>
  <c r="I738" i="1"/>
  <c r="AG738" i="1"/>
  <c r="AJ738" i="1"/>
  <c r="AL738" i="1" s="1"/>
  <c r="AK738" i="1"/>
  <c r="AN738" i="1"/>
  <c r="B739" i="1"/>
  <c r="E739" i="1"/>
  <c r="G739" i="1" s="1"/>
  <c r="F739" i="1"/>
  <c r="I739" i="1"/>
  <c r="AG739" i="1"/>
  <c r="AJ739" i="1"/>
  <c r="AL739" i="1" s="1"/>
  <c r="AK739" i="1"/>
  <c r="AN739" i="1"/>
  <c r="B740" i="1"/>
  <c r="E740" i="1"/>
  <c r="G740" i="1" s="1"/>
  <c r="F740" i="1"/>
  <c r="I740" i="1"/>
  <c r="AG740" i="1"/>
  <c r="AJ740" i="1"/>
  <c r="AL740" i="1" s="1"/>
  <c r="AK740" i="1"/>
  <c r="AN740" i="1"/>
  <c r="B741" i="1"/>
  <c r="E741" i="1"/>
  <c r="G741" i="1" s="1"/>
  <c r="F741" i="1"/>
  <c r="I741" i="1"/>
  <c r="AG741" i="1"/>
  <c r="AJ741" i="1"/>
  <c r="AL741" i="1" s="1"/>
  <c r="AK741" i="1"/>
  <c r="AN741" i="1"/>
  <c r="B742" i="1"/>
  <c r="E742" i="1"/>
  <c r="G742" i="1" s="1"/>
  <c r="F742" i="1"/>
  <c r="I742" i="1"/>
  <c r="AG742" i="1"/>
  <c r="AJ742" i="1"/>
  <c r="AL742" i="1" s="1"/>
  <c r="AK742" i="1"/>
  <c r="AN742" i="1"/>
  <c r="B743" i="1"/>
  <c r="E743" i="1"/>
  <c r="G743" i="1" s="1"/>
  <c r="F743" i="1"/>
  <c r="I743" i="1"/>
  <c r="AG743" i="1"/>
  <c r="AJ743" i="1"/>
  <c r="AL743" i="1" s="1"/>
  <c r="AK743" i="1"/>
  <c r="AN743" i="1"/>
  <c r="B744" i="1"/>
  <c r="E744" i="1"/>
  <c r="G744" i="1" s="1"/>
  <c r="F744" i="1"/>
  <c r="I744" i="1"/>
  <c r="AG744" i="1"/>
  <c r="AJ744" i="1"/>
  <c r="AL744" i="1" s="1"/>
  <c r="AK744" i="1"/>
  <c r="AN744" i="1"/>
  <c r="B745" i="1"/>
  <c r="E745" i="1"/>
  <c r="G745" i="1" s="1"/>
  <c r="F745" i="1"/>
  <c r="I745" i="1"/>
  <c r="AG745" i="1"/>
  <c r="AJ745" i="1"/>
  <c r="AL745" i="1" s="1"/>
  <c r="AK745" i="1"/>
  <c r="AN745" i="1"/>
  <c r="B746" i="1"/>
  <c r="E746" i="1"/>
  <c r="G746" i="1" s="1"/>
  <c r="F746" i="1"/>
  <c r="I746" i="1"/>
  <c r="AG746" i="1"/>
  <c r="AJ746" i="1"/>
  <c r="AL746" i="1" s="1"/>
  <c r="AK746" i="1"/>
  <c r="AN746" i="1"/>
  <c r="B747" i="1"/>
  <c r="E747" i="1"/>
  <c r="G747" i="1" s="1"/>
  <c r="F747" i="1"/>
  <c r="I747" i="1"/>
  <c r="AG747" i="1"/>
  <c r="AJ747" i="1"/>
  <c r="AL747" i="1" s="1"/>
  <c r="AK747" i="1"/>
  <c r="AN747" i="1"/>
  <c r="B748" i="1"/>
  <c r="E748" i="1"/>
  <c r="G748" i="1" s="1"/>
  <c r="F748" i="1"/>
  <c r="I748" i="1"/>
  <c r="AG748" i="1"/>
  <c r="AJ748" i="1"/>
  <c r="AL748" i="1" s="1"/>
  <c r="AK748" i="1"/>
  <c r="AN748" i="1"/>
  <c r="B753" i="1"/>
  <c r="F753" i="1"/>
  <c r="G753" i="1"/>
  <c r="I753" i="1"/>
  <c r="AG753" i="1"/>
  <c r="AK753" i="1"/>
  <c r="AL753" i="1"/>
  <c r="AN753" i="1"/>
  <c r="B754" i="1"/>
  <c r="E754" i="1"/>
  <c r="G754" i="1" s="1"/>
  <c r="F754" i="1"/>
  <c r="I754" i="1"/>
  <c r="AG754" i="1"/>
  <c r="AJ754" i="1"/>
  <c r="AL754" i="1" s="1"/>
  <c r="AK754" i="1"/>
  <c r="AN754" i="1"/>
  <c r="B755" i="1"/>
  <c r="E755" i="1"/>
  <c r="G755" i="1" s="1"/>
  <c r="F755" i="1"/>
  <c r="I755" i="1"/>
  <c r="AG755" i="1"/>
  <c r="AJ755" i="1"/>
  <c r="AL755" i="1" s="1"/>
  <c r="AK755" i="1"/>
  <c r="AN755" i="1"/>
  <c r="B756" i="1"/>
  <c r="E756" i="1"/>
  <c r="G756" i="1" s="1"/>
  <c r="F756" i="1"/>
  <c r="I756" i="1"/>
  <c r="AG756" i="1"/>
  <c r="AJ756" i="1"/>
  <c r="AL756" i="1" s="1"/>
  <c r="AK756" i="1"/>
  <c r="AN756" i="1"/>
  <c r="B757" i="1"/>
  <c r="E757" i="1"/>
  <c r="G757" i="1" s="1"/>
  <c r="F757" i="1"/>
  <c r="I757" i="1"/>
  <c r="AG757" i="1"/>
  <c r="AJ757" i="1"/>
  <c r="AL757" i="1" s="1"/>
  <c r="AK757" i="1"/>
  <c r="AN757" i="1"/>
  <c r="B758" i="1"/>
  <c r="E758" i="1"/>
  <c r="G758" i="1" s="1"/>
  <c r="F758" i="1"/>
  <c r="I758" i="1"/>
  <c r="AG758" i="1"/>
  <c r="AJ758" i="1"/>
  <c r="AL758" i="1" s="1"/>
  <c r="AK758" i="1"/>
  <c r="AN758" i="1"/>
  <c r="B759" i="1"/>
  <c r="E759" i="1"/>
  <c r="G759" i="1" s="1"/>
  <c r="F759" i="1"/>
  <c r="I759" i="1"/>
  <c r="AG759" i="1"/>
  <c r="AJ759" i="1"/>
  <c r="AL759" i="1" s="1"/>
  <c r="AK759" i="1"/>
  <c r="AN759" i="1"/>
  <c r="B760" i="1"/>
  <c r="E760" i="1"/>
  <c r="G760" i="1" s="1"/>
  <c r="F760" i="1"/>
  <c r="I760" i="1"/>
  <c r="AG760" i="1"/>
  <c r="AJ760" i="1"/>
  <c r="AL760" i="1" s="1"/>
  <c r="AK760" i="1"/>
  <c r="AN760" i="1"/>
  <c r="B761" i="1"/>
  <c r="E761" i="1"/>
  <c r="G761" i="1" s="1"/>
  <c r="F761" i="1"/>
  <c r="I761" i="1"/>
  <c r="AG761" i="1"/>
  <c r="AJ761" i="1"/>
  <c r="AL761" i="1" s="1"/>
  <c r="AK761" i="1"/>
  <c r="AN761" i="1"/>
  <c r="B762" i="1"/>
  <c r="E762" i="1"/>
  <c r="G762" i="1" s="1"/>
  <c r="F762" i="1"/>
  <c r="I762" i="1"/>
  <c r="AG762" i="1"/>
  <c r="AJ762" i="1"/>
  <c r="AL762" i="1" s="1"/>
  <c r="AK762" i="1"/>
  <c r="AN762" i="1"/>
  <c r="B763" i="1"/>
  <c r="E763" i="1"/>
  <c r="G763" i="1" s="1"/>
  <c r="F763" i="1"/>
  <c r="I763" i="1"/>
  <c r="AG763" i="1"/>
  <c r="AJ763" i="1"/>
  <c r="AL763" i="1" s="1"/>
  <c r="AK763" i="1"/>
  <c r="AN763" i="1"/>
  <c r="B764" i="1"/>
  <c r="E764" i="1"/>
  <c r="G764" i="1" s="1"/>
  <c r="F764" i="1"/>
  <c r="I764" i="1"/>
  <c r="AG764" i="1"/>
  <c r="AJ764" i="1"/>
  <c r="AL764" i="1" s="1"/>
  <c r="AK764" i="1"/>
  <c r="AN764" i="1"/>
  <c r="B765" i="1"/>
  <c r="E765" i="1"/>
  <c r="G765" i="1" s="1"/>
  <c r="F765" i="1"/>
  <c r="I765" i="1"/>
  <c r="AG765" i="1"/>
  <c r="AJ765" i="1"/>
  <c r="AL765" i="1" s="1"/>
  <c r="AK765" i="1"/>
  <c r="AN765" i="1"/>
  <c r="B766" i="1"/>
  <c r="E766" i="1"/>
  <c r="G766" i="1" s="1"/>
  <c r="F766" i="1"/>
  <c r="I766" i="1"/>
  <c r="AG766" i="1"/>
  <c r="AJ766" i="1"/>
  <c r="AL766" i="1" s="1"/>
  <c r="AK766" i="1"/>
  <c r="AN766" i="1"/>
  <c r="B767" i="1"/>
  <c r="E767" i="1"/>
  <c r="G767" i="1" s="1"/>
  <c r="F767" i="1"/>
  <c r="I767" i="1"/>
  <c r="AG767" i="1"/>
  <c r="AJ767" i="1"/>
  <c r="AL767" i="1" s="1"/>
  <c r="AK767" i="1"/>
  <c r="AN767" i="1"/>
  <c r="B768" i="1"/>
  <c r="E768" i="1"/>
  <c r="G768" i="1" s="1"/>
  <c r="F768" i="1"/>
  <c r="I768" i="1"/>
  <c r="AG768" i="1"/>
  <c r="AJ768" i="1"/>
  <c r="AL768" i="1" s="1"/>
  <c r="AK768" i="1"/>
  <c r="AN768" i="1"/>
  <c r="B769" i="1"/>
  <c r="E769" i="1"/>
  <c r="G769" i="1" s="1"/>
  <c r="F769" i="1"/>
  <c r="I769" i="1"/>
  <c r="AG769" i="1"/>
  <c r="AJ769" i="1"/>
  <c r="AL769" i="1" s="1"/>
  <c r="AK769" i="1"/>
  <c r="AN769" i="1"/>
  <c r="B770" i="1"/>
  <c r="E770" i="1"/>
  <c r="G770" i="1" s="1"/>
  <c r="F770" i="1"/>
  <c r="I770" i="1"/>
  <c r="AG770" i="1"/>
  <c r="AJ770" i="1"/>
  <c r="AL770" i="1" s="1"/>
  <c r="AK770" i="1"/>
  <c r="AN770" i="1"/>
  <c r="B775" i="1"/>
  <c r="F775" i="1"/>
  <c r="G775" i="1"/>
  <c r="I775" i="1"/>
  <c r="AG775" i="1"/>
  <c r="AK775" i="1"/>
  <c r="AL775" i="1"/>
  <c r="B776" i="1"/>
  <c r="E776" i="1"/>
  <c r="G776" i="1" s="1"/>
  <c r="F776" i="1"/>
  <c r="I776" i="1"/>
  <c r="AG776" i="1"/>
  <c r="AJ776" i="1"/>
  <c r="AL776" i="1" s="1"/>
  <c r="AK776" i="1"/>
  <c r="AN776" i="1"/>
  <c r="B777" i="1"/>
  <c r="E777" i="1"/>
  <c r="G777" i="1" s="1"/>
  <c r="F777" i="1"/>
  <c r="I777" i="1"/>
  <c r="AG777" i="1"/>
  <c r="AJ777" i="1"/>
  <c r="AL777" i="1" s="1"/>
  <c r="AK777" i="1"/>
  <c r="AN777" i="1"/>
  <c r="B778" i="1"/>
  <c r="E778" i="1"/>
  <c r="G778" i="1" s="1"/>
  <c r="F778" i="1"/>
  <c r="I778" i="1"/>
  <c r="AG778" i="1"/>
  <c r="AJ778" i="1"/>
  <c r="AL778" i="1" s="1"/>
  <c r="AK778" i="1"/>
  <c r="AN778" i="1"/>
  <c r="B779" i="1"/>
  <c r="E779" i="1"/>
  <c r="G779" i="1" s="1"/>
  <c r="F779" i="1"/>
  <c r="I779" i="1"/>
  <c r="AG779" i="1"/>
  <c r="AJ779" i="1"/>
  <c r="AL779" i="1" s="1"/>
  <c r="AK779" i="1"/>
  <c r="AN779" i="1"/>
  <c r="B780" i="1"/>
  <c r="E780" i="1"/>
  <c r="G780" i="1" s="1"/>
  <c r="F780" i="1"/>
  <c r="I780" i="1"/>
  <c r="AG780" i="1"/>
  <c r="AJ780" i="1"/>
  <c r="AL780" i="1" s="1"/>
  <c r="AK780" i="1"/>
  <c r="AN780" i="1"/>
  <c r="B781" i="1"/>
  <c r="E781" i="1"/>
  <c r="G781" i="1" s="1"/>
  <c r="F781" i="1"/>
  <c r="I781" i="1"/>
  <c r="AG781" i="1"/>
  <c r="AJ781" i="1"/>
  <c r="AL781" i="1" s="1"/>
  <c r="AK781" i="1"/>
  <c r="AN781" i="1"/>
  <c r="B782" i="1"/>
  <c r="E782" i="1"/>
  <c r="G782" i="1" s="1"/>
  <c r="F782" i="1"/>
  <c r="I782" i="1"/>
  <c r="AG782" i="1"/>
  <c r="AJ782" i="1"/>
  <c r="AL782" i="1" s="1"/>
  <c r="AK782" i="1"/>
  <c r="AN782" i="1"/>
  <c r="B783" i="1"/>
  <c r="E783" i="1"/>
  <c r="G783" i="1" s="1"/>
  <c r="F783" i="1"/>
  <c r="I783" i="1"/>
  <c r="AG783" i="1"/>
  <c r="AJ783" i="1"/>
  <c r="AL783" i="1" s="1"/>
  <c r="AK783" i="1"/>
  <c r="AN783" i="1"/>
  <c r="B784" i="1"/>
  <c r="E784" i="1"/>
  <c r="G784" i="1" s="1"/>
  <c r="F784" i="1"/>
  <c r="I784" i="1"/>
  <c r="AG784" i="1"/>
  <c r="AJ784" i="1"/>
  <c r="AL784" i="1" s="1"/>
  <c r="AK784" i="1"/>
  <c r="AN784" i="1"/>
  <c r="B785" i="1"/>
  <c r="E785" i="1"/>
  <c r="G785" i="1" s="1"/>
  <c r="F785" i="1"/>
  <c r="I785" i="1"/>
  <c r="AG785" i="1"/>
  <c r="AJ785" i="1"/>
  <c r="AL785" i="1" s="1"/>
  <c r="AK785" i="1"/>
  <c r="AN785" i="1"/>
  <c r="B786" i="1"/>
  <c r="E786" i="1"/>
  <c r="G786" i="1" s="1"/>
  <c r="F786" i="1"/>
  <c r="I786" i="1"/>
  <c r="AG786" i="1"/>
  <c r="AJ786" i="1"/>
  <c r="AL786" i="1" s="1"/>
  <c r="AK786" i="1"/>
  <c r="AN786" i="1"/>
  <c r="B787" i="1"/>
  <c r="E787" i="1"/>
  <c r="G787" i="1" s="1"/>
  <c r="F787" i="1"/>
  <c r="I787" i="1"/>
  <c r="AG787" i="1"/>
  <c r="AJ787" i="1"/>
  <c r="AL787" i="1" s="1"/>
  <c r="AK787" i="1"/>
  <c r="AN787" i="1"/>
  <c r="B788" i="1"/>
  <c r="E788" i="1"/>
  <c r="G788" i="1" s="1"/>
  <c r="F788" i="1"/>
  <c r="I788" i="1"/>
  <c r="AG788" i="1"/>
  <c r="AJ788" i="1"/>
  <c r="AL788" i="1" s="1"/>
  <c r="AK788" i="1"/>
  <c r="AN788" i="1"/>
  <c r="B789" i="1"/>
  <c r="E789" i="1"/>
  <c r="G789" i="1" s="1"/>
  <c r="F789" i="1"/>
  <c r="I789" i="1"/>
  <c r="AG789" i="1"/>
  <c r="AJ789" i="1"/>
  <c r="AL789" i="1" s="1"/>
  <c r="AK789" i="1"/>
  <c r="AN789" i="1"/>
  <c r="B790" i="1"/>
  <c r="E790" i="1"/>
  <c r="G790" i="1" s="1"/>
  <c r="F790" i="1"/>
  <c r="I790" i="1"/>
  <c r="AG790" i="1"/>
  <c r="AJ790" i="1"/>
  <c r="AL790" i="1" s="1"/>
  <c r="AK790" i="1"/>
  <c r="AN790" i="1"/>
  <c r="B791" i="1"/>
  <c r="E791" i="1"/>
  <c r="G791" i="1" s="1"/>
  <c r="F791" i="1"/>
  <c r="I791" i="1"/>
  <c r="AG791" i="1"/>
  <c r="AJ791" i="1"/>
  <c r="AL791" i="1" s="1"/>
  <c r="AK791" i="1"/>
  <c r="AN791" i="1"/>
  <c r="B792" i="1"/>
  <c r="E792" i="1"/>
  <c r="G792" i="1" s="1"/>
  <c r="F792" i="1"/>
  <c r="I792" i="1"/>
  <c r="AG792" i="1"/>
  <c r="AJ792" i="1"/>
  <c r="AL792" i="1" s="1"/>
  <c r="AK792" i="1"/>
  <c r="AN792" i="1"/>
  <c r="B803" i="1"/>
  <c r="F803" i="1"/>
  <c r="G803" i="1"/>
  <c r="AG803" i="1"/>
  <c r="AK803" i="1"/>
  <c r="AL803" i="1"/>
  <c r="B804" i="1"/>
  <c r="E804" i="1"/>
  <c r="G804" i="1" s="1"/>
  <c r="F804" i="1"/>
  <c r="I804" i="1"/>
  <c r="AG804" i="1"/>
  <c r="AJ804" i="1"/>
  <c r="AL804" i="1" s="1"/>
  <c r="AK804" i="1"/>
  <c r="AN804" i="1"/>
  <c r="B805" i="1"/>
  <c r="E805" i="1"/>
  <c r="G805" i="1" s="1"/>
  <c r="F805" i="1"/>
  <c r="I805" i="1"/>
  <c r="AG805" i="1"/>
  <c r="AJ805" i="1"/>
  <c r="AL805" i="1" s="1"/>
  <c r="AK805" i="1"/>
  <c r="AN805" i="1"/>
  <c r="B806" i="1"/>
  <c r="E806" i="1"/>
  <c r="G806" i="1" s="1"/>
  <c r="F806" i="1"/>
  <c r="I806" i="1"/>
  <c r="AG806" i="1"/>
  <c r="AJ806" i="1"/>
  <c r="AL806" i="1" s="1"/>
  <c r="AK806" i="1"/>
  <c r="AN806" i="1"/>
  <c r="B807" i="1"/>
  <c r="E807" i="1"/>
  <c r="G807" i="1" s="1"/>
  <c r="F807" i="1"/>
  <c r="I807" i="1"/>
  <c r="AG807" i="1"/>
  <c r="AJ807" i="1"/>
  <c r="AL807" i="1" s="1"/>
  <c r="AK807" i="1"/>
  <c r="AN807" i="1"/>
  <c r="B808" i="1"/>
  <c r="E808" i="1"/>
  <c r="G808" i="1" s="1"/>
  <c r="F808" i="1"/>
  <c r="I808" i="1"/>
  <c r="AG808" i="1"/>
  <c r="AJ808" i="1"/>
  <c r="AL808" i="1" s="1"/>
  <c r="AK808" i="1"/>
  <c r="AN808" i="1"/>
  <c r="B809" i="1"/>
  <c r="E809" i="1"/>
  <c r="G809" i="1" s="1"/>
  <c r="F809" i="1"/>
  <c r="I809" i="1"/>
  <c r="AG809" i="1"/>
  <c r="AJ809" i="1"/>
  <c r="AL809" i="1" s="1"/>
  <c r="AK809" i="1"/>
  <c r="AN809" i="1"/>
  <c r="B810" i="1"/>
  <c r="E810" i="1"/>
  <c r="G810" i="1" s="1"/>
  <c r="F810" i="1"/>
  <c r="I810" i="1"/>
  <c r="AG810" i="1"/>
  <c r="AJ810" i="1"/>
  <c r="AL810" i="1" s="1"/>
  <c r="AK810" i="1"/>
  <c r="AN810" i="1"/>
  <c r="B811" i="1"/>
  <c r="E811" i="1"/>
  <c r="G811" i="1" s="1"/>
  <c r="F811" i="1"/>
  <c r="I811" i="1"/>
  <c r="AG811" i="1"/>
  <c r="AJ811" i="1"/>
  <c r="AL811" i="1" s="1"/>
  <c r="AK811" i="1"/>
  <c r="AN811" i="1"/>
  <c r="B812" i="1"/>
  <c r="E812" i="1"/>
  <c r="G812" i="1" s="1"/>
  <c r="F812" i="1"/>
  <c r="I812" i="1"/>
  <c r="AG812" i="1"/>
  <c r="AJ812" i="1"/>
  <c r="AL812" i="1" s="1"/>
  <c r="AK812" i="1"/>
  <c r="AN812" i="1"/>
  <c r="B813" i="1"/>
  <c r="E813" i="1"/>
  <c r="G813" i="1" s="1"/>
  <c r="F813" i="1"/>
  <c r="I813" i="1"/>
  <c r="AG813" i="1"/>
  <c r="AJ813" i="1"/>
  <c r="AL813" i="1" s="1"/>
  <c r="AK813" i="1"/>
  <c r="AN813" i="1"/>
  <c r="B814" i="1"/>
  <c r="E814" i="1"/>
  <c r="G814" i="1" s="1"/>
  <c r="F814" i="1"/>
  <c r="I814" i="1"/>
  <c r="AG814" i="1"/>
  <c r="AJ814" i="1"/>
  <c r="AL814" i="1" s="1"/>
  <c r="AK814" i="1"/>
  <c r="AN814" i="1"/>
  <c r="B815" i="1"/>
  <c r="E815" i="1"/>
  <c r="G815" i="1" s="1"/>
  <c r="F815" i="1"/>
  <c r="I815" i="1"/>
  <c r="AG815" i="1"/>
  <c r="AJ815" i="1"/>
  <c r="AL815" i="1" s="1"/>
  <c r="AK815" i="1"/>
  <c r="AN815" i="1"/>
  <c r="B816" i="1"/>
  <c r="E816" i="1"/>
  <c r="G816" i="1" s="1"/>
  <c r="F816" i="1"/>
  <c r="I816" i="1"/>
  <c r="AG816" i="1"/>
  <c r="AJ816" i="1"/>
  <c r="AL816" i="1" s="1"/>
  <c r="AK816" i="1"/>
  <c r="AN816" i="1"/>
  <c r="B817" i="1"/>
  <c r="E817" i="1"/>
  <c r="G817" i="1" s="1"/>
  <c r="F817" i="1"/>
  <c r="I817" i="1"/>
  <c r="AG817" i="1"/>
  <c r="AJ817" i="1"/>
  <c r="AL817" i="1" s="1"/>
  <c r="AK817" i="1"/>
  <c r="AN817" i="1"/>
  <c r="B818" i="1"/>
  <c r="E818" i="1"/>
  <c r="G818" i="1" s="1"/>
  <c r="F818" i="1"/>
  <c r="I818" i="1"/>
  <c r="AG818" i="1"/>
  <c r="AJ818" i="1"/>
  <c r="AL818" i="1" s="1"/>
  <c r="AK818" i="1"/>
  <c r="AN818" i="1"/>
  <c r="B819" i="1"/>
  <c r="E819" i="1"/>
  <c r="G819" i="1" s="1"/>
  <c r="F819" i="1"/>
  <c r="I819" i="1"/>
  <c r="AG819" i="1"/>
  <c r="AJ819" i="1"/>
  <c r="AL819" i="1" s="1"/>
  <c r="AK819" i="1"/>
  <c r="AN819" i="1"/>
  <c r="B820" i="1"/>
  <c r="E820" i="1"/>
  <c r="G820" i="1" s="1"/>
  <c r="F820" i="1"/>
  <c r="I820" i="1"/>
  <c r="AG820" i="1"/>
  <c r="AJ820" i="1"/>
  <c r="AL820" i="1" s="1"/>
  <c r="AK820" i="1"/>
  <c r="AN820" i="1"/>
  <c r="AG825" i="1"/>
  <c r="AK825" i="1"/>
  <c r="AL825" i="1"/>
  <c r="AG826" i="1"/>
  <c r="AJ826" i="1"/>
  <c r="AL826" i="1" s="1"/>
  <c r="AK826" i="1"/>
  <c r="AN826" i="1"/>
  <c r="AG827" i="1"/>
  <c r="AJ827" i="1"/>
  <c r="AL827" i="1" s="1"/>
  <c r="AK827" i="1"/>
  <c r="AN827" i="1"/>
  <c r="AG828" i="1"/>
  <c r="AJ828" i="1"/>
  <c r="AL828" i="1" s="1"/>
  <c r="AK828" i="1"/>
  <c r="AN828" i="1"/>
  <c r="AG829" i="1"/>
  <c r="AJ829" i="1"/>
  <c r="AL829" i="1" s="1"/>
  <c r="AK829" i="1"/>
  <c r="AN829" i="1"/>
  <c r="AG830" i="1"/>
  <c r="AJ830" i="1"/>
  <c r="AL830" i="1" s="1"/>
  <c r="AK830" i="1"/>
  <c r="AN830" i="1"/>
  <c r="AG831" i="1"/>
  <c r="AJ831" i="1"/>
  <c r="AL831" i="1" s="1"/>
  <c r="AK831" i="1"/>
  <c r="AN831" i="1"/>
  <c r="AG832" i="1"/>
  <c r="AJ832" i="1"/>
  <c r="AL832" i="1" s="1"/>
  <c r="AK832" i="1"/>
  <c r="AN832" i="1"/>
  <c r="AG833" i="1"/>
  <c r="AJ833" i="1"/>
  <c r="AL833" i="1" s="1"/>
  <c r="AK833" i="1"/>
  <c r="AN833" i="1"/>
  <c r="AG834" i="1"/>
  <c r="AJ834" i="1"/>
  <c r="AL834" i="1" s="1"/>
  <c r="AK834" i="1"/>
  <c r="AN834" i="1"/>
  <c r="AG835" i="1"/>
  <c r="AJ835" i="1"/>
  <c r="AL835" i="1" s="1"/>
  <c r="AK835" i="1"/>
  <c r="AN835" i="1"/>
  <c r="AG836" i="1"/>
  <c r="AJ836" i="1"/>
  <c r="AL836" i="1" s="1"/>
  <c r="AK836" i="1"/>
  <c r="AN836" i="1"/>
  <c r="AG837" i="1"/>
  <c r="AJ837" i="1"/>
  <c r="AL837" i="1" s="1"/>
  <c r="AK837" i="1"/>
  <c r="AN837" i="1"/>
  <c r="AG838" i="1"/>
  <c r="AJ838" i="1"/>
  <c r="AL838" i="1" s="1"/>
  <c r="AK838" i="1"/>
  <c r="AN838" i="1"/>
  <c r="AG839" i="1"/>
  <c r="AJ839" i="1"/>
  <c r="AL839" i="1" s="1"/>
  <c r="AK839" i="1"/>
  <c r="AN839" i="1"/>
  <c r="AG840" i="1"/>
  <c r="AJ840" i="1"/>
  <c r="AL840" i="1" s="1"/>
  <c r="AK840" i="1"/>
  <c r="AN840" i="1"/>
  <c r="AG841" i="1"/>
  <c r="AJ841" i="1"/>
  <c r="AL841" i="1" s="1"/>
  <c r="AK841" i="1"/>
  <c r="AN841" i="1"/>
  <c r="AG842" i="1"/>
  <c r="AJ842" i="1"/>
  <c r="AL842" i="1" s="1"/>
  <c r="AK842" i="1"/>
  <c r="AN842" i="1"/>
  <c r="B848" i="1"/>
  <c r="F848" i="1"/>
  <c r="G848" i="1"/>
  <c r="AG848" i="1"/>
  <c r="AK848" i="1"/>
  <c r="AL848" i="1"/>
  <c r="B849" i="1"/>
  <c r="E849" i="1"/>
  <c r="G849" i="1" s="1"/>
  <c r="F849" i="1"/>
  <c r="I849" i="1"/>
  <c r="AG849" i="1"/>
  <c r="AJ849" i="1"/>
  <c r="AL849" i="1" s="1"/>
  <c r="AK849" i="1"/>
  <c r="AN849" i="1"/>
  <c r="B850" i="1"/>
  <c r="E850" i="1"/>
  <c r="G850" i="1" s="1"/>
  <c r="F850" i="1"/>
  <c r="I850" i="1"/>
  <c r="AG850" i="1"/>
  <c r="AJ850" i="1"/>
  <c r="AL850" i="1" s="1"/>
  <c r="AK850" i="1"/>
  <c r="AN850" i="1"/>
  <c r="B851" i="1"/>
  <c r="E851" i="1"/>
  <c r="G851" i="1" s="1"/>
  <c r="F851" i="1"/>
  <c r="I851" i="1"/>
  <c r="AG851" i="1"/>
  <c r="AJ851" i="1"/>
  <c r="AL851" i="1" s="1"/>
  <c r="AK851" i="1"/>
  <c r="AN851" i="1"/>
  <c r="B852" i="1"/>
  <c r="E852" i="1"/>
  <c r="G852" i="1" s="1"/>
  <c r="F852" i="1"/>
  <c r="I852" i="1"/>
  <c r="AG852" i="1"/>
  <c r="AJ852" i="1"/>
  <c r="AL852" i="1" s="1"/>
  <c r="AK852" i="1"/>
  <c r="AN852" i="1"/>
  <c r="B853" i="1"/>
  <c r="E853" i="1"/>
  <c r="G853" i="1" s="1"/>
  <c r="F853" i="1"/>
  <c r="I853" i="1"/>
  <c r="AG853" i="1"/>
  <c r="AJ853" i="1"/>
  <c r="AL853" i="1" s="1"/>
  <c r="AK853" i="1"/>
  <c r="AN853" i="1"/>
  <c r="B854" i="1"/>
  <c r="E854" i="1"/>
  <c r="G854" i="1" s="1"/>
  <c r="F854" i="1"/>
  <c r="I854" i="1"/>
  <c r="AG854" i="1"/>
  <c r="AJ854" i="1"/>
  <c r="AL854" i="1" s="1"/>
  <c r="AK854" i="1"/>
  <c r="AN854" i="1"/>
  <c r="B855" i="1"/>
  <c r="E855" i="1"/>
  <c r="G855" i="1" s="1"/>
  <c r="F855" i="1"/>
  <c r="I855" i="1"/>
  <c r="AG855" i="1"/>
  <c r="AJ855" i="1"/>
  <c r="AL855" i="1" s="1"/>
  <c r="AK855" i="1"/>
  <c r="AN855" i="1"/>
  <c r="B856" i="1"/>
  <c r="E856" i="1"/>
  <c r="G856" i="1" s="1"/>
  <c r="F856" i="1"/>
  <c r="I856" i="1"/>
  <c r="AG856" i="1"/>
  <c r="AJ856" i="1"/>
  <c r="AL856" i="1" s="1"/>
  <c r="AK856" i="1"/>
  <c r="AN856" i="1"/>
  <c r="B857" i="1"/>
  <c r="E857" i="1"/>
  <c r="G857" i="1" s="1"/>
  <c r="F857" i="1"/>
  <c r="I857" i="1"/>
  <c r="AG857" i="1"/>
  <c r="AJ857" i="1"/>
  <c r="AL857" i="1" s="1"/>
  <c r="AK857" i="1"/>
  <c r="AN857" i="1"/>
  <c r="B858" i="1"/>
  <c r="E858" i="1"/>
  <c r="G858" i="1" s="1"/>
  <c r="F858" i="1"/>
  <c r="I858" i="1"/>
  <c r="AG858" i="1"/>
  <c r="AJ858" i="1"/>
  <c r="AL858" i="1" s="1"/>
  <c r="AK858" i="1"/>
  <c r="AN858" i="1"/>
  <c r="B859" i="1"/>
  <c r="E859" i="1"/>
  <c r="G859" i="1" s="1"/>
  <c r="F859" i="1"/>
  <c r="I859" i="1"/>
  <c r="AG859" i="1"/>
  <c r="AJ859" i="1"/>
  <c r="AL859" i="1" s="1"/>
  <c r="AK859" i="1"/>
  <c r="AN859" i="1"/>
  <c r="B860" i="1"/>
  <c r="E860" i="1"/>
  <c r="G860" i="1" s="1"/>
  <c r="F860" i="1"/>
  <c r="I860" i="1"/>
  <c r="AG860" i="1"/>
  <c r="AJ860" i="1"/>
  <c r="AL860" i="1" s="1"/>
  <c r="AK860" i="1"/>
  <c r="AN860" i="1"/>
  <c r="B861" i="1"/>
  <c r="E861" i="1"/>
  <c r="G861" i="1" s="1"/>
  <c r="F861" i="1"/>
  <c r="I861" i="1"/>
  <c r="AG861" i="1"/>
  <c r="AJ861" i="1"/>
  <c r="AL861" i="1" s="1"/>
  <c r="AK861" i="1"/>
  <c r="AN861" i="1"/>
  <c r="B862" i="1"/>
  <c r="E862" i="1"/>
  <c r="G862" i="1" s="1"/>
  <c r="F862" i="1"/>
  <c r="I862" i="1"/>
  <c r="AG862" i="1"/>
  <c r="AJ862" i="1"/>
  <c r="AL862" i="1" s="1"/>
  <c r="AK862" i="1"/>
  <c r="AN862" i="1"/>
  <c r="B863" i="1"/>
  <c r="E863" i="1"/>
  <c r="G863" i="1" s="1"/>
  <c r="F863" i="1"/>
  <c r="I863" i="1"/>
  <c r="AG863" i="1"/>
  <c r="AJ863" i="1"/>
  <c r="AL863" i="1" s="1"/>
  <c r="AK863" i="1"/>
  <c r="AN863" i="1"/>
  <c r="B864" i="1"/>
  <c r="E864" i="1"/>
  <c r="G864" i="1" s="1"/>
  <c r="F864" i="1"/>
  <c r="I864" i="1"/>
  <c r="AG864" i="1"/>
  <c r="AJ864" i="1"/>
  <c r="AL864" i="1" s="1"/>
  <c r="AK864" i="1"/>
  <c r="AN864" i="1"/>
  <c r="B865" i="1"/>
  <c r="E865" i="1"/>
  <c r="G865" i="1" s="1"/>
  <c r="F865" i="1"/>
  <c r="I865" i="1"/>
  <c r="AG865" i="1"/>
  <c r="AJ865" i="1"/>
  <c r="AL865" i="1" s="1"/>
  <c r="AK865" i="1"/>
  <c r="AN865" i="1"/>
  <c r="B871" i="1"/>
  <c r="F871" i="1"/>
  <c r="G871" i="1"/>
  <c r="AG871" i="1"/>
  <c r="AK871" i="1"/>
  <c r="AL871" i="1"/>
  <c r="B872" i="1"/>
  <c r="E872" i="1"/>
  <c r="G872" i="1" s="1"/>
  <c r="F872" i="1"/>
  <c r="I872" i="1"/>
  <c r="AG872" i="1"/>
  <c r="AJ872" i="1"/>
  <c r="AL872" i="1" s="1"/>
  <c r="AK872" i="1"/>
  <c r="AN872" i="1"/>
  <c r="B873" i="1"/>
  <c r="E873" i="1"/>
  <c r="G873" i="1" s="1"/>
  <c r="F873" i="1"/>
  <c r="I873" i="1"/>
  <c r="AG873" i="1"/>
  <c r="AJ873" i="1"/>
  <c r="AL873" i="1" s="1"/>
  <c r="AK873" i="1"/>
  <c r="AN873" i="1"/>
  <c r="B874" i="1"/>
  <c r="E874" i="1"/>
  <c r="G874" i="1" s="1"/>
  <c r="F874" i="1"/>
  <c r="I874" i="1"/>
  <c r="AG874" i="1"/>
  <c r="AJ874" i="1"/>
  <c r="AL874" i="1" s="1"/>
  <c r="AK874" i="1"/>
  <c r="AN874" i="1"/>
  <c r="B875" i="1"/>
  <c r="E875" i="1"/>
  <c r="G875" i="1" s="1"/>
  <c r="F875" i="1"/>
  <c r="I875" i="1"/>
  <c r="AG875" i="1"/>
  <c r="AJ875" i="1"/>
  <c r="AL875" i="1" s="1"/>
  <c r="AK875" i="1"/>
  <c r="AN875" i="1"/>
  <c r="B876" i="1"/>
  <c r="E876" i="1"/>
  <c r="G876" i="1" s="1"/>
  <c r="F876" i="1"/>
  <c r="I876" i="1"/>
  <c r="AG876" i="1"/>
  <c r="AJ876" i="1"/>
  <c r="AL876" i="1" s="1"/>
  <c r="AK876" i="1"/>
  <c r="AN876" i="1"/>
  <c r="B877" i="1"/>
  <c r="E877" i="1"/>
  <c r="G877" i="1" s="1"/>
  <c r="F877" i="1"/>
  <c r="I877" i="1"/>
  <c r="AG877" i="1"/>
  <c r="AJ877" i="1"/>
  <c r="AL877" i="1" s="1"/>
  <c r="AK877" i="1"/>
  <c r="AN877" i="1"/>
  <c r="B878" i="1"/>
  <c r="E878" i="1"/>
  <c r="G878" i="1" s="1"/>
  <c r="F878" i="1"/>
  <c r="I878" i="1"/>
  <c r="AG878" i="1"/>
  <c r="AJ878" i="1"/>
  <c r="AL878" i="1" s="1"/>
  <c r="AK878" i="1"/>
  <c r="AN878" i="1"/>
  <c r="B879" i="1"/>
  <c r="E879" i="1"/>
  <c r="G879" i="1" s="1"/>
  <c r="F879" i="1"/>
  <c r="I879" i="1"/>
  <c r="AG879" i="1"/>
  <c r="AJ879" i="1"/>
  <c r="AL879" i="1" s="1"/>
  <c r="AK879" i="1"/>
  <c r="AN879" i="1"/>
  <c r="B880" i="1"/>
  <c r="E880" i="1"/>
  <c r="G880" i="1" s="1"/>
  <c r="F880" i="1"/>
  <c r="I880" i="1"/>
  <c r="B881" i="1"/>
  <c r="E881" i="1"/>
  <c r="G881" i="1" s="1"/>
  <c r="F881" i="1"/>
  <c r="I881" i="1"/>
  <c r="B882" i="1"/>
  <c r="E882" i="1"/>
  <c r="G882" i="1" s="1"/>
  <c r="F882" i="1"/>
  <c r="I882" i="1"/>
  <c r="B883" i="1"/>
  <c r="E883" i="1"/>
  <c r="G883" i="1" s="1"/>
  <c r="F883" i="1"/>
  <c r="I883" i="1"/>
  <c r="B884" i="1"/>
  <c r="E884" i="1"/>
  <c r="G884" i="1" s="1"/>
  <c r="F884" i="1"/>
  <c r="I884" i="1"/>
  <c r="B885" i="1"/>
  <c r="E885" i="1"/>
  <c r="G885" i="1" s="1"/>
  <c r="F885" i="1"/>
  <c r="I885" i="1"/>
  <c r="B886" i="1"/>
  <c r="E886" i="1"/>
  <c r="G886" i="1" s="1"/>
  <c r="F886" i="1"/>
  <c r="I886" i="1"/>
  <c r="B887" i="1"/>
  <c r="E887" i="1"/>
  <c r="G887" i="1" s="1"/>
  <c r="F887" i="1"/>
  <c r="I887" i="1"/>
  <c r="B888" i="1"/>
  <c r="E888" i="1"/>
  <c r="G888" i="1" s="1"/>
  <c r="F888" i="1"/>
  <c r="I888" i="1"/>
  <c r="AG888" i="1"/>
  <c r="AJ888" i="1"/>
  <c r="AL888" i="1" s="1"/>
  <c r="AK888" i="1"/>
  <c r="AN888" i="1"/>
  <c r="AO888" i="1"/>
  <c r="AP888" i="1"/>
  <c r="B893" i="1"/>
  <c r="F893" i="1"/>
  <c r="G893" i="1"/>
  <c r="AG893" i="1"/>
  <c r="AK893" i="1"/>
  <c r="AL893" i="1"/>
  <c r="B894" i="1"/>
  <c r="E894" i="1"/>
  <c r="G894" i="1" s="1"/>
  <c r="F894" i="1"/>
  <c r="I894" i="1"/>
  <c r="AG894" i="1"/>
  <c r="AJ894" i="1"/>
  <c r="AL894" i="1" s="1"/>
  <c r="AK894" i="1"/>
  <c r="AN894" i="1"/>
  <c r="B895" i="1"/>
  <c r="E895" i="1"/>
  <c r="G895" i="1" s="1"/>
  <c r="F895" i="1"/>
  <c r="I895" i="1"/>
  <c r="AG895" i="1"/>
  <c r="AJ895" i="1"/>
  <c r="AL895" i="1" s="1"/>
  <c r="AK895" i="1"/>
  <c r="AN895" i="1"/>
  <c r="B896" i="1"/>
  <c r="E896" i="1"/>
  <c r="G896" i="1" s="1"/>
  <c r="F896" i="1"/>
  <c r="I896" i="1"/>
  <c r="AG896" i="1"/>
  <c r="AJ896" i="1"/>
  <c r="AL896" i="1" s="1"/>
  <c r="AK896" i="1"/>
  <c r="AN896" i="1"/>
  <c r="B897" i="1"/>
  <c r="E897" i="1"/>
  <c r="G897" i="1" s="1"/>
  <c r="F897" i="1"/>
  <c r="I897" i="1"/>
  <c r="AG897" i="1"/>
  <c r="AJ897" i="1"/>
  <c r="AL897" i="1" s="1"/>
  <c r="AK897" i="1"/>
  <c r="AN897" i="1"/>
  <c r="B898" i="1"/>
  <c r="E898" i="1"/>
  <c r="G898" i="1" s="1"/>
  <c r="F898" i="1"/>
  <c r="I898" i="1"/>
  <c r="AG898" i="1"/>
  <c r="AJ898" i="1"/>
  <c r="AL898" i="1" s="1"/>
  <c r="AK898" i="1"/>
  <c r="AN898" i="1"/>
  <c r="B899" i="1"/>
  <c r="E899" i="1"/>
  <c r="G899" i="1" s="1"/>
  <c r="F899" i="1"/>
  <c r="I899" i="1"/>
  <c r="AG899" i="1"/>
  <c r="AJ899" i="1"/>
  <c r="AL899" i="1" s="1"/>
  <c r="AK899" i="1"/>
  <c r="AN899" i="1"/>
  <c r="B900" i="1"/>
  <c r="E900" i="1"/>
  <c r="G900" i="1" s="1"/>
  <c r="F900" i="1"/>
  <c r="I900" i="1"/>
  <c r="AG900" i="1"/>
  <c r="AJ900" i="1"/>
  <c r="AL900" i="1" s="1"/>
  <c r="AK900" i="1"/>
  <c r="AN900" i="1"/>
  <c r="B901" i="1"/>
  <c r="E901" i="1"/>
  <c r="G901" i="1" s="1"/>
  <c r="F901" i="1"/>
  <c r="I901" i="1"/>
  <c r="AG901" i="1"/>
  <c r="AJ901" i="1"/>
  <c r="AL901" i="1" s="1"/>
  <c r="AK901" i="1"/>
  <c r="AN901" i="1"/>
  <c r="AG902" i="1"/>
  <c r="AJ902" i="1"/>
  <c r="AL902" i="1" s="1"/>
  <c r="AK902" i="1"/>
  <c r="AN902" i="1"/>
  <c r="AG903" i="1"/>
  <c r="AJ903" i="1"/>
  <c r="AL903" i="1" s="1"/>
  <c r="AK903" i="1"/>
  <c r="AN903" i="1"/>
  <c r="AG904" i="1"/>
  <c r="AJ904" i="1"/>
  <c r="AL904" i="1" s="1"/>
  <c r="AK904" i="1"/>
  <c r="AN904" i="1"/>
  <c r="AG905" i="1"/>
  <c r="AJ905" i="1"/>
  <c r="AL905" i="1" s="1"/>
  <c r="AK905" i="1"/>
  <c r="AN905" i="1"/>
  <c r="AG906" i="1"/>
  <c r="AJ906" i="1"/>
  <c r="AL906" i="1" s="1"/>
  <c r="AK906" i="1"/>
  <c r="AN906" i="1"/>
  <c r="AG907" i="1"/>
  <c r="AJ907" i="1"/>
  <c r="AL907" i="1" s="1"/>
  <c r="AK907" i="1"/>
  <c r="AN907" i="1"/>
  <c r="AG908" i="1"/>
  <c r="AJ908" i="1"/>
  <c r="AL908" i="1" s="1"/>
  <c r="AK908" i="1"/>
  <c r="AN908" i="1"/>
  <c r="AG909" i="1"/>
  <c r="AJ909" i="1"/>
  <c r="AL909" i="1" s="1"/>
  <c r="AK909" i="1"/>
  <c r="AN909" i="1"/>
  <c r="J910" i="1"/>
  <c r="K910" i="1"/>
  <c r="AG910" i="1"/>
  <c r="AJ910" i="1"/>
  <c r="AL910" i="1" s="1"/>
  <c r="AK910" i="1"/>
  <c r="AN910" i="1"/>
  <c r="B916" i="1"/>
  <c r="F916" i="1"/>
  <c r="G916" i="1"/>
  <c r="Q916" i="1"/>
  <c r="R916" i="1"/>
  <c r="B917" i="1"/>
  <c r="E917" i="1"/>
  <c r="G917" i="1" s="1"/>
  <c r="F917" i="1"/>
  <c r="I917" i="1"/>
  <c r="P917" i="1"/>
  <c r="R917" i="1" s="1"/>
  <c r="Q917" i="1"/>
  <c r="T917" i="1"/>
  <c r="B918" i="1"/>
  <c r="E918" i="1"/>
  <c r="G918" i="1" s="1"/>
  <c r="F918" i="1"/>
  <c r="I918" i="1"/>
  <c r="P918" i="1"/>
  <c r="R918" i="1" s="1"/>
  <c r="Q918" i="1"/>
  <c r="T918" i="1"/>
  <c r="B919" i="1"/>
  <c r="E919" i="1"/>
  <c r="G919" i="1" s="1"/>
  <c r="F919" i="1"/>
  <c r="I919" i="1"/>
  <c r="P919" i="1"/>
  <c r="R919" i="1" s="1"/>
  <c r="Q919" i="1"/>
  <c r="T919" i="1"/>
  <c r="B920" i="1"/>
  <c r="E920" i="1"/>
  <c r="G920" i="1" s="1"/>
  <c r="F920" i="1"/>
  <c r="I920" i="1"/>
  <c r="P920" i="1"/>
  <c r="R920" i="1" s="1"/>
  <c r="Q920" i="1"/>
  <c r="T920" i="1"/>
  <c r="B921" i="1"/>
  <c r="E921" i="1"/>
  <c r="G921" i="1" s="1"/>
  <c r="F921" i="1"/>
  <c r="I921" i="1"/>
  <c r="P921" i="1"/>
  <c r="R921" i="1" s="1"/>
  <c r="Q921" i="1"/>
  <c r="T921" i="1"/>
  <c r="B922" i="1"/>
  <c r="E922" i="1"/>
  <c r="G922" i="1" s="1"/>
  <c r="F922" i="1"/>
  <c r="I922" i="1"/>
  <c r="P922" i="1"/>
  <c r="R922" i="1" s="1"/>
  <c r="Q922" i="1"/>
  <c r="T922" i="1"/>
  <c r="B923" i="1"/>
  <c r="E923" i="1"/>
  <c r="G923" i="1" s="1"/>
  <c r="F923" i="1"/>
  <c r="I923" i="1"/>
  <c r="M923" i="1"/>
  <c r="P923" i="1"/>
  <c r="R923" i="1" s="1"/>
  <c r="Q923" i="1"/>
  <c r="T923" i="1"/>
  <c r="B924" i="1"/>
  <c r="E924" i="1"/>
  <c r="G924" i="1" s="1"/>
  <c r="F924" i="1"/>
  <c r="I924" i="1"/>
  <c r="P924" i="1"/>
  <c r="R924" i="1" s="1"/>
  <c r="Q924" i="1"/>
  <c r="T924" i="1"/>
  <c r="B925" i="1"/>
  <c r="E925" i="1"/>
  <c r="G925" i="1" s="1"/>
  <c r="F925" i="1"/>
  <c r="I925" i="1"/>
  <c r="M925" i="1"/>
  <c r="P925" i="1"/>
  <c r="R925" i="1" s="1"/>
  <c r="Q925" i="1"/>
  <c r="T925" i="1"/>
  <c r="B926" i="1"/>
  <c r="E926" i="1"/>
  <c r="G926" i="1" s="1"/>
  <c r="F926" i="1"/>
  <c r="I926" i="1"/>
  <c r="M926" i="1"/>
  <c r="P926" i="1"/>
  <c r="R926" i="1" s="1"/>
  <c r="Q926" i="1"/>
  <c r="T926" i="1"/>
  <c r="B927" i="1"/>
  <c r="E927" i="1"/>
  <c r="G927" i="1" s="1"/>
  <c r="F927" i="1"/>
  <c r="I927" i="1"/>
  <c r="M927" i="1"/>
  <c r="P927" i="1"/>
  <c r="R927" i="1" s="1"/>
  <c r="Q927" i="1"/>
  <c r="T927" i="1"/>
  <c r="B928" i="1"/>
  <c r="E928" i="1"/>
  <c r="G928" i="1" s="1"/>
  <c r="F928" i="1"/>
  <c r="I928" i="1"/>
  <c r="M928" i="1"/>
  <c r="P928" i="1"/>
  <c r="R928" i="1" s="1"/>
  <c r="Q928" i="1"/>
  <c r="T928" i="1"/>
  <c r="B929" i="1"/>
  <c r="E929" i="1"/>
  <c r="G929" i="1" s="1"/>
  <c r="F929" i="1"/>
  <c r="I929" i="1"/>
  <c r="M929" i="1"/>
  <c r="P929" i="1"/>
  <c r="R929" i="1" s="1"/>
  <c r="Q929" i="1"/>
  <c r="T929" i="1"/>
  <c r="B930" i="1"/>
  <c r="E930" i="1"/>
  <c r="G930" i="1" s="1"/>
  <c r="F930" i="1"/>
  <c r="I930" i="1"/>
  <c r="M930" i="1"/>
  <c r="Q930" i="1"/>
  <c r="R930" i="1"/>
  <c r="B931" i="1"/>
  <c r="E931" i="1"/>
  <c r="G931" i="1" s="1"/>
  <c r="F931" i="1"/>
  <c r="I931" i="1"/>
  <c r="M931" i="1"/>
  <c r="P931" i="1"/>
  <c r="R931" i="1" s="1"/>
  <c r="Q931" i="1"/>
  <c r="T931" i="1"/>
  <c r="B932" i="1"/>
  <c r="E932" i="1"/>
  <c r="G932" i="1" s="1"/>
  <c r="F932" i="1"/>
  <c r="I932" i="1"/>
  <c r="M932" i="1"/>
  <c r="P932" i="1"/>
  <c r="R932" i="1" s="1"/>
  <c r="Q932" i="1"/>
  <c r="T932" i="1"/>
  <c r="B933" i="1"/>
  <c r="E933" i="1"/>
  <c r="G933" i="1" s="1"/>
  <c r="F933" i="1"/>
  <c r="I933" i="1"/>
  <c r="M933" i="1"/>
  <c r="P933" i="1"/>
  <c r="R933" i="1" s="1"/>
  <c r="Q933" i="1"/>
  <c r="T933" i="1"/>
  <c r="F939" i="1"/>
  <c r="G939" i="1"/>
  <c r="E940" i="1"/>
  <c r="G940" i="1" s="1"/>
  <c r="F940" i="1"/>
  <c r="P940" i="1"/>
  <c r="E941" i="1"/>
  <c r="G941" i="1" s="1"/>
  <c r="F941" i="1"/>
  <c r="I941" i="1"/>
  <c r="P941" i="1"/>
  <c r="E942" i="1"/>
  <c r="G942" i="1" s="1"/>
  <c r="F942" i="1"/>
  <c r="I942" i="1"/>
  <c r="P942" i="1"/>
  <c r="E943" i="1"/>
  <c r="G943" i="1" s="1"/>
  <c r="F943" i="1"/>
  <c r="I943" i="1"/>
  <c r="P943" i="1"/>
  <c r="E944" i="1"/>
  <c r="G944" i="1" s="1"/>
  <c r="F944" i="1"/>
  <c r="I944" i="1"/>
  <c r="P944" i="1"/>
  <c r="E945" i="1"/>
  <c r="G945" i="1" s="1"/>
  <c r="F945" i="1"/>
  <c r="I945" i="1"/>
  <c r="P945" i="1"/>
  <c r="B946" i="1"/>
  <c r="E946" i="1"/>
  <c r="G946" i="1" s="1"/>
  <c r="F946" i="1"/>
  <c r="I946" i="1"/>
  <c r="M946" i="1"/>
  <c r="E947" i="1"/>
  <c r="G947" i="1" s="1"/>
  <c r="F947" i="1"/>
  <c r="I947" i="1"/>
  <c r="P947" i="1"/>
  <c r="T947" i="1"/>
  <c r="B948" i="1"/>
  <c r="E948" i="1"/>
  <c r="G948" i="1" s="1"/>
  <c r="F948" i="1"/>
  <c r="I948" i="1"/>
  <c r="M948" i="1"/>
  <c r="P948" i="1"/>
  <c r="R948" i="1" s="1"/>
  <c r="Q948" i="1"/>
  <c r="T948" i="1"/>
  <c r="B949" i="1"/>
  <c r="E949" i="1"/>
  <c r="G949" i="1" s="1"/>
  <c r="F949" i="1"/>
  <c r="I949" i="1"/>
  <c r="M949" i="1"/>
  <c r="P949" i="1"/>
  <c r="R949" i="1" s="1"/>
  <c r="Q949" i="1"/>
  <c r="T949" i="1"/>
  <c r="B950" i="1"/>
  <c r="E950" i="1"/>
  <c r="G950" i="1" s="1"/>
  <c r="F950" i="1"/>
  <c r="I950" i="1"/>
  <c r="M950" i="1"/>
  <c r="P950" i="1"/>
  <c r="R950" i="1" s="1"/>
  <c r="Q950" i="1"/>
  <c r="T950" i="1"/>
  <c r="B951" i="1"/>
  <c r="E951" i="1"/>
  <c r="G951" i="1" s="1"/>
  <c r="F951" i="1"/>
  <c r="I951" i="1"/>
  <c r="M951" i="1"/>
  <c r="P951" i="1"/>
  <c r="R951" i="1" s="1"/>
  <c r="Q951" i="1"/>
  <c r="T951" i="1"/>
  <c r="B952" i="1"/>
  <c r="E952" i="1"/>
  <c r="G952" i="1" s="1"/>
  <c r="F952" i="1"/>
  <c r="I952" i="1"/>
  <c r="M952" i="1"/>
  <c r="P952" i="1"/>
  <c r="R952" i="1" s="1"/>
  <c r="Q952" i="1"/>
  <c r="T952" i="1"/>
  <c r="U952" i="1"/>
  <c r="B953" i="1"/>
  <c r="E953" i="1"/>
  <c r="G953" i="1" s="1"/>
  <c r="F953" i="1"/>
  <c r="I953" i="1"/>
  <c r="M953" i="1"/>
  <c r="P953" i="1"/>
  <c r="R953" i="1" s="1"/>
  <c r="Q953" i="1"/>
  <c r="T953" i="1"/>
  <c r="B954" i="1"/>
  <c r="E954" i="1"/>
  <c r="G954" i="1" s="1"/>
  <c r="F954" i="1"/>
  <c r="I954" i="1"/>
  <c r="M954" i="1"/>
  <c r="P954" i="1"/>
  <c r="R954" i="1" s="1"/>
  <c r="Q954" i="1"/>
  <c r="T954" i="1"/>
  <c r="B955" i="1"/>
  <c r="E955" i="1"/>
  <c r="G955" i="1" s="1"/>
  <c r="F955" i="1"/>
  <c r="I955" i="1"/>
  <c r="M955" i="1"/>
  <c r="Q955" i="1"/>
  <c r="R955" i="1"/>
  <c r="T955" i="1"/>
  <c r="B956" i="1"/>
  <c r="E956" i="1"/>
  <c r="G956" i="1" s="1"/>
  <c r="F956" i="1"/>
  <c r="I956" i="1"/>
  <c r="M956" i="1"/>
  <c r="P956" i="1"/>
  <c r="R956" i="1" s="1"/>
  <c r="Q956" i="1"/>
  <c r="T956" i="1"/>
  <c r="F962" i="1"/>
  <c r="G962" i="1"/>
  <c r="E963" i="1"/>
  <c r="G963" i="1" s="1"/>
  <c r="F963" i="1"/>
  <c r="I963" i="1"/>
  <c r="E964" i="1"/>
  <c r="G964" i="1" s="1"/>
  <c r="F964" i="1"/>
  <c r="I964" i="1"/>
  <c r="E965" i="1"/>
  <c r="G965" i="1" s="1"/>
  <c r="F965" i="1"/>
  <c r="I965" i="1"/>
  <c r="E966" i="1"/>
  <c r="G966" i="1" s="1"/>
  <c r="F966" i="1"/>
  <c r="I966" i="1"/>
  <c r="E967" i="1"/>
  <c r="G967" i="1" s="1"/>
  <c r="F967" i="1"/>
  <c r="I967" i="1"/>
  <c r="M967" i="1"/>
  <c r="Q967" i="1"/>
  <c r="R967" i="1"/>
  <c r="E968" i="1"/>
  <c r="G968" i="1" s="1"/>
  <c r="F968" i="1"/>
  <c r="I968" i="1"/>
  <c r="M968" i="1"/>
  <c r="P968" i="1"/>
  <c r="R968" i="1" s="1"/>
  <c r="Q968" i="1"/>
  <c r="T968" i="1"/>
  <c r="B969" i="1"/>
  <c r="E969" i="1"/>
  <c r="G969" i="1" s="1"/>
  <c r="F969" i="1"/>
  <c r="I969" i="1"/>
  <c r="M969" i="1"/>
  <c r="P969" i="1"/>
  <c r="R969" i="1" s="1"/>
  <c r="Q969" i="1"/>
  <c r="T969" i="1"/>
  <c r="E970" i="1"/>
  <c r="G970" i="1" s="1"/>
  <c r="F970" i="1"/>
  <c r="I970" i="1"/>
  <c r="M970" i="1"/>
  <c r="P970" i="1"/>
  <c r="R970" i="1" s="1"/>
  <c r="Q970" i="1"/>
  <c r="T970" i="1"/>
  <c r="B971" i="1"/>
  <c r="E971" i="1"/>
  <c r="G971" i="1" s="1"/>
  <c r="F971" i="1"/>
  <c r="I971" i="1"/>
  <c r="M971" i="1"/>
  <c r="P971" i="1"/>
  <c r="R971" i="1" s="1"/>
  <c r="Q971" i="1"/>
  <c r="T971" i="1"/>
  <c r="B972" i="1"/>
  <c r="E972" i="1"/>
  <c r="G972" i="1" s="1"/>
  <c r="F972" i="1"/>
  <c r="I972" i="1"/>
  <c r="M972" i="1"/>
  <c r="P972" i="1"/>
  <c r="R972" i="1" s="1"/>
  <c r="Q972" i="1"/>
  <c r="T972" i="1"/>
  <c r="B973" i="1"/>
  <c r="E973" i="1"/>
  <c r="G973" i="1" s="1"/>
  <c r="F973" i="1"/>
  <c r="I973" i="1"/>
  <c r="M973" i="1"/>
  <c r="P973" i="1"/>
  <c r="R973" i="1" s="1"/>
  <c r="Q973" i="1"/>
  <c r="T973" i="1"/>
  <c r="B974" i="1"/>
  <c r="E974" i="1"/>
  <c r="G974" i="1" s="1"/>
  <c r="F974" i="1"/>
  <c r="I974" i="1"/>
  <c r="M974" i="1"/>
  <c r="P974" i="1"/>
  <c r="R974" i="1" s="1"/>
  <c r="Q974" i="1"/>
  <c r="T974" i="1"/>
  <c r="B975" i="1"/>
  <c r="E975" i="1"/>
  <c r="G975" i="1" s="1"/>
  <c r="F975" i="1"/>
  <c r="I975" i="1"/>
  <c r="M975" i="1"/>
  <c r="P975" i="1"/>
  <c r="R975" i="1" s="1"/>
  <c r="Q975" i="1"/>
  <c r="T975" i="1"/>
  <c r="B976" i="1"/>
  <c r="F976" i="1"/>
  <c r="G976" i="1"/>
  <c r="M976" i="1"/>
  <c r="P976" i="1"/>
  <c r="R976" i="1" s="1"/>
  <c r="Q976" i="1"/>
  <c r="T976" i="1"/>
  <c r="B977" i="1"/>
  <c r="E977" i="1"/>
  <c r="G977" i="1" s="1"/>
  <c r="F977" i="1"/>
  <c r="I977" i="1"/>
  <c r="M977" i="1"/>
  <c r="P977" i="1"/>
  <c r="R977" i="1" s="1"/>
  <c r="Q977" i="1"/>
  <c r="T977" i="1"/>
  <c r="B978" i="1"/>
  <c r="E978" i="1"/>
  <c r="G978" i="1" s="1"/>
  <c r="F978" i="1"/>
  <c r="I978" i="1"/>
  <c r="M978" i="1"/>
  <c r="P978" i="1"/>
  <c r="R978" i="1" s="1"/>
  <c r="Q978" i="1"/>
  <c r="T978" i="1"/>
  <c r="B979" i="1"/>
  <c r="E979" i="1"/>
  <c r="G979" i="1" s="1"/>
  <c r="F979" i="1"/>
  <c r="I979" i="1"/>
  <c r="M979" i="1"/>
  <c r="P979" i="1"/>
  <c r="R979" i="1" s="1"/>
  <c r="Q979" i="1"/>
  <c r="T979" i="1"/>
  <c r="M980" i="1"/>
  <c r="P980" i="1"/>
  <c r="R980" i="1" s="1"/>
  <c r="Q980" i="1"/>
  <c r="T980" i="1"/>
  <c r="M981" i="1"/>
  <c r="P981" i="1"/>
  <c r="R981" i="1" s="1"/>
  <c r="Q981" i="1"/>
  <c r="T981" i="1"/>
  <c r="M982" i="1"/>
  <c r="P982" i="1"/>
  <c r="R982" i="1" s="1"/>
  <c r="Q982" i="1"/>
  <c r="T982" i="1"/>
  <c r="M983" i="1"/>
  <c r="P983" i="1"/>
  <c r="Q983" i="1"/>
  <c r="T983" i="1"/>
  <c r="M984" i="1"/>
  <c r="P984" i="1"/>
  <c r="R984" i="1" s="1"/>
  <c r="Q984" i="1"/>
  <c r="T984" i="1"/>
  <c r="M989" i="1"/>
  <c r="Q989" i="1"/>
  <c r="R989" i="1"/>
  <c r="M990" i="1"/>
  <c r="P990" i="1"/>
  <c r="R990" i="1" s="1"/>
  <c r="Q990" i="1"/>
  <c r="T990" i="1"/>
  <c r="E991" i="1"/>
  <c r="M991" i="1"/>
  <c r="P991" i="1"/>
  <c r="R991" i="1" s="1"/>
  <c r="Q991" i="1"/>
  <c r="T991" i="1"/>
  <c r="E992" i="1"/>
  <c r="M992" i="1"/>
  <c r="P992" i="1"/>
  <c r="R992" i="1" s="1"/>
  <c r="Q992" i="1"/>
  <c r="T992" i="1"/>
  <c r="E993" i="1"/>
  <c r="M993" i="1"/>
  <c r="P993" i="1"/>
  <c r="R993" i="1" s="1"/>
  <c r="Q993" i="1"/>
  <c r="T993" i="1"/>
  <c r="E994" i="1"/>
  <c r="M994" i="1"/>
  <c r="P994" i="1"/>
  <c r="R994" i="1" s="1"/>
  <c r="Q994" i="1"/>
  <c r="T994" i="1"/>
  <c r="E995" i="1"/>
  <c r="M995" i="1"/>
  <c r="P995" i="1"/>
  <c r="R995" i="1" s="1"/>
  <c r="Q995" i="1"/>
  <c r="T995" i="1"/>
  <c r="E996" i="1"/>
  <c r="M996" i="1"/>
  <c r="P996" i="1"/>
  <c r="R996" i="1" s="1"/>
  <c r="Q996" i="1"/>
  <c r="T996" i="1"/>
  <c r="B997" i="1"/>
  <c r="M997" i="1"/>
  <c r="P997" i="1"/>
  <c r="R997" i="1" s="1"/>
  <c r="Q997" i="1"/>
  <c r="T997" i="1"/>
  <c r="E998" i="1"/>
  <c r="I998" i="1"/>
  <c r="M998" i="1"/>
  <c r="P998" i="1"/>
  <c r="R998" i="1" s="1"/>
  <c r="Q998" i="1"/>
  <c r="T998" i="1"/>
  <c r="B999" i="1"/>
  <c r="E999" i="1"/>
  <c r="G999" i="1" s="1"/>
  <c r="F999" i="1"/>
  <c r="I999" i="1"/>
  <c r="M999" i="1"/>
  <c r="P999" i="1"/>
  <c r="R999" i="1" s="1"/>
  <c r="Q999" i="1"/>
  <c r="T999" i="1"/>
  <c r="B1000" i="1"/>
  <c r="E1000" i="1"/>
  <c r="G1000" i="1" s="1"/>
  <c r="F1000" i="1"/>
  <c r="I1000" i="1"/>
  <c r="M1000" i="1"/>
  <c r="P1000" i="1"/>
  <c r="R1000" i="1" s="1"/>
  <c r="Q1000" i="1"/>
  <c r="T1000" i="1"/>
  <c r="B1001" i="1"/>
  <c r="E1001" i="1"/>
  <c r="G1001" i="1" s="1"/>
  <c r="F1001" i="1"/>
  <c r="I1001" i="1"/>
  <c r="M1001" i="1"/>
  <c r="P1001" i="1"/>
  <c r="R1001" i="1" s="1"/>
  <c r="Q1001" i="1"/>
  <c r="T1001" i="1"/>
  <c r="B1002" i="1"/>
  <c r="E1002" i="1"/>
  <c r="G1002" i="1" s="1"/>
  <c r="F1002" i="1"/>
  <c r="I1002" i="1"/>
  <c r="M1002" i="1"/>
  <c r="P1002" i="1"/>
  <c r="R1002" i="1" s="1"/>
  <c r="Q1002" i="1"/>
  <c r="T1002" i="1"/>
  <c r="B1003" i="1"/>
  <c r="E1003" i="1"/>
  <c r="G1003" i="1" s="1"/>
  <c r="F1003" i="1"/>
  <c r="I1003" i="1"/>
  <c r="J1003" i="1"/>
  <c r="M1003" i="1"/>
  <c r="P1003" i="1"/>
  <c r="R1003" i="1" s="1"/>
  <c r="Q1003" i="1"/>
  <c r="T1003" i="1"/>
  <c r="B1004" i="1"/>
  <c r="E1004" i="1"/>
  <c r="G1004" i="1" s="1"/>
  <c r="F1004" i="1"/>
  <c r="I1004" i="1"/>
  <c r="M1004" i="1"/>
  <c r="P1004" i="1"/>
  <c r="R1004" i="1" s="1"/>
  <c r="Q1004" i="1"/>
  <c r="T1004" i="1"/>
  <c r="B1005" i="1"/>
  <c r="E1005" i="1"/>
  <c r="G1005" i="1" s="1"/>
  <c r="F1005" i="1"/>
  <c r="I1005" i="1"/>
  <c r="M1005" i="1"/>
  <c r="P1005" i="1"/>
  <c r="Q1005" i="1"/>
  <c r="T1005" i="1"/>
  <c r="B1006" i="1"/>
  <c r="F1006" i="1"/>
  <c r="G1006" i="1"/>
  <c r="I1006" i="1"/>
  <c r="M1006" i="1"/>
  <c r="P1006" i="1"/>
  <c r="R1006" i="1" s="1"/>
  <c r="Q1006" i="1"/>
  <c r="T1006" i="1"/>
  <c r="B1007" i="1"/>
  <c r="E1007" i="1"/>
  <c r="G1007" i="1" s="1"/>
  <c r="F1007" i="1"/>
  <c r="I1007" i="1"/>
  <c r="M1011" i="1"/>
  <c r="Q1011" i="1"/>
  <c r="R1011" i="1"/>
  <c r="B1012" i="1"/>
  <c r="F1012" i="1"/>
  <c r="G1012" i="1"/>
  <c r="M1012" i="1"/>
  <c r="P1012" i="1"/>
  <c r="R1012" i="1" s="1"/>
  <c r="Q1012" i="1"/>
  <c r="T1012" i="1"/>
  <c r="B1013" i="1"/>
  <c r="E1013" i="1"/>
  <c r="G1013" i="1" s="1"/>
  <c r="F1013" i="1"/>
  <c r="I1013" i="1"/>
  <c r="M1013" i="1"/>
  <c r="P1013" i="1"/>
  <c r="R1013" i="1" s="1"/>
  <c r="Q1013" i="1"/>
  <c r="T1013" i="1"/>
  <c r="B1014" i="1"/>
  <c r="E1014" i="1"/>
  <c r="G1014" i="1" s="1"/>
  <c r="F1014" i="1"/>
  <c r="I1014" i="1"/>
  <c r="M1014" i="1"/>
  <c r="P1014" i="1"/>
  <c r="R1014" i="1" s="1"/>
  <c r="Q1014" i="1"/>
  <c r="T1014" i="1"/>
  <c r="B1015" i="1"/>
  <c r="E1015" i="1"/>
  <c r="G1015" i="1" s="1"/>
  <c r="F1015" i="1"/>
  <c r="I1015" i="1"/>
  <c r="M1015" i="1"/>
  <c r="P1015" i="1"/>
  <c r="R1015" i="1" s="1"/>
  <c r="Q1015" i="1"/>
  <c r="T1015" i="1"/>
  <c r="B1016" i="1"/>
  <c r="E1016" i="1"/>
  <c r="G1016" i="1" s="1"/>
  <c r="F1016" i="1"/>
  <c r="I1016" i="1"/>
  <c r="M1016" i="1"/>
  <c r="P1016" i="1"/>
  <c r="R1016" i="1" s="1"/>
  <c r="Q1016" i="1"/>
  <c r="T1016" i="1"/>
  <c r="B1017" i="1"/>
  <c r="E1017" i="1"/>
  <c r="G1017" i="1" s="1"/>
  <c r="F1017" i="1"/>
  <c r="I1017" i="1"/>
  <c r="M1017" i="1"/>
  <c r="P1017" i="1"/>
  <c r="R1017" i="1" s="1"/>
  <c r="Q1017" i="1"/>
  <c r="T1017" i="1"/>
  <c r="B1018" i="1"/>
  <c r="E1018" i="1"/>
  <c r="G1018" i="1" s="1"/>
  <c r="F1018" i="1"/>
  <c r="I1018" i="1"/>
  <c r="M1018" i="1"/>
  <c r="P1018" i="1"/>
  <c r="R1018" i="1" s="1"/>
  <c r="Q1018" i="1"/>
  <c r="T1018" i="1"/>
  <c r="B1019" i="1"/>
  <c r="E1019" i="1"/>
  <c r="G1019" i="1" s="1"/>
  <c r="F1019" i="1"/>
  <c r="I1019" i="1"/>
  <c r="B1020" i="1"/>
  <c r="E1020" i="1"/>
  <c r="G1020" i="1" s="1"/>
  <c r="F1020" i="1"/>
  <c r="I1020" i="1"/>
  <c r="B1021" i="1"/>
  <c r="E1021" i="1"/>
  <c r="G1021" i="1" s="1"/>
  <c r="F1021" i="1"/>
  <c r="I1021" i="1"/>
  <c r="B1022" i="1"/>
  <c r="E1022" i="1"/>
  <c r="G1022" i="1" s="1"/>
  <c r="F1022" i="1"/>
  <c r="I1022" i="1"/>
  <c r="M1022" i="1"/>
  <c r="B1023" i="1"/>
  <c r="E1023" i="1"/>
  <c r="G1023" i="1" s="1"/>
  <c r="F1023" i="1"/>
  <c r="I1023" i="1"/>
  <c r="M1023" i="1"/>
  <c r="U1023" i="1"/>
  <c r="B1024" i="1"/>
  <c r="E1024" i="1"/>
  <c r="G1024" i="1" s="1"/>
  <c r="F1024" i="1"/>
  <c r="I1024" i="1"/>
  <c r="B1025" i="1"/>
  <c r="E1025" i="1"/>
  <c r="G1025" i="1" s="1"/>
  <c r="F1025" i="1"/>
  <c r="I1025" i="1"/>
  <c r="M1025" i="1"/>
  <c r="B1026" i="1"/>
  <c r="E1026" i="1"/>
  <c r="G1026" i="1" s="1"/>
  <c r="F1026" i="1"/>
  <c r="I1026" i="1"/>
  <c r="M1026" i="1"/>
  <c r="P1026" i="1"/>
  <c r="R1026" i="1" s="1"/>
  <c r="Q1026" i="1"/>
  <c r="T1026" i="1"/>
  <c r="B1027" i="1"/>
  <c r="E1027" i="1"/>
  <c r="G1027" i="1" s="1"/>
  <c r="F1027" i="1"/>
  <c r="I1027" i="1"/>
  <c r="B1028" i="1"/>
  <c r="E1028" i="1"/>
  <c r="F1028" i="1"/>
  <c r="I1028" i="1"/>
  <c r="M1028" i="1"/>
  <c r="P1028" i="1"/>
  <c r="R1028" i="1" s="1"/>
  <c r="Q1028" i="1"/>
  <c r="T1028" i="1"/>
  <c r="B1029" i="1"/>
  <c r="E1029" i="1"/>
  <c r="G1029" i="1" s="1"/>
  <c r="F1029" i="1"/>
  <c r="I1029" i="1"/>
  <c r="M1033" i="1"/>
  <c r="Q1033" i="1"/>
  <c r="R1033" i="1"/>
  <c r="B1034" i="1"/>
  <c r="F1034" i="1"/>
  <c r="G1034" i="1"/>
  <c r="M1034" i="1"/>
  <c r="P1034" i="1"/>
  <c r="R1034" i="1" s="1"/>
  <c r="Q1034" i="1"/>
  <c r="T1034" i="1"/>
  <c r="B1035" i="1"/>
  <c r="E1035" i="1"/>
  <c r="G1035" i="1" s="1"/>
  <c r="F1035" i="1"/>
  <c r="I1035" i="1"/>
  <c r="M1035" i="1"/>
  <c r="P1035" i="1"/>
  <c r="R1035" i="1" s="1"/>
  <c r="Q1035" i="1"/>
  <c r="T1035" i="1"/>
  <c r="B1036" i="1"/>
  <c r="E1036" i="1"/>
  <c r="G1036" i="1" s="1"/>
  <c r="F1036" i="1"/>
  <c r="I1036" i="1"/>
  <c r="M1036" i="1"/>
  <c r="P1036" i="1"/>
  <c r="R1036" i="1" s="1"/>
  <c r="Q1036" i="1"/>
  <c r="T1036" i="1"/>
  <c r="B1037" i="1"/>
  <c r="E1037" i="1"/>
  <c r="G1037" i="1" s="1"/>
  <c r="F1037" i="1"/>
  <c r="I1037" i="1"/>
  <c r="M1037" i="1"/>
  <c r="P1037" i="1"/>
  <c r="R1037" i="1" s="1"/>
  <c r="Q1037" i="1"/>
  <c r="T1037" i="1"/>
  <c r="B1038" i="1"/>
  <c r="E1038" i="1"/>
  <c r="G1038" i="1" s="1"/>
  <c r="F1038" i="1"/>
  <c r="I1038" i="1"/>
  <c r="M1038" i="1"/>
  <c r="P1038" i="1"/>
  <c r="R1038" i="1" s="1"/>
  <c r="Q1038" i="1"/>
  <c r="B1039" i="1"/>
  <c r="E1039" i="1"/>
  <c r="G1039" i="1" s="1"/>
  <c r="F1039" i="1"/>
  <c r="I1039" i="1"/>
  <c r="M1039" i="1"/>
  <c r="P1039" i="1"/>
  <c r="R1039" i="1" s="1"/>
  <c r="Q1039" i="1"/>
  <c r="T1039" i="1"/>
  <c r="B1040" i="1"/>
  <c r="E1040" i="1"/>
  <c r="G1040" i="1" s="1"/>
  <c r="F1040" i="1"/>
  <c r="I1040" i="1"/>
  <c r="M1040" i="1"/>
  <c r="P1040" i="1"/>
  <c r="R1040" i="1" s="1"/>
  <c r="Q1040" i="1"/>
  <c r="T1040" i="1"/>
  <c r="B1041" i="1"/>
  <c r="E1041" i="1"/>
  <c r="G1041" i="1" s="1"/>
  <c r="F1041" i="1"/>
  <c r="I1041" i="1"/>
  <c r="M1041" i="1"/>
  <c r="P1041" i="1"/>
  <c r="R1041" i="1" s="1"/>
  <c r="Q1041" i="1"/>
  <c r="T1041" i="1"/>
  <c r="B1042" i="1"/>
  <c r="E1042" i="1"/>
  <c r="G1042" i="1" s="1"/>
  <c r="F1042" i="1"/>
  <c r="I1042" i="1"/>
  <c r="M1042" i="1"/>
  <c r="P1042" i="1"/>
  <c r="R1042" i="1" s="1"/>
  <c r="Q1042" i="1"/>
  <c r="T1042" i="1"/>
  <c r="B1043" i="1"/>
  <c r="E1043" i="1"/>
  <c r="G1043" i="1" s="1"/>
  <c r="F1043" i="1"/>
  <c r="I1043" i="1"/>
  <c r="M1043" i="1"/>
  <c r="P1043" i="1"/>
  <c r="R1043" i="1" s="1"/>
  <c r="Q1043" i="1"/>
  <c r="T1043" i="1"/>
  <c r="B1044" i="1"/>
  <c r="E1044" i="1"/>
  <c r="G1044" i="1" s="1"/>
  <c r="F1044" i="1"/>
  <c r="I1044" i="1"/>
  <c r="M1044" i="1"/>
  <c r="P1044" i="1"/>
  <c r="R1044" i="1" s="1"/>
  <c r="Q1044" i="1"/>
  <c r="T1044" i="1"/>
  <c r="B1045" i="1"/>
  <c r="E1045" i="1"/>
  <c r="G1045" i="1" s="1"/>
  <c r="F1045" i="1"/>
  <c r="I1045" i="1"/>
  <c r="M1045" i="1"/>
  <c r="P1045" i="1"/>
  <c r="R1045" i="1" s="1"/>
  <c r="Q1045" i="1"/>
  <c r="T1045" i="1"/>
  <c r="B1046" i="1"/>
  <c r="E1046" i="1"/>
  <c r="G1046" i="1" s="1"/>
  <c r="F1046" i="1"/>
  <c r="I1046" i="1"/>
  <c r="M1046" i="1"/>
  <c r="P1046" i="1"/>
  <c r="R1046" i="1" s="1"/>
  <c r="Q1046" i="1"/>
  <c r="T1046" i="1"/>
  <c r="B1047" i="1"/>
  <c r="E1047" i="1"/>
  <c r="G1047" i="1" s="1"/>
  <c r="F1047" i="1"/>
  <c r="I1047" i="1"/>
  <c r="M1047" i="1"/>
  <c r="P1047" i="1"/>
  <c r="R1047" i="1" s="1"/>
  <c r="Q1047" i="1"/>
  <c r="T1047" i="1"/>
  <c r="B1048" i="1"/>
  <c r="E1048" i="1"/>
  <c r="G1048" i="1" s="1"/>
  <c r="F1048" i="1"/>
  <c r="I1048" i="1"/>
  <c r="M1048" i="1"/>
  <c r="P1048" i="1"/>
  <c r="R1048" i="1" s="1"/>
  <c r="Q1048" i="1"/>
  <c r="T1048" i="1"/>
  <c r="B1049" i="1"/>
  <c r="E1049" i="1"/>
  <c r="G1049" i="1" s="1"/>
  <c r="F1049" i="1"/>
  <c r="I1049" i="1"/>
  <c r="M1049" i="1"/>
  <c r="P1049" i="1"/>
  <c r="R1049" i="1" s="1"/>
  <c r="Q1049" i="1"/>
  <c r="T1049" i="1"/>
  <c r="B1050" i="1"/>
  <c r="E1050" i="1"/>
  <c r="F1050" i="1"/>
  <c r="I1050" i="1"/>
  <c r="M1050" i="1"/>
  <c r="P1050" i="1"/>
  <c r="R1050" i="1" s="1"/>
  <c r="Q1050" i="1"/>
  <c r="T1050" i="1"/>
  <c r="B1051" i="1"/>
  <c r="E1051" i="1"/>
  <c r="G1051" i="1" s="1"/>
  <c r="F1051" i="1"/>
  <c r="I1051" i="1"/>
  <c r="B1056" i="1"/>
  <c r="F1056" i="1"/>
  <c r="G1056" i="1"/>
  <c r="I1056" i="1"/>
  <c r="B1057" i="1"/>
  <c r="E1057" i="1"/>
  <c r="G1057" i="1" s="1"/>
  <c r="F1057" i="1"/>
  <c r="I1057" i="1"/>
  <c r="B1058" i="1"/>
  <c r="E1058" i="1"/>
  <c r="G1058" i="1" s="1"/>
  <c r="F1058" i="1"/>
  <c r="I1058" i="1"/>
  <c r="B1059" i="1"/>
  <c r="E1059" i="1"/>
  <c r="G1059" i="1" s="1"/>
  <c r="F1059" i="1"/>
  <c r="I1059" i="1"/>
  <c r="B1060" i="1"/>
  <c r="E1060" i="1"/>
  <c r="G1060" i="1" s="1"/>
  <c r="F1060" i="1"/>
  <c r="I1060" i="1"/>
  <c r="B1061" i="1"/>
  <c r="E1061" i="1"/>
  <c r="G1061" i="1" s="1"/>
  <c r="F1061" i="1"/>
  <c r="I1061" i="1"/>
  <c r="B1062" i="1"/>
  <c r="E1062" i="1"/>
  <c r="G1062" i="1" s="1"/>
  <c r="F1062" i="1"/>
  <c r="I1062" i="1"/>
  <c r="B1063" i="1"/>
  <c r="E1063" i="1"/>
  <c r="G1063" i="1" s="1"/>
  <c r="F1063" i="1"/>
  <c r="I1063" i="1"/>
  <c r="B1064" i="1"/>
  <c r="E1064" i="1"/>
  <c r="G1064" i="1" s="1"/>
  <c r="F1064" i="1"/>
  <c r="I1064" i="1"/>
  <c r="B1065" i="1"/>
  <c r="E1065" i="1"/>
  <c r="G1065" i="1" s="1"/>
  <c r="F1065" i="1"/>
  <c r="I1065" i="1"/>
  <c r="B1066" i="1"/>
  <c r="E1066" i="1"/>
  <c r="G1066" i="1" s="1"/>
  <c r="F1066" i="1"/>
  <c r="I1066" i="1"/>
  <c r="B1067" i="1"/>
  <c r="E1067" i="1"/>
  <c r="G1067" i="1" s="1"/>
  <c r="F1067" i="1"/>
  <c r="I1067" i="1"/>
  <c r="B1068" i="1"/>
  <c r="E1068" i="1"/>
  <c r="G1068" i="1" s="1"/>
  <c r="F1068" i="1"/>
  <c r="I1068" i="1"/>
  <c r="B1069" i="1"/>
  <c r="E1069" i="1"/>
  <c r="G1069" i="1" s="1"/>
  <c r="F1069" i="1"/>
  <c r="I1069" i="1"/>
  <c r="B1070" i="1"/>
  <c r="E1070" i="1"/>
  <c r="G1070" i="1" s="1"/>
  <c r="F1070" i="1"/>
  <c r="I1070" i="1"/>
  <c r="B1071" i="1"/>
  <c r="E1071" i="1"/>
  <c r="G1071" i="1" s="1"/>
  <c r="F1071" i="1"/>
  <c r="I1071" i="1"/>
  <c r="B1072" i="1"/>
  <c r="E1072" i="1"/>
  <c r="G1072" i="1" s="1"/>
  <c r="F1072" i="1"/>
  <c r="I1072" i="1"/>
  <c r="B1073" i="1"/>
  <c r="E1073" i="1"/>
  <c r="G1073" i="1" s="1"/>
  <c r="F1073" i="1"/>
  <c r="I1073" i="1"/>
  <c r="B1079" i="1"/>
  <c r="F1079" i="1"/>
  <c r="G1079" i="1"/>
  <c r="B1080" i="1"/>
  <c r="E1080" i="1"/>
  <c r="G1080" i="1" s="1"/>
  <c r="F1080" i="1"/>
  <c r="I1080" i="1"/>
  <c r="B1081" i="1"/>
  <c r="E1081" i="1"/>
  <c r="G1081" i="1" s="1"/>
  <c r="F1081" i="1"/>
  <c r="I1081" i="1"/>
  <c r="B1082" i="1"/>
  <c r="E1082" i="1"/>
  <c r="G1082" i="1" s="1"/>
  <c r="F1082" i="1"/>
  <c r="I1082" i="1"/>
  <c r="B1083" i="1"/>
  <c r="E1083" i="1"/>
  <c r="G1083" i="1" s="1"/>
  <c r="F1083" i="1"/>
  <c r="I1083" i="1"/>
  <c r="B1084" i="1"/>
  <c r="E1084" i="1"/>
  <c r="G1084" i="1" s="1"/>
  <c r="F1084" i="1"/>
  <c r="B1085" i="1"/>
  <c r="E1085" i="1"/>
  <c r="G1085" i="1" s="1"/>
  <c r="F1085" i="1"/>
  <c r="I1085" i="1"/>
  <c r="B1086" i="1"/>
  <c r="E1086" i="1"/>
  <c r="G1086" i="1" s="1"/>
  <c r="F1086" i="1"/>
  <c r="I1086" i="1"/>
  <c r="B1087" i="1"/>
  <c r="E1087" i="1"/>
  <c r="G1087" i="1" s="1"/>
  <c r="F1087" i="1"/>
  <c r="I1087" i="1"/>
  <c r="B1088" i="1"/>
  <c r="E1088" i="1"/>
  <c r="G1088" i="1" s="1"/>
  <c r="F1088" i="1"/>
  <c r="I1088" i="1"/>
  <c r="B1089" i="1"/>
  <c r="E1089" i="1"/>
  <c r="G1089" i="1" s="1"/>
  <c r="F1089" i="1"/>
  <c r="I1089" i="1"/>
  <c r="B1090" i="1"/>
  <c r="E1090" i="1"/>
  <c r="G1090" i="1" s="1"/>
  <c r="F1090" i="1"/>
  <c r="I1090" i="1"/>
  <c r="B1091" i="1"/>
  <c r="E1091" i="1"/>
  <c r="G1091" i="1" s="1"/>
  <c r="F1091" i="1"/>
  <c r="I1091" i="1"/>
  <c r="B1092" i="1"/>
  <c r="E1092" i="1"/>
  <c r="G1092" i="1" s="1"/>
  <c r="F1092" i="1"/>
  <c r="I1092" i="1"/>
  <c r="B1093" i="1"/>
  <c r="E1093" i="1"/>
  <c r="G1093" i="1" s="1"/>
  <c r="F1093" i="1"/>
  <c r="I1093" i="1"/>
  <c r="B1094" i="1"/>
  <c r="E1094" i="1"/>
  <c r="G1094" i="1" s="1"/>
  <c r="F1094" i="1"/>
  <c r="I1094" i="1"/>
  <c r="B1095" i="1"/>
  <c r="E1095" i="1"/>
  <c r="G1095" i="1" s="1"/>
  <c r="F1095" i="1"/>
  <c r="I1095" i="1"/>
  <c r="B1096" i="1"/>
  <c r="E1096" i="1"/>
  <c r="G1096" i="1" s="1"/>
  <c r="F1096" i="1"/>
  <c r="I1096" i="1"/>
  <c r="M1100" i="1"/>
  <c r="Q1100" i="1"/>
  <c r="R1100" i="1"/>
  <c r="M1101" i="1"/>
  <c r="P1101" i="1"/>
  <c r="R1101" i="1" s="1"/>
  <c r="Q1101" i="1"/>
  <c r="T1101" i="1"/>
  <c r="M1102" i="1"/>
  <c r="P1102" i="1"/>
  <c r="R1102" i="1" s="1"/>
  <c r="Q1102" i="1"/>
  <c r="T1102" i="1"/>
  <c r="M1103" i="1"/>
  <c r="P1103" i="1"/>
  <c r="R1103" i="1" s="1"/>
  <c r="Q1103" i="1"/>
  <c r="T1103" i="1"/>
  <c r="M1104" i="1"/>
  <c r="P1104" i="1"/>
  <c r="R1104" i="1" s="1"/>
  <c r="Q1104" i="1"/>
  <c r="T1104" i="1"/>
  <c r="M1105" i="1"/>
  <c r="P1105" i="1"/>
  <c r="R1105" i="1" s="1"/>
  <c r="Q1105" i="1"/>
  <c r="T1105" i="1"/>
  <c r="M1106" i="1"/>
  <c r="P1106" i="1"/>
  <c r="R1106" i="1" s="1"/>
  <c r="Q1106" i="1"/>
  <c r="T1106" i="1"/>
  <c r="M1107" i="1"/>
  <c r="P1107" i="1"/>
  <c r="R1107" i="1" s="1"/>
  <c r="Q1107" i="1"/>
  <c r="T1107" i="1"/>
  <c r="M1108" i="1"/>
  <c r="P1108" i="1"/>
  <c r="R1108" i="1" s="1"/>
  <c r="Q1108" i="1"/>
  <c r="T1108" i="1"/>
  <c r="M1109" i="1"/>
  <c r="P1109" i="1"/>
  <c r="R1109" i="1" s="1"/>
  <c r="Q1109" i="1"/>
  <c r="T1109" i="1"/>
  <c r="M1110" i="1"/>
  <c r="P1110" i="1"/>
  <c r="R1110" i="1" s="1"/>
  <c r="Q1110" i="1"/>
  <c r="T1110" i="1"/>
  <c r="M1111" i="1"/>
  <c r="P1111" i="1"/>
  <c r="R1111" i="1" s="1"/>
  <c r="Q1111" i="1"/>
  <c r="T1111" i="1"/>
  <c r="M1112" i="1"/>
  <c r="P1112" i="1"/>
  <c r="R1112" i="1" s="1"/>
  <c r="Q1112" i="1"/>
  <c r="T1112" i="1"/>
  <c r="M1113" i="1"/>
  <c r="P1113" i="1"/>
  <c r="R1113" i="1" s="1"/>
  <c r="Q1113" i="1"/>
  <c r="T1113" i="1"/>
  <c r="M1114" i="1"/>
  <c r="P1114" i="1"/>
  <c r="R1114" i="1" s="1"/>
  <c r="Q1114" i="1"/>
  <c r="T1114" i="1"/>
  <c r="M1115" i="1"/>
  <c r="P1115" i="1"/>
  <c r="R1115" i="1" s="1"/>
  <c r="Q1115" i="1"/>
  <c r="T1115" i="1"/>
  <c r="M1116" i="1"/>
  <c r="P1116" i="1"/>
  <c r="R1116" i="1" s="1"/>
  <c r="Q1116" i="1"/>
  <c r="T1116" i="1"/>
  <c r="M1117" i="1"/>
  <c r="P1117" i="1"/>
  <c r="R1117" i="1" s="1"/>
  <c r="Q1117" i="1"/>
  <c r="T1117" i="1"/>
  <c r="B1123" i="1"/>
  <c r="F1123" i="1"/>
  <c r="G1123" i="1"/>
  <c r="AO1123" i="1"/>
  <c r="B1124" i="1"/>
  <c r="E1124" i="1"/>
  <c r="G1124" i="1" s="1"/>
  <c r="F1124" i="1"/>
  <c r="I1124" i="1"/>
  <c r="M1124" i="1"/>
  <c r="Q1124" i="1"/>
  <c r="R1124" i="1"/>
  <c r="B1125" i="1"/>
  <c r="E1125" i="1"/>
  <c r="G1125" i="1" s="1"/>
  <c r="F1125" i="1"/>
  <c r="I1125" i="1"/>
  <c r="M1125" i="1"/>
  <c r="P1125" i="1"/>
  <c r="R1125" i="1" s="1"/>
  <c r="Q1125" i="1"/>
  <c r="T1125" i="1"/>
  <c r="B1126" i="1"/>
  <c r="E1126" i="1"/>
  <c r="G1126" i="1" s="1"/>
  <c r="F1126" i="1"/>
  <c r="I1126" i="1"/>
  <c r="M1126" i="1"/>
  <c r="P1126" i="1"/>
  <c r="R1126" i="1" s="1"/>
  <c r="Q1126" i="1"/>
  <c r="T1126" i="1"/>
  <c r="B1127" i="1"/>
  <c r="E1127" i="1"/>
  <c r="G1127" i="1" s="1"/>
  <c r="F1127" i="1"/>
  <c r="I1127" i="1"/>
  <c r="M1127" i="1"/>
  <c r="P1127" i="1"/>
  <c r="R1127" i="1" s="1"/>
  <c r="Q1127" i="1"/>
  <c r="T1127" i="1"/>
  <c r="B1128" i="1"/>
  <c r="E1128" i="1"/>
  <c r="G1128" i="1" s="1"/>
  <c r="F1128" i="1"/>
  <c r="I1128" i="1"/>
  <c r="M1128" i="1"/>
  <c r="P1128" i="1"/>
  <c r="R1128" i="1" s="1"/>
  <c r="Q1128" i="1"/>
  <c r="T1128" i="1"/>
  <c r="B1129" i="1"/>
  <c r="E1129" i="1"/>
  <c r="G1129" i="1" s="1"/>
  <c r="F1129" i="1"/>
  <c r="I1129" i="1"/>
  <c r="M1129" i="1"/>
  <c r="P1129" i="1"/>
  <c r="R1129" i="1" s="1"/>
  <c r="Q1129" i="1"/>
  <c r="T1129" i="1"/>
  <c r="B1130" i="1"/>
  <c r="E1130" i="1"/>
  <c r="G1130" i="1" s="1"/>
  <c r="F1130" i="1"/>
  <c r="I1130" i="1"/>
  <c r="M1130" i="1"/>
  <c r="P1130" i="1"/>
  <c r="R1130" i="1" s="1"/>
  <c r="Q1130" i="1"/>
  <c r="T1130" i="1"/>
  <c r="B1131" i="1"/>
  <c r="E1131" i="1"/>
  <c r="G1131" i="1" s="1"/>
  <c r="F1131" i="1"/>
  <c r="I1131" i="1"/>
  <c r="M1131" i="1"/>
  <c r="P1131" i="1"/>
  <c r="R1131" i="1" s="1"/>
  <c r="Q1131" i="1"/>
  <c r="T1131" i="1"/>
  <c r="B1132" i="1"/>
  <c r="E1132" i="1"/>
  <c r="G1132" i="1" s="1"/>
  <c r="F1132" i="1"/>
  <c r="I1132" i="1"/>
  <c r="M1132" i="1"/>
  <c r="P1132" i="1"/>
  <c r="R1132" i="1" s="1"/>
  <c r="Q1132" i="1"/>
  <c r="T1132" i="1"/>
  <c r="B1133" i="1"/>
  <c r="E1133" i="1"/>
  <c r="G1133" i="1" s="1"/>
  <c r="F1133" i="1"/>
  <c r="I1133" i="1"/>
  <c r="M1133" i="1"/>
  <c r="P1133" i="1"/>
  <c r="R1133" i="1" s="1"/>
  <c r="Q1133" i="1"/>
  <c r="T1133" i="1"/>
  <c r="B1134" i="1"/>
  <c r="E1134" i="1"/>
  <c r="G1134" i="1" s="1"/>
  <c r="F1134" i="1"/>
  <c r="I1134" i="1"/>
  <c r="M1134" i="1"/>
  <c r="P1134" i="1"/>
  <c r="R1134" i="1" s="1"/>
  <c r="Q1134" i="1"/>
  <c r="T1134" i="1"/>
  <c r="B1135" i="1"/>
  <c r="E1135" i="1"/>
  <c r="G1135" i="1" s="1"/>
  <c r="F1135" i="1"/>
  <c r="I1135" i="1"/>
  <c r="M1135" i="1"/>
  <c r="P1135" i="1"/>
  <c r="R1135" i="1" s="1"/>
  <c r="Q1135" i="1"/>
  <c r="T1135" i="1"/>
  <c r="B1136" i="1"/>
  <c r="E1136" i="1"/>
  <c r="G1136" i="1" s="1"/>
  <c r="F1136" i="1"/>
  <c r="I1136" i="1"/>
  <c r="M1136" i="1"/>
  <c r="P1136" i="1"/>
  <c r="R1136" i="1" s="1"/>
  <c r="Q1136" i="1"/>
  <c r="T1136" i="1"/>
  <c r="B1137" i="1"/>
  <c r="E1137" i="1"/>
  <c r="G1137" i="1" s="1"/>
  <c r="F1137" i="1"/>
  <c r="I1137" i="1"/>
  <c r="M1137" i="1"/>
  <c r="P1137" i="1"/>
  <c r="R1137" i="1" s="1"/>
  <c r="Q1137" i="1"/>
  <c r="T1137" i="1"/>
  <c r="B1138" i="1"/>
  <c r="E1138" i="1"/>
  <c r="G1138" i="1" s="1"/>
  <c r="F1138" i="1"/>
  <c r="I1138" i="1"/>
  <c r="M1138" i="1"/>
  <c r="P1138" i="1"/>
  <c r="R1138" i="1" s="1"/>
  <c r="Q1138" i="1"/>
  <c r="T1138" i="1"/>
  <c r="B1139" i="1"/>
  <c r="E1139" i="1"/>
  <c r="G1139" i="1" s="1"/>
  <c r="F1139" i="1"/>
  <c r="I1139" i="1"/>
  <c r="M1139" i="1"/>
  <c r="P1139" i="1"/>
  <c r="R1139" i="1" s="1"/>
  <c r="Q1139" i="1"/>
  <c r="T1139" i="1"/>
  <c r="B1140" i="1"/>
  <c r="E1140" i="1"/>
  <c r="G1140" i="1" s="1"/>
  <c r="F1140" i="1"/>
  <c r="I1140" i="1"/>
  <c r="M1140" i="1"/>
  <c r="P1140" i="1"/>
  <c r="R1140" i="1" s="1"/>
  <c r="Q1140" i="1"/>
  <c r="T1140" i="1"/>
  <c r="M1141" i="1"/>
  <c r="P1141" i="1"/>
  <c r="R1141" i="1" s="1"/>
  <c r="Q1141" i="1"/>
  <c r="T1141" i="1"/>
  <c r="B1147" i="1"/>
  <c r="F1147" i="1"/>
  <c r="G1147" i="1"/>
  <c r="M1147" i="1"/>
  <c r="Q1147" i="1"/>
  <c r="R1147" i="1"/>
  <c r="B1148" i="1"/>
  <c r="E1148" i="1"/>
  <c r="G1148" i="1" s="1"/>
  <c r="F1148" i="1"/>
  <c r="I1148" i="1"/>
  <c r="M1148" i="1"/>
  <c r="P1148" i="1"/>
  <c r="R1148" i="1" s="1"/>
  <c r="Q1148" i="1"/>
  <c r="T1148" i="1"/>
  <c r="B1149" i="1"/>
  <c r="E1149" i="1"/>
  <c r="G1149" i="1" s="1"/>
  <c r="F1149" i="1"/>
  <c r="I1149" i="1"/>
  <c r="M1149" i="1"/>
  <c r="P1149" i="1"/>
  <c r="R1149" i="1" s="1"/>
  <c r="Q1149" i="1"/>
  <c r="T1149" i="1"/>
  <c r="B1150" i="1"/>
  <c r="E1150" i="1"/>
  <c r="G1150" i="1" s="1"/>
  <c r="F1150" i="1"/>
  <c r="I1150" i="1"/>
  <c r="M1150" i="1"/>
  <c r="P1150" i="1"/>
  <c r="R1150" i="1" s="1"/>
  <c r="Q1150" i="1"/>
  <c r="T1150" i="1"/>
  <c r="B1151" i="1"/>
  <c r="E1151" i="1"/>
  <c r="G1151" i="1" s="1"/>
  <c r="F1151" i="1"/>
  <c r="I1151" i="1"/>
  <c r="M1151" i="1"/>
  <c r="P1151" i="1"/>
  <c r="R1151" i="1" s="1"/>
  <c r="Q1151" i="1"/>
  <c r="T1151" i="1"/>
  <c r="B1152" i="1"/>
  <c r="E1152" i="1"/>
  <c r="G1152" i="1" s="1"/>
  <c r="F1152" i="1"/>
  <c r="I1152" i="1"/>
  <c r="M1152" i="1"/>
  <c r="P1152" i="1"/>
  <c r="R1152" i="1" s="1"/>
  <c r="Q1152" i="1"/>
  <c r="T1152" i="1"/>
  <c r="B1153" i="1"/>
  <c r="E1153" i="1"/>
  <c r="G1153" i="1" s="1"/>
  <c r="F1153" i="1"/>
  <c r="I1153" i="1"/>
  <c r="M1153" i="1"/>
  <c r="P1153" i="1"/>
  <c r="R1153" i="1" s="1"/>
  <c r="Q1153" i="1"/>
  <c r="T1153" i="1"/>
  <c r="B1154" i="1"/>
  <c r="E1154" i="1"/>
  <c r="G1154" i="1" s="1"/>
  <c r="F1154" i="1"/>
  <c r="I1154" i="1"/>
  <c r="M1154" i="1"/>
  <c r="P1154" i="1"/>
  <c r="R1154" i="1" s="1"/>
  <c r="Q1154" i="1"/>
  <c r="T1154" i="1"/>
  <c r="B1155" i="1"/>
  <c r="E1155" i="1"/>
  <c r="G1155" i="1" s="1"/>
  <c r="F1155" i="1"/>
  <c r="I1155" i="1"/>
  <c r="M1155" i="1"/>
  <c r="P1155" i="1"/>
  <c r="R1155" i="1" s="1"/>
  <c r="Q1155" i="1"/>
  <c r="T1155" i="1"/>
  <c r="B1156" i="1"/>
  <c r="E1156" i="1"/>
  <c r="G1156" i="1" s="1"/>
  <c r="F1156" i="1"/>
  <c r="I1156" i="1"/>
  <c r="M1156" i="1"/>
  <c r="P1156" i="1"/>
  <c r="R1156" i="1" s="1"/>
  <c r="Q1156" i="1"/>
  <c r="T1156" i="1"/>
  <c r="B1157" i="1"/>
  <c r="E1157" i="1"/>
  <c r="G1157" i="1" s="1"/>
  <c r="F1157" i="1"/>
  <c r="I1157" i="1"/>
  <c r="M1157" i="1"/>
  <c r="P1157" i="1"/>
  <c r="R1157" i="1" s="1"/>
  <c r="Q1157" i="1"/>
  <c r="T1157" i="1"/>
  <c r="B1158" i="1"/>
  <c r="E1158" i="1"/>
  <c r="G1158" i="1" s="1"/>
  <c r="F1158" i="1"/>
  <c r="I1158" i="1"/>
  <c r="M1158" i="1"/>
  <c r="P1158" i="1"/>
  <c r="R1158" i="1" s="1"/>
  <c r="Q1158" i="1"/>
  <c r="T1158" i="1"/>
  <c r="B1159" i="1"/>
  <c r="E1159" i="1"/>
  <c r="G1159" i="1" s="1"/>
  <c r="F1159" i="1"/>
  <c r="I1159" i="1"/>
  <c r="M1159" i="1"/>
  <c r="P1159" i="1"/>
  <c r="R1159" i="1" s="1"/>
  <c r="Q1159" i="1"/>
  <c r="T1159" i="1"/>
  <c r="B1160" i="1"/>
  <c r="E1160" i="1"/>
  <c r="G1160" i="1" s="1"/>
  <c r="F1160" i="1"/>
  <c r="I1160" i="1"/>
  <c r="M1160" i="1"/>
  <c r="P1160" i="1"/>
  <c r="R1160" i="1" s="1"/>
  <c r="Q1160" i="1"/>
  <c r="T1160" i="1"/>
  <c r="B1161" i="1"/>
  <c r="E1161" i="1"/>
  <c r="G1161" i="1" s="1"/>
  <c r="F1161" i="1"/>
  <c r="I1161" i="1"/>
  <c r="M1161" i="1"/>
  <c r="P1161" i="1"/>
  <c r="R1161" i="1" s="1"/>
  <c r="Q1161" i="1"/>
  <c r="T1161" i="1"/>
  <c r="B1162" i="1"/>
  <c r="E1162" i="1"/>
  <c r="G1162" i="1" s="1"/>
  <c r="F1162" i="1"/>
  <c r="I1162" i="1"/>
  <c r="M1162" i="1"/>
  <c r="P1162" i="1"/>
  <c r="R1162" i="1" s="1"/>
  <c r="Q1162" i="1"/>
  <c r="T1162" i="1"/>
  <c r="B1163" i="1"/>
  <c r="E1163" i="1"/>
  <c r="G1163" i="1" s="1"/>
  <c r="F1163" i="1"/>
  <c r="I1163" i="1"/>
  <c r="M1163" i="1"/>
  <c r="P1163" i="1"/>
  <c r="R1163" i="1" s="1"/>
  <c r="Q1163" i="1"/>
  <c r="T1163" i="1"/>
  <c r="B1164" i="1"/>
  <c r="E1164" i="1"/>
  <c r="G1164" i="1" s="1"/>
  <c r="F1164" i="1"/>
  <c r="I1164" i="1"/>
  <c r="M1164" i="1"/>
  <c r="P1164" i="1"/>
  <c r="R1164" i="1" s="1"/>
  <c r="Q1164" i="1"/>
  <c r="T1164" i="1"/>
  <c r="D1165" i="1"/>
  <c r="B1170" i="1"/>
  <c r="F1170" i="1"/>
  <c r="G1170" i="1"/>
  <c r="I1170" i="1"/>
  <c r="M1170" i="1"/>
  <c r="B1171" i="1"/>
  <c r="E1171" i="1"/>
  <c r="G1171" i="1" s="1"/>
  <c r="F1171" i="1"/>
  <c r="I1171" i="1"/>
  <c r="M1171" i="1"/>
  <c r="B1172" i="1"/>
  <c r="E1172" i="1"/>
  <c r="G1172" i="1" s="1"/>
  <c r="F1172" i="1"/>
  <c r="I1172" i="1"/>
  <c r="B1173" i="1"/>
  <c r="E1173" i="1"/>
  <c r="G1173" i="1" s="1"/>
  <c r="F1173" i="1"/>
  <c r="I1173" i="1"/>
  <c r="B1174" i="1"/>
  <c r="E1174" i="1"/>
  <c r="G1174" i="1" s="1"/>
  <c r="F1174" i="1"/>
  <c r="I1174" i="1"/>
  <c r="M1174" i="1"/>
  <c r="B1175" i="1"/>
  <c r="E1175" i="1"/>
  <c r="G1175" i="1" s="1"/>
  <c r="F1175" i="1"/>
  <c r="I1175" i="1"/>
  <c r="B1176" i="1"/>
  <c r="E1176" i="1"/>
  <c r="G1176" i="1" s="1"/>
  <c r="F1176" i="1"/>
  <c r="I1176" i="1"/>
  <c r="M1176" i="1"/>
  <c r="B1177" i="1"/>
  <c r="E1177" i="1"/>
  <c r="G1177" i="1" s="1"/>
  <c r="F1177" i="1"/>
  <c r="I1177" i="1"/>
  <c r="B1178" i="1"/>
  <c r="E1178" i="1"/>
  <c r="G1178" i="1" s="1"/>
  <c r="F1178" i="1"/>
  <c r="I1178" i="1"/>
  <c r="M1178" i="1"/>
  <c r="B1179" i="1"/>
  <c r="E1179" i="1"/>
  <c r="G1179" i="1" s="1"/>
  <c r="F1179" i="1"/>
  <c r="I1179" i="1"/>
  <c r="M1179" i="1"/>
  <c r="P1179" i="1"/>
  <c r="R1179" i="1" s="1"/>
  <c r="Q1179" i="1"/>
  <c r="U1179" i="1"/>
  <c r="V1179" i="1"/>
  <c r="B1180" i="1"/>
  <c r="E1180" i="1"/>
  <c r="G1180" i="1" s="1"/>
  <c r="F1180" i="1"/>
  <c r="I1180" i="1"/>
  <c r="M1180" i="1"/>
  <c r="P1180" i="1"/>
  <c r="R1180" i="1" s="1"/>
  <c r="Q1180" i="1"/>
  <c r="T1180" i="1"/>
  <c r="U1180" i="1"/>
  <c r="V1180" i="1"/>
  <c r="B1181" i="1"/>
  <c r="E1181" i="1"/>
  <c r="G1181" i="1" s="1"/>
  <c r="F1181" i="1"/>
  <c r="I1181" i="1"/>
  <c r="M1181" i="1"/>
  <c r="P1181" i="1"/>
  <c r="R1181" i="1" s="1"/>
  <c r="Q1181" i="1"/>
  <c r="T1181" i="1"/>
  <c r="U1181" i="1"/>
  <c r="V1181" i="1"/>
  <c r="B1182" i="1"/>
  <c r="E1182" i="1"/>
  <c r="G1182" i="1" s="1"/>
  <c r="F1182" i="1"/>
  <c r="I1182" i="1"/>
  <c r="M1182" i="1"/>
  <c r="P1182" i="1"/>
  <c r="R1182" i="1" s="1"/>
  <c r="Q1182" i="1"/>
  <c r="T1182" i="1"/>
  <c r="U1182" i="1"/>
  <c r="V1182" i="1"/>
  <c r="B1183" i="1"/>
  <c r="E1183" i="1"/>
  <c r="G1183" i="1" s="1"/>
  <c r="F1183" i="1"/>
  <c r="I1183" i="1"/>
  <c r="M1183" i="1"/>
  <c r="P1183" i="1"/>
  <c r="R1183" i="1" s="1"/>
  <c r="Q1183" i="1"/>
  <c r="T1183" i="1"/>
  <c r="U1183" i="1"/>
  <c r="V1183" i="1"/>
  <c r="B1184" i="1"/>
  <c r="E1184" i="1"/>
  <c r="G1184" i="1" s="1"/>
  <c r="F1184" i="1"/>
  <c r="I1184" i="1"/>
  <c r="M1184" i="1"/>
  <c r="P1184" i="1"/>
  <c r="R1184" i="1" s="1"/>
  <c r="Q1184" i="1"/>
  <c r="T1184" i="1"/>
  <c r="U1184" i="1"/>
  <c r="V1184" i="1"/>
  <c r="B1185" i="1"/>
  <c r="E1185" i="1"/>
  <c r="G1185" i="1" s="1"/>
  <c r="F1185" i="1"/>
  <c r="I1185" i="1"/>
  <c r="M1185" i="1"/>
  <c r="P1185" i="1"/>
  <c r="R1185" i="1" s="1"/>
  <c r="Q1185" i="1"/>
  <c r="T1185" i="1"/>
  <c r="U1185" i="1"/>
  <c r="V1185" i="1"/>
  <c r="B1186" i="1"/>
  <c r="E1186" i="1"/>
  <c r="G1186" i="1" s="1"/>
  <c r="F1186" i="1"/>
  <c r="I1186" i="1"/>
  <c r="M1186" i="1"/>
  <c r="P1186" i="1"/>
  <c r="R1186" i="1" s="1"/>
  <c r="Q1186" i="1"/>
  <c r="T1186" i="1"/>
  <c r="U1186" i="1"/>
  <c r="V1186" i="1"/>
  <c r="B1187" i="1"/>
  <c r="E1187" i="1"/>
  <c r="G1187" i="1" s="1"/>
  <c r="F1187" i="1"/>
  <c r="I1187" i="1"/>
  <c r="M1187" i="1"/>
  <c r="P1187" i="1"/>
  <c r="R1187" i="1" s="1"/>
  <c r="Q1187" i="1"/>
  <c r="T1187" i="1"/>
  <c r="U1187" i="1"/>
  <c r="V1187" i="1"/>
  <c r="B1193" i="1"/>
  <c r="E1193" i="1"/>
  <c r="G1193" i="1" s="1"/>
  <c r="F1193" i="1"/>
  <c r="I1193" i="1"/>
  <c r="M1193" i="1"/>
  <c r="B1194" i="1"/>
  <c r="E1194" i="1"/>
  <c r="G1194" i="1" s="1"/>
  <c r="F1194" i="1"/>
  <c r="I1194" i="1"/>
  <c r="M1194" i="1"/>
  <c r="B1195" i="1"/>
  <c r="E1195" i="1"/>
  <c r="G1195" i="1" s="1"/>
  <c r="F1195" i="1"/>
  <c r="I1195" i="1"/>
  <c r="B1196" i="1"/>
  <c r="E1196" i="1"/>
  <c r="G1196" i="1" s="1"/>
  <c r="F1196" i="1"/>
  <c r="I1196" i="1"/>
  <c r="B1197" i="1"/>
  <c r="E1197" i="1"/>
  <c r="G1197" i="1" s="1"/>
  <c r="F1197" i="1"/>
  <c r="I1197" i="1"/>
  <c r="M1197" i="1"/>
  <c r="B1198" i="1"/>
  <c r="E1198" i="1"/>
  <c r="G1198" i="1" s="1"/>
  <c r="F1198" i="1"/>
  <c r="I1198" i="1"/>
  <c r="B1199" i="1"/>
  <c r="E1199" i="1"/>
  <c r="G1199" i="1" s="1"/>
  <c r="F1199" i="1"/>
  <c r="I1199" i="1"/>
  <c r="M1199" i="1"/>
  <c r="B1200" i="1"/>
  <c r="E1200" i="1"/>
  <c r="G1200" i="1" s="1"/>
  <c r="F1200" i="1"/>
  <c r="I1200" i="1"/>
  <c r="B1201" i="1"/>
  <c r="E1201" i="1"/>
  <c r="G1201" i="1" s="1"/>
  <c r="F1201" i="1"/>
  <c r="I1201" i="1"/>
  <c r="M1201" i="1"/>
  <c r="B1202" i="1"/>
  <c r="E1202" i="1"/>
  <c r="G1202" i="1" s="1"/>
  <c r="F1202" i="1"/>
  <c r="I1202" i="1"/>
  <c r="M1202" i="1"/>
  <c r="P1202" i="1"/>
  <c r="R1202" i="1" s="1"/>
  <c r="Q1202" i="1"/>
  <c r="U1202" i="1"/>
  <c r="V1202" i="1"/>
  <c r="B1203" i="1"/>
  <c r="E1203" i="1"/>
  <c r="G1203" i="1" s="1"/>
  <c r="F1203" i="1"/>
  <c r="I1203" i="1"/>
  <c r="M1203" i="1"/>
  <c r="P1203" i="1"/>
  <c r="R1203" i="1" s="1"/>
  <c r="Q1203" i="1"/>
  <c r="T1203" i="1"/>
  <c r="U1203" i="1"/>
  <c r="V1203" i="1"/>
  <c r="B1204" i="1"/>
  <c r="E1204" i="1"/>
  <c r="G1204" i="1" s="1"/>
  <c r="F1204" i="1"/>
  <c r="I1204" i="1"/>
  <c r="M1204" i="1"/>
  <c r="P1204" i="1"/>
  <c r="R1204" i="1" s="1"/>
  <c r="Q1204" i="1"/>
  <c r="T1204" i="1"/>
  <c r="U1204" i="1"/>
  <c r="V1204" i="1"/>
  <c r="B1205" i="1"/>
  <c r="E1205" i="1"/>
  <c r="G1205" i="1" s="1"/>
  <c r="F1205" i="1"/>
  <c r="I1205" i="1"/>
  <c r="M1205" i="1"/>
  <c r="P1205" i="1"/>
  <c r="R1205" i="1" s="1"/>
  <c r="Q1205" i="1"/>
  <c r="T1205" i="1"/>
  <c r="U1205" i="1"/>
  <c r="V1205" i="1"/>
  <c r="B1206" i="1"/>
  <c r="E1206" i="1"/>
  <c r="G1206" i="1" s="1"/>
  <c r="F1206" i="1"/>
  <c r="I1206" i="1"/>
  <c r="M1206" i="1"/>
  <c r="P1206" i="1"/>
  <c r="R1206" i="1" s="1"/>
  <c r="Q1206" i="1"/>
  <c r="T1206" i="1"/>
  <c r="U1206" i="1"/>
  <c r="V1206" i="1"/>
  <c r="B1207" i="1"/>
  <c r="E1207" i="1"/>
  <c r="G1207" i="1" s="1"/>
  <c r="F1207" i="1"/>
  <c r="I1207" i="1"/>
  <c r="M1207" i="1"/>
  <c r="P1207" i="1"/>
  <c r="R1207" i="1" s="1"/>
  <c r="Q1207" i="1"/>
  <c r="T1207" i="1"/>
  <c r="U1207" i="1"/>
  <c r="V1207" i="1"/>
  <c r="B1208" i="1"/>
  <c r="E1208" i="1"/>
  <c r="G1208" i="1" s="1"/>
  <c r="F1208" i="1"/>
  <c r="I1208" i="1"/>
  <c r="M1208" i="1"/>
  <c r="P1208" i="1"/>
  <c r="R1208" i="1" s="1"/>
  <c r="Q1208" i="1"/>
  <c r="T1208" i="1"/>
  <c r="U1208" i="1"/>
  <c r="V1208" i="1"/>
  <c r="B1209" i="1"/>
  <c r="E1209" i="1"/>
  <c r="G1209" i="1" s="1"/>
  <c r="F1209" i="1"/>
  <c r="I1209" i="1"/>
  <c r="M1209" i="1"/>
  <c r="P1209" i="1"/>
  <c r="R1209" i="1" s="1"/>
  <c r="Q1209" i="1"/>
  <c r="T1209" i="1"/>
  <c r="U1209" i="1"/>
  <c r="V1209" i="1"/>
  <c r="B1210" i="1"/>
  <c r="E1210" i="1"/>
  <c r="G1210" i="1" s="1"/>
  <c r="F1210" i="1"/>
  <c r="I1210" i="1"/>
  <c r="M1210" i="1"/>
  <c r="P1210" i="1"/>
  <c r="R1210" i="1" s="1"/>
  <c r="Q1210" i="1"/>
  <c r="T1210" i="1"/>
  <c r="U1210" i="1"/>
  <c r="V1210" i="1"/>
  <c r="M1215" i="1"/>
  <c r="Q1215" i="1"/>
  <c r="R1215" i="1"/>
  <c r="B1216" i="1"/>
  <c r="E1216" i="1"/>
  <c r="G1216" i="1" s="1"/>
  <c r="F1216" i="1"/>
  <c r="I1216" i="1"/>
  <c r="M1216" i="1"/>
  <c r="P1216" i="1"/>
  <c r="R1216" i="1" s="1"/>
  <c r="Q1216" i="1"/>
  <c r="T1216" i="1"/>
  <c r="B1217" i="1"/>
  <c r="E1217" i="1"/>
  <c r="G1217" i="1" s="1"/>
  <c r="F1217" i="1"/>
  <c r="I1217" i="1"/>
  <c r="M1217" i="1"/>
  <c r="P1217" i="1"/>
  <c r="R1217" i="1" s="1"/>
  <c r="Q1217" i="1"/>
  <c r="T1217" i="1"/>
  <c r="B1218" i="1"/>
  <c r="E1218" i="1"/>
  <c r="G1218" i="1" s="1"/>
  <c r="F1218" i="1"/>
  <c r="I1218" i="1"/>
  <c r="M1218" i="1"/>
  <c r="P1218" i="1"/>
  <c r="R1218" i="1" s="1"/>
  <c r="Q1218" i="1"/>
  <c r="T1218" i="1"/>
  <c r="B1219" i="1"/>
  <c r="E1219" i="1"/>
  <c r="G1219" i="1" s="1"/>
  <c r="F1219" i="1"/>
  <c r="I1219" i="1"/>
  <c r="M1219" i="1"/>
  <c r="P1219" i="1"/>
  <c r="R1219" i="1" s="1"/>
  <c r="Q1219" i="1"/>
  <c r="T1219" i="1"/>
  <c r="B1220" i="1"/>
  <c r="E1220" i="1"/>
  <c r="G1220" i="1" s="1"/>
  <c r="F1220" i="1"/>
  <c r="I1220" i="1"/>
  <c r="M1220" i="1"/>
  <c r="P1220" i="1"/>
  <c r="R1220" i="1" s="1"/>
  <c r="Q1220" i="1"/>
  <c r="T1220" i="1"/>
  <c r="B1221" i="1"/>
  <c r="E1221" i="1"/>
  <c r="G1221" i="1" s="1"/>
  <c r="F1221" i="1"/>
  <c r="I1221" i="1"/>
  <c r="M1221" i="1"/>
  <c r="P1221" i="1"/>
  <c r="R1221" i="1" s="1"/>
  <c r="Q1221" i="1"/>
  <c r="T1221" i="1"/>
  <c r="B1222" i="1"/>
  <c r="E1222" i="1"/>
  <c r="G1222" i="1" s="1"/>
  <c r="F1222" i="1"/>
  <c r="I1222" i="1"/>
  <c r="M1222" i="1"/>
  <c r="P1222" i="1"/>
  <c r="R1222" i="1" s="1"/>
  <c r="Q1222" i="1"/>
  <c r="T1222" i="1"/>
  <c r="B1223" i="1"/>
  <c r="E1223" i="1"/>
  <c r="G1223" i="1" s="1"/>
  <c r="F1223" i="1"/>
  <c r="I1223" i="1"/>
  <c r="M1223" i="1"/>
  <c r="P1223" i="1"/>
  <c r="R1223" i="1" s="1"/>
  <c r="Q1223" i="1"/>
  <c r="T1223" i="1"/>
  <c r="B1224" i="1"/>
  <c r="E1224" i="1"/>
  <c r="G1224" i="1" s="1"/>
  <c r="F1224" i="1"/>
  <c r="I1224" i="1"/>
  <c r="M1224" i="1"/>
  <c r="P1224" i="1"/>
  <c r="R1224" i="1" s="1"/>
  <c r="Q1224" i="1"/>
  <c r="T1224" i="1"/>
  <c r="B1225" i="1"/>
  <c r="E1225" i="1"/>
  <c r="G1225" i="1" s="1"/>
  <c r="F1225" i="1"/>
  <c r="I1225" i="1"/>
  <c r="M1225" i="1"/>
  <c r="P1225" i="1"/>
  <c r="R1225" i="1" s="1"/>
  <c r="Q1225" i="1"/>
  <c r="T1225" i="1"/>
  <c r="B1226" i="1"/>
  <c r="E1226" i="1"/>
  <c r="G1226" i="1" s="1"/>
  <c r="F1226" i="1"/>
  <c r="I1226" i="1"/>
  <c r="M1226" i="1"/>
  <c r="P1226" i="1"/>
  <c r="R1226" i="1" s="1"/>
  <c r="Q1226" i="1"/>
  <c r="T1226" i="1"/>
  <c r="B1227" i="1"/>
  <c r="E1227" i="1"/>
  <c r="G1227" i="1" s="1"/>
  <c r="F1227" i="1"/>
  <c r="I1227" i="1"/>
  <c r="M1227" i="1"/>
  <c r="P1227" i="1"/>
  <c r="R1227" i="1" s="1"/>
  <c r="Q1227" i="1"/>
  <c r="T1227" i="1"/>
  <c r="B1228" i="1"/>
  <c r="E1228" i="1"/>
  <c r="G1228" i="1" s="1"/>
  <c r="F1228" i="1"/>
  <c r="I1228" i="1"/>
  <c r="M1228" i="1"/>
  <c r="P1228" i="1"/>
  <c r="R1228" i="1" s="1"/>
  <c r="Q1228" i="1"/>
  <c r="T1228" i="1"/>
  <c r="B1229" i="1"/>
  <c r="E1229" i="1"/>
  <c r="G1229" i="1" s="1"/>
  <c r="F1229" i="1"/>
  <c r="I1229" i="1"/>
  <c r="M1229" i="1"/>
  <c r="P1229" i="1"/>
  <c r="R1229" i="1" s="1"/>
  <c r="Q1229" i="1"/>
  <c r="T1229" i="1"/>
  <c r="B1230" i="1"/>
  <c r="E1230" i="1"/>
  <c r="G1230" i="1" s="1"/>
  <c r="F1230" i="1"/>
  <c r="I1230" i="1"/>
  <c r="M1230" i="1"/>
  <c r="P1230" i="1"/>
  <c r="R1230" i="1" s="1"/>
  <c r="Q1230" i="1"/>
  <c r="T1230" i="1"/>
  <c r="B1231" i="1"/>
  <c r="E1231" i="1"/>
  <c r="G1231" i="1" s="1"/>
  <c r="F1231" i="1"/>
  <c r="I1231" i="1"/>
  <c r="M1231" i="1"/>
  <c r="P1231" i="1"/>
  <c r="R1231" i="1" s="1"/>
  <c r="Q1231" i="1"/>
  <c r="T1231" i="1"/>
  <c r="B1232" i="1"/>
  <c r="E1232" i="1"/>
  <c r="G1232" i="1" s="1"/>
  <c r="F1232" i="1"/>
  <c r="I1232" i="1"/>
  <c r="M1232" i="1"/>
  <c r="P1232" i="1"/>
  <c r="R1232" i="1" s="1"/>
  <c r="Q1232" i="1"/>
  <c r="T1232" i="1"/>
  <c r="B1233" i="1"/>
  <c r="E1233" i="1"/>
  <c r="G1233" i="1" s="1"/>
  <c r="F1233" i="1"/>
  <c r="I1233" i="1"/>
  <c r="B1238" i="1"/>
  <c r="M1238" i="1"/>
  <c r="Q1238" i="1"/>
  <c r="R1238" i="1"/>
  <c r="B1239" i="1"/>
  <c r="M1239" i="1"/>
  <c r="P1239" i="1"/>
  <c r="R1239" i="1" s="1"/>
  <c r="Q1239" i="1"/>
  <c r="T1239" i="1"/>
  <c r="M1240" i="1"/>
  <c r="P1240" i="1"/>
  <c r="R1240" i="1" s="1"/>
  <c r="Q1240" i="1"/>
  <c r="T1240" i="1"/>
  <c r="M1241" i="1"/>
  <c r="P1241" i="1"/>
  <c r="R1241" i="1" s="1"/>
  <c r="Q1241" i="1"/>
  <c r="T1241" i="1"/>
  <c r="B1242" i="1"/>
  <c r="M1242" i="1"/>
  <c r="P1242" i="1"/>
  <c r="R1242" i="1" s="1"/>
  <c r="Q1242" i="1"/>
  <c r="T1242" i="1"/>
  <c r="M1243" i="1"/>
  <c r="P1243" i="1"/>
  <c r="R1243" i="1" s="1"/>
  <c r="Q1243" i="1"/>
  <c r="T1243" i="1"/>
  <c r="B1244" i="1"/>
  <c r="M1244" i="1"/>
  <c r="P1244" i="1"/>
  <c r="R1244" i="1" s="1"/>
  <c r="Q1244" i="1"/>
  <c r="T1244" i="1"/>
  <c r="M1245" i="1"/>
  <c r="P1245" i="1"/>
  <c r="R1245" i="1" s="1"/>
  <c r="Q1245" i="1"/>
  <c r="T1245" i="1"/>
  <c r="B1246" i="1"/>
  <c r="M1246" i="1"/>
  <c r="P1246" i="1"/>
  <c r="R1246" i="1" s="1"/>
  <c r="Q1246" i="1"/>
  <c r="T1246" i="1"/>
  <c r="B1247" i="1"/>
  <c r="E1247" i="1"/>
  <c r="G1247" i="1" s="1"/>
  <c r="F1247" i="1"/>
  <c r="J1247" i="1"/>
  <c r="K1247" i="1"/>
  <c r="M1247" i="1"/>
  <c r="P1247" i="1"/>
  <c r="R1247" i="1" s="1"/>
  <c r="Q1247" i="1"/>
  <c r="T1247" i="1"/>
  <c r="B1248" i="1"/>
  <c r="E1248" i="1"/>
  <c r="G1248" i="1" s="1"/>
  <c r="F1248" i="1"/>
  <c r="I1248" i="1"/>
  <c r="J1248" i="1"/>
  <c r="K1248" i="1"/>
  <c r="M1248" i="1"/>
  <c r="P1248" i="1"/>
  <c r="R1248" i="1" s="1"/>
  <c r="Q1248" i="1"/>
  <c r="T1248" i="1"/>
  <c r="B1249" i="1"/>
  <c r="E1249" i="1"/>
  <c r="G1249" i="1" s="1"/>
  <c r="F1249" i="1"/>
  <c r="I1249" i="1"/>
  <c r="J1249" i="1"/>
  <c r="K1249" i="1"/>
  <c r="M1249" i="1"/>
  <c r="P1249" i="1"/>
  <c r="R1249" i="1" s="1"/>
  <c r="Q1249" i="1"/>
  <c r="T1249" i="1"/>
  <c r="B1250" i="1"/>
  <c r="E1250" i="1"/>
  <c r="G1250" i="1" s="1"/>
  <c r="F1250" i="1"/>
  <c r="I1250" i="1"/>
  <c r="J1250" i="1"/>
  <c r="K1250" i="1"/>
  <c r="M1250" i="1"/>
  <c r="P1250" i="1"/>
  <c r="R1250" i="1" s="1"/>
  <c r="Q1250" i="1"/>
  <c r="T1250" i="1"/>
  <c r="B1251" i="1"/>
  <c r="E1251" i="1"/>
  <c r="G1251" i="1" s="1"/>
  <c r="F1251" i="1"/>
  <c r="I1251" i="1"/>
  <c r="J1251" i="1"/>
  <c r="K1251" i="1"/>
  <c r="M1251" i="1"/>
  <c r="P1251" i="1"/>
  <c r="R1251" i="1" s="1"/>
  <c r="Q1251" i="1"/>
  <c r="T1251" i="1"/>
  <c r="B1252" i="1"/>
  <c r="E1252" i="1"/>
  <c r="G1252" i="1" s="1"/>
  <c r="F1252" i="1"/>
  <c r="I1252" i="1"/>
  <c r="J1252" i="1"/>
  <c r="K1252" i="1"/>
  <c r="M1252" i="1"/>
  <c r="P1252" i="1"/>
  <c r="R1252" i="1" s="1"/>
  <c r="Q1252" i="1"/>
  <c r="T1252" i="1"/>
  <c r="B1253" i="1"/>
  <c r="E1253" i="1"/>
  <c r="G1253" i="1" s="1"/>
  <c r="F1253" i="1"/>
  <c r="I1253" i="1"/>
  <c r="J1253" i="1"/>
  <c r="K1253" i="1"/>
  <c r="M1253" i="1"/>
  <c r="P1253" i="1"/>
  <c r="R1253" i="1" s="1"/>
  <c r="Q1253" i="1"/>
  <c r="T1253" i="1"/>
  <c r="B1254" i="1"/>
  <c r="E1254" i="1"/>
  <c r="G1254" i="1" s="1"/>
  <c r="F1254" i="1"/>
  <c r="I1254" i="1"/>
  <c r="J1254" i="1"/>
  <c r="K1254" i="1"/>
  <c r="M1254" i="1"/>
  <c r="P1254" i="1"/>
  <c r="R1254" i="1" s="1"/>
  <c r="Q1254" i="1"/>
  <c r="T1254" i="1"/>
  <c r="B1255" i="1"/>
  <c r="E1255" i="1"/>
  <c r="G1255" i="1" s="1"/>
  <c r="F1255" i="1"/>
  <c r="I1255" i="1"/>
  <c r="J1255" i="1"/>
  <c r="K1255" i="1"/>
  <c r="M1255" i="1"/>
  <c r="P1255" i="1"/>
  <c r="R1255" i="1" s="1"/>
  <c r="Q1255" i="1"/>
  <c r="T1255" i="1"/>
  <c r="M1260" i="1"/>
  <c r="Q1260" i="1"/>
  <c r="R1260" i="1"/>
  <c r="B1261" i="1"/>
  <c r="F1261" i="1"/>
  <c r="G1261" i="1"/>
  <c r="M1261" i="1"/>
  <c r="P1261" i="1"/>
  <c r="R1261" i="1" s="1"/>
  <c r="Q1261" i="1"/>
  <c r="T1261" i="1"/>
  <c r="B1262" i="1"/>
  <c r="E1262" i="1"/>
  <c r="G1262" i="1" s="1"/>
  <c r="F1262" i="1"/>
  <c r="I1262" i="1"/>
  <c r="M1262" i="1"/>
  <c r="P1262" i="1"/>
  <c r="R1262" i="1" s="1"/>
  <c r="Q1262" i="1"/>
  <c r="T1262" i="1"/>
  <c r="B1263" i="1"/>
  <c r="E1263" i="1"/>
  <c r="G1263" i="1" s="1"/>
  <c r="F1263" i="1"/>
  <c r="I1263" i="1"/>
  <c r="M1263" i="1"/>
  <c r="P1263" i="1"/>
  <c r="R1263" i="1" s="1"/>
  <c r="Q1263" i="1"/>
  <c r="T1263" i="1"/>
  <c r="B1264" i="1"/>
  <c r="E1264" i="1"/>
  <c r="G1264" i="1" s="1"/>
  <c r="F1264" i="1"/>
  <c r="I1264" i="1"/>
  <c r="M1264" i="1"/>
  <c r="P1264" i="1"/>
  <c r="R1264" i="1" s="1"/>
  <c r="Q1264" i="1"/>
  <c r="T1264" i="1"/>
  <c r="B1265" i="1"/>
  <c r="E1265" i="1"/>
  <c r="G1265" i="1" s="1"/>
  <c r="F1265" i="1"/>
  <c r="I1265" i="1"/>
  <c r="M1265" i="1"/>
  <c r="P1265" i="1"/>
  <c r="R1265" i="1" s="1"/>
  <c r="Q1265" i="1"/>
  <c r="T1265" i="1"/>
  <c r="B1266" i="1"/>
  <c r="E1266" i="1"/>
  <c r="G1266" i="1" s="1"/>
  <c r="F1266" i="1"/>
  <c r="I1266" i="1"/>
  <c r="M1266" i="1"/>
  <c r="P1266" i="1"/>
  <c r="R1266" i="1" s="1"/>
  <c r="Q1266" i="1"/>
  <c r="T1266" i="1"/>
  <c r="B1267" i="1"/>
  <c r="E1267" i="1"/>
  <c r="G1267" i="1" s="1"/>
  <c r="F1267" i="1"/>
  <c r="I1267" i="1"/>
  <c r="M1267" i="1"/>
  <c r="P1267" i="1"/>
  <c r="R1267" i="1" s="1"/>
  <c r="Q1267" i="1"/>
  <c r="T1267" i="1"/>
  <c r="B1268" i="1"/>
  <c r="E1268" i="1"/>
  <c r="G1268" i="1" s="1"/>
  <c r="F1268" i="1"/>
  <c r="I1268" i="1"/>
  <c r="M1268" i="1"/>
  <c r="P1268" i="1"/>
  <c r="R1268" i="1" s="1"/>
  <c r="Q1268" i="1"/>
  <c r="T1268" i="1"/>
  <c r="B1269" i="1"/>
  <c r="E1269" i="1"/>
  <c r="G1269" i="1" s="1"/>
  <c r="F1269" i="1"/>
  <c r="I1269" i="1"/>
  <c r="M1269" i="1"/>
  <c r="P1269" i="1"/>
  <c r="R1269" i="1" s="1"/>
  <c r="Q1269" i="1"/>
  <c r="T1269" i="1"/>
  <c r="B1270" i="1"/>
  <c r="E1270" i="1"/>
  <c r="G1270" i="1" s="1"/>
  <c r="F1270" i="1"/>
  <c r="I1270" i="1"/>
  <c r="M1270" i="1"/>
  <c r="P1270" i="1"/>
  <c r="R1270" i="1" s="1"/>
  <c r="Q1270" i="1"/>
  <c r="T1270" i="1"/>
  <c r="B1271" i="1"/>
  <c r="E1271" i="1"/>
  <c r="G1271" i="1" s="1"/>
  <c r="F1271" i="1"/>
  <c r="I1271" i="1"/>
  <c r="M1271" i="1"/>
  <c r="P1271" i="1"/>
  <c r="R1271" i="1" s="1"/>
  <c r="Q1271" i="1"/>
  <c r="T1271" i="1"/>
  <c r="B1272" i="1"/>
  <c r="E1272" i="1"/>
  <c r="G1272" i="1" s="1"/>
  <c r="F1272" i="1"/>
  <c r="I1272" i="1"/>
  <c r="M1272" i="1"/>
  <c r="P1272" i="1"/>
  <c r="R1272" i="1" s="1"/>
  <c r="Q1272" i="1"/>
  <c r="T1272" i="1"/>
  <c r="B1273" i="1"/>
  <c r="E1273" i="1"/>
  <c r="G1273" i="1" s="1"/>
  <c r="F1273" i="1"/>
  <c r="I1273" i="1"/>
  <c r="M1273" i="1"/>
  <c r="B1274" i="1"/>
  <c r="E1274" i="1"/>
  <c r="G1274" i="1" s="1"/>
  <c r="F1274" i="1"/>
  <c r="I1274" i="1"/>
  <c r="M1274" i="1"/>
  <c r="B1275" i="1"/>
  <c r="E1275" i="1"/>
  <c r="G1275" i="1" s="1"/>
  <c r="F1275" i="1"/>
  <c r="I1275" i="1"/>
  <c r="M1275" i="1"/>
  <c r="P1275" i="1"/>
  <c r="R1275" i="1" s="1"/>
  <c r="Q1275" i="1"/>
  <c r="T1275" i="1"/>
  <c r="B1276" i="1"/>
  <c r="E1276" i="1"/>
  <c r="G1276" i="1" s="1"/>
  <c r="F1276" i="1"/>
  <c r="I1276" i="1"/>
  <c r="M1276" i="1"/>
  <c r="B1277" i="1"/>
  <c r="E1277" i="1"/>
  <c r="G1277" i="1" s="1"/>
  <c r="F1277" i="1"/>
  <c r="I1277" i="1"/>
  <c r="U1277" i="1"/>
  <c r="V1277" i="1"/>
  <c r="B1278" i="1"/>
  <c r="E1278" i="1"/>
  <c r="G1278" i="1" s="1"/>
  <c r="F1278" i="1"/>
  <c r="I1278" i="1"/>
  <c r="B1283" i="1"/>
  <c r="F1283" i="1"/>
  <c r="G1283" i="1"/>
  <c r="M1283" i="1"/>
  <c r="P1283" i="1"/>
  <c r="R1283" i="1" s="1"/>
  <c r="Q1283" i="1"/>
  <c r="T1283" i="1"/>
  <c r="B1284" i="1"/>
  <c r="E1284" i="1"/>
  <c r="G1284" i="1" s="1"/>
  <c r="F1284" i="1"/>
  <c r="I1284" i="1"/>
  <c r="M1284" i="1"/>
  <c r="P1284" i="1"/>
  <c r="R1284" i="1" s="1"/>
  <c r="Q1284" i="1"/>
  <c r="T1284" i="1"/>
  <c r="B1285" i="1"/>
  <c r="E1285" i="1"/>
  <c r="G1285" i="1" s="1"/>
  <c r="F1285" i="1"/>
  <c r="I1285" i="1"/>
  <c r="M1285" i="1"/>
  <c r="P1285" i="1"/>
  <c r="R1285" i="1" s="1"/>
  <c r="Q1285" i="1"/>
  <c r="T1285" i="1"/>
  <c r="B1286" i="1"/>
  <c r="E1286" i="1"/>
  <c r="G1286" i="1" s="1"/>
  <c r="F1286" i="1"/>
  <c r="I1286" i="1"/>
  <c r="M1286" i="1"/>
  <c r="P1286" i="1"/>
  <c r="R1286" i="1" s="1"/>
  <c r="Q1286" i="1"/>
  <c r="T1286" i="1"/>
  <c r="B1287" i="1"/>
  <c r="E1287" i="1"/>
  <c r="G1287" i="1" s="1"/>
  <c r="F1287" i="1"/>
  <c r="I1287" i="1"/>
  <c r="M1287" i="1"/>
  <c r="P1287" i="1"/>
  <c r="R1287" i="1" s="1"/>
  <c r="Q1287" i="1"/>
  <c r="T1287" i="1"/>
  <c r="B1288" i="1"/>
  <c r="E1288" i="1"/>
  <c r="G1288" i="1" s="1"/>
  <c r="F1288" i="1"/>
  <c r="I1288" i="1"/>
  <c r="M1288" i="1"/>
  <c r="P1288" i="1"/>
  <c r="R1288" i="1" s="1"/>
  <c r="Q1288" i="1"/>
  <c r="T1288" i="1"/>
  <c r="B1289" i="1"/>
  <c r="E1289" i="1"/>
  <c r="G1289" i="1" s="1"/>
  <c r="F1289" i="1"/>
  <c r="I1289" i="1"/>
  <c r="M1289" i="1"/>
  <c r="P1289" i="1"/>
  <c r="R1289" i="1" s="1"/>
  <c r="Q1289" i="1"/>
  <c r="T1289" i="1"/>
  <c r="B1290" i="1"/>
  <c r="E1290" i="1"/>
  <c r="G1290" i="1" s="1"/>
  <c r="F1290" i="1"/>
  <c r="I1290" i="1"/>
  <c r="M1290" i="1"/>
  <c r="P1290" i="1"/>
  <c r="R1290" i="1" s="1"/>
  <c r="Q1290" i="1"/>
  <c r="T1290" i="1"/>
  <c r="B1291" i="1"/>
  <c r="E1291" i="1"/>
  <c r="G1291" i="1" s="1"/>
  <c r="F1291" i="1"/>
  <c r="I1291" i="1"/>
  <c r="M1291" i="1"/>
  <c r="P1291" i="1"/>
  <c r="R1291" i="1" s="1"/>
  <c r="Q1291" i="1"/>
  <c r="T1291" i="1"/>
  <c r="B1292" i="1"/>
  <c r="E1292" i="1"/>
  <c r="G1292" i="1" s="1"/>
  <c r="F1292" i="1"/>
  <c r="I1292" i="1"/>
  <c r="M1292" i="1"/>
  <c r="P1292" i="1"/>
  <c r="R1292" i="1" s="1"/>
  <c r="Q1292" i="1"/>
  <c r="T1292" i="1"/>
  <c r="B1293" i="1"/>
  <c r="E1293" i="1"/>
  <c r="G1293" i="1" s="1"/>
  <c r="F1293" i="1"/>
  <c r="I1293" i="1"/>
  <c r="M1293" i="1"/>
  <c r="P1293" i="1"/>
  <c r="R1293" i="1" s="1"/>
  <c r="Q1293" i="1"/>
  <c r="T1293" i="1"/>
  <c r="B1294" i="1"/>
  <c r="E1294" i="1"/>
  <c r="G1294" i="1" s="1"/>
  <c r="F1294" i="1"/>
  <c r="I1294" i="1"/>
  <c r="M1294" i="1"/>
  <c r="P1294" i="1"/>
  <c r="R1294" i="1" s="1"/>
  <c r="Q1294" i="1"/>
  <c r="T1294" i="1"/>
  <c r="B1295" i="1"/>
  <c r="E1295" i="1"/>
  <c r="G1295" i="1" s="1"/>
  <c r="F1295" i="1"/>
  <c r="I1295" i="1"/>
  <c r="M1295" i="1"/>
  <c r="P1295" i="1"/>
  <c r="R1295" i="1" s="1"/>
  <c r="Q1295" i="1"/>
  <c r="T1295" i="1"/>
  <c r="B1296" i="1"/>
  <c r="E1296" i="1"/>
  <c r="G1296" i="1" s="1"/>
  <c r="F1296" i="1"/>
  <c r="I1296" i="1"/>
  <c r="M1296" i="1"/>
  <c r="P1296" i="1"/>
  <c r="R1296" i="1" s="1"/>
  <c r="Q1296" i="1"/>
  <c r="T1296" i="1"/>
  <c r="B1297" i="1"/>
  <c r="E1297" i="1"/>
  <c r="G1297" i="1" s="1"/>
  <c r="F1297" i="1"/>
  <c r="I1297" i="1"/>
  <c r="M1297" i="1"/>
  <c r="P1297" i="1"/>
  <c r="R1297" i="1" s="1"/>
  <c r="Q1297" i="1"/>
  <c r="T1297" i="1"/>
  <c r="B1298" i="1"/>
  <c r="E1298" i="1"/>
  <c r="G1298" i="1" s="1"/>
  <c r="F1298" i="1"/>
  <c r="I1298" i="1"/>
  <c r="M1298" i="1"/>
  <c r="P1298" i="1"/>
  <c r="R1298" i="1" s="1"/>
  <c r="Q1298" i="1"/>
  <c r="T1298" i="1"/>
  <c r="B1299" i="1"/>
  <c r="E1299" i="1"/>
  <c r="G1299" i="1" s="1"/>
  <c r="F1299" i="1"/>
  <c r="I1299" i="1"/>
  <c r="M1299" i="1"/>
  <c r="P1299" i="1"/>
  <c r="R1299" i="1" s="1"/>
  <c r="Q1299" i="1"/>
  <c r="T1299" i="1"/>
  <c r="B1300" i="1"/>
  <c r="E1300" i="1"/>
  <c r="G1300" i="1" s="1"/>
  <c r="F1300" i="1"/>
  <c r="I1300" i="1"/>
  <c r="M1300" i="1"/>
  <c r="P1300" i="1"/>
  <c r="R1300" i="1" s="1"/>
  <c r="Q1300" i="1"/>
  <c r="T1300" i="1"/>
  <c r="B1306" i="1"/>
  <c r="F1306" i="1"/>
  <c r="G1306" i="1"/>
  <c r="M1306" i="1"/>
  <c r="Q1306" i="1"/>
  <c r="R1306" i="1"/>
  <c r="B1307" i="1"/>
  <c r="E1307" i="1"/>
  <c r="G1307" i="1" s="1"/>
  <c r="F1307" i="1"/>
  <c r="I1307" i="1"/>
  <c r="M1307" i="1"/>
  <c r="P1307" i="1"/>
  <c r="R1307" i="1" s="1"/>
  <c r="Q1307" i="1"/>
  <c r="T1307" i="1"/>
  <c r="B1308" i="1"/>
  <c r="E1308" i="1"/>
  <c r="G1308" i="1" s="1"/>
  <c r="F1308" i="1"/>
  <c r="I1308" i="1"/>
  <c r="M1308" i="1"/>
  <c r="P1308" i="1"/>
  <c r="R1308" i="1" s="1"/>
  <c r="Q1308" i="1"/>
  <c r="T1308" i="1"/>
  <c r="B1309" i="1"/>
  <c r="E1309" i="1"/>
  <c r="G1309" i="1" s="1"/>
  <c r="F1309" i="1"/>
  <c r="I1309" i="1"/>
  <c r="M1309" i="1"/>
  <c r="P1309" i="1"/>
  <c r="R1309" i="1" s="1"/>
  <c r="Q1309" i="1"/>
  <c r="T1309" i="1"/>
  <c r="B1310" i="1"/>
  <c r="E1310" i="1"/>
  <c r="G1310" i="1" s="1"/>
  <c r="F1310" i="1"/>
  <c r="I1310" i="1"/>
  <c r="M1310" i="1"/>
  <c r="P1310" i="1"/>
  <c r="R1310" i="1" s="1"/>
  <c r="Q1310" i="1"/>
  <c r="T1310" i="1"/>
  <c r="B1311" i="1"/>
  <c r="E1311" i="1"/>
  <c r="G1311" i="1" s="1"/>
  <c r="F1311" i="1"/>
  <c r="I1311" i="1"/>
  <c r="M1311" i="1"/>
  <c r="P1311" i="1"/>
  <c r="R1311" i="1" s="1"/>
  <c r="Q1311" i="1"/>
  <c r="T1311" i="1"/>
  <c r="B1312" i="1"/>
  <c r="E1312" i="1"/>
  <c r="G1312" i="1" s="1"/>
  <c r="F1312" i="1"/>
  <c r="I1312" i="1"/>
  <c r="M1312" i="1"/>
  <c r="P1312" i="1"/>
  <c r="R1312" i="1" s="1"/>
  <c r="Q1312" i="1"/>
  <c r="T1312" i="1"/>
  <c r="B1313" i="1"/>
  <c r="E1313" i="1"/>
  <c r="G1313" i="1" s="1"/>
  <c r="F1313" i="1"/>
  <c r="I1313" i="1"/>
  <c r="M1313" i="1"/>
  <c r="P1313" i="1"/>
  <c r="R1313" i="1" s="1"/>
  <c r="Q1313" i="1"/>
  <c r="T1313" i="1"/>
  <c r="B1314" i="1"/>
  <c r="E1314" i="1"/>
  <c r="G1314" i="1" s="1"/>
  <c r="F1314" i="1"/>
  <c r="I1314" i="1"/>
  <c r="M1314" i="1"/>
  <c r="P1314" i="1"/>
  <c r="R1314" i="1" s="1"/>
  <c r="Q1314" i="1"/>
  <c r="T1314" i="1"/>
  <c r="B1315" i="1"/>
  <c r="E1315" i="1"/>
  <c r="G1315" i="1" s="1"/>
  <c r="F1315" i="1"/>
  <c r="I1315" i="1"/>
  <c r="M1315" i="1"/>
  <c r="P1315" i="1"/>
  <c r="R1315" i="1" s="1"/>
  <c r="Q1315" i="1"/>
  <c r="T1315" i="1"/>
  <c r="B1316" i="1"/>
  <c r="E1316" i="1"/>
  <c r="G1316" i="1" s="1"/>
  <c r="F1316" i="1"/>
  <c r="I1316" i="1"/>
  <c r="M1316" i="1"/>
  <c r="P1316" i="1"/>
  <c r="R1316" i="1" s="1"/>
  <c r="Q1316" i="1"/>
  <c r="T1316" i="1"/>
  <c r="B1317" i="1"/>
  <c r="E1317" i="1"/>
  <c r="G1317" i="1" s="1"/>
  <c r="F1317" i="1"/>
  <c r="I1317" i="1"/>
  <c r="M1317" i="1"/>
  <c r="P1317" i="1"/>
  <c r="R1317" i="1" s="1"/>
  <c r="Q1317" i="1"/>
  <c r="T1317" i="1"/>
  <c r="B1318" i="1"/>
  <c r="E1318" i="1"/>
  <c r="G1318" i="1" s="1"/>
  <c r="F1318" i="1"/>
  <c r="I1318" i="1"/>
  <c r="M1318" i="1"/>
  <c r="P1318" i="1"/>
  <c r="R1318" i="1" s="1"/>
  <c r="Q1318" i="1"/>
  <c r="T1318" i="1"/>
  <c r="B1319" i="1"/>
  <c r="M1319" i="1"/>
  <c r="P1319" i="1"/>
  <c r="R1319" i="1" s="1"/>
  <c r="Q1319" i="1"/>
  <c r="T1319" i="1"/>
  <c r="B1320" i="1"/>
  <c r="M1320" i="1"/>
  <c r="P1320" i="1"/>
  <c r="R1320" i="1" s="1"/>
  <c r="Q1320" i="1"/>
  <c r="T1320" i="1"/>
  <c r="B1321" i="1"/>
  <c r="E1321" i="1"/>
  <c r="G1321" i="1" s="1"/>
  <c r="F1321" i="1"/>
  <c r="I1321" i="1"/>
  <c r="M1321" i="1"/>
  <c r="P1321" i="1"/>
  <c r="R1321" i="1" s="1"/>
  <c r="Q1321" i="1"/>
  <c r="T1321" i="1"/>
  <c r="B1322" i="1"/>
  <c r="M1322" i="1"/>
  <c r="P1322" i="1"/>
  <c r="R1322" i="1" s="1"/>
  <c r="Q1322" i="1"/>
  <c r="T1322" i="1"/>
  <c r="J1323" i="1"/>
  <c r="K1323" i="1"/>
  <c r="M1323" i="1"/>
  <c r="P1323" i="1"/>
  <c r="R1323" i="1" s="1"/>
  <c r="Q1323" i="1"/>
  <c r="T1323" i="1"/>
  <c r="B1329" i="1"/>
  <c r="F1329" i="1"/>
  <c r="G1329" i="1"/>
  <c r="I1329" i="1"/>
  <c r="B1330" i="1"/>
  <c r="E1330" i="1"/>
  <c r="G1330" i="1" s="1"/>
  <c r="F1330" i="1"/>
  <c r="I1330" i="1"/>
  <c r="M1330" i="1"/>
  <c r="P1330" i="1"/>
  <c r="R1330" i="1" s="1"/>
  <c r="Q1330" i="1"/>
  <c r="T1330" i="1"/>
  <c r="B1331" i="1"/>
  <c r="E1331" i="1"/>
  <c r="G1331" i="1" s="1"/>
  <c r="F1331" i="1"/>
  <c r="I1331" i="1"/>
  <c r="M1331" i="1"/>
  <c r="P1331" i="1"/>
  <c r="R1331" i="1" s="1"/>
  <c r="Q1331" i="1"/>
  <c r="T1331" i="1"/>
  <c r="B1332" i="1"/>
  <c r="E1332" i="1"/>
  <c r="G1332" i="1" s="1"/>
  <c r="F1332" i="1"/>
  <c r="I1332" i="1"/>
  <c r="M1332" i="1"/>
  <c r="P1332" i="1"/>
  <c r="R1332" i="1" s="1"/>
  <c r="Q1332" i="1"/>
  <c r="T1332" i="1"/>
  <c r="B1333" i="1"/>
  <c r="E1333" i="1"/>
  <c r="G1333" i="1" s="1"/>
  <c r="F1333" i="1"/>
  <c r="I1333" i="1"/>
  <c r="M1333" i="1"/>
  <c r="P1333" i="1"/>
  <c r="R1333" i="1" s="1"/>
  <c r="Q1333" i="1"/>
  <c r="T1333" i="1"/>
  <c r="B1334" i="1"/>
  <c r="E1334" i="1"/>
  <c r="G1334" i="1" s="1"/>
  <c r="F1334" i="1"/>
  <c r="I1334" i="1"/>
  <c r="M1334" i="1"/>
  <c r="P1334" i="1"/>
  <c r="R1334" i="1" s="1"/>
  <c r="Q1334" i="1"/>
  <c r="T1334" i="1"/>
  <c r="B1335" i="1"/>
  <c r="E1335" i="1"/>
  <c r="G1335" i="1" s="1"/>
  <c r="F1335" i="1"/>
  <c r="I1335" i="1"/>
  <c r="M1335" i="1"/>
  <c r="P1335" i="1"/>
  <c r="R1335" i="1" s="1"/>
  <c r="Q1335" i="1"/>
  <c r="T1335" i="1"/>
  <c r="B1336" i="1"/>
  <c r="E1336" i="1"/>
  <c r="G1336" i="1" s="1"/>
  <c r="F1336" i="1"/>
  <c r="I1336" i="1"/>
  <c r="M1336" i="1"/>
  <c r="P1336" i="1"/>
  <c r="R1336" i="1" s="1"/>
  <c r="Q1336" i="1"/>
  <c r="T1336" i="1"/>
  <c r="B1337" i="1"/>
  <c r="E1337" i="1"/>
  <c r="G1337" i="1" s="1"/>
  <c r="F1337" i="1"/>
  <c r="I1337" i="1"/>
  <c r="M1337" i="1"/>
  <c r="P1337" i="1"/>
  <c r="R1337" i="1" s="1"/>
  <c r="Q1337" i="1"/>
  <c r="T1337" i="1"/>
  <c r="B1338" i="1"/>
  <c r="E1338" i="1"/>
  <c r="G1338" i="1" s="1"/>
  <c r="F1338" i="1"/>
  <c r="I1338" i="1"/>
  <c r="M1338" i="1"/>
  <c r="P1338" i="1"/>
  <c r="R1338" i="1" s="1"/>
  <c r="Q1338" i="1"/>
  <c r="T1338" i="1"/>
  <c r="B1339" i="1"/>
  <c r="E1339" i="1"/>
  <c r="G1339" i="1" s="1"/>
  <c r="F1339" i="1"/>
  <c r="I1339" i="1"/>
  <c r="M1339" i="1"/>
  <c r="P1339" i="1"/>
  <c r="R1339" i="1" s="1"/>
  <c r="Q1339" i="1"/>
  <c r="T1339" i="1"/>
  <c r="W1339" i="1"/>
  <c r="B1340" i="1"/>
  <c r="E1340" i="1"/>
  <c r="G1340" i="1" s="1"/>
  <c r="F1340" i="1"/>
  <c r="I1340" i="1"/>
  <c r="M1340" i="1"/>
  <c r="P1340" i="1"/>
  <c r="R1340" i="1" s="1"/>
  <c r="Q1340" i="1"/>
  <c r="T1340" i="1"/>
  <c r="W1340" i="1"/>
  <c r="B1341" i="1"/>
  <c r="E1341" i="1"/>
  <c r="G1341" i="1" s="1"/>
  <c r="F1341" i="1"/>
  <c r="I1341" i="1"/>
  <c r="M1341" i="1"/>
  <c r="P1341" i="1"/>
  <c r="R1341" i="1" s="1"/>
  <c r="Q1341" i="1"/>
  <c r="T1341" i="1"/>
  <c r="W1341" i="1"/>
  <c r="B1342" i="1"/>
  <c r="E1342" i="1"/>
  <c r="G1342" i="1" s="1"/>
  <c r="F1342" i="1"/>
  <c r="I1342" i="1"/>
  <c r="M1342" i="1"/>
  <c r="P1342" i="1"/>
  <c r="R1342" i="1" s="1"/>
  <c r="Q1342" i="1"/>
  <c r="T1342" i="1"/>
  <c r="W1342" i="1"/>
  <c r="B1343" i="1"/>
  <c r="E1343" i="1"/>
  <c r="G1343" i="1" s="1"/>
  <c r="F1343" i="1"/>
  <c r="I1343" i="1"/>
  <c r="M1343" i="1"/>
  <c r="P1343" i="1"/>
  <c r="R1343" i="1" s="1"/>
  <c r="Q1343" i="1"/>
  <c r="T1343" i="1"/>
  <c r="W1343" i="1"/>
  <c r="B1344" i="1"/>
  <c r="E1344" i="1"/>
  <c r="G1344" i="1" s="1"/>
  <c r="F1344" i="1"/>
  <c r="I1344" i="1"/>
  <c r="M1344" i="1"/>
  <c r="P1344" i="1"/>
  <c r="R1344" i="1" s="1"/>
  <c r="Q1344" i="1"/>
  <c r="T1344" i="1"/>
  <c r="W1344" i="1"/>
  <c r="B1345" i="1"/>
  <c r="E1345" i="1"/>
  <c r="G1345" i="1" s="1"/>
  <c r="F1345" i="1"/>
  <c r="I1345" i="1"/>
  <c r="M1345" i="1"/>
  <c r="P1345" i="1"/>
  <c r="R1345" i="1" s="1"/>
  <c r="Q1345" i="1"/>
  <c r="T1345" i="1"/>
  <c r="W1345" i="1"/>
  <c r="B1346" i="1"/>
  <c r="E1346" i="1"/>
  <c r="G1346" i="1" s="1"/>
  <c r="F1346" i="1"/>
  <c r="I1346" i="1"/>
  <c r="M1346" i="1"/>
  <c r="P1346" i="1"/>
  <c r="R1346" i="1" s="1"/>
  <c r="Q1346" i="1"/>
  <c r="T1346" i="1"/>
  <c r="W1346" i="1"/>
  <c r="M1347" i="1"/>
  <c r="P1347" i="1"/>
  <c r="R1347" i="1" s="1"/>
  <c r="Q1347" i="1"/>
  <c r="T1347" i="1"/>
  <c r="W1347" i="1"/>
  <c r="B1353" i="1"/>
  <c r="F1353" i="1"/>
  <c r="G1353" i="1"/>
  <c r="M1353" i="1"/>
  <c r="P1353" i="1"/>
  <c r="R1353" i="1" s="1"/>
  <c r="Q1353" i="1"/>
  <c r="T1353" i="1"/>
  <c r="B1354" i="1"/>
  <c r="E1354" i="1"/>
  <c r="G1354" i="1" s="1"/>
  <c r="F1354" i="1"/>
  <c r="I1354" i="1"/>
  <c r="M1354" i="1"/>
  <c r="P1354" i="1"/>
  <c r="R1354" i="1" s="1"/>
  <c r="Q1354" i="1"/>
  <c r="T1354" i="1"/>
  <c r="B1355" i="1"/>
  <c r="E1355" i="1"/>
  <c r="G1355" i="1" s="1"/>
  <c r="F1355" i="1"/>
  <c r="I1355" i="1"/>
  <c r="M1355" i="1"/>
  <c r="P1355" i="1"/>
  <c r="R1355" i="1" s="1"/>
  <c r="Q1355" i="1"/>
  <c r="T1355" i="1"/>
  <c r="B1356" i="1"/>
  <c r="E1356" i="1"/>
  <c r="G1356" i="1" s="1"/>
  <c r="F1356" i="1"/>
  <c r="I1356" i="1"/>
  <c r="M1356" i="1"/>
  <c r="P1356" i="1"/>
  <c r="R1356" i="1" s="1"/>
  <c r="Q1356" i="1"/>
  <c r="T1356" i="1"/>
  <c r="B1357" i="1"/>
  <c r="E1357" i="1"/>
  <c r="G1357" i="1" s="1"/>
  <c r="F1357" i="1"/>
  <c r="I1357" i="1"/>
  <c r="M1357" i="1"/>
  <c r="P1357" i="1"/>
  <c r="R1357" i="1" s="1"/>
  <c r="Q1357" i="1"/>
  <c r="T1357" i="1"/>
  <c r="B1358" i="1"/>
  <c r="E1358" i="1"/>
  <c r="G1358" i="1" s="1"/>
  <c r="F1358" i="1"/>
  <c r="I1358" i="1"/>
  <c r="M1358" i="1"/>
  <c r="P1358" i="1"/>
  <c r="R1358" i="1" s="1"/>
  <c r="Q1358" i="1"/>
  <c r="T1358" i="1"/>
  <c r="B1359" i="1"/>
  <c r="E1359" i="1"/>
  <c r="G1359" i="1" s="1"/>
  <c r="F1359" i="1"/>
  <c r="I1359" i="1"/>
  <c r="M1359" i="1"/>
  <c r="P1359" i="1"/>
  <c r="R1359" i="1" s="1"/>
  <c r="Q1359" i="1"/>
  <c r="T1359" i="1"/>
  <c r="B1360" i="1"/>
  <c r="E1360" i="1"/>
  <c r="G1360" i="1" s="1"/>
  <c r="F1360" i="1"/>
  <c r="I1360" i="1"/>
  <c r="M1360" i="1"/>
  <c r="P1360" i="1"/>
  <c r="R1360" i="1" s="1"/>
  <c r="Q1360" i="1"/>
  <c r="T1360" i="1"/>
  <c r="B1361" i="1"/>
  <c r="E1361" i="1"/>
  <c r="G1361" i="1" s="1"/>
  <c r="F1361" i="1"/>
  <c r="I1361" i="1"/>
  <c r="M1361" i="1"/>
  <c r="P1361" i="1"/>
  <c r="R1361" i="1" s="1"/>
  <c r="Q1361" i="1"/>
  <c r="T1361" i="1"/>
  <c r="B1362" i="1"/>
  <c r="E1362" i="1"/>
  <c r="G1362" i="1" s="1"/>
  <c r="F1362" i="1"/>
  <c r="I1362" i="1"/>
  <c r="M1362" i="1"/>
  <c r="P1362" i="1"/>
  <c r="R1362" i="1" s="1"/>
  <c r="Q1362" i="1"/>
  <c r="T1362" i="1"/>
  <c r="V1362" i="1"/>
  <c r="B1363" i="1"/>
  <c r="E1363" i="1"/>
  <c r="G1363" i="1" s="1"/>
  <c r="F1363" i="1"/>
  <c r="I1363" i="1"/>
  <c r="M1363" i="1"/>
  <c r="P1363" i="1"/>
  <c r="R1363" i="1" s="1"/>
  <c r="Q1363" i="1"/>
  <c r="T1363" i="1"/>
  <c r="V1363" i="1"/>
  <c r="B1364" i="1"/>
  <c r="E1364" i="1"/>
  <c r="G1364" i="1" s="1"/>
  <c r="F1364" i="1"/>
  <c r="I1364" i="1"/>
  <c r="M1364" i="1"/>
  <c r="P1364" i="1"/>
  <c r="R1364" i="1" s="1"/>
  <c r="Q1364" i="1"/>
  <c r="T1364" i="1"/>
  <c r="V1364" i="1"/>
  <c r="B1365" i="1"/>
  <c r="E1365" i="1"/>
  <c r="G1365" i="1" s="1"/>
  <c r="F1365" i="1"/>
  <c r="I1365" i="1"/>
  <c r="M1365" i="1"/>
  <c r="P1365" i="1"/>
  <c r="R1365" i="1" s="1"/>
  <c r="Q1365" i="1"/>
  <c r="T1365" i="1"/>
  <c r="V1365" i="1"/>
  <c r="B1366" i="1"/>
  <c r="E1366" i="1"/>
  <c r="G1366" i="1" s="1"/>
  <c r="F1366" i="1"/>
  <c r="I1366" i="1"/>
  <c r="M1366" i="1"/>
  <c r="P1366" i="1"/>
  <c r="R1366" i="1" s="1"/>
  <c r="Q1366" i="1"/>
  <c r="T1366" i="1"/>
  <c r="V1366" i="1"/>
  <c r="B1367" i="1"/>
  <c r="E1367" i="1"/>
  <c r="G1367" i="1" s="1"/>
  <c r="F1367" i="1"/>
  <c r="I1367" i="1"/>
  <c r="M1367" i="1"/>
  <c r="P1367" i="1"/>
  <c r="R1367" i="1" s="1"/>
  <c r="Q1367" i="1"/>
  <c r="T1367" i="1"/>
  <c r="V1367" i="1"/>
  <c r="B1368" i="1"/>
  <c r="E1368" i="1"/>
  <c r="G1368" i="1" s="1"/>
  <c r="F1368" i="1"/>
  <c r="I1368" i="1"/>
  <c r="M1368" i="1"/>
  <c r="P1368" i="1"/>
  <c r="R1368" i="1" s="1"/>
  <c r="Q1368" i="1"/>
  <c r="T1368" i="1"/>
  <c r="V1368" i="1"/>
  <c r="B1369" i="1"/>
  <c r="E1369" i="1"/>
  <c r="G1369" i="1" s="1"/>
  <c r="F1369" i="1"/>
  <c r="I1369" i="1"/>
  <c r="M1369" i="1"/>
  <c r="P1369" i="1"/>
  <c r="R1369" i="1" s="1"/>
  <c r="Q1369" i="1"/>
  <c r="T1369" i="1"/>
  <c r="V1369" i="1"/>
  <c r="B1370" i="1"/>
  <c r="E1370" i="1"/>
  <c r="G1370" i="1" s="1"/>
  <c r="F1370" i="1"/>
  <c r="I1370" i="1"/>
  <c r="M1370" i="1"/>
  <c r="P1370" i="1"/>
  <c r="R1370" i="1" s="1"/>
  <c r="Q1370" i="1"/>
  <c r="T1370" i="1"/>
  <c r="V1370" i="1"/>
  <c r="B1376" i="1"/>
  <c r="E1376" i="1"/>
  <c r="G1376" i="1" s="1"/>
  <c r="F1376" i="1"/>
  <c r="M1376" i="1"/>
  <c r="Q1376" i="1"/>
  <c r="R1376" i="1"/>
  <c r="T1376" i="1"/>
  <c r="B1377" i="1"/>
  <c r="E1377" i="1"/>
  <c r="G1377" i="1" s="1"/>
  <c r="F1377" i="1"/>
  <c r="I1377" i="1"/>
  <c r="M1377" i="1"/>
  <c r="P1377" i="1"/>
  <c r="R1377" i="1" s="1"/>
  <c r="Q1377" i="1"/>
  <c r="T1377" i="1"/>
  <c r="B1378" i="1"/>
  <c r="E1378" i="1"/>
  <c r="G1378" i="1" s="1"/>
  <c r="F1378" i="1"/>
  <c r="I1378" i="1"/>
  <c r="M1378" i="1"/>
  <c r="P1378" i="1"/>
  <c r="R1378" i="1" s="1"/>
  <c r="Q1378" i="1"/>
  <c r="T1378" i="1"/>
  <c r="B1379" i="1"/>
  <c r="E1379" i="1"/>
  <c r="G1379" i="1" s="1"/>
  <c r="F1379" i="1"/>
  <c r="I1379" i="1"/>
  <c r="M1379" i="1"/>
  <c r="P1379" i="1"/>
  <c r="R1379" i="1" s="1"/>
  <c r="Q1379" i="1"/>
  <c r="T1379" i="1"/>
  <c r="B1380" i="1"/>
  <c r="E1380" i="1"/>
  <c r="G1380" i="1" s="1"/>
  <c r="F1380" i="1"/>
  <c r="I1380" i="1"/>
  <c r="M1380" i="1"/>
  <c r="P1380" i="1"/>
  <c r="R1380" i="1" s="1"/>
  <c r="Q1380" i="1"/>
  <c r="T1380" i="1"/>
  <c r="B1381" i="1"/>
  <c r="E1381" i="1"/>
  <c r="G1381" i="1" s="1"/>
  <c r="F1381" i="1"/>
  <c r="I1381" i="1"/>
  <c r="M1381" i="1"/>
  <c r="P1381" i="1"/>
  <c r="R1381" i="1" s="1"/>
  <c r="Q1381" i="1"/>
  <c r="T1381" i="1"/>
  <c r="B1382" i="1"/>
  <c r="E1382" i="1"/>
  <c r="G1382" i="1" s="1"/>
  <c r="F1382" i="1"/>
  <c r="I1382" i="1"/>
  <c r="M1382" i="1"/>
  <c r="P1382" i="1"/>
  <c r="R1382" i="1" s="1"/>
  <c r="Q1382" i="1"/>
  <c r="T1382" i="1"/>
  <c r="B1383" i="1"/>
  <c r="E1383" i="1"/>
  <c r="G1383" i="1" s="1"/>
  <c r="F1383" i="1"/>
  <c r="I1383" i="1"/>
  <c r="M1383" i="1"/>
  <c r="P1383" i="1"/>
  <c r="R1383" i="1" s="1"/>
  <c r="Q1383" i="1"/>
  <c r="T1383" i="1"/>
  <c r="B1384" i="1"/>
  <c r="E1384" i="1"/>
  <c r="G1384" i="1" s="1"/>
  <c r="F1384" i="1"/>
  <c r="I1384" i="1"/>
  <c r="M1384" i="1"/>
  <c r="P1384" i="1"/>
  <c r="R1384" i="1" s="1"/>
  <c r="Q1384" i="1"/>
  <c r="T1384" i="1"/>
  <c r="B1385" i="1"/>
  <c r="E1385" i="1"/>
  <c r="G1385" i="1" s="1"/>
  <c r="F1385" i="1"/>
  <c r="I1385" i="1"/>
  <c r="M1385" i="1"/>
  <c r="P1385" i="1"/>
  <c r="R1385" i="1" s="1"/>
  <c r="Q1385" i="1"/>
  <c r="T1385" i="1"/>
  <c r="M1386" i="1"/>
  <c r="P1386" i="1"/>
  <c r="R1386" i="1" s="1"/>
  <c r="Q1386" i="1"/>
  <c r="T1386" i="1"/>
  <c r="M1387" i="1"/>
  <c r="P1387" i="1"/>
  <c r="R1387" i="1" s="1"/>
  <c r="Q1387" i="1"/>
  <c r="T1387" i="1"/>
  <c r="B1388" i="1"/>
  <c r="M1388" i="1"/>
  <c r="P1388" i="1"/>
  <c r="R1388" i="1" s="1"/>
  <c r="Q1388" i="1"/>
  <c r="T1388" i="1"/>
  <c r="B1389" i="1"/>
  <c r="K1389" i="1"/>
  <c r="M1389" i="1"/>
  <c r="P1389" i="1"/>
  <c r="R1389" i="1" s="1"/>
  <c r="Q1389" i="1"/>
  <c r="T1389" i="1"/>
  <c r="B1390" i="1"/>
  <c r="M1390" i="1"/>
  <c r="P1390" i="1"/>
  <c r="R1390" i="1" s="1"/>
  <c r="Q1390" i="1"/>
  <c r="T1390" i="1"/>
  <c r="M1391" i="1"/>
  <c r="P1391" i="1"/>
  <c r="R1391" i="1" s="1"/>
  <c r="Q1391" i="1"/>
  <c r="T1391" i="1"/>
  <c r="M1392" i="1"/>
  <c r="P1392" i="1"/>
  <c r="R1392" i="1" s="1"/>
  <c r="Q1392" i="1"/>
  <c r="T1392" i="1"/>
  <c r="J1393" i="1"/>
  <c r="K1393" i="1"/>
  <c r="M1393" i="1"/>
  <c r="P1393" i="1"/>
  <c r="R1393" i="1" s="1"/>
  <c r="Q1393" i="1"/>
  <c r="T1393" i="1"/>
  <c r="B1399" i="1"/>
  <c r="F1399" i="1"/>
  <c r="G1399" i="1"/>
  <c r="M1399" i="1"/>
  <c r="Q1399" i="1"/>
  <c r="R1399" i="1"/>
  <c r="T1399" i="1"/>
  <c r="B1400" i="1"/>
  <c r="E1400" i="1"/>
  <c r="G1400" i="1" s="1"/>
  <c r="F1400" i="1"/>
  <c r="I1400" i="1"/>
  <c r="M1400" i="1"/>
  <c r="P1400" i="1"/>
  <c r="R1400" i="1" s="1"/>
  <c r="Q1400" i="1"/>
  <c r="T1400" i="1"/>
  <c r="B1401" i="1"/>
  <c r="E1401" i="1"/>
  <c r="G1401" i="1" s="1"/>
  <c r="F1401" i="1"/>
  <c r="I1401" i="1"/>
  <c r="M1401" i="1"/>
  <c r="P1401" i="1"/>
  <c r="R1401" i="1" s="1"/>
  <c r="Q1401" i="1"/>
  <c r="T1401" i="1"/>
  <c r="B1402" i="1"/>
  <c r="E1402" i="1"/>
  <c r="G1402" i="1" s="1"/>
  <c r="F1402" i="1"/>
  <c r="I1402" i="1"/>
  <c r="M1402" i="1"/>
  <c r="P1402" i="1"/>
  <c r="R1402" i="1" s="1"/>
  <c r="Q1402" i="1"/>
  <c r="T1402" i="1"/>
  <c r="B1403" i="1"/>
  <c r="E1403" i="1"/>
  <c r="G1403" i="1" s="1"/>
  <c r="F1403" i="1"/>
  <c r="I1403" i="1"/>
  <c r="M1403" i="1"/>
  <c r="P1403" i="1"/>
  <c r="R1403" i="1" s="1"/>
  <c r="Q1403" i="1"/>
  <c r="T1403" i="1"/>
  <c r="B1404" i="1"/>
  <c r="E1404" i="1"/>
  <c r="G1404" i="1" s="1"/>
  <c r="F1404" i="1"/>
  <c r="I1404" i="1"/>
  <c r="M1404" i="1"/>
  <c r="P1404" i="1"/>
  <c r="R1404" i="1" s="1"/>
  <c r="Q1404" i="1"/>
  <c r="T1404" i="1"/>
  <c r="B1405" i="1"/>
  <c r="E1405" i="1"/>
  <c r="G1405" i="1" s="1"/>
  <c r="F1405" i="1"/>
  <c r="I1405" i="1"/>
  <c r="M1405" i="1"/>
  <c r="P1405" i="1"/>
  <c r="R1405" i="1" s="1"/>
  <c r="Q1405" i="1"/>
  <c r="T1405" i="1"/>
  <c r="B1406" i="1"/>
  <c r="E1406" i="1"/>
  <c r="G1406" i="1" s="1"/>
  <c r="F1406" i="1"/>
  <c r="I1406" i="1"/>
  <c r="M1406" i="1"/>
  <c r="P1406" i="1"/>
  <c r="R1406" i="1" s="1"/>
  <c r="Q1406" i="1"/>
  <c r="T1406" i="1"/>
  <c r="B1407" i="1"/>
  <c r="E1407" i="1"/>
  <c r="G1407" i="1" s="1"/>
  <c r="F1407" i="1"/>
  <c r="I1407" i="1"/>
  <c r="M1407" i="1"/>
  <c r="P1407" i="1"/>
  <c r="R1407" i="1" s="1"/>
  <c r="Q1407" i="1"/>
  <c r="T1407" i="1"/>
  <c r="B1408" i="1"/>
  <c r="E1408" i="1"/>
  <c r="G1408" i="1" s="1"/>
  <c r="F1408" i="1"/>
  <c r="I1408" i="1"/>
  <c r="M1408" i="1"/>
  <c r="P1408" i="1"/>
  <c r="R1408" i="1" s="1"/>
  <c r="Q1408" i="1"/>
  <c r="T1408" i="1"/>
  <c r="B1409" i="1"/>
  <c r="E1409" i="1"/>
  <c r="G1409" i="1" s="1"/>
  <c r="F1409" i="1"/>
  <c r="I1409" i="1"/>
  <c r="M1409" i="1"/>
  <c r="P1409" i="1"/>
  <c r="R1409" i="1" s="1"/>
  <c r="Q1409" i="1"/>
  <c r="T1409" i="1"/>
  <c r="B1410" i="1"/>
  <c r="E1410" i="1"/>
  <c r="G1410" i="1" s="1"/>
  <c r="F1410" i="1"/>
  <c r="I1410" i="1"/>
  <c r="M1410" i="1"/>
  <c r="P1410" i="1"/>
  <c r="R1410" i="1" s="1"/>
  <c r="Q1410" i="1"/>
  <c r="T1410" i="1"/>
  <c r="B1411" i="1"/>
  <c r="E1411" i="1"/>
  <c r="G1411" i="1" s="1"/>
  <c r="F1411" i="1"/>
  <c r="I1411" i="1"/>
  <c r="M1411" i="1"/>
  <c r="P1411" i="1"/>
  <c r="R1411" i="1" s="1"/>
  <c r="Q1411" i="1"/>
  <c r="T1411" i="1"/>
  <c r="B1412" i="1"/>
  <c r="E1412" i="1"/>
  <c r="G1412" i="1" s="1"/>
  <c r="F1412" i="1"/>
  <c r="I1412" i="1"/>
  <c r="M1412" i="1"/>
  <c r="P1412" i="1"/>
  <c r="R1412" i="1" s="1"/>
  <c r="Q1412" i="1"/>
  <c r="T1412" i="1"/>
  <c r="B1413" i="1"/>
  <c r="E1413" i="1"/>
  <c r="G1413" i="1" s="1"/>
  <c r="F1413" i="1"/>
  <c r="I1413" i="1"/>
  <c r="M1413" i="1"/>
  <c r="P1413" i="1"/>
  <c r="R1413" i="1" s="1"/>
  <c r="Q1413" i="1"/>
  <c r="T1413" i="1"/>
  <c r="B1414" i="1"/>
  <c r="E1414" i="1"/>
  <c r="G1414" i="1" s="1"/>
  <c r="F1414" i="1"/>
  <c r="I1414" i="1"/>
  <c r="M1414" i="1"/>
  <c r="P1414" i="1"/>
  <c r="R1414" i="1" s="1"/>
  <c r="Q1414" i="1"/>
  <c r="T1414" i="1"/>
  <c r="B1415" i="1"/>
  <c r="E1415" i="1"/>
  <c r="G1415" i="1" s="1"/>
  <c r="F1415" i="1"/>
  <c r="I1415" i="1"/>
  <c r="M1415" i="1"/>
  <c r="P1415" i="1"/>
  <c r="R1415" i="1" s="1"/>
  <c r="Q1415" i="1"/>
  <c r="T1415" i="1"/>
  <c r="B1416" i="1"/>
  <c r="E1416" i="1"/>
  <c r="G1416" i="1" s="1"/>
  <c r="F1416" i="1"/>
  <c r="I1416" i="1"/>
  <c r="M1416" i="1"/>
  <c r="P1416" i="1"/>
  <c r="R1416" i="1" s="1"/>
  <c r="Q1416" i="1"/>
  <c r="T1416" i="1"/>
  <c r="M1422" i="1"/>
  <c r="Q1422" i="1"/>
  <c r="R1422" i="1"/>
  <c r="M1423" i="1"/>
  <c r="P1423" i="1"/>
  <c r="R1423" i="1" s="1"/>
  <c r="Q1423" i="1"/>
  <c r="T1423" i="1"/>
  <c r="M1424" i="1"/>
  <c r="P1424" i="1"/>
  <c r="R1424" i="1" s="1"/>
  <c r="Q1424" i="1"/>
  <c r="T1424" i="1"/>
  <c r="J1425" i="1"/>
  <c r="M1425" i="1"/>
  <c r="P1425" i="1"/>
  <c r="R1425" i="1" s="1"/>
  <c r="Q1425" i="1"/>
  <c r="T1425" i="1"/>
  <c r="M1426" i="1"/>
  <c r="P1426" i="1"/>
  <c r="R1426" i="1" s="1"/>
  <c r="Q1426" i="1"/>
  <c r="T1426" i="1"/>
  <c r="M1427" i="1"/>
  <c r="P1427" i="1"/>
  <c r="R1427" i="1" s="1"/>
  <c r="Q1427" i="1"/>
  <c r="T1427" i="1"/>
  <c r="B1428" i="1"/>
  <c r="M1428" i="1"/>
  <c r="P1428" i="1"/>
  <c r="R1428" i="1" s="1"/>
  <c r="Q1428" i="1"/>
  <c r="T1428" i="1"/>
  <c r="M1429" i="1"/>
  <c r="P1429" i="1"/>
  <c r="R1429" i="1" s="1"/>
  <c r="Q1429" i="1"/>
  <c r="T1429" i="1"/>
  <c r="M1430" i="1"/>
  <c r="P1430" i="1"/>
  <c r="R1430" i="1" s="1"/>
  <c r="Q1430" i="1"/>
  <c r="T1430" i="1"/>
  <c r="J1431" i="1"/>
  <c r="M1431" i="1"/>
  <c r="P1431" i="1"/>
  <c r="R1431" i="1" s="1"/>
  <c r="Q1431" i="1"/>
  <c r="T1431" i="1"/>
  <c r="M1432" i="1"/>
  <c r="P1432" i="1"/>
  <c r="R1432" i="1" s="1"/>
  <c r="Q1432" i="1"/>
  <c r="T1432" i="1"/>
  <c r="M1433" i="1"/>
  <c r="P1433" i="1"/>
  <c r="R1433" i="1" s="1"/>
  <c r="Q1433" i="1"/>
  <c r="T1433" i="1"/>
  <c r="M1434" i="1"/>
  <c r="P1434" i="1"/>
  <c r="R1434" i="1" s="1"/>
  <c r="Q1434" i="1"/>
  <c r="T1434" i="1"/>
  <c r="M1435" i="1"/>
  <c r="P1435" i="1"/>
  <c r="R1435" i="1" s="1"/>
  <c r="Q1435" i="1"/>
  <c r="T1435" i="1"/>
  <c r="B1436" i="1"/>
  <c r="M1436" i="1"/>
  <c r="P1436" i="1"/>
  <c r="R1436" i="1" s="1"/>
  <c r="Q1436" i="1"/>
  <c r="T1436" i="1"/>
  <c r="M1437" i="1"/>
  <c r="P1437" i="1"/>
  <c r="R1437" i="1" s="1"/>
  <c r="Q1437" i="1"/>
  <c r="T1437" i="1"/>
  <c r="M1438" i="1"/>
  <c r="P1438" i="1"/>
  <c r="R1438" i="1" s="1"/>
  <c r="Q1438" i="1"/>
  <c r="T1438" i="1"/>
  <c r="J1439" i="1"/>
  <c r="M1439" i="1"/>
  <c r="P1439" i="1"/>
  <c r="R1439" i="1" s="1"/>
  <c r="Q1439" i="1"/>
  <c r="T1439" i="1"/>
  <c r="B1445" i="1"/>
  <c r="F1445" i="1"/>
  <c r="G1445" i="1"/>
  <c r="B1446" i="1"/>
  <c r="E1446" i="1"/>
  <c r="G1446" i="1" s="1"/>
  <c r="F1446" i="1"/>
  <c r="I1446" i="1"/>
  <c r="B1447" i="1"/>
  <c r="E1447" i="1"/>
  <c r="G1447" i="1" s="1"/>
  <c r="F1447" i="1"/>
  <c r="I1447" i="1"/>
  <c r="B1448" i="1"/>
  <c r="E1448" i="1"/>
  <c r="G1448" i="1" s="1"/>
  <c r="F1448" i="1"/>
  <c r="I1448" i="1"/>
  <c r="B1449" i="1"/>
  <c r="E1449" i="1"/>
  <c r="G1449" i="1" s="1"/>
  <c r="F1449" i="1"/>
  <c r="I1449" i="1"/>
  <c r="B1450" i="1"/>
  <c r="E1450" i="1"/>
  <c r="G1450" i="1" s="1"/>
  <c r="F1450" i="1"/>
  <c r="I1450" i="1"/>
  <c r="B1451" i="1"/>
  <c r="E1451" i="1"/>
  <c r="G1451" i="1" s="1"/>
  <c r="F1451" i="1"/>
  <c r="I1451" i="1"/>
  <c r="B1452" i="1"/>
  <c r="E1452" i="1"/>
  <c r="G1452" i="1" s="1"/>
  <c r="F1452" i="1"/>
  <c r="I1452" i="1"/>
  <c r="B1456" i="1"/>
  <c r="B1457" i="1"/>
  <c r="J1457" i="1"/>
  <c r="B1459" i="1"/>
  <c r="B1460" i="1"/>
  <c r="E1460" i="1"/>
  <c r="G1460" i="1" s="1"/>
  <c r="F1460" i="1"/>
  <c r="I1460" i="1"/>
  <c r="J1462" i="1"/>
  <c r="K1462" i="1"/>
  <c r="AV573" i="1" l="1"/>
  <c r="G642" i="1"/>
  <c r="G641" i="1"/>
  <c r="AS573" i="1"/>
  <c r="AH428" i="1"/>
  <c r="AJ428" i="1" l="1"/>
  <c r="C450" i="1"/>
  <c r="E450" i="1" s="1"/>
  <c r="C518" i="1"/>
  <c r="N1277" i="1"/>
  <c r="C1425" i="1"/>
  <c r="E1425" i="1" s="1"/>
  <c r="C1439" i="1"/>
  <c r="C910" i="1"/>
  <c r="C1323" i="1"/>
  <c r="E1323" i="1" s="1"/>
  <c r="C1393" i="1"/>
  <c r="C1462" i="1"/>
  <c r="AU548" i="1"/>
  <c r="E518" i="1" l="1"/>
  <c r="E1439" i="1"/>
  <c r="P1277" i="1"/>
  <c r="E1393" i="1"/>
  <c r="E910" i="1"/>
  <c r="E1462" i="1"/>
  <c r="AW17" i="1"/>
  <c r="AT548" i="1" l="1"/>
  <c r="AW485" i="1" s="1"/>
  <c r="AR548" i="1"/>
  <c r="AV548" i="1" s="1"/>
  <c r="AS548" i="1" l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47" i="1"/>
  <c r="B546" i="1"/>
  <c r="G546" i="1"/>
  <c r="F546" i="1"/>
  <c r="AI428" i="1" l="1"/>
  <c r="AK428" i="1" l="1"/>
  <c r="AL428" i="1"/>
  <c r="D450" i="1"/>
  <c r="D518" i="1"/>
  <c r="D910" i="1"/>
  <c r="D1323" i="1"/>
  <c r="D1393" i="1"/>
  <c r="D1462" i="1"/>
  <c r="O1277" i="1"/>
  <c r="D1425" i="1"/>
  <c r="D1439" i="1"/>
  <c r="AM428" i="1"/>
  <c r="AN428" i="1" l="1"/>
  <c r="AG428" i="1"/>
  <c r="H450" i="1"/>
  <c r="F450" i="1"/>
  <c r="G450" i="1"/>
  <c r="AW434" i="1"/>
  <c r="AW343" i="1"/>
  <c r="H518" i="1"/>
  <c r="F518" i="1"/>
  <c r="G518" i="1"/>
  <c r="F510" i="1"/>
  <c r="G510" i="1"/>
  <c r="F511" i="1"/>
  <c r="G511" i="1"/>
  <c r="F1462" i="1"/>
  <c r="G1462" i="1"/>
  <c r="G1425" i="1"/>
  <c r="F1425" i="1"/>
  <c r="G1323" i="1"/>
  <c r="F1323" i="1"/>
  <c r="S1277" i="1"/>
  <c r="H1425" i="1"/>
  <c r="H1439" i="1"/>
  <c r="H1462" i="1"/>
  <c r="H910" i="1"/>
  <c r="H1323" i="1"/>
  <c r="H1393" i="1"/>
  <c r="G1439" i="1"/>
  <c r="F1439" i="1"/>
  <c r="R1277" i="1"/>
  <c r="Q1277" i="1"/>
  <c r="G1393" i="1"/>
  <c r="F1393" i="1"/>
  <c r="G910" i="1"/>
  <c r="F910" i="1"/>
  <c r="I450" i="1" l="1"/>
  <c r="B450" i="1"/>
  <c r="I511" i="1"/>
  <c r="B511" i="1"/>
  <c r="I510" i="1"/>
  <c r="B510" i="1"/>
  <c r="I518" i="1"/>
  <c r="B518" i="1"/>
  <c r="B1323" i="1"/>
  <c r="I1323" i="1"/>
  <c r="I1462" i="1"/>
  <c r="B1462" i="1"/>
  <c r="B1425" i="1"/>
  <c r="I1425" i="1"/>
  <c r="I1393" i="1"/>
  <c r="B1393" i="1"/>
  <c r="I910" i="1"/>
  <c r="B910" i="1"/>
  <c r="I1439" i="1"/>
  <c r="B1439" i="1"/>
  <c r="T1277" i="1"/>
  <c r="M1277" i="1"/>
</calcChain>
</file>

<file path=xl/sharedStrings.xml><?xml version="1.0" encoding="utf-8"?>
<sst xmlns="http://schemas.openxmlformats.org/spreadsheetml/2006/main" count="2078" uniqueCount="130">
  <si>
    <t>Time</t>
  </si>
  <si>
    <r>
      <rPr>
        <sz val="10"/>
        <color theme="1"/>
        <rFont val="宋体"/>
        <family val="3"/>
        <charset val="134"/>
      </rPr>
      <t>总进线</t>
    </r>
  </si>
  <si>
    <r>
      <t>180s</t>
    </r>
    <r>
      <rPr>
        <sz val="10"/>
        <color theme="1"/>
        <rFont val="宋体"/>
        <family val="3"/>
        <charset val="134"/>
      </rPr>
      <t>接起</t>
    </r>
  </si>
  <si>
    <r>
      <rPr>
        <sz val="10"/>
        <color theme="1"/>
        <rFont val="宋体"/>
        <family val="3"/>
        <charset val="134"/>
      </rPr>
      <t>半小时进线</t>
    </r>
  </si>
  <si>
    <r>
      <rPr>
        <sz val="10"/>
        <color theme="1"/>
        <rFont val="宋体"/>
        <family val="3"/>
        <charset val="134"/>
      </rPr>
      <t>当前</t>
    </r>
    <r>
      <rPr>
        <sz val="10"/>
        <color theme="1"/>
        <rFont val="Calibri"/>
        <family val="2"/>
      </rPr>
      <t>SL</t>
    </r>
  </si>
  <si>
    <r>
      <rPr>
        <sz val="10"/>
        <color theme="1"/>
        <rFont val="宋体"/>
        <family val="3"/>
        <charset val="134"/>
      </rPr>
      <t>半小时</t>
    </r>
    <r>
      <rPr>
        <sz val="10"/>
        <color theme="1"/>
        <rFont val="Calibri"/>
        <family val="2"/>
      </rPr>
      <t>SL</t>
    </r>
  </si>
  <si>
    <t>总接起</t>
  </si>
  <si>
    <r>
      <rPr>
        <sz val="10"/>
        <color theme="1"/>
        <rFont val="宋体"/>
        <family val="3"/>
        <charset val="134"/>
      </rPr>
      <t>半小时接起</t>
    </r>
  </si>
  <si>
    <t>CISS</t>
  </si>
  <si>
    <t>Current Call</t>
  </si>
  <si>
    <t>Call Wait Agent</t>
  </si>
  <si>
    <t>Call current SVI</t>
  </si>
  <si>
    <t>Call Receive</t>
  </si>
  <si>
    <t>Percentage Call Wait</t>
  </si>
  <si>
    <t>Call Receive OH</t>
  </si>
  <si>
    <t>Call Receive OOH</t>
  </si>
  <si>
    <t>Call Abandon</t>
  </si>
  <si>
    <t>Call Abandon in Wait</t>
  </si>
  <si>
    <t>Call disconnect</t>
  </si>
  <si>
    <t>Call disconnect directly</t>
  </si>
  <si>
    <t>Call disconnect after wait</t>
  </si>
  <si>
    <t>Call distributed Internal - Agent</t>
  </si>
  <si>
    <t>Call distributed Internal - Number</t>
  </si>
  <si>
    <t>Call distributed external</t>
  </si>
  <si>
    <t>Call distributed Target 1</t>
  </si>
  <si>
    <t>Call distributed Target 2</t>
  </si>
  <si>
    <t>Call distributed Target 3</t>
  </si>
  <si>
    <t>Call Answered</t>
  </si>
  <si>
    <t>Call Answered less 5sec wait</t>
  </si>
  <si>
    <t>Call Answered less 10sec wait</t>
  </si>
  <si>
    <t>Call Answered less 20sec wait</t>
  </si>
  <si>
    <t>Call Answered less 30sec wait</t>
  </si>
  <si>
    <t>Total time in queue</t>
  </si>
  <si>
    <t>AHT_Targets</t>
  </si>
  <si>
    <t>ASA</t>
  </si>
  <si>
    <t>AWA</t>
  </si>
  <si>
    <t>AWT</t>
  </si>
  <si>
    <t>Call Answered less 60sec wait</t>
  </si>
  <si>
    <t>Call Answered less 120sec wait</t>
  </si>
  <si>
    <t>Call Answered less 180sec wait</t>
  </si>
  <si>
    <t>Call Answered greater 180sec wait</t>
  </si>
  <si>
    <t>Service Level</t>
  </si>
  <si>
    <t>Service Level 5s</t>
  </si>
  <si>
    <t>Service Level 10s</t>
  </si>
  <si>
    <t>Service Level 20s</t>
  </si>
  <si>
    <t>Service Level 30s</t>
  </si>
  <si>
    <t>Service Level 60s</t>
  </si>
  <si>
    <t>Service Level 120s</t>
  </si>
  <si>
    <t>Service Level 180s</t>
  </si>
  <si>
    <t>Service Level &gt; 180s</t>
  </si>
  <si>
    <t>Agents Logged In</t>
  </si>
  <si>
    <t>Agents Ready</t>
  </si>
  <si>
    <t>% Agents Ready</t>
  </si>
  <si>
    <t>Oldest Call Waiting</t>
  </si>
  <si>
    <t>Total Answered Target</t>
  </si>
  <si>
    <t>CS_AP_SY_CHS_PRINTER_CRT_CHN_TGT_VQ@SIP_HP_SIN</t>
  </si>
  <si>
    <t>CS_AP_SY_CHS_PRINTER_PRI_ENG_TGT_VQ@SIP_HP_SIN</t>
  </si>
  <si>
    <t>CS_AP_SY_CHS_PRINTER_L0_CHN_TGT_VQ@SIP_HP_SIN</t>
  </si>
  <si>
    <t>CS_AP_SY_CHS_PRINTER_AIO_PRI_CHN_TGT_VQ@SIP_HP_SIN</t>
  </si>
  <si>
    <t>CS_AP_SY_CHS_PRINTER_2Q_PRI_CHN_TGT_VQ@SIP_HP_SIN</t>
  </si>
  <si>
    <t>CS_AP_SY_CHS_PRINTER_K5_PRI_CHN_TGT_VQ@SIP_HP_SIN</t>
  </si>
  <si>
    <t>CS_AP_SY_CHS_PRINTER_SMB_PRI_CHN_TGT_VQ@SIP_HP_SIN</t>
  </si>
  <si>
    <t>CS_AP_SY_CHS_PRINTER_SF_PRI_CHN_TGT_VQ@SIP_HP_SIN</t>
  </si>
  <si>
    <t>CS_AP_SY_CHS_PRINTER_2BSB_PRI_CHN_TGT_VQ@SIP_HP_SIN</t>
  </si>
  <si>
    <t>CS_AP_SY_CHS_PRINTER_PFP_PRI_CHN_TGT_VQ@SIP_HP_SIN</t>
  </si>
  <si>
    <t>CS_AP_SY_CHS_PRINTER_CIP_PRI_CHN_TGT_VQ@SIP_HP_SIN</t>
  </si>
  <si>
    <t>CS_AP_SY_CHS_PRINTER_Carepack_PRI_CHN_TGT_VQ@SIP_HP_SIN</t>
  </si>
  <si>
    <t>CS_AP_SY_CHS_COMMERCIAL_MAPrt_XFER_CHN_TGT_VQ@SIP_HP_SIN</t>
  </si>
  <si>
    <t>CS_AP_SY_CHS_PRINTER_OOW_CHN_TGT_VQ@SIP_HP_SIN</t>
  </si>
  <si>
    <t>Time</t>
    <phoneticPr fontId="2" type="noConversion"/>
  </si>
  <si>
    <t>abandon%</t>
    <phoneticPr fontId="2" type="noConversion"/>
  </si>
  <si>
    <r>
      <rPr>
        <sz val="10"/>
        <color theme="1"/>
        <rFont val="宋体"/>
        <family val="3"/>
        <charset val="134"/>
      </rPr>
      <t>经销商</t>
    </r>
  </si>
  <si>
    <t>值班人员：Betty Ding</t>
    <phoneticPr fontId="2" type="noConversion"/>
  </si>
  <si>
    <r>
      <rPr>
        <sz val="10"/>
        <color theme="1"/>
        <rFont val="宋体"/>
        <family val="3"/>
        <charset val="134"/>
      </rPr>
      <t>当前</t>
    </r>
    <r>
      <rPr>
        <sz val="10"/>
        <color theme="1"/>
        <rFont val="Calibri"/>
        <family val="2"/>
      </rPr>
      <t>SL</t>
    </r>
    <phoneticPr fontId="2" type="noConversion"/>
  </si>
  <si>
    <t>NA</t>
    <phoneticPr fontId="2" type="noConversion"/>
  </si>
  <si>
    <t>值班人员：Jaray Chen</t>
    <phoneticPr fontId="2" type="noConversion"/>
  </si>
  <si>
    <t>值班人员：Yihao Wu</t>
    <phoneticPr fontId="2" type="noConversion"/>
  </si>
  <si>
    <t>值班人员：Aaron Chen</t>
    <phoneticPr fontId="2" type="noConversion"/>
  </si>
  <si>
    <t>值班人员：Emmett Gu</t>
    <phoneticPr fontId="2" type="noConversion"/>
  </si>
  <si>
    <t>值班人员：Troven Mao</t>
    <phoneticPr fontId="2" type="noConversion"/>
  </si>
  <si>
    <t>N/A</t>
    <phoneticPr fontId="2" type="noConversion"/>
  </si>
  <si>
    <t xml:space="preserve">值班人员：Yihao Wu </t>
    <phoneticPr fontId="2" type="noConversion"/>
  </si>
  <si>
    <t>Name</t>
  </si>
  <si>
    <t>值班人员：Troven mao</t>
    <phoneticPr fontId="2" type="noConversion"/>
  </si>
  <si>
    <t>94..81%</t>
    <phoneticPr fontId="2" type="noConversion"/>
  </si>
  <si>
    <t>CS</t>
    <phoneticPr fontId="2" type="noConversion"/>
  </si>
  <si>
    <t>SH</t>
    <phoneticPr fontId="2" type="noConversion"/>
  </si>
  <si>
    <t>Total</t>
    <phoneticPr fontId="2" type="noConversion"/>
  </si>
  <si>
    <r>
      <rPr>
        <sz val="10"/>
        <color theme="1"/>
        <rFont val="宋体"/>
        <family val="2"/>
      </rPr>
      <t>进线</t>
    </r>
    <phoneticPr fontId="2" type="noConversion"/>
  </si>
  <si>
    <r>
      <rPr>
        <sz val="10"/>
        <color theme="1"/>
        <rFont val="宋体"/>
        <family val="2"/>
      </rPr>
      <t>总接起</t>
    </r>
    <phoneticPr fontId="2" type="noConversion"/>
  </si>
  <si>
    <r>
      <t>180s</t>
    </r>
    <r>
      <rPr>
        <sz val="10"/>
        <color theme="1"/>
        <rFont val="宋体"/>
        <family val="2"/>
      </rPr>
      <t>接起</t>
    </r>
    <phoneticPr fontId="2" type="noConversion"/>
  </si>
  <si>
    <r>
      <rPr>
        <sz val="10"/>
        <color theme="1"/>
        <rFont val="宋体"/>
        <family val="3"/>
        <charset val="134"/>
      </rPr>
      <t>当前</t>
    </r>
    <r>
      <rPr>
        <sz val="10"/>
        <color theme="1"/>
        <rFont val="Calibri"/>
        <family val="2"/>
      </rPr>
      <t>SL</t>
    </r>
    <phoneticPr fontId="2" type="noConversion"/>
  </si>
  <si>
    <t>ABN%</t>
    <phoneticPr fontId="2" type="noConversion"/>
  </si>
  <si>
    <t>AHT</t>
    <phoneticPr fontId="2" type="noConversion"/>
  </si>
  <si>
    <t>值班人员：Troven Mao</t>
    <phoneticPr fontId="2" type="noConversion"/>
  </si>
  <si>
    <t>N/A</t>
    <phoneticPr fontId="2" type="noConversion"/>
  </si>
  <si>
    <t>值班人员：Jaray Chen</t>
    <phoneticPr fontId="2" type="noConversion"/>
  </si>
  <si>
    <t>值班人员：Emmett Gu</t>
    <phoneticPr fontId="2" type="noConversion"/>
  </si>
  <si>
    <t>值班人员：Aaron Chen</t>
    <phoneticPr fontId="2" type="noConversion"/>
  </si>
  <si>
    <t>值班人员：Yihao Wu</t>
    <phoneticPr fontId="2" type="noConversion"/>
  </si>
  <si>
    <t>abandon%</t>
    <phoneticPr fontId="2" type="noConversion"/>
  </si>
  <si>
    <t>值班人员：Betty Ding</t>
    <phoneticPr fontId="2" type="noConversion"/>
  </si>
  <si>
    <t>值班人员：Emmett Gu</t>
    <phoneticPr fontId="2" type="noConversion"/>
  </si>
  <si>
    <t xml:space="preserve">值班人员：Yihao Wu </t>
    <phoneticPr fontId="2" type="noConversion"/>
  </si>
  <si>
    <t>值班人员：Aaron Chen</t>
    <phoneticPr fontId="2" type="noConversion"/>
  </si>
  <si>
    <t>SH</t>
    <phoneticPr fontId="2" type="noConversion"/>
  </si>
  <si>
    <t>Total</t>
    <phoneticPr fontId="2" type="noConversion"/>
  </si>
  <si>
    <t>Samsung</t>
    <phoneticPr fontId="2" type="noConversion"/>
  </si>
  <si>
    <r>
      <rPr>
        <sz val="10"/>
        <color theme="1"/>
        <rFont val="宋体"/>
        <family val="2"/>
      </rPr>
      <t>进线</t>
    </r>
    <phoneticPr fontId="2" type="noConversion"/>
  </si>
  <si>
    <r>
      <rPr>
        <sz val="10"/>
        <color theme="1"/>
        <rFont val="宋体"/>
        <family val="2"/>
      </rPr>
      <t>总接起</t>
    </r>
    <phoneticPr fontId="2" type="noConversion"/>
  </si>
  <si>
    <r>
      <t>180s</t>
    </r>
    <r>
      <rPr>
        <sz val="10"/>
        <color theme="1"/>
        <rFont val="宋体"/>
        <family val="2"/>
      </rPr>
      <t>接起</t>
    </r>
    <phoneticPr fontId="2" type="noConversion"/>
  </si>
  <si>
    <r>
      <rPr>
        <sz val="10"/>
        <color theme="1"/>
        <rFont val="宋体"/>
        <family val="3"/>
        <charset val="134"/>
      </rPr>
      <t>当前</t>
    </r>
    <r>
      <rPr>
        <sz val="10"/>
        <color theme="1"/>
        <rFont val="Calibri"/>
        <family val="2"/>
      </rPr>
      <t>SL</t>
    </r>
    <phoneticPr fontId="2" type="noConversion"/>
  </si>
  <si>
    <t>值班人员：Troven Mao</t>
    <phoneticPr fontId="2" type="noConversion"/>
  </si>
  <si>
    <t>值班人员：Jaray Chen</t>
    <phoneticPr fontId="2" type="noConversion"/>
  </si>
  <si>
    <t>值班人员：Betty Ding</t>
    <phoneticPr fontId="2" type="noConversion"/>
  </si>
  <si>
    <t>值班人员：Jaray Chen</t>
    <phoneticPr fontId="2" type="noConversion"/>
  </si>
  <si>
    <r>
      <t>180s</t>
    </r>
    <r>
      <rPr>
        <sz val="10"/>
        <color theme="1"/>
        <rFont val="宋体"/>
        <family val="2"/>
      </rPr>
      <t>接起</t>
    </r>
    <phoneticPr fontId="2" type="noConversion"/>
  </si>
  <si>
    <t>值班人员：Emmett Gu</t>
    <phoneticPr fontId="2" type="noConversion"/>
  </si>
  <si>
    <t>值班人员：Yihao Wu</t>
    <phoneticPr fontId="2" type="noConversion"/>
  </si>
  <si>
    <t>值班人员：Emmett Gu</t>
    <phoneticPr fontId="2" type="noConversion"/>
  </si>
  <si>
    <t>值班人员：Yihao Wu</t>
    <phoneticPr fontId="2" type="noConversion"/>
  </si>
  <si>
    <t>值班人员：Troven Mao</t>
    <phoneticPr fontId="2" type="noConversion"/>
  </si>
  <si>
    <t>值班人员：Jaray Chen</t>
    <phoneticPr fontId="2" type="noConversion"/>
  </si>
  <si>
    <t>值班人员：Betty Ding</t>
    <phoneticPr fontId="2" type="noConversion"/>
  </si>
  <si>
    <t>值班人员：Emmett Gu</t>
    <phoneticPr fontId="2" type="noConversion"/>
  </si>
  <si>
    <t>.</t>
    <phoneticPr fontId="2" type="noConversion"/>
  </si>
  <si>
    <t>值班人员：Yihao Wu</t>
    <phoneticPr fontId="2" type="noConversion"/>
  </si>
  <si>
    <t>总数</t>
    <phoneticPr fontId="2" type="noConversion"/>
  </si>
  <si>
    <t>平均每小时的进线量</t>
    <phoneticPr fontId="2" type="noConversion"/>
  </si>
  <si>
    <t>平均每小时的电话量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</si>
</sst>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vertical="center"/>
    </xf>
    <xf numFmtId="21" fontId="3" fillId="0" borderId="0" xfId="0" applyNumberFormat="1" applyFont="1" applyAlignment="1">
      <alignment vertical="center"/>
    </xf>
    <xf numFmtId="0" fontId="3" fillId="0" borderId="0" xfId="0" applyFont="1"/>
    <xf numFmtId="10" fontId="3" fillId="0" borderId="0" xfId="0" applyNumberFormat="1" applyFont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20" fontId="4" fillId="0" borderId="1" xfId="0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10" fontId="7" fillId="0" borderId="1" xfId="1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/>
    <xf numFmtId="9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76" fontId="0" fillId="0" borderId="1" xfId="0" applyNumberFormat="1" applyBorder="1"/>
    <xf numFmtId="0" fontId="0" fillId="0" borderId="1" xfId="0" applyNumberFormat="1" applyBorder="1"/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0" fillId="0" borderId="1" xfId="0" applyBorder="1"/>
    <xf numFmtId="0" fontId="0" fillId="5" borderId="1" xfId="0" applyFill="1" applyBorder="1"/>
    <xf numFmtId="10" fontId="0" fillId="0" borderId="1" xfId="0" applyNumberFormat="1" applyBorder="1"/>
    <xf numFmtId="10" fontId="0" fillId="0" borderId="1" xfId="1" applyNumberFormat="1" applyFont="1" applyBorder="1" applyAlignment="1"/>
    <xf numFmtId="21" fontId="0" fillId="0" borderId="0" xfId="0" applyNumberFormat="1"/>
    <xf numFmtId="2" fontId="0" fillId="0" borderId="1" xfId="0" applyNumberFormat="1" applyBorder="1"/>
    <xf numFmtId="46" fontId="3" fillId="0" borderId="0" xfId="0" applyNumberFormat="1" applyFont="1" applyAlignment="1">
      <alignment vertical="center"/>
    </xf>
    <xf numFmtId="46" fontId="0" fillId="0" borderId="0" xfId="0" applyNumberFormat="1"/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vertical="center"/>
    </xf>
    <xf numFmtId="21" fontId="0" fillId="5" borderId="0" xfId="0" applyNumberFormat="1" applyFill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5" borderId="1" xfId="1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77" fontId="0" fillId="0" borderId="0" xfId="0" applyNumberFormat="1"/>
  </cellXfs>
  <cellStyles count="2">
    <cellStyle name="百分比" xfId="1" builtinId="5"/>
    <cellStyle name="常规" xfId="0" builtinId="0"/>
  </cellStyles>
  <dxfs count="928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2020/1/12</a:t>
            </a:r>
            <a:endParaRPr lang="zh-CN"/>
          </a:p>
        </c:rich>
      </c:tx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Sheet1!$E$1398</c:f>
              <c:strCache>
                <c:ptCount val="1"/>
                <c:pt idx="0">
                  <c:v>半小时进线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Sheet1!$A$1399:$A$1416</c:f>
              <c:numCache>
                <c:formatCode>h:mm</c:formatCode>
                <c:ptCount val="18"/>
                <c:pt idx="0">
                  <c:v>0.39583333333333331</c:v>
                </c:pt>
                <c:pt idx="1">
                  <c:v>0.41666666666666669</c:v>
                </c:pt>
                <c:pt idx="2">
                  <c:v>0.4375</c:v>
                </c:pt>
                <c:pt idx="3">
                  <c:v>0.45833333333333298</c:v>
                </c:pt>
                <c:pt idx="4">
                  <c:v>0.47916666666666669</c:v>
                </c:pt>
                <c:pt idx="5">
                  <c:v>0.5</c:v>
                </c:pt>
                <c:pt idx="6">
                  <c:v>0.52083333333333337</c:v>
                </c:pt>
                <c:pt idx="7">
                  <c:v>0.54166666666666696</c:v>
                </c:pt>
                <c:pt idx="8">
                  <c:v>0.5625</c:v>
                </c:pt>
                <c:pt idx="9">
                  <c:v>0.58333333333333337</c:v>
                </c:pt>
                <c:pt idx="10">
                  <c:v>0.60416666666666663</c:v>
                </c:pt>
                <c:pt idx="11">
                  <c:v>0.625</c:v>
                </c:pt>
                <c:pt idx="12">
                  <c:v>0.64583333333333337</c:v>
                </c:pt>
                <c:pt idx="13">
                  <c:v>0.66666666666666663</c:v>
                </c:pt>
                <c:pt idx="14">
                  <c:v>0.6875</c:v>
                </c:pt>
                <c:pt idx="15">
                  <c:v>0.70833333333333337</c:v>
                </c:pt>
                <c:pt idx="16">
                  <c:v>0.72916666666666663</c:v>
                </c:pt>
                <c:pt idx="17">
                  <c:v>0.75</c:v>
                </c:pt>
              </c:numCache>
            </c:numRef>
          </c:cat>
          <c:val>
            <c:numRef>
              <c:f>Sheet1!$E$1399:$E$1416</c:f>
              <c:numCache>
                <c:formatCode>General</c:formatCode>
                <c:ptCount val="18"/>
                <c:pt idx="0">
                  <c:v>65</c:v>
                </c:pt>
                <c:pt idx="1">
                  <c:v>71</c:v>
                </c:pt>
                <c:pt idx="2">
                  <c:v>118</c:v>
                </c:pt>
                <c:pt idx="3">
                  <c:v>97</c:v>
                </c:pt>
                <c:pt idx="4">
                  <c:v>107</c:v>
                </c:pt>
                <c:pt idx="5">
                  <c:v>109</c:v>
                </c:pt>
                <c:pt idx="6">
                  <c:v>69</c:v>
                </c:pt>
                <c:pt idx="7">
                  <c:v>84</c:v>
                </c:pt>
                <c:pt idx="8">
                  <c:v>79</c:v>
                </c:pt>
                <c:pt idx="9">
                  <c:v>101</c:v>
                </c:pt>
                <c:pt idx="10">
                  <c:v>102</c:v>
                </c:pt>
                <c:pt idx="11">
                  <c:v>98</c:v>
                </c:pt>
                <c:pt idx="12">
                  <c:v>109</c:v>
                </c:pt>
                <c:pt idx="13">
                  <c:v>97</c:v>
                </c:pt>
                <c:pt idx="14">
                  <c:v>92</c:v>
                </c:pt>
                <c:pt idx="15">
                  <c:v>99</c:v>
                </c:pt>
                <c:pt idx="16">
                  <c:v>91</c:v>
                </c:pt>
                <c:pt idx="1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0-492F-B08C-9854DFE38F0E}"/>
            </c:ext>
          </c:extLst>
        </c:ser>
        <c:ser>
          <c:idx val="1"/>
          <c:order val="1"/>
          <c:tx>
            <c:strRef>
              <c:f>Sheet1!$I$1398</c:f>
              <c:strCache>
                <c:ptCount val="1"/>
                <c:pt idx="0">
                  <c:v>半小时接起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Sheet1!$A$1399:$A$1416</c:f>
              <c:numCache>
                <c:formatCode>h:mm</c:formatCode>
                <c:ptCount val="18"/>
                <c:pt idx="0">
                  <c:v>0.39583333333333331</c:v>
                </c:pt>
                <c:pt idx="1">
                  <c:v>0.41666666666666669</c:v>
                </c:pt>
                <c:pt idx="2">
                  <c:v>0.4375</c:v>
                </c:pt>
                <c:pt idx="3">
                  <c:v>0.45833333333333298</c:v>
                </c:pt>
                <c:pt idx="4">
                  <c:v>0.47916666666666669</c:v>
                </c:pt>
                <c:pt idx="5">
                  <c:v>0.5</c:v>
                </c:pt>
                <c:pt idx="6">
                  <c:v>0.52083333333333337</c:v>
                </c:pt>
                <c:pt idx="7">
                  <c:v>0.54166666666666696</c:v>
                </c:pt>
                <c:pt idx="8">
                  <c:v>0.5625</c:v>
                </c:pt>
                <c:pt idx="9">
                  <c:v>0.58333333333333337</c:v>
                </c:pt>
                <c:pt idx="10">
                  <c:v>0.60416666666666663</c:v>
                </c:pt>
                <c:pt idx="11">
                  <c:v>0.625</c:v>
                </c:pt>
                <c:pt idx="12">
                  <c:v>0.64583333333333337</c:v>
                </c:pt>
                <c:pt idx="13">
                  <c:v>0.66666666666666663</c:v>
                </c:pt>
                <c:pt idx="14">
                  <c:v>0.6875</c:v>
                </c:pt>
                <c:pt idx="15">
                  <c:v>0.70833333333333337</c:v>
                </c:pt>
                <c:pt idx="16">
                  <c:v>0.72916666666666663</c:v>
                </c:pt>
                <c:pt idx="17">
                  <c:v>0.75</c:v>
                </c:pt>
              </c:numCache>
            </c:numRef>
          </c:cat>
          <c:val>
            <c:numRef>
              <c:f>Sheet1!$I$1399:$I$1416</c:f>
              <c:numCache>
                <c:formatCode>0_);[Red]\(0\)</c:formatCode>
                <c:ptCount val="18"/>
                <c:pt idx="0">
                  <c:v>65</c:v>
                </c:pt>
                <c:pt idx="1">
                  <c:v>69</c:v>
                </c:pt>
                <c:pt idx="2">
                  <c:v>100</c:v>
                </c:pt>
                <c:pt idx="3">
                  <c:v>92</c:v>
                </c:pt>
                <c:pt idx="4">
                  <c:v>101</c:v>
                </c:pt>
                <c:pt idx="5">
                  <c:v>78</c:v>
                </c:pt>
                <c:pt idx="6">
                  <c:v>65</c:v>
                </c:pt>
                <c:pt idx="7">
                  <c:v>64</c:v>
                </c:pt>
                <c:pt idx="8">
                  <c:v>71</c:v>
                </c:pt>
                <c:pt idx="9">
                  <c:v>75</c:v>
                </c:pt>
                <c:pt idx="10">
                  <c:v>91</c:v>
                </c:pt>
                <c:pt idx="11">
                  <c:v>84</c:v>
                </c:pt>
                <c:pt idx="12">
                  <c:v>85</c:v>
                </c:pt>
                <c:pt idx="13">
                  <c:v>78</c:v>
                </c:pt>
                <c:pt idx="14">
                  <c:v>81</c:v>
                </c:pt>
                <c:pt idx="15">
                  <c:v>75</c:v>
                </c:pt>
                <c:pt idx="16">
                  <c:v>82</c:v>
                </c:pt>
                <c:pt idx="1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0-492F-B08C-9854DFE38F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953808"/>
        <c:axId val="38631024"/>
      </c:lineChart>
      <c:catAx>
        <c:axId val="1299538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31024"/>
        <c:crosses val="autoZero"/>
        <c:auto val="1"/>
        <c:lblAlgn val="ctr"/>
        <c:lblOffset val="100"/>
        <c:noMultiLvlLbl val="0"/>
      </c:catAx>
      <c:valAx>
        <c:axId val="3863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9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2020/1/19~2020/3/27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平均每小时的进线量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Sheet2!$A$4:$A$21</c:f>
              <c:numCache>
                <c:formatCode>h:mm</c:formatCode>
                <c:ptCount val="18"/>
                <c:pt idx="0">
                  <c:v>0.39583333333333331</c:v>
                </c:pt>
                <c:pt idx="1">
                  <c:v>0.41666666666666669</c:v>
                </c:pt>
                <c:pt idx="2">
                  <c:v>0.43958333333333338</c:v>
                </c:pt>
                <c:pt idx="3">
                  <c:v>0.45833333333333331</c:v>
                </c:pt>
                <c:pt idx="4">
                  <c:v>0.47916666666666669</c:v>
                </c:pt>
                <c:pt idx="5">
                  <c:v>0.5</c:v>
                </c:pt>
                <c:pt idx="6">
                  <c:v>0.52083333333333337</c:v>
                </c:pt>
                <c:pt idx="7">
                  <c:v>0.54166666666666696</c:v>
                </c:pt>
                <c:pt idx="8">
                  <c:v>0.5625</c:v>
                </c:pt>
                <c:pt idx="9">
                  <c:v>0.58333333333333337</c:v>
                </c:pt>
                <c:pt idx="10">
                  <c:v>0.60416666666666663</c:v>
                </c:pt>
                <c:pt idx="11">
                  <c:v>0.625</c:v>
                </c:pt>
                <c:pt idx="12">
                  <c:v>0.64583333333333337</c:v>
                </c:pt>
                <c:pt idx="13">
                  <c:v>0.66666666666666663</c:v>
                </c:pt>
                <c:pt idx="14">
                  <c:v>0.69444444444444453</c:v>
                </c:pt>
                <c:pt idx="15">
                  <c:v>0.70833333333333337</c:v>
                </c:pt>
                <c:pt idx="16">
                  <c:v>0.72916666666666663</c:v>
                </c:pt>
                <c:pt idx="17">
                  <c:v>0.75</c:v>
                </c:pt>
              </c:numCache>
            </c:numRef>
          </c:cat>
          <c:val>
            <c:numRef>
              <c:f>Sheet2!$B$4:$B$21</c:f>
              <c:numCache>
                <c:formatCode>0_ </c:formatCode>
                <c:ptCount val="18"/>
                <c:pt idx="0">
                  <c:v>140.55172413793105</c:v>
                </c:pt>
                <c:pt idx="1">
                  <c:v>157.18181818181819</c:v>
                </c:pt>
                <c:pt idx="2">
                  <c:v>213.78571428571428</c:v>
                </c:pt>
                <c:pt idx="3">
                  <c:v>247.66</c:v>
                </c:pt>
                <c:pt idx="4">
                  <c:v>166.01724137931035</c:v>
                </c:pt>
                <c:pt idx="5">
                  <c:v>160.1639344262295</c:v>
                </c:pt>
                <c:pt idx="6">
                  <c:v>187.43333333333334</c:v>
                </c:pt>
                <c:pt idx="7">
                  <c:v>177.58928571428572</c:v>
                </c:pt>
                <c:pt idx="8">
                  <c:v>151.7741935483871</c:v>
                </c:pt>
                <c:pt idx="9">
                  <c:v>163.63157894736841</c:v>
                </c:pt>
                <c:pt idx="10">
                  <c:v>183.58928571428572</c:v>
                </c:pt>
                <c:pt idx="11">
                  <c:v>250.61111111111111</c:v>
                </c:pt>
                <c:pt idx="12">
                  <c:v>187.09259259259258</c:v>
                </c:pt>
                <c:pt idx="13">
                  <c:v>233.01694915254237</c:v>
                </c:pt>
                <c:pt idx="14">
                  <c:v>285</c:v>
                </c:pt>
                <c:pt idx="15">
                  <c:v>164.47540983606558</c:v>
                </c:pt>
                <c:pt idx="16">
                  <c:v>160.59677419354838</c:v>
                </c:pt>
                <c:pt idx="17">
                  <c:v>86.661290322580641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1-4439-9879-9A73B28D2E8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平均每小时的电话量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Sheet2!$A$4:$A$21</c:f>
              <c:numCache>
                <c:formatCode>h:mm</c:formatCode>
                <c:ptCount val="18"/>
                <c:pt idx="0">
                  <c:v>0.39583333333333331</c:v>
                </c:pt>
                <c:pt idx="1">
                  <c:v>0.41666666666666669</c:v>
                </c:pt>
                <c:pt idx="2">
                  <c:v>0.43958333333333338</c:v>
                </c:pt>
                <c:pt idx="3">
                  <c:v>0.45833333333333331</c:v>
                </c:pt>
                <c:pt idx="4">
                  <c:v>0.47916666666666669</c:v>
                </c:pt>
                <c:pt idx="5">
                  <c:v>0.5</c:v>
                </c:pt>
                <c:pt idx="6">
                  <c:v>0.52083333333333337</c:v>
                </c:pt>
                <c:pt idx="7">
                  <c:v>0.54166666666666696</c:v>
                </c:pt>
                <c:pt idx="8">
                  <c:v>0.5625</c:v>
                </c:pt>
                <c:pt idx="9">
                  <c:v>0.58333333333333337</c:v>
                </c:pt>
                <c:pt idx="10">
                  <c:v>0.60416666666666663</c:v>
                </c:pt>
                <c:pt idx="11">
                  <c:v>0.625</c:v>
                </c:pt>
                <c:pt idx="12">
                  <c:v>0.64583333333333337</c:v>
                </c:pt>
                <c:pt idx="13">
                  <c:v>0.66666666666666663</c:v>
                </c:pt>
                <c:pt idx="14">
                  <c:v>0.69444444444444453</c:v>
                </c:pt>
                <c:pt idx="15">
                  <c:v>0.70833333333333337</c:v>
                </c:pt>
                <c:pt idx="16">
                  <c:v>0.72916666666666663</c:v>
                </c:pt>
                <c:pt idx="17">
                  <c:v>0.75</c:v>
                </c:pt>
              </c:numCache>
            </c:numRef>
          </c:cat>
          <c:val>
            <c:numRef>
              <c:f>Sheet2!$C$4:$C$21</c:f>
              <c:numCache>
                <c:formatCode>0_ </c:formatCode>
                <c:ptCount val="18"/>
                <c:pt idx="0">
                  <c:v>126.84482758620689</c:v>
                </c:pt>
                <c:pt idx="1">
                  <c:v>132.85454545454544</c:v>
                </c:pt>
                <c:pt idx="2">
                  <c:v>160.57142857142858</c:v>
                </c:pt>
                <c:pt idx="3">
                  <c:v>188.58</c:v>
                </c:pt>
                <c:pt idx="4">
                  <c:v>112.63793103448276</c:v>
                </c:pt>
                <c:pt idx="5">
                  <c:v>127.18333333333334</c:v>
                </c:pt>
                <c:pt idx="6">
                  <c:v>100.3</c:v>
                </c:pt>
                <c:pt idx="7">
                  <c:v>94.053571428571431</c:v>
                </c:pt>
                <c:pt idx="8">
                  <c:v>95.693548387096769</c:v>
                </c:pt>
                <c:pt idx="9">
                  <c:v>92.603448275862064</c:v>
                </c:pt>
                <c:pt idx="10">
                  <c:v>125.54385964912281</c:v>
                </c:pt>
                <c:pt idx="11">
                  <c:v>176.90740740740742</c:v>
                </c:pt>
                <c:pt idx="12">
                  <c:v>127.64814814814815</c:v>
                </c:pt>
                <c:pt idx="13">
                  <c:v>160.5084745762712</c:v>
                </c:pt>
                <c:pt idx="14">
                  <c:v>178.25</c:v>
                </c:pt>
                <c:pt idx="15">
                  <c:v>103.39344262295081</c:v>
                </c:pt>
                <c:pt idx="16">
                  <c:v>119.5</c:v>
                </c:pt>
                <c:pt idx="17">
                  <c:v>102.91935483870968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1-4439-9879-9A73B28D2E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341248"/>
        <c:axId val="2039535856"/>
      </c:lineChart>
      <c:catAx>
        <c:axId val="3243412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535856"/>
        <c:crosses val="autoZero"/>
        <c:auto val="1"/>
        <c:lblAlgn val="ctr"/>
        <c:lblOffset val="100"/>
        <c:noMultiLvlLbl val="0"/>
      </c:catAx>
      <c:valAx>
        <c:axId val="2039535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crossAx val="3243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471487</xdr:colOff>
      <xdr:row>1414</xdr:row>
      <xdr:rowOff>147637</xdr:rowOff>
    </xdr:from>
    <xdr:to>
      <xdr:col>41</xdr:col>
      <xdr:colOff>552450</xdr:colOff>
      <xdr:row>1434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D39442-6EE4-49BF-8800-55B83D53C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5</xdr:row>
      <xdr:rowOff>23812</xdr:rowOff>
    </xdr:from>
    <xdr:to>
      <xdr:col>11</xdr:col>
      <xdr:colOff>428625</xdr:colOff>
      <xdr:row>21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0FBA44-6E5B-4611-B303-B3ED88CBB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_AP_SY_CHS_PRINTER_CRT_CHN_TGT_VQ@SIP_HP_S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466"/>
  <sheetViews>
    <sheetView topLeftCell="A1434" zoomScaleNormal="100" workbookViewId="0">
      <selection activeCell="I1464" sqref="I1464"/>
    </sheetView>
  </sheetViews>
  <sheetFormatPr defaultColWidth="9" defaultRowHeight="15" x14ac:dyDescent="0.25"/>
  <cols>
    <col min="1" max="1" width="11.625" style="4" customWidth="1"/>
    <col min="2" max="2" width="11.125" style="4" customWidth="1"/>
    <col min="3" max="3" width="9.25" style="4" customWidth="1"/>
    <col min="4" max="4" width="8.75" style="4" customWidth="1"/>
    <col min="5" max="5" width="12.375" style="4" customWidth="1"/>
    <col min="6" max="6" width="10.75" style="4" customWidth="1"/>
    <col min="7" max="8" width="9" style="4"/>
    <col min="9" max="9" width="10.75" style="4" customWidth="1"/>
    <col min="10" max="10" width="10.125" style="4" bestFit="1" customWidth="1"/>
    <col min="11" max="11" width="0" style="4" hidden="1" customWidth="1"/>
    <col min="12" max="31" width="9" style="4" hidden="1" customWidth="1"/>
    <col min="32" max="32" width="9" style="4"/>
    <col min="33" max="34" width="9" style="4" customWidth="1"/>
    <col min="35" max="35" width="10.875" style="4" customWidth="1"/>
    <col min="36" max="36" width="10.125" style="4" customWidth="1"/>
    <col min="37" max="37" width="9" style="4" customWidth="1"/>
    <col min="38" max="38" width="9.875" style="4" customWidth="1"/>
    <col min="39" max="39" width="9" style="4" customWidth="1"/>
    <col min="40" max="40" width="10.375" style="4" customWidth="1"/>
    <col min="41" max="41" width="11.625" style="4" customWidth="1"/>
    <col min="42" max="46" width="9" style="4" customWidth="1"/>
    <col min="47" max="48" width="9" style="4"/>
    <col min="49" max="49" width="9.375" style="4" bestFit="1" customWidth="1"/>
    <col min="50" max="16384" width="9" style="4"/>
  </cols>
  <sheetData>
    <row r="1" spans="1:49" s="21" customFormat="1" ht="13.5" x14ac:dyDescent="0.15">
      <c r="A1" s="21" t="s">
        <v>82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18</v>
      </c>
      <c r="L1" s="21" t="s">
        <v>19</v>
      </c>
      <c r="M1" s="21" t="s">
        <v>20</v>
      </c>
      <c r="N1" s="21" t="s">
        <v>21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1" t="s">
        <v>27</v>
      </c>
      <c r="U1" s="21" t="s">
        <v>28</v>
      </c>
      <c r="V1" s="21" t="s">
        <v>29</v>
      </c>
      <c r="W1" s="21" t="s">
        <v>30</v>
      </c>
      <c r="X1" s="21" t="s">
        <v>31</v>
      </c>
      <c r="Y1" s="21" t="s">
        <v>32</v>
      </c>
      <c r="Z1" s="21" t="s">
        <v>33</v>
      </c>
      <c r="AA1" s="21" t="s">
        <v>34</v>
      </c>
      <c r="AB1" s="21" t="s">
        <v>35</v>
      </c>
      <c r="AC1" s="21" t="s">
        <v>36</v>
      </c>
      <c r="AD1" s="21" t="s">
        <v>37</v>
      </c>
      <c r="AE1" s="21" t="s">
        <v>38</v>
      </c>
      <c r="AF1" s="21" t="s">
        <v>39</v>
      </c>
      <c r="AG1" s="21" t="s">
        <v>40</v>
      </c>
      <c r="AH1" s="21" t="s">
        <v>41</v>
      </c>
      <c r="AI1" s="21" t="s">
        <v>42</v>
      </c>
      <c r="AJ1" s="21" t="s">
        <v>43</v>
      </c>
      <c r="AK1" s="21" t="s">
        <v>44</v>
      </c>
      <c r="AL1" s="21" t="s">
        <v>45</v>
      </c>
      <c r="AM1" s="21" t="s">
        <v>46</v>
      </c>
      <c r="AN1" s="21" t="s">
        <v>47</v>
      </c>
      <c r="AO1" s="21" t="s">
        <v>48</v>
      </c>
      <c r="AP1" s="21" t="s">
        <v>49</v>
      </c>
      <c r="AQ1" s="21" t="s">
        <v>50</v>
      </c>
      <c r="AR1" s="21" t="s">
        <v>51</v>
      </c>
      <c r="AS1" s="21" t="s">
        <v>52</v>
      </c>
      <c r="AT1" s="21" t="s">
        <v>53</v>
      </c>
      <c r="AU1" s="21" t="s">
        <v>54</v>
      </c>
    </row>
    <row r="2" spans="1:49" s="21" customFormat="1" ht="13.5" x14ac:dyDescent="0.15">
      <c r="A2" s="21" t="s">
        <v>55</v>
      </c>
      <c r="B2" s="21">
        <v>0</v>
      </c>
      <c r="C2" s="21">
        <v>0</v>
      </c>
      <c r="D2" s="21">
        <v>0</v>
      </c>
      <c r="E2" s="21">
        <v>0</v>
      </c>
      <c r="F2" s="19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1">
        <v>0</v>
      </c>
      <c r="AE2" s="21">
        <v>0</v>
      </c>
      <c r="AF2" s="21">
        <v>0</v>
      </c>
      <c r="AG2" s="21">
        <v>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21">
        <v>0</v>
      </c>
      <c r="AR2" s="21">
        <v>0</v>
      </c>
      <c r="AS2" s="19">
        <v>0</v>
      </c>
      <c r="AT2" s="20">
        <v>0</v>
      </c>
      <c r="AU2" s="21">
        <v>0</v>
      </c>
      <c r="AW2" s="20">
        <f t="shared" ref="AW2:AW15" si="0">Z2*AU2</f>
        <v>0</v>
      </c>
    </row>
    <row r="3" spans="1:49" s="21" customFormat="1" ht="13.5" x14ac:dyDescent="0.15">
      <c r="A3" s="21" t="s">
        <v>56</v>
      </c>
      <c r="B3" s="21">
        <v>0</v>
      </c>
      <c r="C3" s="21">
        <v>0</v>
      </c>
      <c r="D3" s="21">
        <v>0</v>
      </c>
      <c r="E3" s="21">
        <v>0</v>
      </c>
      <c r="F3" s="19">
        <v>0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1">
        <v>0</v>
      </c>
      <c r="AE3" s="21">
        <v>0</v>
      </c>
      <c r="AF3" s="21">
        <v>0</v>
      </c>
      <c r="AG3" s="21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21">
        <v>0</v>
      </c>
      <c r="AR3" s="21">
        <v>0</v>
      </c>
      <c r="AS3" s="19">
        <v>0</v>
      </c>
      <c r="AT3" s="20">
        <v>0</v>
      </c>
      <c r="AU3" s="21">
        <v>0</v>
      </c>
      <c r="AW3" s="20">
        <f t="shared" si="0"/>
        <v>0</v>
      </c>
    </row>
    <row r="4" spans="1:49" s="21" customFormat="1" ht="13.5" x14ac:dyDescent="0.15">
      <c r="A4" s="21" t="s">
        <v>57</v>
      </c>
      <c r="B4" s="21">
        <v>0</v>
      </c>
      <c r="C4" s="21">
        <v>0</v>
      </c>
      <c r="D4" s="21">
        <v>0</v>
      </c>
      <c r="E4" s="21">
        <v>0</v>
      </c>
      <c r="F4" s="19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1">
        <v>0</v>
      </c>
      <c r="AE4" s="21">
        <v>0</v>
      </c>
      <c r="AF4" s="21">
        <v>0</v>
      </c>
      <c r="AG4" s="21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1">
        <v>0</v>
      </c>
      <c r="AR4" s="21">
        <v>0</v>
      </c>
      <c r="AS4" s="19">
        <v>0</v>
      </c>
      <c r="AT4" s="20">
        <v>0</v>
      </c>
      <c r="AU4" s="21">
        <v>0</v>
      </c>
      <c r="AW4" s="20">
        <f t="shared" si="0"/>
        <v>0</v>
      </c>
    </row>
    <row r="5" spans="1:49" s="21" customFormat="1" ht="13.5" x14ac:dyDescent="0.15">
      <c r="A5" s="21" t="s">
        <v>58</v>
      </c>
      <c r="B5" s="21">
        <v>0</v>
      </c>
      <c r="C5" s="21">
        <v>0</v>
      </c>
      <c r="D5" s="21">
        <v>0</v>
      </c>
      <c r="E5" s="21">
        <v>582</v>
      </c>
      <c r="F5" s="19">
        <v>0</v>
      </c>
      <c r="G5" s="21">
        <v>582</v>
      </c>
      <c r="H5" s="21">
        <v>0</v>
      </c>
      <c r="I5" s="21">
        <v>92</v>
      </c>
      <c r="J5" s="21">
        <v>91</v>
      </c>
      <c r="K5" s="21">
        <v>0</v>
      </c>
      <c r="L5" s="21">
        <v>0</v>
      </c>
      <c r="M5" s="21">
        <v>0</v>
      </c>
      <c r="N5" s="21">
        <v>490</v>
      </c>
      <c r="O5" s="21">
        <v>0</v>
      </c>
      <c r="P5" s="21">
        <v>0</v>
      </c>
      <c r="Q5" s="21">
        <v>477</v>
      </c>
      <c r="R5" s="21">
        <v>13</v>
      </c>
      <c r="S5" s="21">
        <v>0</v>
      </c>
      <c r="T5" s="21">
        <v>490</v>
      </c>
      <c r="U5" s="21">
        <v>64</v>
      </c>
      <c r="V5" s="21">
        <v>139</v>
      </c>
      <c r="W5" s="21">
        <v>173</v>
      </c>
      <c r="X5" s="21">
        <v>183</v>
      </c>
      <c r="Y5" s="20">
        <v>0.47193287037037041</v>
      </c>
      <c r="Z5" s="20">
        <v>7.8240740740740753E-3</v>
      </c>
      <c r="AA5" s="20">
        <v>7.9861111111111105E-4</v>
      </c>
      <c r="AB5" s="20">
        <v>9.8379629629629642E-4</v>
      </c>
      <c r="AC5" s="20">
        <v>8.449074074074075E-4</v>
      </c>
      <c r="AD5" s="21">
        <v>241</v>
      </c>
      <c r="AE5" s="21">
        <v>371</v>
      </c>
      <c r="AF5" s="21">
        <v>455</v>
      </c>
      <c r="AG5" s="21">
        <v>35</v>
      </c>
      <c r="AH5" s="22">
        <v>0.84189999999999998</v>
      </c>
      <c r="AI5" s="19">
        <v>0.11</v>
      </c>
      <c r="AJ5" s="22">
        <v>0.23880000000000001</v>
      </c>
      <c r="AK5" s="22">
        <v>0.29730000000000001</v>
      </c>
      <c r="AL5" s="22">
        <v>0.31440000000000001</v>
      </c>
      <c r="AM5" s="22">
        <v>0.41410000000000002</v>
      </c>
      <c r="AN5" s="22">
        <v>0.63749999999999996</v>
      </c>
      <c r="AO5" s="22">
        <v>0.78180000000000005</v>
      </c>
      <c r="AP5" s="22">
        <v>6.0100000000000001E-2</v>
      </c>
      <c r="AQ5" s="21">
        <v>44</v>
      </c>
      <c r="AR5" s="21">
        <v>2</v>
      </c>
      <c r="AS5" s="22">
        <v>4.5499999999999999E-2</v>
      </c>
      <c r="AT5" s="20">
        <v>0</v>
      </c>
      <c r="AU5" s="21">
        <v>490</v>
      </c>
      <c r="AW5" s="20">
        <f t="shared" si="0"/>
        <v>3.8337962962962968</v>
      </c>
    </row>
    <row r="6" spans="1:49" s="21" customFormat="1" ht="13.5" x14ac:dyDescent="0.15">
      <c r="A6" s="21" t="s">
        <v>59</v>
      </c>
      <c r="B6" s="21">
        <v>1</v>
      </c>
      <c r="C6" s="21">
        <v>0</v>
      </c>
      <c r="D6" s="21">
        <v>0</v>
      </c>
      <c r="E6" s="21">
        <v>971</v>
      </c>
      <c r="F6" s="19">
        <v>0</v>
      </c>
      <c r="G6" s="21">
        <v>971</v>
      </c>
      <c r="H6" s="21">
        <v>0</v>
      </c>
      <c r="I6" s="21">
        <v>91</v>
      </c>
      <c r="J6" s="21">
        <v>85</v>
      </c>
      <c r="K6" s="21">
        <v>0</v>
      </c>
      <c r="L6" s="21">
        <v>0</v>
      </c>
      <c r="M6" s="21">
        <v>0</v>
      </c>
      <c r="N6" s="21">
        <v>876</v>
      </c>
      <c r="O6" s="21">
        <v>0</v>
      </c>
      <c r="P6" s="21">
        <v>0</v>
      </c>
      <c r="Q6" s="21">
        <v>876</v>
      </c>
      <c r="R6" s="21">
        <v>0</v>
      </c>
      <c r="S6" s="21">
        <v>0</v>
      </c>
      <c r="T6" s="21">
        <v>876</v>
      </c>
      <c r="U6" s="21">
        <v>133</v>
      </c>
      <c r="V6" s="21">
        <v>323</v>
      </c>
      <c r="W6" s="21">
        <v>395</v>
      </c>
      <c r="X6" s="21">
        <v>435</v>
      </c>
      <c r="Y6" s="20">
        <v>0.55995370370370368</v>
      </c>
      <c r="Z6" s="20">
        <v>7.6157407407407415E-3</v>
      </c>
      <c r="AA6" s="20">
        <v>5.6712962962962956E-4</v>
      </c>
      <c r="AB6" s="20">
        <v>8.1018518518518516E-4</v>
      </c>
      <c r="AC6" s="20">
        <v>6.134259259259259E-4</v>
      </c>
      <c r="AD6" s="21">
        <v>548</v>
      </c>
      <c r="AE6" s="21">
        <v>752</v>
      </c>
      <c r="AF6" s="21">
        <v>854</v>
      </c>
      <c r="AG6" s="21">
        <v>22</v>
      </c>
      <c r="AH6" s="22">
        <v>0.9022</v>
      </c>
      <c r="AI6" s="22">
        <v>0.13700000000000001</v>
      </c>
      <c r="AJ6" s="22">
        <v>0.33260000000000001</v>
      </c>
      <c r="AK6" s="22">
        <v>0.40679999999999999</v>
      </c>
      <c r="AL6" s="22">
        <v>0.44800000000000001</v>
      </c>
      <c r="AM6" s="22">
        <v>0.56440000000000001</v>
      </c>
      <c r="AN6" s="22">
        <v>0.77449999999999997</v>
      </c>
      <c r="AO6" s="22">
        <v>0.87949999999999995</v>
      </c>
      <c r="AP6" s="22">
        <v>2.2700000000000001E-2</v>
      </c>
      <c r="AQ6" s="21">
        <v>59</v>
      </c>
      <c r="AR6" s="21">
        <v>1</v>
      </c>
      <c r="AS6" s="22">
        <v>1.6899999999999998E-2</v>
      </c>
      <c r="AT6" s="20">
        <v>0</v>
      </c>
      <c r="AU6" s="21">
        <v>876</v>
      </c>
      <c r="AW6" s="20">
        <f t="shared" si="0"/>
        <v>6.6713888888888899</v>
      </c>
    </row>
    <row r="7" spans="1:49" s="21" customFormat="1" ht="13.5" x14ac:dyDescent="0.15">
      <c r="A7" s="21" t="s">
        <v>60</v>
      </c>
      <c r="B7" s="21">
        <v>0</v>
      </c>
      <c r="C7" s="21">
        <v>0</v>
      </c>
      <c r="D7" s="21">
        <v>0</v>
      </c>
      <c r="E7" s="21">
        <v>158</v>
      </c>
      <c r="F7" s="19">
        <v>0</v>
      </c>
      <c r="G7" s="21">
        <v>158</v>
      </c>
      <c r="H7" s="21">
        <v>0</v>
      </c>
      <c r="I7" s="21">
        <v>10</v>
      </c>
      <c r="J7" s="21">
        <v>10</v>
      </c>
      <c r="K7" s="21">
        <v>0</v>
      </c>
      <c r="L7" s="21">
        <v>0</v>
      </c>
      <c r="M7" s="21">
        <v>0</v>
      </c>
      <c r="N7" s="21">
        <v>147</v>
      </c>
      <c r="O7" s="21">
        <v>0</v>
      </c>
      <c r="P7" s="21">
        <v>0</v>
      </c>
      <c r="Q7" s="21">
        <v>147</v>
      </c>
      <c r="R7" s="21">
        <v>0</v>
      </c>
      <c r="S7" s="21">
        <v>0</v>
      </c>
      <c r="T7" s="21">
        <v>147</v>
      </c>
      <c r="U7" s="21">
        <v>8</v>
      </c>
      <c r="V7" s="21">
        <v>30</v>
      </c>
      <c r="W7" s="21">
        <v>40</v>
      </c>
      <c r="X7" s="21">
        <v>44</v>
      </c>
      <c r="Y7" s="20">
        <v>0.16162037037037039</v>
      </c>
      <c r="Z7" s="20">
        <v>7.2106481481481475E-3</v>
      </c>
      <c r="AA7" s="20">
        <v>1.0069444444444444E-3</v>
      </c>
      <c r="AB7" s="20">
        <v>1.1226851851851851E-3</v>
      </c>
      <c r="AC7" s="20">
        <v>1.0648148148148147E-3</v>
      </c>
      <c r="AD7" s="21">
        <v>67</v>
      </c>
      <c r="AE7" s="21">
        <v>101</v>
      </c>
      <c r="AF7" s="21">
        <v>120</v>
      </c>
      <c r="AG7" s="21">
        <v>27</v>
      </c>
      <c r="AH7" s="22">
        <v>0.9304</v>
      </c>
      <c r="AI7" s="22">
        <v>5.0599999999999999E-2</v>
      </c>
      <c r="AJ7" s="22">
        <v>0.18990000000000001</v>
      </c>
      <c r="AK7" s="22">
        <v>0.25319999999999998</v>
      </c>
      <c r="AL7" s="22">
        <v>0.27850000000000003</v>
      </c>
      <c r="AM7" s="22">
        <v>0.42409999999999998</v>
      </c>
      <c r="AN7" s="22">
        <v>0.63919999999999999</v>
      </c>
      <c r="AO7" s="22">
        <v>0.75949999999999995</v>
      </c>
      <c r="AP7" s="22">
        <v>0.1709</v>
      </c>
      <c r="AQ7" s="21">
        <v>23</v>
      </c>
      <c r="AR7" s="21">
        <v>0</v>
      </c>
      <c r="AS7" s="19">
        <v>0</v>
      </c>
      <c r="AT7" s="20">
        <v>0</v>
      </c>
      <c r="AU7" s="21">
        <v>147</v>
      </c>
      <c r="AW7" s="20">
        <f t="shared" si="0"/>
        <v>1.0599652777777777</v>
      </c>
    </row>
    <row r="8" spans="1:49" s="21" customFormat="1" ht="13.5" x14ac:dyDescent="0.15">
      <c r="A8" s="21" t="s">
        <v>61</v>
      </c>
      <c r="B8" s="21">
        <v>0</v>
      </c>
      <c r="C8" s="21">
        <v>0</v>
      </c>
      <c r="D8" s="21">
        <v>0</v>
      </c>
      <c r="E8" s="21">
        <v>0</v>
      </c>
      <c r="F8" s="19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1">
        <v>0</v>
      </c>
      <c r="AE8" s="21">
        <v>0</v>
      </c>
      <c r="AF8" s="21">
        <v>0</v>
      </c>
      <c r="AG8" s="21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21">
        <v>0</v>
      </c>
      <c r="AR8" s="21">
        <v>0</v>
      </c>
      <c r="AS8" s="19">
        <v>0</v>
      </c>
      <c r="AT8" s="20">
        <v>0</v>
      </c>
      <c r="AU8" s="21">
        <v>0</v>
      </c>
      <c r="AW8" s="20">
        <f t="shared" si="0"/>
        <v>0</v>
      </c>
    </row>
    <row r="9" spans="1:49" s="21" customFormat="1" ht="13.5" x14ac:dyDescent="0.15">
      <c r="A9" s="21" t="s">
        <v>62</v>
      </c>
      <c r="B9" s="21">
        <v>0</v>
      </c>
      <c r="C9" s="21">
        <v>0</v>
      </c>
      <c r="D9" s="21">
        <v>0</v>
      </c>
      <c r="E9" s="21">
        <v>324</v>
      </c>
      <c r="F9" s="19">
        <v>0</v>
      </c>
      <c r="G9" s="21">
        <v>324</v>
      </c>
      <c r="H9" s="21">
        <v>0</v>
      </c>
      <c r="I9" s="21">
        <v>39</v>
      </c>
      <c r="J9" s="21">
        <v>38</v>
      </c>
      <c r="K9" s="21">
        <v>0</v>
      </c>
      <c r="L9" s="21">
        <v>0</v>
      </c>
      <c r="M9" s="21">
        <v>0</v>
      </c>
      <c r="N9" s="21">
        <v>284</v>
      </c>
      <c r="O9" s="21">
        <v>0</v>
      </c>
      <c r="P9" s="21">
        <v>0</v>
      </c>
      <c r="Q9" s="21">
        <v>279</v>
      </c>
      <c r="R9" s="21">
        <v>5</v>
      </c>
      <c r="S9" s="21">
        <v>0</v>
      </c>
      <c r="T9" s="21">
        <v>285</v>
      </c>
      <c r="U9" s="21">
        <v>39</v>
      </c>
      <c r="V9" s="21">
        <v>79</v>
      </c>
      <c r="W9" s="21">
        <v>105</v>
      </c>
      <c r="X9" s="21">
        <v>121</v>
      </c>
      <c r="Y9" s="20">
        <v>0.24581018518518519</v>
      </c>
      <c r="Z9" s="20">
        <v>7.1180555555555554E-3</v>
      </c>
      <c r="AA9" s="20">
        <v>7.5231481481481471E-4</v>
      </c>
      <c r="AB9" s="20">
        <v>9.6064814814814808E-4</v>
      </c>
      <c r="AC9" s="20">
        <v>7.9861111111111105E-4</v>
      </c>
      <c r="AD9" s="21">
        <v>158</v>
      </c>
      <c r="AE9" s="21">
        <v>214</v>
      </c>
      <c r="AF9" s="21">
        <v>261</v>
      </c>
      <c r="AG9" s="21">
        <v>23</v>
      </c>
      <c r="AH9" s="22">
        <v>0.87960000000000005</v>
      </c>
      <c r="AI9" s="22">
        <v>0.12039999999999999</v>
      </c>
      <c r="AJ9" s="22">
        <v>0.24379999999999999</v>
      </c>
      <c r="AK9" s="22">
        <v>0.3241</v>
      </c>
      <c r="AL9" s="22">
        <v>0.3735</v>
      </c>
      <c r="AM9" s="22">
        <v>0.48770000000000002</v>
      </c>
      <c r="AN9" s="22">
        <v>0.66049999999999998</v>
      </c>
      <c r="AO9" s="22">
        <v>0.80559999999999998</v>
      </c>
      <c r="AP9" s="22">
        <v>7.0999999999999994E-2</v>
      </c>
      <c r="AQ9" s="21">
        <v>35</v>
      </c>
      <c r="AR9" s="21">
        <v>0</v>
      </c>
      <c r="AS9" s="19">
        <v>0</v>
      </c>
      <c r="AT9" s="20">
        <v>0</v>
      </c>
      <c r="AU9" s="21">
        <v>284</v>
      </c>
      <c r="AW9" s="20">
        <f t="shared" si="0"/>
        <v>2.0215277777777776</v>
      </c>
    </row>
    <row r="10" spans="1:49" s="21" customFormat="1" ht="13.5" x14ac:dyDescent="0.15">
      <c r="A10" s="21" t="s">
        <v>63</v>
      </c>
      <c r="B10" s="21">
        <v>0</v>
      </c>
      <c r="C10" s="21">
        <v>0</v>
      </c>
      <c r="D10" s="21">
        <v>0</v>
      </c>
      <c r="E10" s="21">
        <v>403</v>
      </c>
      <c r="F10" s="19">
        <v>0</v>
      </c>
      <c r="G10" s="21">
        <v>403</v>
      </c>
      <c r="H10" s="21">
        <v>0</v>
      </c>
      <c r="I10" s="21">
        <v>52</v>
      </c>
      <c r="J10" s="21">
        <v>46</v>
      </c>
      <c r="K10" s="21">
        <v>0</v>
      </c>
      <c r="L10" s="21">
        <v>0</v>
      </c>
      <c r="M10" s="21">
        <v>0</v>
      </c>
      <c r="N10" s="21">
        <v>349</v>
      </c>
      <c r="O10" s="21">
        <v>0</v>
      </c>
      <c r="P10" s="21">
        <v>0</v>
      </c>
      <c r="Q10" s="21">
        <v>349</v>
      </c>
      <c r="R10" s="21">
        <v>0</v>
      </c>
      <c r="S10" s="21">
        <v>0</v>
      </c>
      <c r="T10" s="21">
        <v>349</v>
      </c>
      <c r="U10" s="21">
        <v>39</v>
      </c>
      <c r="V10" s="21">
        <v>92</v>
      </c>
      <c r="W10" s="21">
        <v>118</v>
      </c>
      <c r="X10" s="21">
        <v>132</v>
      </c>
      <c r="Y10" s="20">
        <v>0.30644675925925929</v>
      </c>
      <c r="Z10" s="20">
        <v>5.9837962962962961E-3</v>
      </c>
      <c r="AA10" s="20">
        <v>7.5231481481481471E-4</v>
      </c>
      <c r="AB10" s="20">
        <v>9.7222222222222209E-4</v>
      </c>
      <c r="AC10" s="20">
        <v>7.9861111111111105E-4</v>
      </c>
      <c r="AD10" s="21">
        <v>177</v>
      </c>
      <c r="AE10" s="21">
        <v>271</v>
      </c>
      <c r="AF10" s="21">
        <v>328</v>
      </c>
      <c r="AG10" s="21">
        <v>21</v>
      </c>
      <c r="AH10" s="22">
        <v>0.86599999999999999</v>
      </c>
      <c r="AI10" s="22">
        <v>9.6799999999999997E-2</v>
      </c>
      <c r="AJ10" s="22">
        <v>0.2283</v>
      </c>
      <c r="AK10" s="22">
        <v>0.2928</v>
      </c>
      <c r="AL10" s="22">
        <v>0.32750000000000001</v>
      </c>
      <c r="AM10" s="22">
        <v>0.43919999999999998</v>
      </c>
      <c r="AN10" s="22">
        <v>0.67249999999999999</v>
      </c>
      <c r="AO10" s="22">
        <v>0.81389999999999996</v>
      </c>
      <c r="AP10" s="22">
        <v>5.21E-2</v>
      </c>
      <c r="AQ10" s="21">
        <v>41</v>
      </c>
      <c r="AR10" s="21">
        <v>0</v>
      </c>
      <c r="AS10" s="19">
        <v>0</v>
      </c>
      <c r="AT10" s="20">
        <v>4.5138888888888892E-4</v>
      </c>
      <c r="AU10" s="21">
        <v>349</v>
      </c>
      <c r="AW10" s="20">
        <f t="shared" si="0"/>
        <v>2.0883449074074072</v>
      </c>
    </row>
    <row r="11" spans="1:49" s="21" customFormat="1" ht="13.5" x14ac:dyDescent="0.15">
      <c r="A11" s="21" t="s">
        <v>64</v>
      </c>
      <c r="B11" s="21">
        <v>0</v>
      </c>
      <c r="C11" s="21">
        <v>0</v>
      </c>
      <c r="D11" s="21">
        <v>0</v>
      </c>
      <c r="E11" s="21">
        <v>245</v>
      </c>
      <c r="F11" s="19">
        <v>0</v>
      </c>
      <c r="G11" s="21">
        <v>245</v>
      </c>
      <c r="H11" s="21">
        <v>0</v>
      </c>
      <c r="I11" s="21">
        <v>23</v>
      </c>
      <c r="J11" s="21">
        <v>23</v>
      </c>
      <c r="K11" s="21">
        <v>0</v>
      </c>
      <c r="L11" s="21">
        <v>0</v>
      </c>
      <c r="M11" s="21">
        <v>0</v>
      </c>
      <c r="N11" s="21">
        <v>222</v>
      </c>
      <c r="O11" s="21">
        <v>0</v>
      </c>
      <c r="P11" s="21">
        <v>0</v>
      </c>
      <c r="Q11" s="21">
        <v>221</v>
      </c>
      <c r="R11" s="21">
        <v>1</v>
      </c>
      <c r="S11" s="21">
        <v>0</v>
      </c>
      <c r="T11" s="21">
        <v>222</v>
      </c>
      <c r="U11" s="21">
        <v>32</v>
      </c>
      <c r="V11" s="21">
        <v>109</v>
      </c>
      <c r="W11" s="21">
        <v>134</v>
      </c>
      <c r="X11" s="21">
        <v>147</v>
      </c>
      <c r="Y11" s="20">
        <v>0.11435185185185186</v>
      </c>
      <c r="Z11" s="20">
        <v>6.145833333333333E-3</v>
      </c>
      <c r="AA11" s="20">
        <v>4.6296296296296293E-4</v>
      </c>
      <c r="AB11" s="20">
        <v>9.2592592592592585E-4</v>
      </c>
      <c r="AC11" s="20">
        <v>5.2083333333333333E-4</v>
      </c>
      <c r="AD11" s="21">
        <v>162</v>
      </c>
      <c r="AE11" s="21">
        <v>196</v>
      </c>
      <c r="AF11" s="21">
        <v>215</v>
      </c>
      <c r="AG11" s="21">
        <v>7</v>
      </c>
      <c r="AH11" s="22">
        <v>0.90610000000000002</v>
      </c>
      <c r="AI11" s="22">
        <v>0.13059999999999999</v>
      </c>
      <c r="AJ11" s="22">
        <v>0.44490000000000002</v>
      </c>
      <c r="AK11" s="22">
        <v>0.54690000000000005</v>
      </c>
      <c r="AL11" s="19">
        <v>0.6</v>
      </c>
      <c r="AM11" s="22">
        <v>0.66120000000000001</v>
      </c>
      <c r="AN11" s="19">
        <v>0.8</v>
      </c>
      <c r="AO11" s="22">
        <v>0.87760000000000005</v>
      </c>
      <c r="AP11" s="22">
        <v>2.86E-2</v>
      </c>
      <c r="AQ11" s="21">
        <v>20</v>
      </c>
      <c r="AR11" s="21">
        <v>5</v>
      </c>
      <c r="AS11" s="19">
        <v>0.25</v>
      </c>
      <c r="AT11" s="20">
        <v>0</v>
      </c>
      <c r="AU11" s="21">
        <v>222</v>
      </c>
      <c r="AW11" s="20">
        <f t="shared" si="0"/>
        <v>1.3643749999999999</v>
      </c>
    </row>
    <row r="12" spans="1:49" s="51" customFormat="1" ht="13.5" x14ac:dyDescent="0.15">
      <c r="A12" s="21" t="s">
        <v>65</v>
      </c>
      <c r="B12" s="21">
        <v>0</v>
      </c>
      <c r="C12" s="21">
        <v>0</v>
      </c>
      <c r="D12" s="21">
        <v>0</v>
      </c>
      <c r="E12" s="21">
        <v>90</v>
      </c>
      <c r="F12" s="19">
        <v>0</v>
      </c>
      <c r="G12" s="21">
        <v>90</v>
      </c>
      <c r="H12" s="21">
        <v>0</v>
      </c>
      <c r="I12" s="21">
        <v>4</v>
      </c>
      <c r="J12" s="21">
        <v>4</v>
      </c>
      <c r="K12" s="21">
        <v>0</v>
      </c>
      <c r="L12" s="21">
        <v>0</v>
      </c>
      <c r="M12" s="21">
        <v>0</v>
      </c>
      <c r="N12" s="21">
        <v>86</v>
      </c>
      <c r="O12" s="21">
        <v>0</v>
      </c>
      <c r="P12" s="21">
        <v>0</v>
      </c>
      <c r="Q12" s="21">
        <v>86</v>
      </c>
      <c r="R12" s="21">
        <v>0</v>
      </c>
      <c r="S12" s="21">
        <v>0</v>
      </c>
      <c r="T12" s="21">
        <v>86</v>
      </c>
      <c r="U12" s="21">
        <v>16</v>
      </c>
      <c r="V12" s="21">
        <v>65</v>
      </c>
      <c r="W12" s="21">
        <v>73</v>
      </c>
      <c r="X12" s="21">
        <v>73</v>
      </c>
      <c r="Y12" s="20">
        <v>2.3761574074074074E-2</v>
      </c>
      <c r="Z12" s="20">
        <v>6.3888888888888884E-3</v>
      </c>
      <c r="AA12" s="20">
        <v>2.5462962962962961E-4</v>
      </c>
      <c r="AB12" s="20">
        <v>2.2800925925925927E-3</v>
      </c>
      <c r="AC12" s="20">
        <v>3.2407407407407406E-4</v>
      </c>
      <c r="AD12" s="21">
        <v>74</v>
      </c>
      <c r="AE12" s="21">
        <v>81</v>
      </c>
      <c r="AF12" s="21">
        <v>86</v>
      </c>
      <c r="AG12" s="21">
        <v>0</v>
      </c>
      <c r="AH12" s="22">
        <v>0.9556</v>
      </c>
      <c r="AI12" s="22">
        <v>0.17780000000000001</v>
      </c>
      <c r="AJ12" s="22">
        <v>0.72219999999999995</v>
      </c>
      <c r="AK12" s="22">
        <v>0.81110000000000004</v>
      </c>
      <c r="AL12" s="22">
        <v>0.81110000000000004</v>
      </c>
      <c r="AM12" s="22">
        <v>0.82220000000000004</v>
      </c>
      <c r="AN12" s="19">
        <v>0.9</v>
      </c>
      <c r="AO12" s="22">
        <v>0.9556</v>
      </c>
      <c r="AP12" s="19">
        <v>0</v>
      </c>
      <c r="AQ12" s="21">
        <v>9</v>
      </c>
      <c r="AR12" s="21">
        <v>0</v>
      </c>
      <c r="AS12" s="19">
        <v>0</v>
      </c>
      <c r="AT12" s="20">
        <v>0</v>
      </c>
      <c r="AU12" s="21">
        <v>86</v>
      </c>
      <c r="AV12" s="21"/>
      <c r="AW12" s="52">
        <f t="shared" si="0"/>
        <v>0.5494444444444444</v>
      </c>
    </row>
    <row r="13" spans="1:49" s="21" customFormat="1" ht="13.5" x14ac:dyDescent="0.15">
      <c r="A13" s="21" t="s">
        <v>66</v>
      </c>
      <c r="B13" s="21">
        <v>0</v>
      </c>
      <c r="C13" s="21">
        <v>0</v>
      </c>
      <c r="D13" s="21">
        <v>0</v>
      </c>
      <c r="E13" s="21">
        <v>0</v>
      </c>
      <c r="F13" s="19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1">
        <v>0</v>
      </c>
      <c r="AE13" s="21">
        <v>0</v>
      </c>
      <c r="AF13" s="21">
        <v>0</v>
      </c>
      <c r="AG13" s="21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21">
        <v>6</v>
      </c>
      <c r="AR13" s="21">
        <v>1</v>
      </c>
      <c r="AS13" s="22">
        <v>0.16669999999999999</v>
      </c>
      <c r="AT13" s="20">
        <v>0</v>
      </c>
      <c r="AU13" s="21">
        <v>0</v>
      </c>
      <c r="AW13" s="20">
        <f t="shared" si="0"/>
        <v>0</v>
      </c>
    </row>
    <row r="14" spans="1:49" s="21" customFormat="1" ht="13.5" x14ac:dyDescent="0.15">
      <c r="A14" s="21" t="s">
        <v>67</v>
      </c>
      <c r="B14" s="21">
        <v>0</v>
      </c>
      <c r="C14" s="21">
        <v>0</v>
      </c>
      <c r="D14" s="21">
        <v>0</v>
      </c>
      <c r="E14" s="21">
        <v>2</v>
      </c>
      <c r="F14" s="19">
        <v>0</v>
      </c>
      <c r="G14" s="21">
        <v>2</v>
      </c>
      <c r="H14" s="21">
        <v>0</v>
      </c>
      <c r="I14" s="21">
        <v>1</v>
      </c>
      <c r="J14" s="21">
        <v>1</v>
      </c>
      <c r="K14" s="21">
        <v>0</v>
      </c>
      <c r="L14" s="21">
        <v>0</v>
      </c>
      <c r="M14" s="21">
        <v>0</v>
      </c>
      <c r="N14" s="21">
        <v>1</v>
      </c>
      <c r="O14" s="21">
        <v>0</v>
      </c>
      <c r="P14" s="21">
        <v>0</v>
      </c>
      <c r="Q14" s="21">
        <v>1</v>
      </c>
      <c r="R14" s="21">
        <v>0</v>
      </c>
      <c r="S14" s="21">
        <v>0</v>
      </c>
      <c r="T14" s="21">
        <v>1</v>
      </c>
      <c r="U14" s="21">
        <v>0</v>
      </c>
      <c r="V14" s="21">
        <v>0</v>
      </c>
      <c r="W14" s="21">
        <v>0</v>
      </c>
      <c r="X14" s="21">
        <v>0</v>
      </c>
      <c r="Y14" s="20">
        <v>2.8009259259259259E-3</v>
      </c>
      <c r="Z14" s="20">
        <v>1.689814814814815E-3</v>
      </c>
      <c r="AA14" s="20">
        <v>1.4004629629629629E-3</v>
      </c>
      <c r="AB14" s="20">
        <v>1.8634259259259261E-3</v>
      </c>
      <c r="AC14" s="20">
        <v>1.4120370370370369E-3</v>
      </c>
      <c r="AD14" s="21">
        <v>0</v>
      </c>
      <c r="AE14" s="21">
        <v>1</v>
      </c>
      <c r="AF14" s="21">
        <v>1</v>
      </c>
      <c r="AG14" s="21">
        <v>0</v>
      </c>
      <c r="AH14" s="19">
        <v>0.5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0.5</v>
      </c>
      <c r="AO14" s="19">
        <v>0.5</v>
      </c>
      <c r="AP14" s="19">
        <v>0</v>
      </c>
      <c r="AQ14" s="21">
        <v>4</v>
      </c>
      <c r="AR14" s="21">
        <v>1</v>
      </c>
      <c r="AS14" s="19">
        <v>0.25</v>
      </c>
      <c r="AT14" s="20">
        <v>0</v>
      </c>
      <c r="AU14" s="21">
        <v>1</v>
      </c>
      <c r="AW14" s="20">
        <f t="shared" si="0"/>
        <v>1.689814814814815E-3</v>
      </c>
    </row>
    <row r="15" spans="1:49" s="21" customFormat="1" ht="13.5" x14ac:dyDescent="0.15">
      <c r="A15" s="21" t="s">
        <v>68</v>
      </c>
      <c r="B15" s="21">
        <v>0</v>
      </c>
      <c r="C15" s="21">
        <v>0</v>
      </c>
      <c r="D15" s="21">
        <v>0</v>
      </c>
      <c r="E15" s="21">
        <v>0</v>
      </c>
      <c r="F15" s="19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1">
        <v>0</v>
      </c>
      <c r="AE15" s="21">
        <v>0</v>
      </c>
      <c r="AF15" s="21">
        <v>0</v>
      </c>
      <c r="AG15" s="21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21">
        <v>25</v>
      </c>
      <c r="AR15" s="21">
        <v>0</v>
      </c>
      <c r="AS15" s="19">
        <v>0</v>
      </c>
      <c r="AT15" s="20">
        <v>0</v>
      </c>
      <c r="AU15" s="21">
        <v>0</v>
      </c>
      <c r="AW15" s="20">
        <f t="shared" si="0"/>
        <v>0</v>
      </c>
    </row>
    <row r="16" spans="1:49" s="1" customFormat="1" ht="15.75" customHeight="1" x14ac:dyDescent="0.15">
      <c r="E16" s="1">
        <f>SUM(E2:E15)-E12</f>
        <v>2685</v>
      </c>
      <c r="F16" s="2"/>
      <c r="Y16" s="3"/>
      <c r="Z16" s="3"/>
      <c r="AA16" s="3"/>
      <c r="AB16" s="3"/>
      <c r="AC16" s="3"/>
      <c r="AF16" s="1">
        <f>SUM(AF2:AF15)-AF12</f>
        <v>2234</v>
      </c>
      <c r="AH16" s="2"/>
      <c r="AI16" s="2"/>
      <c r="AJ16" s="2"/>
      <c r="AK16" s="2"/>
      <c r="AL16" s="2"/>
      <c r="AM16" s="2"/>
      <c r="AN16" s="2"/>
      <c r="AO16" s="5">
        <f>AO11</f>
        <v>0.87760000000000005</v>
      </c>
      <c r="AP16" s="2"/>
      <c r="AS16" s="2"/>
      <c r="AT16" s="3"/>
      <c r="AU16" s="1">
        <f>SUM(AU2:AU15)-AU12</f>
        <v>2369</v>
      </c>
      <c r="AW16" s="33">
        <f>AW2+AW3+AW4+AW5+AW6+AW7+AW8+AW9+AW10+AW11+AW13+AW14+AW15</f>
        <v>17.041087962962962</v>
      </c>
    </row>
    <row r="17" spans="1:52" s="17" customFormat="1" ht="15.75" customHeight="1" x14ac:dyDescent="0.15">
      <c r="F17" s="2"/>
      <c r="Y17" s="3"/>
      <c r="Z17" s="3"/>
      <c r="AA17" s="3"/>
      <c r="AB17" s="3"/>
      <c r="AC17" s="3"/>
      <c r="AH17" s="2"/>
      <c r="AI17" s="2"/>
      <c r="AJ17" s="2"/>
      <c r="AK17" s="2"/>
      <c r="AL17" s="2"/>
      <c r="AM17" s="2"/>
      <c r="AN17" s="2"/>
      <c r="AO17" s="5"/>
      <c r="AP17" s="2"/>
      <c r="AS17" s="2"/>
      <c r="AT17" s="3"/>
      <c r="AW17" s="33">
        <f>AW16/AU16</f>
        <v>7.1933676500476832E-3</v>
      </c>
      <c r="AX17" s="17">
        <f>15/60</f>
        <v>0.25</v>
      </c>
      <c r="AY17" s="3">
        <f>$Z$12</f>
        <v>6.3888888888888884E-3</v>
      </c>
      <c r="AZ17" s="17">
        <f>48/60</f>
        <v>0.8</v>
      </c>
    </row>
    <row r="18" spans="1:52" s="17" customFormat="1" ht="15.75" customHeight="1" x14ac:dyDescent="0.15">
      <c r="F18" s="2"/>
      <c r="Y18" s="3"/>
      <c r="Z18" s="3"/>
      <c r="AA18" s="3"/>
      <c r="AB18" s="3"/>
      <c r="AC18" s="3"/>
      <c r="AH18" s="2"/>
      <c r="AI18" s="2"/>
      <c r="AJ18" s="2"/>
      <c r="AK18" s="2"/>
      <c r="AL18" s="2"/>
      <c r="AM18" s="2"/>
      <c r="AN18" s="2"/>
      <c r="AO18" s="5"/>
      <c r="AP18" s="2"/>
      <c r="AS18" s="2"/>
      <c r="AT18" s="3"/>
      <c r="AW18" s="33"/>
      <c r="AY18" s="3"/>
    </row>
    <row r="19" spans="1:52" s="17" customFormat="1" ht="15.75" customHeight="1" x14ac:dyDescent="0.15">
      <c r="A19" s="67">
        <v>43917</v>
      </c>
      <c r="B19" s="68"/>
      <c r="C19" s="68"/>
      <c r="D19" s="68"/>
      <c r="E19" s="68"/>
      <c r="F19" s="68"/>
      <c r="G19" s="69"/>
      <c r="Y19" s="3"/>
      <c r="Z19" s="3"/>
      <c r="AA19" s="3"/>
      <c r="AB19" s="3"/>
      <c r="AC19" s="3"/>
      <c r="AF19" s="67">
        <v>43916</v>
      </c>
      <c r="AG19" s="68"/>
      <c r="AH19" s="68"/>
      <c r="AI19" s="68"/>
      <c r="AJ19" s="68"/>
      <c r="AK19" s="68"/>
      <c r="AL19" s="69"/>
      <c r="AW19" s="33"/>
      <c r="AY19" s="3"/>
    </row>
    <row r="20" spans="1:52" s="17" customFormat="1" ht="15.75" customHeight="1" x14ac:dyDescent="0.25">
      <c r="A20" s="70" t="s">
        <v>126</v>
      </c>
      <c r="B20" s="71"/>
      <c r="C20" s="71"/>
      <c r="D20" s="71"/>
      <c r="E20" s="71"/>
      <c r="F20" s="71"/>
      <c r="G20" s="72"/>
      <c r="H20" s="18"/>
      <c r="I20" s="18"/>
      <c r="J20" s="18"/>
      <c r="Y20" s="3"/>
      <c r="Z20" s="3"/>
      <c r="AA20" s="3"/>
      <c r="AB20" s="3"/>
      <c r="AC20" s="3"/>
      <c r="AF20" s="70" t="s">
        <v>124</v>
      </c>
      <c r="AG20" s="71"/>
      <c r="AH20" s="71"/>
      <c r="AI20" s="71"/>
      <c r="AJ20" s="71"/>
      <c r="AK20" s="71"/>
      <c r="AL20" s="72"/>
      <c r="AM20" s="18"/>
      <c r="AN20" s="18"/>
      <c r="AO20" s="18"/>
      <c r="AW20" s="33"/>
      <c r="AY20" s="3"/>
    </row>
    <row r="21" spans="1:52" s="17" customFormat="1" ht="15.75" customHeight="1" x14ac:dyDescent="0.25">
      <c r="A21" s="9" t="s">
        <v>0</v>
      </c>
      <c r="B21" s="16" t="s">
        <v>70</v>
      </c>
      <c r="C21" s="9" t="s">
        <v>1</v>
      </c>
      <c r="D21" s="9" t="s">
        <v>2</v>
      </c>
      <c r="E21" s="9" t="s">
        <v>3</v>
      </c>
      <c r="F21" s="9" t="s">
        <v>4</v>
      </c>
      <c r="G21" s="9" t="s">
        <v>5</v>
      </c>
      <c r="H21" s="6" t="s">
        <v>6</v>
      </c>
      <c r="I21" s="9" t="s">
        <v>7</v>
      </c>
      <c r="J21" s="9" t="s">
        <v>8</v>
      </c>
      <c r="Y21" s="3"/>
      <c r="Z21" s="3"/>
      <c r="AA21" s="3"/>
      <c r="AB21" s="3"/>
      <c r="AC21" s="3"/>
      <c r="AF21" s="9" t="s">
        <v>0</v>
      </c>
      <c r="AG21" s="16" t="s">
        <v>70</v>
      </c>
      <c r="AH21" s="9" t="s">
        <v>1</v>
      </c>
      <c r="AI21" s="9" t="s">
        <v>2</v>
      </c>
      <c r="AJ21" s="9" t="s">
        <v>3</v>
      </c>
      <c r="AK21" s="9" t="s">
        <v>4</v>
      </c>
      <c r="AL21" s="9" t="s">
        <v>5</v>
      </c>
      <c r="AM21" s="6" t="s">
        <v>6</v>
      </c>
      <c r="AN21" s="9" t="s">
        <v>7</v>
      </c>
      <c r="AO21" s="9" t="s">
        <v>8</v>
      </c>
      <c r="AP21" s="27"/>
      <c r="AQ21" s="9" t="s">
        <v>88</v>
      </c>
      <c r="AR21" s="9" t="s">
        <v>92</v>
      </c>
      <c r="AS21" s="9" t="s">
        <v>89</v>
      </c>
      <c r="AT21" s="9" t="s">
        <v>90</v>
      </c>
      <c r="AU21" s="9" t="s">
        <v>73</v>
      </c>
      <c r="AV21" s="9" t="s">
        <v>93</v>
      </c>
      <c r="AW21" s="33"/>
      <c r="AY21" s="3"/>
    </row>
    <row r="22" spans="1:52" s="17" customFormat="1" ht="15.75" customHeight="1" x14ac:dyDescent="0.25">
      <c r="A22" s="7">
        <v>0.39583333333333331</v>
      </c>
      <c r="B22" s="11">
        <f>(C22-H22)/C22</f>
        <v>0</v>
      </c>
      <c r="C22" s="10">
        <v>136</v>
      </c>
      <c r="D22" s="10">
        <v>136</v>
      </c>
      <c r="E22" s="10">
        <v>152</v>
      </c>
      <c r="F22" s="11">
        <f>D22/C22</f>
        <v>1</v>
      </c>
      <c r="G22" s="12">
        <f>D22/C22</f>
        <v>1</v>
      </c>
      <c r="H22" s="8">
        <v>136</v>
      </c>
      <c r="I22" s="15">
        <v>136</v>
      </c>
      <c r="J22" s="13">
        <v>1</v>
      </c>
      <c r="Y22" s="3"/>
      <c r="Z22" s="3"/>
      <c r="AA22" s="3"/>
      <c r="AB22" s="3"/>
      <c r="AC22" s="3"/>
      <c r="AF22" s="7">
        <v>0.39583333333333331</v>
      </c>
      <c r="AG22" s="11">
        <v>3.7313432835820892E-2</v>
      </c>
      <c r="AH22" s="10">
        <v>134</v>
      </c>
      <c r="AI22" s="10">
        <v>129</v>
      </c>
      <c r="AJ22" s="10">
        <v>134</v>
      </c>
      <c r="AK22" s="11">
        <v>0.96268656716417911</v>
      </c>
      <c r="AL22" s="12">
        <v>0.96268656716417911</v>
      </c>
      <c r="AM22" s="8">
        <v>129</v>
      </c>
      <c r="AN22" s="15">
        <v>129</v>
      </c>
      <c r="AO22" s="13">
        <v>1</v>
      </c>
      <c r="AP22" s="53" t="s">
        <v>85</v>
      </c>
      <c r="AQ22" s="54">
        <f>$E$16</f>
        <v>2685</v>
      </c>
      <c r="AR22" s="55">
        <f>(AQ22-AS22)/AQ22</f>
        <v>0.11769087523277467</v>
      </c>
      <c r="AS22" s="54">
        <f>$AU$16</f>
        <v>2369</v>
      </c>
      <c r="AT22" s="56">
        <f>AF16</f>
        <v>2234</v>
      </c>
      <c r="AU22" s="57">
        <f>AT22/AQ22</f>
        <v>0.83202979515828679</v>
      </c>
      <c r="AV22" s="56">
        <v>10.36</v>
      </c>
      <c r="AW22" s="33"/>
      <c r="AX22" s="17">
        <f>14/60</f>
        <v>0.23333333333333334</v>
      </c>
      <c r="AY22" s="3"/>
    </row>
    <row r="23" spans="1:52" s="17" customFormat="1" ht="15.75" customHeight="1" x14ac:dyDescent="0.25">
      <c r="A23" s="7">
        <v>0.42291666666666666</v>
      </c>
      <c r="B23" s="11">
        <f t="shared" ref="B23:B39" si="1">(C23-H23)/C23</f>
        <v>1.7543859649122806E-2</v>
      </c>
      <c r="C23" s="10">
        <v>285</v>
      </c>
      <c r="D23" s="10">
        <v>280</v>
      </c>
      <c r="E23" s="14">
        <f t="shared" ref="E23:E39" si="2">C23-C22</f>
        <v>149</v>
      </c>
      <c r="F23" s="11">
        <f>D23/C23</f>
        <v>0.98245614035087714</v>
      </c>
      <c r="G23" s="11">
        <f>(D23-D22)/E23</f>
        <v>0.96644295302013428</v>
      </c>
      <c r="H23" s="8">
        <v>280</v>
      </c>
      <c r="I23" s="15">
        <f>H23-H22</f>
        <v>144</v>
      </c>
      <c r="J23" s="13">
        <v>0.94740000000000002</v>
      </c>
      <c r="Y23" s="3"/>
      <c r="Z23" s="3"/>
      <c r="AA23" s="3"/>
      <c r="AB23" s="3"/>
      <c r="AC23" s="3"/>
      <c r="AF23" s="7">
        <v>0.41666666666666669</v>
      </c>
      <c r="AG23" s="11">
        <v>8.6505190311418678E-2</v>
      </c>
      <c r="AH23" s="10">
        <v>289</v>
      </c>
      <c r="AI23" s="10">
        <v>254</v>
      </c>
      <c r="AJ23" s="14">
        <v>155</v>
      </c>
      <c r="AK23" s="11">
        <v>0.87889273356401387</v>
      </c>
      <c r="AL23" s="11">
        <v>0.80645161290322576</v>
      </c>
      <c r="AM23" s="8">
        <v>264</v>
      </c>
      <c r="AN23" s="15">
        <v>135</v>
      </c>
      <c r="AO23" s="13">
        <v>0.8125</v>
      </c>
      <c r="AP23" s="53" t="s">
        <v>86</v>
      </c>
      <c r="AQ23" s="54">
        <v>189</v>
      </c>
      <c r="AR23" s="55">
        <f>(AQ23-AS23)/AQ23</f>
        <v>2.1164021164021163E-2</v>
      </c>
      <c r="AS23" s="54">
        <v>185</v>
      </c>
      <c r="AT23" s="54">
        <v>184</v>
      </c>
      <c r="AU23" s="58">
        <f>AT23/AQ23</f>
        <v>0.97354497354497349</v>
      </c>
      <c r="AV23" s="56">
        <v>12.11</v>
      </c>
      <c r="AW23" s="33"/>
      <c r="AY23" s="3"/>
    </row>
    <row r="24" spans="1:52" s="17" customFormat="1" ht="15.75" customHeight="1" x14ac:dyDescent="0.25">
      <c r="A24" s="7">
        <v>0.4375</v>
      </c>
      <c r="B24" s="11">
        <f t="shared" si="1"/>
        <v>6.3180827886710242E-2</v>
      </c>
      <c r="C24" s="10">
        <v>459</v>
      </c>
      <c r="D24" s="10">
        <v>429</v>
      </c>
      <c r="E24" s="14">
        <f t="shared" si="2"/>
        <v>174</v>
      </c>
      <c r="F24" s="11">
        <f>D24/C24</f>
        <v>0.934640522875817</v>
      </c>
      <c r="G24" s="11">
        <f>(D24-D23)/E24</f>
        <v>0.85632183908045978</v>
      </c>
      <c r="H24" s="8">
        <v>430</v>
      </c>
      <c r="I24" s="15">
        <f t="shared" ref="I24:I39" si="3">H24-H23</f>
        <v>150</v>
      </c>
      <c r="J24" s="13">
        <v>0.9143</v>
      </c>
      <c r="Y24" s="3"/>
      <c r="Z24" s="3"/>
      <c r="AA24" s="3"/>
      <c r="AB24" s="3"/>
      <c r="AC24" s="3"/>
      <c r="AF24" s="7">
        <v>0.4375</v>
      </c>
      <c r="AG24" s="11">
        <v>8.057851239669421E-2</v>
      </c>
      <c r="AH24" s="10">
        <v>484</v>
      </c>
      <c r="AI24" s="10">
        <v>435</v>
      </c>
      <c r="AJ24" s="14">
        <v>195</v>
      </c>
      <c r="AK24" s="11">
        <v>0.89876033057851235</v>
      </c>
      <c r="AL24" s="11">
        <v>0.92820512820512824</v>
      </c>
      <c r="AM24" s="8">
        <v>445</v>
      </c>
      <c r="AN24" s="15">
        <v>181</v>
      </c>
      <c r="AO24" s="13">
        <v>0.83130000000000004</v>
      </c>
      <c r="AP24" s="59" t="s">
        <v>87</v>
      </c>
      <c r="AQ24" s="60">
        <f>SUM(AQ22:AQ23)</f>
        <v>2874</v>
      </c>
      <c r="AR24" s="61">
        <f>(AQ24-AS24)/AQ24</f>
        <v>0.11134307585247043</v>
      </c>
      <c r="AS24" s="60">
        <f>SUM(AS22:AS23)</f>
        <v>2554</v>
      </c>
      <c r="AT24" s="60">
        <f>SUM(AT22:AT23)</f>
        <v>2418</v>
      </c>
      <c r="AU24" s="61">
        <f>AT24/AQ24</f>
        <v>0.84133611691022969</v>
      </c>
      <c r="AV24" s="62">
        <f>(AS22*AV22+AS23*AV23)/AS24</f>
        <v>10.486761942051682</v>
      </c>
      <c r="AW24" s="33"/>
      <c r="AY24" s="3"/>
    </row>
    <row r="25" spans="1:52" s="17" customFormat="1" ht="15.75" customHeight="1" x14ac:dyDescent="0.25">
      <c r="A25" s="7">
        <v>0.46388888888888885</v>
      </c>
      <c r="B25" s="11">
        <f t="shared" si="1"/>
        <v>6.037151702786378E-2</v>
      </c>
      <c r="C25" s="10">
        <v>646</v>
      </c>
      <c r="D25" s="10">
        <v>595</v>
      </c>
      <c r="E25" s="14">
        <f t="shared" si="2"/>
        <v>187</v>
      </c>
      <c r="F25" s="11">
        <f t="shared" ref="F25:F39" si="4">D25/C25</f>
        <v>0.92105263157894735</v>
      </c>
      <c r="G25" s="11">
        <f t="shared" ref="G25:G39" si="5">(D25-D24)/E25</f>
        <v>0.88770053475935828</v>
      </c>
      <c r="H25" s="8">
        <v>607</v>
      </c>
      <c r="I25" s="15">
        <f t="shared" si="3"/>
        <v>177</v>
      </c>
      <c r="J25" s="13">
        <v>0.91069999999999995</v>
      </c>
      <c r="Y25" s="3"/>
      <c r="Z25" s="3"/>
      <c r="AA25" s="3"/>
      <c r="AB25" s="3"/>
      <c r="AC25" s="3"/>
      <c r="AF25" s="7">
        <v>0.45833333333333331</v>
      </c>
      <c r="AG25" s="11">
        <v>7.0853462157809979E-2</v>
      </c>
      <c r="AH25" s="10">
        <v>621</v>
      </c>
      <c r="AI25" s="10">
        <v>566</v>
      </c>
      <c r="AJ25" s="14">
        <v>137</v>
      </c>
      <c r="AK25" s="11">
        <v>0.91143317230273757</v>
      </c>
      <c r="AL25" s="11">
        <v>0.95620437956204385</v>
      </c>
      <c r="AM25" s="8">
        <v>577</v>
      </c>
      <c r="AN25" s="15">
        <v>132</v>
      </c>
      <c r="AO25" s="13">
        <v>0.83130000000000004</v>
      </c>
      <c r="AP25" s="63" t="s">
        <v>107</v>
      </c>
      <c r="AQ25" s="64">
        <f>$E$12</f>
        <v>90</v>
      </c>
      <c r="AR25" s="55">
        <f>(AQ25-AS25)/AQ25</f>
        <v>4.4444444444444446E-2</v>
      </c>
      <c r="AS25" s="64">
        <f>$AU$12</f>
        <v>86</v>
      </c>
      <c r="AT25" s="64">
        <f>$AF$12</f>
        <v>86</v>
      </c>
      <c r="AU25" s="57">
        <f>AT25/AQ25</f>
        <v>0.9555555555555556</v>
      </c>
      <c r="AV25" s="56">
        <v>9.1999999999999993</v>
      </c>
      <c r="AW25" s="33"/>
      <c r="AY25" s="3"/>
    </row>
    <row r="26" spans="1:52" s="17" customFormat="1" ht="15.75" customHeight="1" x14ac:dyDescent="0.25">
      <c r="A26" s="7">
        <v>0.47916666666666669</v>
      </c>
      <c r="B26" s="11">
        <f t="shared" si="1"/>
        <v>8.2524271844660199E-2</v>
      </c>
      <c r="C26" s="10">
        <v>824</v>
      </c>
      <c r="D26" s="10">
        <v>721</v>
      </c>
      <c r="E26" s="14">
        <f t="shared" si="2"/>
        <v>178</v>
      </c>
      <c r="F26" s="11">
        <f t="shared" si="4"/>
        <v>0.875</v>
      </c>
      <c r="G26" s="11">
        <f t="shared" si="5"/>
        <v>0.7078651685393258</v>
      </c>
      <c r="H26" s="8">
        <v>756</v>
      </c>
      <c r="I26" s="15">
        <f t="shared" si="3"/>
        <v>149</v>
      </c>
      <c r="J26" s="13">
        <v>0.92749999999999999</v>
      </c>
      <c r="Y26" s="3"/>
      <c r="Z26" s="3"/>
      <c r="AA26" s="3"/>
      <c r="AB26" s="3"/>
      <c r="AC26" s="3"/>
      <c r="AF26" s="7">
        <v>0.47916666666666669</v>
      </c>
      <c r="AG26" s="11">
        <v>8.7871287128712866E-2</v>
      </c>
      <c r="AH26" s="10">
        <v>808</v>
      </c>
      <c r="AI26" s="10">
        <v>723</v>
      </c>
      <c r="AJ26" s="14">
        <v>187</v>
      </c>
      <c r="AK26" s="11">
        <v>0.89480198019801982</v>
      </c>
      <c r="AL26" s="11">
        <v>0.83957219251336901</v>
      </c>
      <c r="AM26" s="8">
        <v>737</v>
      </c>
      <c r="AN26" s="15">
        <v>160</v>
      </c>
      <c r="AO26" s="13">
        <v>0.83130000000000004</v>
      </c>
      <c r="AP26" s="2"/>
      <c r="AS26" s="2"/>
      <c r="AT26" s="3"/>
      <c r="AW26" s="33"/>
      <c r="AY26" s="3"/>
    </row>
    <row r="27" spans="1:52" s="17" customFormat="1" ht="15.75" customHeight="1" x14ac:dyDescent="0.25">
      <c r="A27" s="7">
        <v>0.5</v>
      </c>
      <c r="B27" s="11">
        <f t="shared" si="1"/>
        <v>9.4704684317718946E-2</v>
      </c>
      <c r="C27" s="10">
        <v>982</v>
      </c>
      <c r="D27" s="10">
        <v>847</v>
      </c>
      <c r="E27" s="14">
        <f t="shared" si="2"/>
        <v>158</v>
      </c>
      <c r="F27" s="11">
        <f t="shared" si="4"/>
        <v>0.86252545824847249</v>
      </c>
      <c r="G27" s="11">
        <f t="shared" si="5"/>
        <v>0.79746835443037978</v>
      </c>
      <c r="H27" s="8">
        <v>889</v>
      </c>
      <c r="I27" s="15">
        <f t="shared" si="3"/>
        <v>133</v>
      </c>
      <c r="J27" s="13">
        <v>0.90700000000000003</v>
      </c>
      <c r="Y27" s="3"/>
      <c r="Z27" s="3"/>
      <c r="AA27" s="3"/>
      <c r="AB27" s="3"/>
      <c r="AC27" s="3"/>
      <c r="AF27" s="7">
        <v>0.5</v>
      </c>
      <c r="AG27" s="11">
        <v>9.5789473684210522E-2</v>
      </c>
      <c r="AH27" s="10">
        <v>950</v>
      </c>
      <c r="AI27" s="10">
        <v>831</v>
      </c>
      <c r="AJ27" s="14">
        <v>142</v>
      </c>
      <c r="AK27" s="11">
        <v>0.87473684210526315</v>
      </c>
      <c r="AL27" s="11">
        <v>0.76056338028169013</v>
      </c>
      <c r="AM27" s="8">
        <v>859</v>
      </c>
      <c r="AN27" s="15">
        <v>122</v>
      </c>
      <c r="AO27" s="13">
        <v>0.83130000000000004</v>
      </c>
      <c r="AP27" s="2"/>
      <c r="AS27" s="2"/>
      <c r="AT27" s="3"/>
      <c r="AV27" s="17">
        <f>12/60</f>
        <v>0.2</v>
      </c>
      <c r="AW27" s="33"/>
      <c r="AY27" s="3"/>
    </row>
    <row r="28" spans="1:52" s="17" customFormat="1" ht="15.75" customHeight="1" x14ac:dyDescent="0.25">
      <c r="A28" s="7">
        <v>0.52083333333333337</v>
      </c>
      <c r="B28" s="11">
        <f t="shared" si="1"/>
        <v>0.12332439678284182</v>
      </c>
      <c r="C28" s="10">
        <v>1119</v>
      </c>
      <c r="D28" s="10">
        <v>925</v>
      </c>
      <c r="E28" s="14">
        <f t="shared" si="2"/>
        <v>137</v>
      </c>
      <c r="F28" s="11">
        <f t="shared" si="4"/>
        <v>0.82663092046470066</v>
      </c>
      <c r="G28" s="11">
        <f t="shared" si="5"/>
        <v>0.56934306569343063</v>
      </c>
      <c r="H28" s="8">
        <v>981</v>
      </c>
      <c r="I28" s="15">
        <f t="shared" si="3"/>
        <v>92</v>
      </c>
      <c r="J28" s="13">
        <v>0.90820000000000001</v>
      </c>
      <c r="Y28" s="3"/>
      <c r="Z28" s="3"/>
      <c r="AA28" s="3"/>
      <c r="AB28" s="3"/>
      <c r="AC28" s="3"/>
      <c r="AF28" s="7">
        <v>0.52083333333333337</v>
      </c>
      <c r="AG28" s="11">
        <v>0.10234741784037558</v>
      </c>
      <c r="AH28" s="10">
        <v>1065</v>
      </c>
      <c r="AI28" s="10">
        <v>905</v>
      </c>
      <c r="AJ28" s="14">
        <v>115</v>
      </c>
      <c r="AK28" s="11">
        <v>0.84976525821596249</v>
      </c>
      <c r="AL28" s="11">
        <v>0.64347826086956517</v>
      </c>
      <c r="AM28" s="8">
        <v>956</v>
      </c>
      <c r="AN28" s="15">
        <v>97</v>
      </c>
      <c r="AO28" s="13">
        <v>0.9083</v>
      </c>
      <c r="AP28" s="2"/>
      <c r="AS28" s="2"/>
      <c r="AT28" s="3"/>
      <c r="AW28" s="33"/>
      <c r="AY28" s="3"/>
    </row>
    <row r="29" spans="1:52" s="17" customFormat="1" ht="15.75" customHeight="1" x14ac:dyDescent="0.25">
      <c r="A29" s="7">
        <v>0.54166666666666663</v>
      </c>
      <c r="B29" s="11">
        <f t="shared" si="1"/>
        <v>0.12199036918138041</v>
      </c>
      <c r="C29" s="10">
        <v>1246</v>
      </c>
      <c r="D29" s="10">
        <v>1023</v>
      </c>
      <c r="E29" s="14">
        <f t="shared" si="2"/>
        <v>127</v>
      </c>
      <c r="F29" s="11">
        <f t="shared" si="4"/>
        <v>0.82102728731942221</v>
      </c>
      <c r="G29" s="11">
        <f t="shared" si="5"/>
        <v>0.77165354330708658</v>
      </c>
      <c r="H29" s="8">
        <v>1094</v>
      </c>
      <c r="I29" s="15">
        <f t="shared" si="3"/>
        <v>113</v>
      </c>
      <c r="J29" s="13">
        <v>0.91669999999999996</v>
      </c>
      <c r="Y29" s="3"/>
      <c r="Z29" s="3"/>
      <c r="AA29" s="3"/>
      <c r="AB29" s="3"/>
      <c r="AC29" s="3"/>
      <c r="AF29" s="7">
        <v>0.54166666666666663</v>
      </c>
      <c r="AG29" s="11">
        <v>9.9656357388316158E-2</v>
      </c>
      <c r="AH29" s="10">
        <v>1164</v>
      </c>
      <c r="AI29" s="10">
        <v>991</v>
      </c>
      <c r="AJ29" s="14">
        <v>99</v>
      </c>
      <c r="AK29" s="11">
        <v>0.85137457044673537</v>
      </c>
      <c r="AL29" s="11">
        <v>0.86868686868686873</v>
      </c>
      <c r="AM29" s="8">
        <v>1048</v>
      </c>
      <c r="AN29" s="15">
        <v>92</v>
      </c>
      <c r="AO29" s="13">
        <v>0.91410000000000002</v>
      </c>
      <c r="AP29" s="2"/>
      <c r="AS29" s="2"/>
      <c r="AT29" s="3"/>
      <c r="AW29" s="33"/>
      <c r="AY29" s="3"/>
    </row>
    <row r="30" spans="1:52" s="17" customFormat="1" ht="15.75" customHeight="1" x14ac:dyDescent="0.25">
      <c r="A30" s="7">
        <v>0.5625</v>
      </c>
      <c r="B30" s="11">
        <f t="shared" si="1"/>
        <v>0.11747430249632893</v>
      </c>
      <c r="C30" s="10">
        <v>1362</v>
      </c>
      <c r="D30" s="10">
        <v>1128</v>
      </c>
      <c r="E30" s="14">
        <f t="shared" si="2"/>
        <v>116</v>
      </c>
      <c r="F30" s="11">
        <f t="shared" si="4"/>
        <v>0.82819383259911894</v>
      </c>
      <c r="G30" s="11">
        <f t="shared" si="5"/>
        <v>0.90517241379310343</v>
      </c>
      <c r="H30" s="8">
        <v>1202</v>
      </c>
      <c r="I30" s="15">
        <f t="shared" si="3"/>
        <v>108</v>
      </c>
      <c r="J30" s="13">
        <v>0.878</v>
      </c>
      <c r="Y30" s="3"/>
      <c r="Z30" s="3"/>
      <c r="AA30" s="3"/>
      <c r="AB30" s="3"/>
      <c r="AC30" s="3"/>
      <c r="AF30" s="7">
        <v>0.5625</v>
      </c>
      <c r="AG30" s="11">
        <v>9.8679098679098673E-2</v>
      </c>
      <c r="AH30" s="10">
        <v>1287</v>
      </c>
      <c r="AI30" s="10">
        <v>1096</v>
      </c>
      <c r="AJ30" s="14">
        <v>123</v>
      </c>
      <c r="AK30" s="11">
        <v>0.85159285159285159</v>
      </c>
      <c r="AL30" s="11">
        <v>0.85365853658536583</v>
      </c>
      <c r="AM30" s="8">
        <v>1160</v>
      </c>
      <c r="AN30" s="15">
        <v>112</v>
      </c>
      <c r="AO30" s="13">
        <v>0.81879999999999997</v>
      </c>
      <c r="AP30" s="2"/>
      <c r="AS30" s="2"/>
      <c r="AT30" s="3"/>
      <c r="AW30" s="33"/>
      <c r="AY30" s="3"/>
    </row>
    <row r="31" spans="1:52" s="17" customFormat="1" ht="15.75" customHeight="1" x14ac:dyDescent="0.25">
      <c r="A31" s="7">
        <v>0.58333333333333337</v>
      </c>
      <c r="B31" s="11">
        <f t="shared" si="1"/>
        <v>0.11007338225483655</v>
      </c>
      <c r="C31" s="10">
        <v>1499</v>
      </c>
      <c r="D31" s="10">
        <v>1258</v>
      </c>
      <c r="E31" s="14">
        <f t="shared" si="2"/>
        <v>137</v>
      </c>
      <c r="F31" s="11">
        <f t="shared" si="4"/>
        <v>0.8392261507671781</v>
      </c>
      <c r="G31" s="11">
        <f t="shared" si="5"/>
        <v>0.94890510948905105</v>
      </c>
      <c r="H31" s="8">
        <v>1334</v>
      </c>
      <c r="I31" s="15">
        <f t="shared" si="3"/>
        <v>132</v>
      </c>
      <c r="J31" s="13">
        <v>0.86670000000000003</v>
      </c>
      <c r="Y31" s="3"/>
      <c r="Z31" s="3"/>
      <c r="AA31" s="3"/>
      <c r="AB31" s="3"/>
      <c r="AC31" s="3"/>
      <c r="AF31" s="7">
        <v>0.58333333333333337</v>
      </c>
      <c r="AG31" s="11">
        <v>9.213323883770376E-2</v>
      </c>
      <c r="AH31" s="10">
        <v>1411</v>
      </c>
      <c r="AI31" s="10">
        <v>1215</v>
      </c>
      <c r="AJ31" s="14">
        <v>124</v>
      </c>
      <c r="AK31" s="11">
        <v>0.86109142452161591</v>
      </c>
      <c r="AL31" s="11">
        <v>0.95967741935483875</v>
      </c>
      <c r="AM31" s="8">
        <v>1281</v>
      </c>
      <c r="AN31" s="15">
        <v>121</v>
      </c>
      <c r="AO31" s="13">
        <v>0.83130000000000004</v>
      </c>
      <c r="AP31" s="2"/>
      <c r="AS31" s="2"/>
      <c r="AT31" s="3"/>
      <c r="AW31" s="33"/>
      <c r="AY31" s="3"/>
    </row>
    <row r="32" spans="1:52" s="17" customFormat="1" ht="15.75" customHeight="1" x14ac:dyDescent="0.25">
      <c r="A32" s="7">
        <v>0.60416666666666663</v>
      </c>
      <c r="B32" s="11">
        <f t="shared" si="1"/>
        <v>0.10820451843043995</v>
      </c>
      <c r="C32" s="10">
        <v>1682</v>
      </c>
      <c r="D32" s="10">
        <v>1420</v>
      </c>
      <c r="E32" s="14">
        <f t="shared" si="2"/>
        <v>183</v>
      </c>
      <c r="F32" s="11">
        <f t="shared" si="4"/>
        <v>0.84423305588585018</v>
      </c>
      <c r="G32" s="11">
        <f t="shared" si="5"/>
        <v>0.88524590163934425</v>
      </c>
      <c r="H32" s="8">
        <v>1500</v>
      </c>
      <c r="I32" s="15">
        <f t="shared" si="3"/>
        <v>166</v>
      </c>
      <c r="J32" s="13">
        <v>0.87180000000000002</v>
      </c>
      <c r="Y32" s="3"/>
      <c r="Z32" s="3"/>
      <c r="AA32" s="3"/>
      <c r="AB32" s="3"/>
      <c r="AC32" s="3"/>
      <c r="AF32" s="7">
        <v>0.60416666666666663</v>
      </c>
      <c r="AG32" s="11">
        <v>8.6173633440514472E-2</v>
      </c>
      <c r="AH32" s="10">
        <v>1555</v>
      </c>
      <c r="AI32" s="10">
        <v>1355</v>
      </c>
      <c r="AJ32" s="14">
        <v>144</v>
      </c>
      <c r="AK32" s="11">
        <v>0.87138263665594851</v>
      </c>
      <c r="AL32" s="11">
        <v>0.97222222222222221</v>
      </c>
      <c r="AM32" s="8">
        <v>1421</v>
      </c>
      <c r="AN32" s="15">
        <v>140</v>
      </c>
      <c r="AO32" s="13">
        <v>0.84660000000000002</v>
      </c>
      <c r="AP32" s="2"/>
      <c r="AS32" s="2"/>
      <c r="AT32" s="3"/>
      <c r="AW32" s="33"/>
      <c r="AY32" s="3"/>
    </row>
    <row r="33" spans="1:52" s="17" customFormat="1" ht="15.75" customHeight="1" x14ac:dyDescent="0.25">
      <c r="A33" s="7">
        <v>0.625</v>
      </c>
      <c r="B33" s="11">
        <f t="shared" si="1"/>
        <v>0.10681198910081743</v>
      </c>
      <c r="C33" s="10">
        <v>1835</v>
      </c>
      <c r="D33" s="10">
        <v>1558</v>
      </c>
      <c r="E33" s="14">
        <f t="shared" si="2"/>
        <v>153</v>
      </c>
      <c r="F33" s="11">
        <f t="shared" si="4"/>
        <v>0.84904632152588555</v>
      </c>
      <c r="G33" s="11">
        <f t="shared" si="5"/>
        <v>0.90196078431372551</v>
      </c>
      <c r="H33" s="8">
        <v>1639</v>
      </c>
      <c r="I33" s="15">
        <f t="shared" si="3"/>
        <v>139</v>
      </c>
      <c r="J33" s="13">
        <v>0.8448</v>
      </c>
      <c r="Y33" s="3"/>
      <c r="Z33" s="3"/>
      <c r="AA33" s="3"/>
      <c r="AB33" s="3"/>
      <c r="AC33" s="3"/>
      <c r="AF33" s="7">
        <v>0.625</v>
      </c>
      <c r="AG33" s="11">
        <v>8.3432657926102508E-2</v>
      </c>
      <c r="AH33" s="10">
        <v>1678</v>
      </c>
      <c r="AI33" s="10">
        <v>1472</v>
      </c>
      <c r="AJ33" s="14">
        <v>123</v>
      </c>
      <c r="AK33" s="11">
        <v>0.8772348033373063</v>
      </c>
      <c r="AL33" s="11">
        <v>0.95121951219512191</v>
      </c>
      <c r="AM33" s="8">
        <v>1538</v>
      </c>
      <c r="AN33" s="15">
        <v>117</v>
      </c>
      <c r="AO33" s="13">
        <v>0.85329999999999995</v>
      </c>
      <c r="AP33" s="2"/>
      <c r="AS33" s="2"/>
      <c r="AT33" s="3"/>
      <c r="AW33" s="33"/>
      <c r="AY33" s="3"/>
    </row>
    <row r="34" spans="1:52" s="17" customFormat="1" ht="15.75" customHeight="1" x14ac:dyDescent="0.25">
      <c r="A34" s="7">
        <v>0.64583333333333337</v>
      </c>
      <c r="B34" s="11">
        <f t="shared" si="1"/>
        <v>0.11886051080550099</v>
      </c>
      <c r="C34" s="10">
        <v>2036</v>
      </c>
      <c r="D34" s="10">
        <v>1706</v>
      </c>
      <c r="E34" s="14">
        <f t="shared" si="2"/>
        <v>201</v>
      </c>
      <c r="F34" s="11">
        <f t="shared" si="4"/>
        <v>0.83791748526522591</v>
      </c>
      <c r="G34" s="11">
        <f t="shared" si="5"/>
        <v>0.73631840796019898</v>
      </c>
      <c r="H34" s="8">
        <v>1794</v>
      </c>
      <c r="I34" s="15">
        <f t="shared" si="3"/>
        <v>155</v>
      </c>
      <c r="J34" s="13">
        <v>0.85709999999999997</v>
      </c>
      <c r="Y34" s="3"/>
      <c r="Z34" s="3"/>
      <c r="AA34" s="3"/>
      <c r="AB34" s="3"/>
      <c r="AC34" s="3"/>
      <c r="AF34" s="7">
        <v>0.64583333333333337</v>
      </c>
      <c r="AG34" s="11">
        <v>8.8093966898024553E-2</v>
      </c>
      <c r="AH34" s="10">
        <v>1873</v>
      </c>
      <c r="AI34" s="10">
        <v>1632</v>
      </c>
      <c r="AJ34" s="14">
        <v>195</v>
      </c>
      <c r="AK34" s="11">
        <v>0.87132941804591568</v>
      </c>
      <c r="AL34" s="11">
        <v>0.82051282051282048</v>
      </c>
      <c r="AM34" s="8">
        <v>1708</v>
      </c>
      <c r="AN34" s="15">
        <v>170</v>
      </c>
      <c r="AO34" s="13">
        <v>0.8629</v>
      </c>
      <c r="AP34" s="2"/>
      <c r="AS34" s="2"/>
      <c r="AT34" s="3"/>
      <c r="AW34" s="33"/>
      <c r="AY34" s="3"/>
    </row>
    <row r="35" spans="1:52" s="17" customFormat="1" ht="15.75" customHeight="1" x14ac:dyDescent="0.25">
      <c r="A35" s="7">
        <v>0.66666666666666663</v>
      </c>
      <c r="B35" s="11">
        <f t="shared" si="1"/>
        <v>0.12097870412324423</v>
      </c>
      <c r="C35" s="10">
        <v>2207</v>
      </c>
      <c r="D35" s="10">
        <v>1833</v>
      </c>
      <c r="E35" s="14">
        <f t="shared" si="2"/>
        <v>171</v>
      </c>
      <c r="F35" s="11">
        <f t="shared" si="4"/>
        <v>0.8305391934753058</v>
      </c>
      <c r="G35" s="11">
        <f t="shared" si="5"/>
        <v>0.74269005847953218</v>
      </c>
      <c r="H35" s="8">
        <v>1940</v>
      </c>
      <c r="I35" s="15">
        <f t="shared" si="3"/>
        <v>146</v>
      </c>
      <c r="J35" s="13">
        <v>0.85640000000000005</v>
      </c>
      <c r="Y35" s="3"/>
      <c r="Z35" s="3"/>
      <c r="AA35" s="3"/>
      <c r="AB35" s="3"/>
      <c r="AC35" s="3"/>
      <c r="AF35" s="7">
        <v>0.66666666666666663</v>
      </c>
      <c r="AG35" s="11">
        <v>9.6630327056491577E-2</v>
      </c>
      <c r="AH35" s="10">
        <v>2018</v>
      </c>
      <c r="AI35" s="10">
        <v>1733</v>
      </c>
      <c r="AJ35" s="14">
        <v>145</v>
      </c>
      <c r="AK35" s="11">
        <v>0.85877106045589691</v>
      </c>
      <c r="AL35" s="11">
        <v>0.69655172413793098</v>
      </c>
      <c r="AM35" s="8">
        <v>1823</v>
      </c>
      <c r="AN35" s="15">
        <v>115</v>
      </c>
      <c r="AO35" s="13">
        <v>0.86260000000000003</v>
      </c>
      <c r="AP35" s="2"/>
      <c r="AS35" s="2"/>
      <c r="AW35" s="33"/>
      <c r="AY35" s="3"/>
    </row>
    <row r="36" spans="1:52" s="17" customFormat="1" ht="15.75" customHeight="1" x14ac:dyDescent="0.25">
      <c r="A36" s="7">
        <v>0.6875</v>
      </c>
      <c r="B36" s="11">
        <f t="shared" si="1"/>
        <v>0.12624172185430463</v>
      </c>
      <c r="C36" s="10">
        <v>2416</v>
      </c>
      <c r="D36" s="10">
        <v>1976</v>
      </c>
      <c r="E36" s="14">
        <f t="shared" si="2"/>
        <v>209</v>
      </c>
      <c r="F36" s="11">
        <f t="shared" si="4"/>
        <v>0.81788079470198671</v>
      </c>
      <c r="G36" s="11">
        <f t="shared" si="5"/>
        <v>0.68421052631578949</v>
      </c>
      <c r="H36" s="8">
        <v>2111</v>
      </c>
      <c r="I36" s="15">
        <f t="shared" si="3"/>
        <v>171</v>
      </c>
      <c r="J36" s="13">
        <v>0.85519999999999996</v>
      </c>
      <c r="Y36" s="3"/>
      <c r="Z36" s="3"/>
      <c r="AA36" s="3"/>
      <c r="AB36" s="3"/>
      <c r="AC36" s="3"/>
      <c r="AF36" s="7">
        <v>0.6875</v>
      </c>
      <c r="AG36" s="11">
        <v>0.10509554140127389</v>
      </c>
      <c r="AH36" s="10">
        <v>2198</v>
      </c>
      <c r="AI36" s="10">
        <v>1864</v>
      </c>
      <c r="AJ36" s="14">
        <v>180</v>
      </c>
      <c r="AK36" s="11">
        <v>0.84804367606915376</v>
      </c>
      <c r="AL36" s="11">
        <v>0.72777777777777775</v>
      </c>
      <c r="AM36" s="8">
        <v>1967</v>
      </c>
      <c r="AN36" s="15">
        <v>144</v>
      </c>
      <c r="AO36" s="13">
        <v>0.85019999999999996</v>
      </c>
      <c r="AP36" s="2"/>
      <c r="AS36" s="2"/>
      <c r="AW36" s="33"/>
      <c r="AY36" s="3"/>
    </row>
    <row r="37" spans="1:52" s="17" customFormat="1" ht="15.75" customHeight="1" x14ac:dyDescent="0.25">
      <c r="A37" s="7">
        <v>0.70833333333333337</v>
      </c>
      <c r="B37" s="11">
        <f t="shared" si="1"/>
        <v>0.11970172684458399</v>
      </c>
      <c r="C37" s="10">
        <v>2548</v>
      </c>
      <c r="D37" s="10">
        <v>2108</v>
      </c>
      <c r="E37" s="14">
        <f t="shared" si="2"/>
        <v>132</v>
      </c>
      <c r="F37" s="11">
        <f t="shared" si="4"/>
        <v>0.82731554160125587</v>
      </c>
      <c r="G37" s="11">
        <f t="shared" si="5"/>
        <v>1</v>
      </c>
      <c r="H37" s="8">
        <v>2243</v>
      </c>
      <c r="I37" s="15">
        <f t="shared" si="3"/>
        <v>132</v>
      </c>
      <c r="J37" s="13">
        <v>0.87229999999999996</v>
      </c>
      <c r="Y37" s="3"/>
      <c r="Z37" s="3"/>
      <c r="AA37" s="3"/>
      <c r="AB37" s="3"/>
      <c r="AC37" s="3"/>
      <c r="AF37" s="7">
        <v>0.70833333333333337</v>
      </c>
      <c r="AG37" s="11">
        <v>0.11469838572642312</v>
      </c>
      <c r="AH37" s="10">
        <v>2354</v>
      </c>
      <c r="AI37" s="10">
        <v>1945</v>
      </c>
      <c r="AJ37" s="14">
        <v>156</v>
      </c>
      <c r="AK37" s="11">
        <v>0.82625318606627018</v>
      </c>
      <c r="AL37" s="11">
        <v>0.51923076923076927</v>
      </c>
      <c r="AM37" s="8">
        <v>2084</v>
      </c>
      <c r="AN37" s="15">
        <v>117</v>
      </c>
      <c r="AO37" s="13">
        <v>0.85229999999999995</v>
      </c>
      <c r="AP37" s="2"/>
      <c r="AS37" s="2"/>
      <c r="AW37" s="33"/>
      <c r="AY37" s="3"/>
    </row>
    <row r="38" spans="1:52" s="17" customFormat="1" ht="15.75" customHeight="1" x14ac:dyDescent="0.25">
      <c r="A38" s="7">
        <v>0.72916666666666663</v>
      </c>
      <c r="B38" s="11">
        <f t="shared" si="1"/>
        <v>0.11769087523277467</v>
      </c>
      <c r="C38" s="10">
        <v>2685</v>
      </c>
      <c r="D38" s="10">
        <v>2234</v>
      </c>
      <c r="E38" s="14">
        <f t="shared" si="2"/>
        <v>137</v>
      </c>
      <c r="F38" s="11">
        <f t="shared" si="4"/>
        <v>0.83202979515828679</v>
      </c>
      <c r="G38" s="11">
        <f t="shared" si="5"/>
        <v>0.91970802919708028</v>
      </c>
      <c r="H38" s="8">
        <v>2369</v>
      </c>
      <c r="I38" s="15">
        <f t="shared" si="3"/>
        <v>126</v>
      </c>
      <c r="J38" s="13">
        <v>0.87760000000000005</v>
      </c>
      <c r="Y38" s="3"/>
      <c r="Z38" s="3"/>
      <c r="AA38" s="3"/>
      <c r="AB38" s="3"/>
      <c r="AC38" s="3"/>
      <c r="AF38" s="7">
        <v>0.72916666666666663</v>
      </c>
      <c r="AG38" s="11">
        <v>0.11774128954745695</v>
      </c>
      <c r="AH38" s="10">
        <v>2497</v>
      </c>
      <c r="AI38" s="10">
        <v>2050</v>
      </c>
      <c r="AJ38" s="14">
        <v>143</v>
      </c>
      <c r="AK38" s="11">
        <v>0.81818181818181823</v>
      </c>
      <c r="AL38" s="11">
        <v>0.73426573426573427</v>
      </c>
      <c r="AM38" s="8">
        <v>2203</v>
      </c>
      <c r="AN38" s="15">
        <v>119</v>
      </c>
      <c r="AO38" s="13">
        <v>0.85709999999999997</v>
      </c>
      <c r="AP38" s="2"/>
      <c r="AS38" s="2"/>
      <c r="AW38" s="33"/>
      <c r="AY38" s="3"/>
    </row>
    <row r="39" spans="1:52" s="17" customFormat="1" ht="15.75" customHeight="1" x14ac:dyDescent="0.25">
      <c r="A39" s="7">
        <v>0.75</v>
      </c>
      <c r="B39" s="11" t="e">
        <f t="shared" si="1"/>
        <v>#DIV/0!</v>
      </c>
      <c r="C39" s="10"/>
      <c r="D39" s="10"/>
      <c r="E39" s="14">
        <f t="shared" si="2"/>
        <v>-2685</v>
      </c>
      <c r="F39" s="11" t="e">
        <f t="shared" si="4"/>
        <v>#DIV/0!</v>
      </c>
      <c r="G39" s="11">
        <f t="shared" si="5"/>
        <v>0.83202979515828679</v>
      </c>
      <c r="H39" s="8"/>
      <c r="I39" s="15">
        <f t="shared" si="3"/>
        <v>-2369</v>
      </c>
      <c r="J39" s="13"/>
      <c r="Y39" s="3"/>
      <c r="Z39" s="3"/>
      <c r="AA39" s="3"/>
      <c r="AB39" s="3"/>
      <c r="AC39" s="3"/>
      <c r="AF39" s="7">
        <v>0.75</v>
      </c>
      <c r="AG39" s="11">
        <v>0.11796246648793565</v>
      </c>
      <c r="AH39" s="10">
        <v>2611</v>
      </c>
      <c r="AI39" s="10">
        <v>2121</v>
      </c>
      <c r="AJ39" s="14">
        <v>114</v>
      </c>
      <c r="AK39" s="11">
        <v>0.81233243967828417</v>
      </c>
      <c r="AL39" s="11">
        <v>0.6228070175438597</v>
      </c>
      <c r="AM39" s="8">
        <v>2303</v>
      </c>
      <c r="AN39" s="15">
        <v>100</v>
      </c>
      <c r="AO39" s="13">
        <v>0.85109999999999997</v>
      </c>
      <c r="AP39" s="2"/>
      <c r="AS39" s="2"/>
      <c r="AW39" s="33"/>
      <c r="AY39" s="3"/>
    </row>
    <row r="40" spans="1:52" s="17" customFormat="1" ht="15.75" customHeight="1" x14ac:dyDescent="0.15">
      <c r="F40" s="2"/>
      <c r="Y40" s="3"/>
      <c r="Z40" s="3"/>
      <c r="AA40" s="3"/>
      <c r="AB40" s="3"/>
      <c r="AC40" s="3"/>
      <c r="AH40" s="2"/>
      <c r="AI40" s="2"/>
      <c r="AJ40" s="2"/>
      <c r="AK40" s="2"/>
      <c r="AL40" s="2"/>
      <c r="AM40" s="2"/>
      <c r="AN40" s="2"/>
      <c r="AO40" s="5"/>
      <c r="AP40" s="2"/>
      <c r="AS40" s="2"/>
      <c r="AT40" s="3"/>
      <c r="AW40" s="33"/>
      <c r="AY40" s="3"/>
    </row>
    <row r="41" spans="1:52" s="17" customFormat="1" ht="15.75" customHeight="1" x14ac:dyDescent="0.15">
      <c r="F41" s="2"/>
      <c r="Y41" s="3"/>
      <c r="Z41" s="3"/>
      <c r="AA41" s="3"/>
      <c r="AB41" s="3"/>
      <c r="AC41" s="3"/>
      <c r="AH41" s="2"/>
      <c r="AI41" s="2"/>
      <c r="AJ41" s="2"/>
      <c r="AK41" s="2"/>
      <c r="AL41" s="2"/>
      <c r="AM41" s="2"/>
      <c r="AN41" s="2"/>
      <c r="AO41" s="5"/>
      <c r="AP41" s="2"/>
      <c r="AS41" s="2"/>
      <c r="AT41" s="3"/>
      <c r="AW41" s="33"/>
      <c r="AY41" s="3"/>
    </row>
    <row r="42" spans="1:52" s="17" customFormat="1" ht="15.75" customHeight="1" x14ac:dyDescent="0.15">
      <c r="A42" s="67">
        <v>43916</v>
      </c>
      <c r="B42" s="68"/>
      <c r="C42" s="68"/>
      <c r="D42" s="68"/>
      <c r="E42" s="68"/>
      <c r="F42" s="68"/>
      <c r="G42" s="69"/>
      <c r="Y42" s="3"/>
      <c r="Z42" s="3"/>
      <c r="AA42" s="3"/>
      <c r="AB42" s="3"/>
      <c r="AC42" s="3"/>
      <c r="AF42" s="67">
        <v>43915</v>
      </c>
      <c r="AG42" s="68"/>
      <c r="AH42" s="68"/>
      <c r="AI42" s="68"/>
      <c r="AJ42" s="68"/>
      <c r="AK42" s="68"/>
      <c r="AL42" s="69"/>
      <c r="AW42" s="33"/>
      <c r="AY42" s="3"/>
      <c r="AZ42" s="17" t="s">
        <v>125</v>
      </c>
    </row>
    <row r="43" spans="1:52" s="17" customFormat="1" ht="15.75" customHeight="1" x14ac:dyDescent="0.25">
      <c r="A43" s="70" t="s">
        <v>124</v>
      </c>
      <c r="B43" s="71"/>
      <c r="C43" s="71"/>
      <c r="D43" s="71"/>
      <c r="E43" s="71"/>
      <c r="F43" s="71"/>
      <c r="G43" s="72"/>
      <c r="H43" s="18"/>
      <c r="I43" s="18"/>
      <c r="J43" s="18"/>
      <c r="Y43" s="3"/>
      <c r="Z43" s="3"/>
      <c r="AA43" s="3"/>
      <c r="AB43" s="3"/>
      <c r="AC43" s="3"/>
      <c r="AF43" s="70" t="s">
        <v>72</v>
      </c>
      <c r="AG43" s="71"/>
      <c r="AH43" s="71"/>
      <c r="AI43" s="71"/>
      <c r="AJ43" s="71"/>
      <c r="AK43" s="71"/>
      <c r="AL43" s="72"/>
      <c r="AM43" s="18"/>
      <c r="AN43" s="18"/>
      <c r="AO43" s="18"/>
      <c r="AW43" s="33"/>
      <c r="AY43" s="3"/>
    </row>
    <row r="44" spans="1:52" s="17" customFormat="1" ht="15.75" customHeight="1" x14ac:dyDescent="0.25">
      <c r="A44" s="9" t="s">
        <v>0</v>
      </c>
      <c r="B44" s="16" t="s">
        <v>70</v>
      </c>
      <c r="C44" s="9" t="s">
        <v>1</v>
      </c>
      <c r="D44" s="9" t="s">
        <v>2</v>
      </c>
      <c r="E44" s="9" t="s">
        <v>3</v>
      </c>
      <c r="F44" s="9" t="s">
        <v>4</v>
      </c>
      <c r="G44" s="9" t="s">
        <v>5</v>
      </c>
      <c r="H44" s="6" t="s">
        <v>6</v>
      </c>
      <c r="I44" s="9" t="s">
        <v>7</v>
      </c>
      <c r="J44" s="9" t="s">
        <v>8</v>
      </c>
      <c r="Y44" s="3"/>
      <c r="Z44" s="3"/>
      <c r="AA44" s="3"/>
      <c r="AB44" s="3"/>
      <c r="AC44" s="3"/>
      <c r="AF44" s="9" t="s">
        <v>0</v>
      </c>
      <c r="AG44" s="16" t="s">
        <v>70</v>
      </c>
      <c r="AH44" s="9" t="s">
        <v>1</v>
      </c>
      <c r="AI44" s="9" t="s">
        <v>2</v>
      </c>
      <c r="AJ44" s="9" t="s">
        <v>3</v>
      </c>
      <c r="AK44" s="9" t="s">
        <v>4</v>
      </c>
      <c r="AL44" s="9" t="s">
        <v>5</v>
      </c>
      <c r="AM44" s="6" t="s">
        <v>6</v>
      </c>
      <c r="AN44" s="9" t="s">
        <v>7</v>
      </c>
      <c r="AO44" s="9" t="s">
        <v>8</v>
      </c>
      <c r="AP44" s="27"/>
      <c r="AQ44" s="9" t="s">
        <v>88</v>
      </c>
      <c r="AR44" s="9" t="s">
        <v>92</v>
      </c>
      <c r="AS44" s="9" t="s">
        <v>89</v>
      </c>
      <c r="AT44" s="9" t="s">
        <v>90</v>
      </c>
      <c r="AU44" s="9" t="s">
        <v>73</v>
      </c>
      <c r="AV44" s="9" t="s">
        <v>93</v>
      </c>
      <c r="AW44" s="33"/>
      <c r="AY44" s="3"/>
    </row>
    <row r="45" spans="1:52" s="17" customFormat="1" ht="15.75" customHeight="1" x14ac:dyDescent="0.25">
      <c r="A45" s="7">
        <v>0.39583333333333331</v>
      </c>
      <c r="B45" s="11">
        <v>3.7313432835820892E-2</v>
      </c>
      <c r="C45" s="10">
        <v>134</v>
      </c>
      <c r="D45" s="10">
        <v>129</v>
      </c>
      <c r="E45" s="10">
        <v>134</v>
      </c>
      <c r="F45" s="11">
        <v>0.96268656716417911</v>
      </c>
      <c r="G45" s="12">
        <v>0.96268656716417911</v>
      </c>
      <c r="H45" s="8">
        <v>129</v>
      </c>
      <c r="I45" s="15">
        <v>129</v>
      </c>
      <c r="J45" s="13">
        <v>1</v>
      </c>
      <c r="Y45" s="3"/>
      <c r="Z45" s="3"/>
      <c r="AA45" s="3"/>
      <c r="AB45" s="3"/>
      <c r="AC45" s="3"/>
      <c r="AF45" s="7">
        <v>0.39583333333333331</v>
      </c>
      <c r="AG45" s="11">
        <v>6.5789473684210523E-3</v>
      </c>
      <c r="AH45" s="10">
        <v>152</v>
      </c>
      <c r="AI45" s="10">
        <v>151</v>
      </c>
      <c r="AJ45" s="10">
        <v>152</v>
      </c>
      <c r="AK45" s="11">
        <v>0.99342105263157898</v>
      </c>
      <c r="AL45" s="12">
        <v>0.99342105263157898</v>
      </c>
      <c r="AM45" s="8">
        <v>151</v>
      </c>
      <c r="AN45" s="15">
        <v>151</v>
      </c>
      <c r="AO45" s="13">
        <v>1</v>
      </c>
      <c r="AP45" s="53" t="s">
        <v>85</v>
      </c>
      <c r="AQ45" s="54">
        <f>$E$16</f>
        <v>2685</v>
      </c>
      <c r="AR45" s="55">
        <f>(AQ45-AS45)/AQ45</f>
        <v>0.11769087523277467</v>
      </c>
      <c r="AS45" s="54">
        <f>$AU$16</f>
        <v>2369</v>
      </c>
      <c r="AT45" s="56">
        <v>2121</v>
      </c>
      <c r="AU45" s="57">
        <f>AT45/AQ45</f>
        <v>0.78994413407821229</v>
      </c>
      <c r="AV45" s="56">
        <v>10.5</v>
      </c>
      <c r="AW45" s="33"/>
      <c r="AY45" s="3"/>
    </row>
    <row r="46" spans="1:52" s="17" customFormat="1" ht="15.75" customHeight="1" x14ac:dyDescent="0.25">
      <c r="A46" s="7">
        <v>0.41666666666666669</v>
      </c>
      <c r="B46" s="11">
        <v>8.6505190311418678E-2</v>
      </c>
      <c r="C46" s="10">
        <v>289</v>
      </c>
      <c r="D46" s="10">
        <v>254</v>
      </c>
      <c r="E46" s="14">
        <v>155</v>
      </c>
      <c r="F46" s="11">
        <v>0.87889273356401387</v>
      </c>
      <c r="G46" s="11">
        <v>0.80645161290322576</v>
      </c>
      <c r="H46" s="8">
        <v>264</v>
      </c>
      <c r="I46" s="15">
        <v>135</v>
      </c>
      <c r="J46" s="13">
        <v>0.8125</v>
      </c>
      <c r="Y46" s="3"/>
      <c r="Z46" s="3"/>
      <c r="AA46" s="3"/>
      <c r="AB46" s="3"/>
      <c r="AC46" s="3"/>
      <c r="AF46" s="7">
        <v>0.42291666666666666</v>
      </c>
      <c r="AG46" s="11">
        <v>7.6923076923076927E-2</v>
      </c>
      <c r="AH46" s="10">
        <v>312</v>
      </c>
      <c r="AI46" s="10">
        <v>278</v>
      </c>
      <c r="AJ46" s="14">
        <v>160</v>
      </c>
      <c r="AK46" s="11">
        <v>0.89102564102564108</v>
      </c>
      <c r="AL46" s="11">
        <v>0.79374999999999996</v>
      </c>
      <c r="AM46" s="8">
        <v>288</v>
      </c>
      <c r="AN46" s="15">
        <v>137</v>
      </c>
      <c r="AO46" s="13">
        <v>1</v>
      </c>
      <c r="AP46" s="53" t="s">
        <v>86</v>
      </c>
      <c r="AQ46" s="54">
        <v>329</v>
      </c>
      <c r="AR46" s="55">
        <f>(AQ46-AS46)/AQ46</f>
        <v>0.16717325227963525</v>
      </c>
      <c r="AS46" s="54">
        <v>274</v>
      </c>
      <c r="AT46" s="54">
        <v>240</v>
      </c>
      <c r="AU46" s="58">
        <f>AT46/AQ46</f>
        <v>0.72948328267477203</v>
      </c>
      <c r="AV46" s="56">
        <v>10.07</v>
      </c>
      <c r="AW46" s="33"/>
      <c r="AY46" s="3"/>
    </row>
    <row r="47" spans="1:52" s="17" customFormat="1" ht="15.75" customHeight="1" x14ac:dyDescent="0.25">
      <c r="A47" s="7">
        <v>0.4375</v>
      </c>
      <c r="B47" s="11">
        <v>8.057851239669421E-2</v>
      </c>
      <c r="C47" s="10">
        <v>484</v>
      </c>
      <c r="D47" s="10">
        <v>435</v>
      </c>
      <c r="E47" s="14">
        <v>195</v>
      </c>
      <c r="F47" s="11">
        <v>0.89876033057851235</v>
      </c>
      <c r="G47" s="11">
        <v>0.92820512820512824</v>
      </c>
      <c r="H47" s="8">
        <v>445</v>
      </c>
      <c r="I47" s="15">
        <v>181</v>
      </c>
      <c r="J47" s="13">
        <v>0.83130000000000004</v>
      </c>
      <c r="Y47" s="3"/>
      <c r="Z47" s="3"/>
      <c r="AA47" s="3"/>
      <c r="AB47" s="3"/>
      <c r="AC47" s="3"/>
      <c r="AF47" s="7">
        <v>0.4375</v>
      </c>
      <c r="AG47" s="11">
        <v>7.6604554865424432E-2</v>
      </c>
      <c r="AH47" s="10">
        <v>483</v>
      </c>
      <c r="AI47" s="10">
        <v>435</v>
      </c>
      <c r="AJ47" s="14">
        <v>171</v>
      </c>
      <c r="AK47" s="11">
        <v>0.90062111801242239</v>
      </c>
      <c r="AL47" s="11">
        <v>0.91812865497076024</v>
      </c>
      <c r="AM47" s="8">
        <v>446</v>
      </c>
      <c r="AN47" s="15">
        <v>158</v>
      </c>
      <c r="AO47" s="13">
        <v>0.91300000000000003</v>
      </c>
      <c r="AP47" s="59" t="s">
        <v>87</v>
      </c>
      <c r="AQ47" s="60">
        <f>SUM(AQ45:AQ46)</f>
        <v>3014</v>
      </c>
      <c r="AR47" s="61">
        <f>(AQ47-AS47)/AQ47</f>
        <v>0.12309223623092236</v>
      </c>
      <c r="AS47" s="60">
        <f>SUM(AS45:AS46)</f>
        <v>2643</v>
      </c>
      <c r="AT47" s="60">
        <f>SUM(AT45:AT46)</f>
        <v>2361</v>
      </c>
      <c r="AU47" s="61">
        <f>AT47/AQ47</f>
        <v>0.78334439283344393</v>
      </c>
      <c r="AV47" s="62">
        <f>(AS45*AV45+AS46*AV46)/AS47</f>
        <v>10.455421869088157</v>
      </c>
      <c r="AW47" s="33"/>
      <c r="AY47" s="3"/>
    </row>
    <row r="48" spans="1:52" s="17" customFormat="1" ht="15.75" customHeight="1" x14ac:dyDescent="0.25">
      <c r="A48" s="7">
        <v>0.45833333333333331</v>
      </c>
      <c r="B48" s="11">
        <v>7.0853462157809979E-2</v>
      </c>
      <c r="C48" s="10">
        <v>621</v>
      </c>
      <c r="D48" s="10">
        <v>566</v>
      </c>
      <c r="E48" s="14">
        <v>137</v>
      </c>
      <c r="F48" s="11">
        <v>0.91143317230273757</v>
      </c>
      <c r="G48" s="11">
        <v>0.95620437956204385</v>
      </c>
      <c r="H48" s="8">
        <v>577</v>
      </c>
      <c r="I48" s="15">
        <v>132</v>
      </c>
      <c r="J48" s="13">
        <v>0.83130000000000004</v>
      </c>
      <c r="Y48" s="3"/>
      <c r="Z48" s="3"/>
      <c r="AA48" s="3"/>
      <c r="AB48" s="3"/>
      <c r="AC48" s="3"/>
      <c r="AF48" s="7">
        <v>0.46388888888888885</v>
      </c>
      <c r="AG48" s="11">
        <v>8.408408408408409E-2</v>
      </c>
      <c r="AH48" s="10">
        <v>666</v>
      </c>
      <c r="AI48" s="10">
        <v>594</v>
      </c>
      <c r="AJ48" s="14">
        <v>183</v>
      </c>
      <c r="AK48" s="11">
        <v>0.89189189189189189</v>
      </c>
      <c r="AL48" s="11">
        <v>0.86885245901639341</v>
      </c>
      <c r="AM48" s="8">
        <v>610</v>
      </c>
      <c r="AN48" s="15">
        <v>164</v>
      </c>
      <c r="AO48" s="13">
        <v>0.90769999999999995</v>
      </c>
      <c r="AP48" s="63" t="s">
        <v>107</v>
      </c>
      <c r="AQ48" s="64">
        <f>$E$12</f>
        <v>90</v>
      </c>
      <c r="AR48" s="55">
        <f>(AQ48-AS48)/AQ48</f>
        <v>4.4444444444444446E-2</v>
      </c>
      <c r="AS48" s="64">
        <f>$AU$12</f>
        <v>86</v>
      </c>
      <c r="AT48" s="64">
        <f>$AF$12</f>
        <v>86</v>
      </c>
      <c r="AU48" s="57">
        <f>AT48/AQ48</f>
        <v>0.9555555555555556</v>
      </c>
      <c r="AV48" s="56">
        <v>9.8000000000000007</v>
      </c>
      <c r="AW48" s="33"/>
      <c r="AY48" s="3"/>
    </row>
    <row r="49" spans="1:51" s="17" customFormat="1" ht="15.75" customHeight="1" x14ac:dyDescent="0.25">
      <c r="A49" s="7">
        <v>0.47916666666666669</v>
      </c>
      <c r="B49" s="11">
        <v>8.7871287128712866E-2</v>
      </c>
      <c r="C49" s="10">
        <v>808</v>
      </c>
      <c r="D49" s="10">
        <v>723</v>
      </c>
      <c r="E49" s="14">
        <v>187</v>
      </c>
      <c r="F49" s="11">
        <v>0.89480198019801982</v>
      </c>
      <c r="G49" s="11">
        <v>0.83957219251336901</v>
      </c>
      <c r="H49" s="8">
        <v>737</v>
      </c>
      <c r="I49" s="15">
        <v>160</v>
      </c>
      <c r="J49" s="13">
        <v>0.83130000000000004</v>
      </c>
      <c r="Y49" s="3"/>
      <c r="Z49" s="3"/>
      <c r="AA49" s="3"/>
      <c r="AB49" s="3"/>
      <c r="AC49" s="3"/>
      <c r="AF49" s="7">
        <v>0.47916666666666669</v>
      </c>
      <c r="AG49" s="11">
        <v>7.2879330943847076E-2</v>
      </c>
      <c r="AH49" s="10">
        <v>837</v>
      </c>
      <c r="AI49" s="10">
        <v>759</v>
      </c>
      <c r="AJ49" s="14">
        <v>171</v>
      </c>
      <c r="AK49" s="11">
        <v>0.90681003584229392</v>
      </c>
      <c r="AL49" s="11">
        <v>0.96491228070175439</v>
      </c>
      <c r="AM49" s="8">
        <v>776</v>
      </c>
      <c r="AN49" s="15">
        <v>166</v>
      </c>
      <c r="AO49" s="13">
        <v>0.91669999999999996</v>
      </c>
      <c r="AP49" s="2"/>
      <c r="AS49" s="2"/>
      <c r="AT49" s="3"/>
      <c r="AW49" s="33"/>
      <c r="AY49" s="3"/>
    </row>
    <row r="50" spans="1:51" s="17" customFormat="1" ht="15.75" customHeight="1" x14ac:dyDescent="0.25">
      <c r="A50" s="7">
        <v>0.5</v>
      </c>
      <c r="B50" s="11">
        <v>9.5789473684210522E-2</v>
      </c>
      <c r="C50" s="10">
        <v>950</v>
      </c>
      <c r="D50" s="10">
        <v>831</v>
      </c>
      <c r="E50" s="14">
        <v>142</v>
      </c>
      <c r="F50" s="11">
        <v>0.87473684210526315</v>
      </c>
      <c r="G50" s="11">
        <v>0.76056338028169013</v>
      </c>
      <c r="H50" s="8">
        <v>859</v>
      </c>
      <c r="I50" s="15">
        <v>122</v>
      </c>
      <c r="J50" s="13">
        <v>0.83130000000000004</v>
      </c>
      <c r="Y50" s="3"/>
      <c r="Z50" s="3"/>
      <c r="AA50" s="3"/>
      <c r="AB50" s="3"/>
      <c r="AC50" s="3"/>
      <c r="AF50" s="7">
        <v>0.5</v>
      </c>
      <c r="AG50" s="11">
        <v>7.3588709677419359E-2</v>
      </c>
      <c r="AH50" s="10">
        <v>992</v>
      </c>
      <c r="AI50" s="10">
        <v>901</v>
      </c>
      <c r="AJ50" s="14">
        <v>155</v>
      </c>
      <c r="AK50" s="11">
        <v>0.90826612903225812</v>
      </c>
      <c r="AL50" s="11">
        <v>0.91612903225806452</v>
      </c>
      <c r="AM50" s="8">
        <v>919</v>
      </c>
      <c r="AN50" s="15">
        <v>143</v>
      </c>
      <c r="AO50" s="13">
        <v>0.93940000000000001</v>
      </c>
      <c r="AP50" s="2"/>
      <c r="AS50" s="2"/>
      <c r="AT50" s="3"/>
      <c r="AW50" s="33"/>
      <c r="AY50" s="3"/>
    </row>
    <row r="51" spans="1:51" s="17" customFormat="1" ht="15.75" customHeight="1" x14ac:dyDescent="0.25">
      <c r="A51" s="7">
        <v>0.52083333333333337</v>
      </c>
      <c r="B51" s="11">
        <v>0.10234741784037558</v>
      </c>
      <c r="C51" s="10">
        <v>1065</v>
      </c>
      <c r="D51" s="10">
        <v>905</v>
      </c>
      <c r="E51" s="14">
        <v>115</v>
      </c>
      <c r="F51" s="11">
        <v>0.84976525821596249</v>
      </c>
      <c r="G51" s="11">
        <v>0.64347826086956517</v>
      </c>
      <c r="H51" s="8">
        <v>956</v>
      </c>
      <c r="I51" s="15">
        <v>97</v>
      </c>
      <c r="J51" s="13">
        <v>0.9083</v>
      </c>
      <c r="Y51" s="3"/>
      <c r="Z51" s="3"/>
      <c r="AA51" s="3"/>
      <c r="AB51" s="3"/>
      <c r="AC51" s="3"/>
      <c r="AF51" s="7">
        <v>0.52083333333333337</v>
      </c>
      <c r="AG51" s="11">
        <v>0.10726950354609929</v>
      </c>
      <c r="AH51" s="10">
        <v>1128</v>
      </c>
      <c r="AI51" s="10">
        <v>960</v>
      </c>
      <c r="AJ51" s="14">
        <v>136</v>
      </c>
      <c r="AK51" s="11">
        <v>0.85106382978723405</v>
      </c>
      <c r="AL51" s="11">
        <v>0.43382352941176472</v>
      </c>
      <c r="AM51" s="8">
        <v>1007</v>
      </c>
      <c r="AN51" s="15">
        <v>88</v>
      </c>
      <c r="AO51" s="13">
        <v>0.92789999999999995</v>
      </c>
      <c r="AP51" s="2"/>
      <c r="AS51" s="2"/>
      <c r="AT51" s="3"/>
      <c r="AW51" s="33"/>
      <c r="AY51" s="3"/>
    </row>
    <row r="52" spans="1:51" s="17" customFormat="1" ht="15.75" customHeight="1" x14ac:dyDescent="0.25">
      <c r="A52" s="7">
        <v>0.54166666666666663</v>
      </c>
      <c r="B52" s="11">
        <v>9.9656357388316158E-2</v>
      </c>
      <c r="C52" s="10">
        <v>1164</v>
      </c>
      <c r="D52" s="10">
        <v>991</v>
      </c>
      <c r="E52" s="14">
        <v>99</v>
      </c>
      <c r="F52" s="11">
        <v>0.85137457044673537</v>
      </c>
      <c r="G52" s="11">
        <v>0.86868686868686873</v>
      </c>
      <c r="H52" s="8">
        <v>1048</v>
      </c>
      <c r="I52" s="15">
        <v>92</v>
      </c>
      <c r="J52" s="13">
        <v>0.91410000000000002</v>
      </c>
      <c r="Y52" s="3"/>
      <c r="Z52" s="3"/>
      <c r="AA52" s="3"/>
      <c r="AB52" s="3"/>
      <c r="AC52" s="3"/>
      <c r="AF52" s="7">
        <v>0.54166666666666663</v>
      </c>
      <c r="AG52" s="11">
        <v>0.11270983213429256</v>
      </c>
      <c r="AH52" s="10">
        <v>1251</v>
      </c>
      <c r="AI52" s="10">
        <v>1054</v>
      </c>
      <c r="AJ52" s="14">
        <v>123</v>
      </c>
      <c r="AK52" s="11">
        <v>0.84252597921662675</v>
      </c>
      <c r="AL52" s="11">
        <v>0.76422764227642281</v>
      </c>
      <c r="AM52" s="8">
        <v>1110</v>
      </c>
      <c r="AN52" s="15">
        <v>103</v>
      </c>
      <c r="AO52" s="13">
        <v>0.91339999999999999</v>
      </c>
      <c r="AP52" s="2"/>
      <c r="AS52" s="2"/>
      <c r="AT52" s="3"/>
      <c r="AW52" s="33"/>
      <c r="AY52" s="3"/>
    </row>
    <row r="53" spans="1:51" s="17" customFormat="1" ht="15.75" customHeight="1" x14ac:dyDescent="0.25">
      <c r="A53" s="7">
        <v>0.5625</v>
      </c>
      <c r="B53" s="11">
        <v>9.8679098679098673E-2</v>
      </c>
      <c r="C53" s="10">
        <v>1287</v>
      </c>
      <c r="D53" s="10">
        <v>1096</v>
      </c>
      <c r="E53" s="14">
        <v>123</v>
      </c>
      <c r="F53" s="11">
        <v>0.85159285159285159</v>
      </c>
      <c r="G53" s="11">
        <v>0.85365853658536583</v>
      </c>
      <c r="H53" s="8">
        <v>1160</v>
      </c>
      <c r="I53" s="15">
        <v>112</v>
      </c>
      <c r="J53" s="13">
        <v>0.81879999999999997</v>
      </c>
      <c r="Y53" s="3"/>
      <c r="Z53" s="3"/>
      <c r="AA53" s="3"/>
      <c r="AB53" s="3"/>
      <c r="AC53" s="3"/>
      <c r="AF53" s="7">
        <v>0.5625</v>
      </c>
      <c r="AG53" s="11">
        <v>0.11670313639679067</v>
      </c>
      <c r="AH53" s="10">
        <v>1371</v>
      </c>
      <c r="AI53" s="10">
        <v>1152</v>
      </c>
      <c r="AJ53" s="14">
        <v>120</v>
      </c>
      <c r="AK53" s="11">
        <v>0.84026258205689275</v>
      </c>
      <c r="AL53" s="11">
        <v>0.81666666666666665</v>
      </c>
      <c r="AM53" s="8">
        <v>1211</v>
      </c>
      <c r="AN53" s="15">
        <v>101</v>
      </c>
      <c r="AO53" s="13">
        <v>0.90710000000000002</v>
      </c>
      <c r="AP53" s="2"/>
      <c r="AS53" s="2"/>
      <c r="AT53" s="3"/>
      <c r="AW53" s="33"/>
      <c r="AY53" s="3"/>
    </row>
    <row r="54" spans="1:51" s="17" customFormat="1" ht="15.75" customHeight="1" x14ac:dyDescent="0.25">
      <c r="A54" s="7">
        <v>0.58333333333333337</v>
      </c>
      <c r="B54" s="11">
        <v>9.213323883770376E-2</v>
      </c>
      <c r="C54" s="10">
        <v>1411</v>
      </c>
      <c r="D54" s="10">
        <v>1215</v>
      </c>
      <c r="E54" s="14">
        <v>124</v>
      </c>
      <c r="F54" s="11">
        <v>0.86109142452161591</v>
      </c>
      <c r="G54" s="11">
        <v>0.95967741935483875</v>
      </c>
      <c r="H54" s="8">
        <v>1281</v>
      </c>
      <c r="I54" s="15">
        <v>121</v>
      </c>
      <c r="J54" s="13">
        <v>0.83130000000000004</v>
      </c>
      <c r="Y54" s="3"/>
      <c r="Z54" s="3"/>
      <c r="AA54" s="3"/>
      <c r="AB54" s="3"/>
      <c r="AC54" s="3"/>
      <c r="AF54" s="7">
        <v>0.58333333333333337</v>
      </c>
      <c r="AG54" s="11">
        <v>0.1164427383237364</v>
      </c>
      <c r="AH54" s="10">
        <v>1563</v>
      </c>
      <c r="AI54" s="10">
        <v>1306</v>
      </c>
      <c r="AJ54" s="14">
        <v>192</v>
      </c>
      <c r="AK54" s="11">
        <v>0.83557261676263594</v>
      </c>
      <c r="AL54" s="11">
        <v>0.80208333333333337</v>
      </c>
      <c r="AM54" s="8">
        <v>1381</v>
      </c>
      <c r="AN54" s="15">
        <v>170</v>
      </c>
      <c r="AO54" s="13">
        <v>0.87970000000000004</v>
      </c>
      <c r="AP54" s="2"/>
      <c r="AS54" s="2"/>
      <c r="AT54" s="3"/>
      <c r="AW54" s="33"/>
      <c r="AY54" s="3"/>
    </row>
    <row r="55" spans="1:51" s="17" customFormat="1" ht="15" customHeight="1" x14ac:dyDescent="0.25">
      <c r="A55" s="7">
        <v>0.60416666666666663</v>
      </c>
      <c r="B55" s="11">
        <v>8.6173633440514472E-2</v>
      </c>
      <c r="C55" s="10">
        <v>1555</v>
      </c>
      <c r="D55" s="10">
        <v>1355</v>
      </c>
      <c r="E55" s="14">
        <v>144</v>
      </c>
      <c r="F55" s="11">
        <v>0.87138263665594851</v>
      </c>
      <c r="G55" s="11">
        <v>0.97222222222222221</v>
      </c>
      <c r="H55" s="8">
        <v>1421</v>
      </c>
      <c r="I55" s="15">
        <v>140</v>
      </c>
      <c r="J55" s="13">
        <v>0.84660000000000002</v>
      </c>
      <c r="Y55" s="3"/>
      <c r="Z55" s="3"/>
      <c r="AA55" s="3"/>
      <c r="AB55" s="3"/>
      <c r="AC55" s="3"/>
      <c r="AF55" s="7">
        <v>0.60416666666666663</v>
      </c>
      <c r="AG55" s="11">
        <v>0.11595055915244261</v>
      </c>
      <c r="AH55" s="10">
        <v>1699</v>
      </c>
      <c r="AI55" s="10">
        <v>1425</v>
      </c>
      <c r="AJ55" s="14">
        <v>136</v>
      </c>
      <c r="AK55" s="11">
        <v>0.83872866391995293</v>
      </c>
      <c r="AL55" s="11">
        <v>0.875</v>
      </c>
      <c r="AM55" s="8">
        <v>1502</v>
      </c>
      <c r="AN55" s="15">
        <v>121</v>
      </c>
      <c r="AO55" s="13">
        <v>0.88239999999999996</v>
      </c>
      <c r="AP55" s="2"/>
      <c r="AS55" s="2"/>
      <c r="AT55" s="3"/>
      <c r="AW55" s="33"/>
      <c r="AY55" s="3"/>
    </row>
    <row r="56" spans="1:51" s="17" customFormat="1" ht="15.75" customHeight="1" x14ac:dyDescent="0.25">
      <c r="A56" s="7">
        <v>0.625</v>
      </c>
      <c r="B56" s="11">
        <v>8.3432657926102508E-2</v>
      </c>
      <c r="C56" s="10">
        <v>1678</v>
      </c>
      <c r="D56" s="10">
        <v>1472</v>
      </c>
      <c r="E56" s="14">
        <v>123</v>
      </c>
      <c r="F56" s="11">
        <v>0.8772348033373063</v>
      </c>
      <c r="G56" s="11">
        <v>0.95121951219512191</v>
      </c>
      <c r="H56" s="8">
        <v>1538</v>
      </c>
      <c r="I56" s="15">
        <v>117</v>
      </c>
      <c r="J56" s="13">
        <v>0.85329999999999995</v>
      </c>
      <c r="Y56" s="3"/>
      <c r="Z56" s="3"/>
      <c r="AA56" s="3"/>
      <c r="AB56" s="3"/>
      <c r="AC56" s="3"/>
      <c r="AF56" s="7">
        <v>0.625</v>
      </c>
      <c r="AG56" s="11">
        <v>0.11720430107526882</v>
      </c>
      <c r="AH56" s="10">
        <v>1860</v>
      </c>
      <c r="AI56" s="10">
        <v>1560</v>
      </c>
      <c r="AJ56" s="14">
        <v>161</v>
      </c>
      <c r="AK56" s="11">
        <v>0.83870967741935487</v>
      </c>
      <c r="AL56" s="11">
        <v>0.83850931677018636</v>
      </c>
      <c r="AM56" s="8">
        <v>1642</v>
      </c>
      <c r="AN56" s="15">
        <v>140</v>
      </c>
      <c r="AO56" s="13">
        <v>0.89270000000000005</v>
      </c>
      <c r="AP56" s="2"/>
      <c r="AS56" s="2"/>
      <c r="AT56" s="3"/>
      <c r="AW56" s="33"/>
      <c r="AY56" s="3"/>
    </row>
    <row r="57" spans="1:51" s="17" customFormat="1" ht="15.75" customHeight="1" x14ac:dyDescent="0.25">
      <c r="A57" s="7">
        <v>0.64583333333333337</v>
      </c>
      <c r="B57" s="11">
        <v>8.8093966898024553E-2</v>
      </c>
      <c r="C57" s="10">
        <v>1873</v>
      </c>
      <c r="D57" s="10">
        <v>1632</v>
      </c>
      <c r="E57" s="14">
        <v>195</v>
      </c>
      <c r="F57" s="11">
        <v>0.87132941804591568</v>
      </c>
      <c r="G57" s="11">
        <v>0.82051282051282048</v>
      </c>
      <c r="H57" s="8">
        <v>1708</v>
      </c>
      <c r="I57" s="15">
        <v>170</v>
      </c>
      <c r="J57" s="13">
        <v>0.8629</v>
      </c>
      <c r="Y57" s="3"/>
      <c r="Z57" s="3"/>
      <c r="AA57" s="3"/>
      <c r="AB57" s="3"/>
      <c r="AC57" s="3"/>
      <c r="AF57" s="7">
        <v>0.64583333333333337</v>
      </c>
      <c r="AG57" s="11">
        <v>0.10861983059292477</v>
      </c>
      <c r="AH57" s="10">
        <v>2007</v>
      </c>
      <c r="AI57" s="10">
        <v>1696</v>
      </c>
      <c r="AJ57" s="14">
        <v>147</v>
      </c>
      <c r="AK57" s="11">
        <v>0.84504235176880915</v>
      </c>
      <c r="AL57" s="11">
        <v>0.92517006802721091</v>
      </c>
      <c r="AM57" s="8">
        <v>1789</v>
      </c>
      <c r="AN57" s="15">
        <v>147</v>
      </c>
      <c r="AO57" s="13">
        <v>0.89949999999999997</v>
      </c>
      <c r="AP57" s="2"/>
      <c r="AS57" s="2"/>
      <c r="AT57" s="3"/>
      <c r="AW57" s="33"/>
      <c r="AY57" s="3"/>
    </row>
    <row r="58" spans="1:51" s="17" customFormat="1" ht="15.75" customHeight="1" x14ac:dyDescent="0.25">
      <c r="A58" s="7">
        <v>0.66666666666666663</v>
      </c>
      <c r="B58" s="11">
        <v>9.6630327056491577E-2</v>
      </c>
      <c r="C58" s="10">
        <v>2018</v>
      </c>
      <c r="D58" s="10">
        <v>1733</v>
      </c>
      <c r="E58" s="14">
        <v>145</v>
      </c>
      <c r="F58" s="11">
        <v>0.85877106045589691</v>
      </c>
      <c r="G58" s="11">
        <v>0.69655172413793098</v>
      </c>
      <c r="H58" s="8">
        <v>1823</v>
      </c>
      <c r="I58" s="15">
        <v>115</v>
      </c>
      <c r="J58" s="13">
        <v>0.86260000000000003</v>
      </c>
      <c r="Y58" s="3"/>
      <c r="Z58" s="3"/>
      <c r="AA58" s="3"/>
      <c r="AB58" s="3"/>
      <c r="AC58" s="3"/>
      <c r="AF58" s="7">
        <v>0.66666666666666663</v>
      </c>
      <c r="AG58" s="11">
        <f t="shared" ref="AG58:AG62" si="6">(AH58-AM58)/AH58</f>
        <v>0.11171910624715002</v>
      </c>
      <c r="AH58" s="10">
        <v>2193</v>
      </c>
      <c r="AI58" s="10">
        <v>1852</v>
      </c>
      <c r="AJ58" s="14">
        <f t="shared" ref="AJ58:AJ62" si="7">AH58-AH57</f>
        <v>186</v>
      </c>
      <c r="AK58" s="11">
        <f t="shared" ref="AK58:AK62" si="8">AI58/AH58</f>
        <v>0.84450524395804838</v>
      </c>
      <c r="AL58" s="11">
        <f t="shared" ref="AL58:AL62" si="9">(AI58-AI57)/AJ58</f>
        <v>0.83870967741935487</v>
      </c>
      <c r="AM58" s="8">
        <v>1948</v>
      </c>
      <c r="AN58" s="15">
        <f t="shared" ref="AN58:AN62" si="10">AM58-AM57</f>
        <v>159</v>
      </c>
      <c r="AO58" s="13">
        <v>0.8911</v>
      </c>
      <c r="AP58" s="2"/>
      <c r="AS58" s="2"/>
      <c r="AW58" s="33"/>
      <c r="AY58" s="3"/>
    </row>
    <row r="59" spans="1:51" s="17" customFormat="1" ht="15.75" customHeight="1" x14ac:dyDescent="0.25">
      <c r="A59" s="7">
        <v>0.6875</v>
      </c>
      <c r="B59" s="11">
        <v>0.10509554140127389</v>
      </c>
      <c r="C59" s="10">
        <v>2198</v>
      </c>
      <c r="D59" s="10">
        <v>1864</v>
      </c>
      <c r="E59" s="14">
        <v>180</v>
      </c>
      <c r="F59" s="11">
        <v>0.84804367606915376</v>
      </c>
      <c r="G59" s="11">
        <v>0.72777777777777775</v>
      </c>
      <c r="H59" s="8">
        <v>1967</v>
      </c>
      <c r="I59" s="15">
        <v>144</v>
      </c>
      <c r="J59" s="13">
        <v>0.85019999999999996</v>
      </c>
      <c r="Y59" s="3"/>
      <c r="Z59" s="3"/>
      <c r="AA59" s="3"/>
      <c r="AB59" s="3"/>
      <c r="AC59" s="3"/>
      <c r="AF59" s="7">
        <v>0.6875</v>
      </c>
      <c r="AG59" s="11">
        <f t="shared" si="6"/>
        <v>0.11889862327909888</v>
      </c>
      <c r="AH59" s="10">
        <v>2397</v>
      </c>
      <c r="AI59" s="10">
        <v>1980</v>
      </c>
      <c r="AJ59" s="14">
        <f t="shared" si="7"/>
        <v>204</v>
      </c>
      <c r="AK59" s="11">
        <f t="shared" si="8"/>
        <v>0.82603254067584475</v>
      </c>
      <c r="AL59" s="11">
        <f t="shared" si="9"/>
        <v>0.62745098039215685</v>
      </c>
      <c r="AM59" s="8">
        <v>2112</v>
      </c>
      <c r="AN59" s="15">
        <f t="shared" si="10"/>
        <v>164</v>
      </c>
      <c r="AO59" s="13">
        <v>0.88180000000000003</v>
      </c>
      <c r="AP59" s="2"/>
      <c r="AS59" s="2"/>
      <c r="AW59" s="33"/>
      <c r="AY59" s="3"/>
    </row>
    <row r="60" spans="1:51" s="17" customFormat="1" ht="15.75" customHeight="1" x14ac:dyDescent="0.25">
      <c r="A60" s="7">
        <v>0.70833333333333337</v>
      </c>
      <c r="B60" s="11">
        <v>0.11469838572642312</v>
      </c>
      <c r="C60" s="10">
        <v>2354</v>
      </c>
      <c r="D60" s="10">
        <v>1945</v>
      </c>
      <c r="E60" s="14">
        <v>156</v>
      </c>
      <c r="F60" s="11">
        <v>0.82625318606627018</v>
      </c>
      <c r="G60" s="11">
        <v>0.51923076923076927</v>
      </c>
      <c r="H60" s="8">
        <v>2084</v>
      </c>
      <c r="I60" s="15">
        <v>117</v>
      </c>
      <c r="J60" s="13">
        <v>0.85229999999999995</v>
      </c>
      <c r="Y60" s="3"/>
      <c r="Z60" s="3"/>
      <c r="AA60" s="3"/>
      <c r="AB60" s="3"/>
      <c r="AC60" s="3"/>
      <c r="AF60" s="7">
        <v>0.70833333333333337</v>
      </c>
      <c r="AG60" s="11">
        <f t="shared" si="6"/>
        <v>0.1316504854368932</v>
      </c>
      <c r="AH60" s="10">
        <v>2575</v>
      </c>
      <c r="AI60" s="10">
        <v>2054</v>
      </c>
      <c r="AJ60" s="14">
        <f t="shared" si="7"/>
        <v>178</v>
      </c>
      <c r="AK60" s="11">
        <f t="shared" si="8"/>
        <v>0.79766990291262141</v>
      </c>
      <c r="AL60" s="11">
        <f t="shared" si="9"/>
        <v>0.4157303370786517</v>
      </c>
      <c r="AM60" s="8">
        <v>2236</v>
      </c>
      <c r="AN60" s="15">
        <f t="shared" si="10"/>
        <v>124</v>
      </c>
      <c r="AO60" s="13">
        <v>0.87929999999999997</v>
      </c>
      <c r="AP60" s="2"/>
      <c r="AS60" s="2"/>
      <c r="AW60" s="33"/>
      <c r="AY60" s="3"/>
    </row>
    <row r="61" spans="1:51" s="17" customFormat="1" ht="15.75" customHeight="1" x14ac:dyDescent="0.25">
      <c r="A61" s="7">
        <v>0.72916666666666663</v>
      </c>
      <c r="B61" s="11">
        <v>0.11774128954745695</v>
      </c>
      <c r="C61" s="10">
        <v>2497</v>
      </c>
      <c r="D61" s="10">
        <v>2050</v>
      </c>
      <c r="E61" s="14">
        <v>143</v>
      </c>
      <c r="F61" s="11">
        <v>0.81818181818181823</v>
      </c>
      <c r="G61" s="11">
        <v>0.73426573426573427</v>
      </c>
      <c r="H61" s="8">
        <v>2203</v>
      </c>
      <c r="I61" s="15">
        <v>119</v>
      </c>
      <c r="J61" s="13">
        <v>0.85709999999999997</v>
      </c>
      <c r="Y61" s="3"/>
      <c r="Z61" s="3"/>
      <c r="AA61" s="3"/>
      <c r="AB61" s="3"/>
      <c r="AC61" s="3"/>
      <c r="AF61" s="7">
        <v>0.72916666666666663</v>
      </c>
      <c r="AG61" s="11">
        <f t="shared" si="6"/>
        <v>0.12445095168374817</v>
      </c>
      <c r="AH61" s="10">
        <v>2732</v>
      </c>
      <c r="AI61" s="10">
        <v>2200</v>
      </c>
      <c r="AJ61" s="14">
        <f t="shared" si="7"/>
        <v>157</v>
      </c>
      <c r="AK61" s="11">
        <f t="shared" si="8"/>
        <v>0.80527086383601754</v>
      </c>
      <c r="AL61" s="11">
        <f t="shared" si="9"/>
        <v>0.92993630573248409</v>
      </c>
      <c r="AM61" s="8">
        <v>2392</v>
      </c>
      <c r="AN61" s="15">
        <f t="shared" si="10"/>
        <v>156</v>
      </c>
      <c r="AO61" s="13">
        <v>0.88100000000000001</v>
      </c>
      <c r="AP61" s="2"/>
      <c r="AS61" s="2"/>
      <c r="AW61" s="33"/>
      <c r="AY61" s="3"/>
    </row>
    <row r="62" spans="1:51" s="17" customFormat="1" ht="15.75" customHeight="1" x14ac:dyDescent="0.25">
      <c r="A62" s="7">
        <v>0.75</v>
      </c>
      <c r="B62" s="11">
        <v>0.11796246648793565</v>
      </c>
      <c r="C62" s="10">
        <v>2611</v>
      </c>
      <c r="D62" s="10">
        <v>2121</v>
      </c>
      <c r="E62" s="14">
        <v>114</v>
      </c>
      <c r="F62" s="11">
        <v>0.81233243967828417</v>
      </c>
      <c r="G62" s="11">
        <v>0.6228070175438597</v>
      </c>
      <c r="H62" s="8">
        <v>2303</v>
      </c>
      <c r="I62" s="15">
        <v>100</v>
      </c>
      <c r="J62" s="13">
        <v>0.85109999999999997</v>
      </c>
      <c r="Y62" s="3"/>
      <c r="Z62" s="3"/>
      <c r="AA62" s="3"/>
      <c r="AB62" s="3"/>
      <c r="AC62" s="3"/>
      <c r="AF62" s="7">
        <v>0.75</v>
      </c>
      <c r="AG62" s="11">
        <f t="shared" si="6"/>
        <v>0.1265912305516266</v>
      </c>
      <c r="AH62" s="10">
        <v>2828</v>
      </c>
      <c r="AI62" s="10">
        <v>2274</v>
      </c>
      <c r="AJ62" s="14">
        <f t="shared" si="7"/>
        <v>96</v>
      </c>
      <c r="AK62" s="11">
        <f t="shared" si="8"/>
        <v>0.80410183875530405</v>
      </c>
      <c r="AL62" s="11">
        <f t="shared" si="9"/>
        <v>0.77083333333333337</v>
      </c>
      <c r="AM62" s="8">
        <v>2470</v>
      </c>
      <c r="AN62" s="15">
        <f t="shared" si="10"/>
        <v>78</v>
      </c>
      <c r="AO62" s="13">
        <v>0.8821</v>
      </c>
      <c r="AP62" s="2"/>
      <c r="AS62" s="2"/>
      <c r="AW62" s="33"/>
      <c r="AY62" s="3"/>
    </row>
    <row r="63" spans="1:51" s="17" customFormat="1" ht="15.75" customHeight="1" x14ac:dyDescent="0.15">
      <c r="F63" s="2"/>
      <c r="Y63" s="3"/>
      <c r="Z63" s="3"/>
      <c r="AA63" s="3"/>
      <c r="AB63" s="3"/>
      <c r="AC63" s="3"/>
      <c r="AH63" s="2"/>
      <c r="AI63" s="2"/>
      <c r="AJ63" s="2"/>
      <c r="AK63" s="2"/>
      <c r="AL63" s="2"/>
      <c r="AM63" s="2"/>
      <c r="AN63" s="2"/>
      <c r="AO63" s="5"/>
      <c r="AP63" s="2"/>
      <c r="AS63" s="2"/>
      <c r="AT63" s="3"/>
      <c r="AW63" s="33"/>
      <c r="AY63" s="3"/>
    </row>
    <row r="64" spans="1:51" s="17" customFormat="1" ht="15.75" customHeight="1" x14ac:dyDescent="0.15">
      <c r="F64" s="2"/>
      <c r="Y64" s="3"/>
      <c r="Z64" s="3"/>
      <c r="AA64" s="3"/>
      <c r="AB64" s="3"/>
      <c r="AC64" s="3"/>
      <c r="AH64" s="2"/>
      <c r="AI64" s="2"/>
      <c r="AJ64" s="2"/>
      <c r="AK64" s="2"/>
      <c r="AL64" s="2"/>
      <c r="AM64" s="2"/>
      <c r="AN64" s="2"/>
      <c r="AO64" s="5"/>
      <c r="AP64" s="2"/>
      <c r="AS64" s="2"/>
      <c r="AT64" s="3"/>
      <c r="AW64" s="33"/>
      <c r="AY64" s="3"/>
    </row>
    <row r="65" spans="1:51" s="17" customFormat="1" ht="15.75" customHeight="1" x14ac:dyDescent="0.15">
      <c r="A65" s="67">
        <v>43915</v>
      </c>
      <c r="B65" s="68"/>
      <c r="C65" s="68"/>
      <c r="D65" s="68"/>
      <c r="E65" s="68"/>
      <c r="F65" s="68"/>
      <c r="G65" s="69"/>
      <c r="Y65" s="3"/>
      <c r="Z65" s="3"/>
      <c r="AA65" s="3"/>
      <c r="AB65" s="3"/>
      <c r="AC65" s="3"/>
      <c r="AF65" s="67">
        <v>43914</v>
      </c>
      <c r="AG65" s="68"/>
      <c r="AH65" s="68"/>
      <c r="AI65" s="68"/>
      <c r="AJ65" s="68"/>
      <c r="AK65" s="68"/>
      <c r="AL65" s="69"/>
      <c r="AP65" s="2"/>
      <c r="AS65" s="2"/>
      <c r="AT65" s="3"/>
      <c r="AW65" s="33"/>
      <c r="AY65" s="3"/>
    </row>
    <row r="66" spans="1:51" s="17" customFormat="1" ht="15.75" customHeight="1" x14ac:dyDescent="0.25">
      <c r="A66" s="70" t="s">
        <v>123</v>
      </c>
      <c r="B66" s="71"/>
      <c r="C66" s="71"/>
      <c r="D66" s="71"/>
      <c r="E66" s="71"/>
      <c r="F66" s="71"/>
      <c r="G66" s="72"/>
      <c r="H66" s="18"/>
      <c r="I66" s="18"/>
      <c r="J66" s="18"/>
      <c r="Y66" s="3"/>
      <c r="Z66" s="3"/>
      <c r="AA66" s="3"/>
      <c r="AB66" s="3"/>
      <c r="AC66" s="3"/>
      <c r="AF66" s="70" t="s">
        <v>122</v>
      </c>
      <c r="AG66" s="71"/>
      <c r="AH66" s="71"/>
      <c r="AI66" s="71"/>
      <c r="AJ66" s="71"/>
      <c r="AK66" s="71"/>
      <c r="AL66" s="72"/>
      <c r="AM66" s="18"/>
      <c r="AN66" s="18"/>
      <c r="AO66" s="18"/>
      <c r="AP66" s="2"/>
      <c r="AS66" s="2"/>
      <c r="AT66" s="3"/>
      <c r="AW66" s="33"/>
      <c r="AY66" s="3"/>
    </row>
    <row r="67" spans="1:51" s="17" customFormat="1" ht="15.75" customHeight="1" x14ac:dyDescent="0.25">
      <c r="A67" s="9" t="s">
        <v>0</v>
      </c>
      <c r="B67" s="16" t="s">
        <v>70</v>
      </c>
      <c r="C67" s="9" t="s">
        <v>1</v>
      </c>
      <c r="D67" s="9" t="s">
        <v>2</v>
      </c>
      <c r="E67" s="9" t="s">
        <v>3</v>
      </c>
      <c r="F67" s="9" t="s">
        <v>4</v>
      </c>
      <c r="G67" s="9" t="s">
        <v>5</v>
      </c>
      <c r="H67" s="6" t="s">
        <v>6</v>
      </c>
      <c r="I67" s="9" t="s">
        <v>7</v>
      </c>
      <c r="J67" s="9" t="s">
        <v>8</v>
      </c>
      <c r="Y67" s="3"/>
      <c r="Z67" s="3"/>
      <c r="AA67" s="3"/>
      <c r="AB67" s="3"/>
      <c r="AC67" s="3"/>
      <c r="AF67" s="9" t="s">
        <v>0</v>
      </c>
      <c r="AG67" s="16" t="s">
        <v>70</v>
      </c>
      <c r="AH67" s="9" t="s">
        <v>1</v>
      </c>
      <c r="AI67" s="9" t="s">
        <v>2</v>
      </c>
      <c r="AJ67" s="9" t="s">
        <v>3</v>
      </c>
      <c r="AK67" s="9" t="s">
        <v>4</v>
      </c>
      <c r="AL67" s="9" t="s">
        <v>5</v>
      </c>
      <c r="AM67" s="6" t="s">
        <v>6</v>
      </c>
      <c r="AN67" s="9" t="s">
        <v>7</v>
      </c>
      <c r="AO67" s="9" t="s">
        <v>8</v>
      </c>
      <c r="AP67" s="27"/>
      <c r="AQ67" s="9" t="s">
        <v>88</v>
      </c>
      <c r="AR67" s="9" t="s">
        <v>92</v>
      </c>
      <c r="AS67" s="9" t="s">
        <v>89</v>
      </c>
      <c r="AT67" s="9" t="s">
        <v>90</v>
      </c>
      <c r="AU67" s="9" t="s">
        <v>73</v>
      </c>
      <c r="AV67" s="9" t="s">
        <v>93</v>
      </c>
      <c r="AW67" s="33"/>
      <c r="AY67" s="3"/>
    </row>
    <row r="68" spans="1:51" s="17" customFormat="1" ht="15.75" customHeight="1" x14ac:dyDescent="0.25">
      <c r="A68" s="7">
        <v>0.39583333333333331</v>
      </c>
      <c r="B68" s="11">
        <f>(C68-H68)/C68</f>
        <v>6.5789473684210523E-3</v>
      </c>
      <c r="C68" s="10">
        <v>152</v>
      </c>
      <c r="D68" s="10">
        <v>151</v>
      </c>
      <c r="E68" s="10">
        <v>152</v>
      </c>
      <c r="F68" s="11">
        <f>D68/C68</f>
        <v>0.99342105263157898</v>
      </c>
      <c r="G68" s="12">
        <f>D68/C68</f>
        <v>0.99342105263157898</v>
      </c>
      <c r="H68" s="8">
        <v>151</v>
      </c>
      <c r="I68" s="15">
        <v>151</v>
      </c>
      <c r="J68" s="13">
        <v>1</v>
      </c>
      <c r="Y68" s="3"/>
      <c r="Z68" s="3"/>
      <c r="AA68" s="3"/>
      <c r="AB68" s="3"/>
      <c r="AC68" s="3"/>
      <c r="AF68" s="7">
        <v>0.39583333333333331</v>
      </c>
      <c r="AG68" s="11">
        <f>(AH68-AM68)/AH68</f>
        <v>2.1739130434782608E-2</v>
      </c>
      <c r="AH68" s="10">
        <v>184</v>
      </c>
      <c r="AI68" s="10">
        <v>180</v>
      </c>
      <c r="AJ68" s="10">
        <v>184</v>
      </c>
      <c r="AK68" s="11">
        <f>AI68/AH68</f>
        <v>0.97826086956521741</v>
      </c>
      <c r="AL68" s="12">
        <f>AI68/AH68</f>
        <v>0.97826086956521741</v>
      </c>
      <c r="AM68" s="8">
        <v>180</v>
      </c>
      <c r="AN68" s="15">
        <v>180</v>
      </c>
      <c r="AO68" s="13">
        <v>1</v>
      </c>
      <c r="AP68" s="53" t="s">
        <v>85</v>
      </c>
      <c r="AQ68" s="54">
        <f>E16</f>
        <v>2685</v>
      </c>
      <c r="AR68" s="55">
        <f>(AQ68-AS68)/AQ68</f>
        <v>0.11769087523277467</v>
      </c>
      <c r="AS68" s="54">
        <f>AU16</f>
        <v>2369</v>
      </c>
      <c r="AT68" s="56">
        <f>AF16</f>
        <v>2234</v>
      </c>
      <c r="AU68" s="57">
        <f>AT68/AQ68</f>
        <v>0.83202979515828679</v>
      </c>
      <c r="AV68" s="56">
        <v>10.119999999999999</v>
      </c>
      <c r="AW68" s="33"/>
      <c r="AY68" s="3"/>
    </row>
    <row r="69" spans="1:51" s="17" customFormat="1" ht="15.75" customHeight="1" x14ac:dyDescent="0.25">
      <c r="A69" s="7">
        <v>0.42291666666666666</v>
      </c>
      <c r="B69" s="11">
        <f t="shared" ref="B69:B85" si="11">(C69-H69)/C69</f>
        <v>7.6923076923076927E-2</v>
      </c>
      <c r="C69" s="10">
        <v>312</v>
      </c>
      <c r="D69" s="10">
        <v>278</v>
      </c>
      <c r="E69" s="14">
        <f t="shared" ref="E69:E85" si="12">C69-C68</f>
        <v>160</v>
      </c>
      <c r="F69" s="11">
        <f>D69/C69</f>
        <v>0.89102564102564108</v>
      </c>
      <c r="G69" s="11">
        <f>(D69-D68)/E69</f>
        <v>0.79374999999999996</v>
      </c>
      <c r="H69" s="8">
        <v>288</v>
      </c>
      <c r="I69" s="15">
        <f>H69-H68</f>
        <v>137</v>
      </c>
      <c r="J69" s="13">
        <v>1</v>
      </c>
      <c r="Y69" s="3"/>
      <c r="Z69" s="3"/>
      <c r="AA69" s="3"/>
      <c r="AB69" s="3"/>
      <c r="AC69" s="3"/>
      <c r="AF69" s="7">
        <v>0.42291666666666666</v>
      </c>
      <c r="AG69" s="11">
        <f t="shared" ref="AG69:AG85" si="13">(AH69-AM69)/AH69</f>
        <v>3.6764705882352942E-2</v>
      </c>
      <c r="AH69" s="10">
        <v>408</v>
      </c>
      <c r="AI69" s="10">
        <v>393</v>
      </c>
      <c r="AJ69" s="14">
        <f t="shared" ref="AJ69:AJ85" si="14">AH69-AH68</f>
        <v>224</v>
      </c>
      <c r="AK69" s="11">
        <f>AI69/AH69</f>
        <v>0.96323529411764708</v>
      </c>
      <c r="AL69" s="11">
        <f>(AI69-AI68)/AJ69</f>
        <v>0.9508928571428571</v>
      </c>
      <c r="AM69" s="8">
        <v>393</v>
      </c>
      <c r="AN69" s="15">
        <f t="shared" ref="AN69:AN85" si="15">AM69-AM68</f>
        <v>213</v>
      </c>
      <c r="AO69" s="13">
        <v>1</v>
      </c>
      <c r="AP69" s="53" t="s">
        <v>86</v>
      </c>
      <c r="AQ69" s="54">
        <v>344</v>
      </c>
      <c r="AR69" s="55">
        <f>(AQ69-AS69)/AQ69</f>
        <v>0.13953488372093023</v>
      </c>
      <c r="AS69" s="54">
        <v>296</v>
      </c>
      <c r="AT69" s="54">
        <v>269</v>
      </c>
      <c r="AU69" s="58">
        <f>AT69/AQ69</f>
        <v>0.78197674418604646</v>
      </c>
      <c r="AV69" s="56">
        <v>11.39</v>
      </c>
      <c r="AW69" s="33"/>
      <c r="AY69" s="3"/>
    </row>
    <row r="70" spans="1:51" s="17" customFormat="1" ht="15.75" customHeight="1" x14ac:dyDescent="0.25">
      <c r="A70" s="7">
        <v>0.4375</v>
      </c>
      <c r="B70" s="11">
        <f t="shared" si="11"/>
        <v>7.6604554865424432E-2</v>
      </c>
      <c r="C70" s="10">
        <v>483</v>
      </c>
      <c r="D70" s="10">
        <v>435</v>
      </c>
      <c r="E70" s="14">
        <f t="shared" si="12"/>
        <v>171</v>
      </c>
      <c r="F70" s="11">
        <f>D70/C70</f>
        <v>0.90062111801242239</v>
      </c>
      <c r="G70" s="11">
        <f>(D70-D69)/E70</f>
        <v>0.91812865497076024</v>
      </c>
      <c r="H70" s="8">
        <v>446</v>
      </c>
      <c r="I70" s="15">
        <f t="shared" ref="I70:I85" si="16">H70-H69</f>
        <v>158</v>
      </c>
      <c r="J70" s="13">
        <v>0.91300000000000003</v>
      </c>
      <c r="Y70" s="3"/>
      <c r="Z70" s="3"/>
      <c r="AA70" s="3"/>
      <c r="AB70" s="3"/>
      <c r="AC70" s="3"/>
      <c r="AF70" s="7">
        <v>0.4375</v>
      </c>
      <c r="AG70" s="11">
        <f t="shared" si="13"/>
        <v>6.5255731922398585E-2</v>
      </c>
      <c r="AH70" s="10">
        <v>567</v>
      </c>
      <c r="AI70" s="10">
        <v>528</v>
      </c>
      <c r="AJ70" s="14">
        <f t="shared" si="14"/>
        <v>159</v>
      </c>
      <c r="AK70" s="11">
        <f>AI70/AH70</f>
        <v>0.93121693121693117</v>
      </c>
      <c r="AL70" s="11">
        <f>(AI70-AI69)/AJ70</f>
        <v>0.84905660377358494</v>
      </c>
      <c r="AM70" s="8">
        <v>530</v>
      </c>
      <c r="AN70" s="15">
        <f t="shared" si="15"/>
        <v>137</v>
      </c>
      <c r="AO70" s="13">
        <v>0.9516</v>
      </c>
      <c r="AP70" s="59" t="s">
        <v>87</v>
      </c>
      <c r="AQ70" s="60">
        <f>SUM(AQ68:AQ69)</f>
        <v>3029</v>
      </c>
      <c r="AR70" s="61">
        <f>(AQ70-AS70)/AQ70</f>
        <v>0.12017167381974249</v>
      </c>
      <c r="AS70" s="60">
        <f>SUM(AS68:AS69)</f>
        <v>2665</v>
      </c>
      <c r="AT70" s="60">
        <f>SUM(AT68:AT69)</f>
        <v>2503</v>
      </c>
      <c r="AU70" s="61">
        <f>AT70/AQ70</f>
        <v>0.8263453284912512</v>
      </c>
      <c r="AV70" s="62">
        <f>(AS68*AV68+AS69*AV69)/AS70</f>
        <v>10.261058161350844</v>
      </c>
      <c r="AW70" s="33"/>
      <c r="AY70" s="3"/>
    </row>
    <row r="71" spans="1:51" s="17" customFormat="1" ht="15.75" customHeight="1" x14ac:dyDescent="0.25">
      <c r="A71" s="7">
        <v>0.46388888888888885</v>
      </c>
      <c r="B71" s="11">
        <f t="shared" si="11"/>
        <v>8.408408408408409E-2</v>
      </c>
      <c r="C71" s="10">
        <v>666</v>
      </c>
      <c r="D71" s="10">
        <v>594</v>
      </c>
      <c r="E71" s="14">
        <f t="shared" si="12"/>
        <v>183</v>
      </c>
      <c r="F71" s="11">
        <f t="shared" ref="F71:F85" si="17">D71/C71</f>
        <v>0.89189189189189189</v>
      </c>
      <c r="G71" s="11">
        <f t="shared" ref="G71:G85" si="18">(D71-D70)/E71</f>
        <v>0.86885245901639341</v>
      </c>
      <c r="H71" s="8">
        <v>610</v>
      </c>
      <c r="I71" s="15">
        <f t="shared" si="16"/>
        <v>164</v>
      </c>
      <c r="J71" s="13">
        <v>0.90769999999999995</v>
      </c>
      <c r="Y71" s="3"/>
      <c r="Z71" s="3"/>
      <c r="AA71" s="3"/>
      <c r="AB71" s="3"/>
      <c r="AC71" s="3"/>
      <c r="AF71" s="7">
        <v>0.46388888888888885</v>
      </c>
      <c r="AG71" s="11">
        <f t="shared" si="13"/>
        <v>7.8914919852034526E-2</v>
      </c>
      <c r="AH71" s="10">
        <v>811</v>
      </c>
      <c r="AI71" s="10">
        <v>740</v>
      </c>
      <c r="AJ71" s="14">
        <f t="shared" si="14"/>
        <v>244</v>
      </c>
      <c r="AK71" s="11">
        <f t="shared" ref="AK71:AK85" si="19">AI71/AH71</f>
        <v>0.91245376078914919</v>
      </c>
      <c r="AL71" s="11">
        <f t="shared" ref="AL71:AL85" si="20">(AI71-AI70)/AJ71</f>
        <v>0.86885245901639341</v>
      </c>
      <c r="AM71" s="8">
        <v>747</v>
      </c>
      <c r="AN71" s="15">
        <f t="shared" si="15"/>
        <v>217</v>
      </c>
      <c r="AO71" s="13">
        <v>0.89129999999999998</v>
      </c>
      <c r="AP71" s="63" t="s">
        <v>107</v>
      </c>
      <c r="AQ71" s="64">
        <v>109</v>
      </c>
      <c r="AR71" s="55">
        <f>(AQ71-AS71)/AQ71</f>
        <v>8.2568807339449546E-2</v>
      </c>
      <c r="AS71" s="64">
        <v>100</v>
      </c>
      <c r="AT71" s="64">
        <v>93</v>
      </c>
      <c r="AU71" s="57">
        <f>AT71/AQ71</f>
        <v>0.85321100917431192</v>
      </c>
      <c r="AV71" s="56">
        <v>9.1999999999999993</v>
      </c>
      <c r="AW71" s="33"/>
      <c r="AY71" s="3"/>
    </row>
    <row r="72" spans="1:51" s="17" customFormat="1" ht="15.75" customHeight="1" x14ac:dyDescent="0.25">
      <c r="A72" s="7">
        <v>0.47916666666666669</v>
      </c>
      <c r="B72" s="11">
        <f t="shared" si="11"/>
        <v>7.2879330943847076E-2</v>
      </c>
      <c r="C72" s="10">
        <v>837</v>
      </c>
      <c r="D72" s="10">
        <v>759</v>
      </c>
      <c r="E72" s="14">
        <f t="shared" si="12"/>
        <v>171</v>
      </c>
      <c r="F72" s="11">
        <f t="shared" si="17"/>
        <v>0.90681003584229392</v>
      </c>
      <c r="G72" s="11">
        <f t="shared" si="18"/>
        <v>0.96491228070175439</v>
      </c>
      <c r="H72" s="8">
        <v>776</v>
      </c>
      <c r="I72" s="15">
        <f t="shared" si="16"/>
        <v>166</v>
      </c>
      <c r="J72" s="13">
        <v>0.91669999999999996</v>
      </c>
      <c r="Y72" s="3"/>
      <c r="Z72" s="3"/>
      <c r="AA72" s="3"/>
      <c r="AB72" s="3"/>
      <c r="AC72" s="3"/>
      <c r="AF72" s="7">
        <v>0.47916666666666669</v>
      </c>
      <c r="AG72" s="11">
        <f t="shared" si="13"/>
        <v>8.6432160804020094E-2</v>
      </c>
      <c r="AH72" s="10">
        <v>995</v>
      </c>
      <c r="AI72" s="10">
        <v>901</v>
      </c>
      <c r="AJ72" s="14">
        <f t="shared" si="14"/>
        <v>184</v>
      </c>
      <c r="AK72" s="11">
        <f t="shared" si="19"/>
        <v>0.90552763819095472</v>
      </c>
      <c r="AL72" s="11">
        <f t="shared" si="20"/>
        <v>0.875</v>
      </c>
      <c r="AM72" s="8">
        <v>909</v>
      </c>
      <c r="AN72" s="15">
        <f t="shared" si="15"/>
        <v>162</v>
      </c>
      <c r="AO72" s="13">
        <v>0.90090000000000003</v>
      </c>
      <c r="AP72" s="2"/>
      <c r="AS72" s="2"/>
      <c r="AT72" s="3"/>
      <c r="AW72" s="33"/>
      <c r="AY72" s="3"/>
    </row>
    <row r="73" spans="1:51" s="17" customFormat="1" ht="15.75" customHeight="1" x14ac:dyDescent="0.25">
      <c r="A73" s="7">
        <v>0.5</v>
      </c>
      <c r="B73" s="11">
        <f t="shared" si="11"/>
        <v>7.3588709677419359E-2</v>
      </c>
      <c r="C73" s="10">
        <v>992</v>
      </c>
      <c r="D73" s="10">
        <v>901</v>
      </c>
      <c r="E73" s="14">
        <f t="shared" si="12"/>
        <v>155</v>
      </c>
      <c r="F73" s="11">
        <f t="shared" si="17"/>
        <v>0.90826612903225812</v>
      </c>
      <c r="G73" s="11">
        <f t="shared" si="18"/>
        <v>0.91612903225806452</v>
      </c>
      <c r="H73" s="8">
        <v>919</v>
      </c>
      <c r="I73" s="15">
        <f t="shared" si="16"/>
        <v>143</v>
      </c>
      <c r="J73" s="13">
        <v>0.93940000000000001</v>
      </c>
      <c r="Y73" s="3"/>
      <c r="Z73" s="3"/>
      <c r="AA73" s="3"/>
      <c r="AB73" s="3"/>
      <c r="AC73" s="3"/>
      <c r="AF73" s="7">
        <v>0.5</v>
      </c>
      <c r="AG73" s="11">
        <f t="shared" si="13"/>
        <v>8.2142857142857142E-2</v>
      </c>
      <c r="AH73" s="10">
        <v>1120</v>
      </c>
      <c r="AI73" s="10">
        <v>1015</v>
      </c>
      <c r="AJ73" s="14">
        <f t="shared" si="14"/>
        <v>125</v>
      </c>
      <c r="AK73" s="11">
        <f t="shared" si="19"/>
        <v>0.90625</v>
      </c>
      <c r="AL73" s="11">
        <f t="shared" si="20"/>
        <v>0.91200000000000003</v>
      </c>
      <c r="AM73" s="8">
        <v>1028</v>
      </c>
      <c r="AN73" s="15">
        <f t="shared" si="15"/>
        <v>119</v>
      </c>
      <c r="AO73" s="13">
        <v>0.90910000000000002</v>
      </c>
      <c r="AP73" s="2"/>
      <c r="AS73" s="2"/>
      <c r="AT73" s="3"/>
      <c r="AW73" s="33"/>
      <c r="AY73" s="3"/>
    </row>
    <row r="74" spans="1:51" s="17" customFormat="1" ht="15.75" customHeight="1" x14ac:dyDescent="0.25">
      <c r="A74" s="7">
        <v>0.52083333333333337</v>
      </c>
      <c r="B74" s="11">
        <f t="shared" si="11"/>
        <v>0.10726950354609929</v>
      </c>
      <c r="C74" s="10">
        <v>1128</v>
      </c>
      <c r="D74" s="10">
        <v>960</v>
      </c>
      <c r="E74" s="14">
        <f t="shared" si="12"/>
        <v>136</v>
      </c>
      <c r="F74" s="11">
        <f t="shared" si="17"/>
        <v>0.85106382978723405</v>
      </c>
      <c r="G74" s="11">
        <f t="shared" si="18"/>
        <v>0.43382352941176472</v>
      </c>
      <c r="H74" s="8">
        <v>1007</v>
      </c>
      <c r="I74" s="15">
        <f t="shared" si="16"/>
        <v>88</v>
      </c>
      <c r="J74" s="13">
        <v>0.92789999999999995</v>
      </c>
      <c r="Y74" s="3"/>
      <c r="Z74" s="3"/>
      <c r="AA74" s="3"/>
      <c r="AB74" s="3"/>
      <c r="AC74" s="3"/>
      <c r="AF74" s="7">
        <v>0.52083333333333337</v>
      </c>
      <c r="AG74" s="11">
        <f t="shared" si="13"/>
        <v>9.9529780564263329E-2</v>
      </c>
      <c r="AH74" s="10">
        <v>1276</v>
      </c>
      <c r="AI74" s="10">
        <v>1113</v>
      </c>
      <c r="AJ74" s="14">
        <f t="shared" si="14"/>
        <v>156</v>
      </c>
      <c r="AK74" s="11">
        <f t="shared" si="19"/>
        <v>0.87225705329153602</v>
      </c>
      <c r="AL74" s="65">
        <f t="shared" si="20"/>
        <v>0.62820512820512819</v>
      </c>
      <c r="AM74" s="8">
        <v>1149</v>
      </c>
      <c r="AN74" s="15">
        <f t="shared" si="15"/>
        <v>121</v>
      </c>
      <c r="AO74" s="13">
        <v>0.85419999999999996</v>
      </c>
      <c r="AP74" s="2"/>
      <c r="AS74" s="2"/>
      <c r="AT74" s="3"/>
      <c r="AW74" s="33"/>
      <c r="AY74" s="3"/>
    </row>
    <row r="75" spans="1:51" s="17" customFormat="1" ht="15.75" customHeight="1" x14ac:dyDescent="0.25">
      <c r="A75" s="7">
        <v>0.54166666666666663</v>
      </c>
      <c r="B75" s="11">
        <f t="shared" si="11"/>
        <v>0.11270983213429256</v>
      </c>
      <c r="C75" s="10">
        <v>1251</v>
      </c>
      <c r="D75" s="10">
        <v>1054</v>
      </c>
      <c r="E75" s="14">
        <f t="shared" si="12"/>
        <v>123</v>
      </c>
      <c r="F75" s="11">
        <f t="shared" si="17"/>
        <v>0.84252597921662675</v>
      </c>
      <c r="G75" s="11">
        <f t="shared" si="18"/>
        <v>0.76422764227642281</v>
      </c>
      <c r="H75" s="8">
        <v>1110</v>
      </c>
      <c r="I75" s="15">
        <f t="shared" si="16"/>
        <v>103</v>
      </c>
      <c r="J75" s="13">
        <v>0.91339999999999999</v>
      </c>
      <c r="Y75" s="3"/>
      <c r="Z75" s="3"/>
      <c r="AA75" s="3"/>
      <c r="AB75" s="3"/>
      <c r="AC75" s="3"/>
      <c r="AF75" s="7">
        <v>0.54166666666666663</v>
      </c>
      <c r="AG75" s="11">
        <f t="shared" si="13"/>
        <v>0.12365975696926376</v>
      </c>
      <c r="AH75" s="10">
        <v>1399</v>
      </c>
      <c r="AI75" s="10">
        <v>1163</v>
      </c>
      <c r="AJ75" s="14">
        <f t="shared" si="14"/>
        <v>123</v>
      </c>
      <c r="AK75" s="11">
        <f t="shared" si="19"/>
        <v>0.8313080771979986</v>
      </c>
      <c r="AL75" s="65">
        <f t="shared" si="20"/>
        <v>0.4065040650406504</v>
      </c>
      <c r="AM75" s="8">
        <v>1226</v>
      </c>
      <c r="AN75" s="15">
        <f t="shared" si="15"/>
        <v>77</v>
      </c>
      <c r="AO75" s="13">
        <v>0.79269999999999996</v>
      </c>
      <c r="AP75" s="2"/>
      <c r="AS75" s="2"/>
      <c r="AT75" s="3"/>
      <c r="AW75" s="33"/>
      <c r="AY75" s="3"/>
    </row>
    <row r="76" spans="1:51" s="17" customFormat="1" ht="15.75" customHeight="1" x14ac:dyDescent="0.25">
      <c r="A76" s="7">
        <v>0.5625</v>
      </c>
      <c r="B76" s="11">
        <f t="shared" si="11"/>
        <v>0.11670313639679067</v>
      </c>
      <c r="C76" s="10">
        <v>1371</v>
      </c>
      <c r="D76" s="10">
        <v>1152</v>
      </c>
      <c r="E76" s="14">
        <f t="shared" si="12"/>
        <v>120</v>
      </c>
      <c r="F76" s="11">
        <f t="shared" si="17"/>
        <v>0.84026258205689275</v>
      </c>
      <c r="G76" s="11">
        <f t="shared" si="18"/>
        <v>0.81666666666666665</v>
      </c>
      <c r="H76" s="8">
        <v>1211</v>
      </c>
      <c r="I76" s="15">
        <f t="shared" si="16"/>
        <v>101</v>
      </c>
      <c r="J76" s="13">
        <v>0.90710000000000002</v>
      </c>
      <c r="Y76" s="3"/>
      <c r="Z76" s="3"/>
      <c r="AA76" s="3"/>
      <c r="AB76" s="3"/>
      <c r="AC76" s="3"/>
      <c r="AF76" s="7">
        <v>0.5625</v>
      </c>
      <c r="AG76" s="11">
        <f t="shared" si="13"/>
        <v>0.12147078135259357</v>
      </c>
      <c r="AH76" s="10">
        <v>1523</v>
      </c>
      <c r="AI76" s="10">
        <v>1260</v>
      </c>
      <c r="AJ76" s="14">
        <f t="shared" si="14"/>
        <v>124</v>
      </c>
      <c r="AK76" s="11">
        <f t="shared" si="19"/>
        <v>0.82731451083388052</v>
      </c>
      <c r="AL76" s="66">
        <f t="shared" si="20"/>
        <v>0.782258064516129</v>
      </c>
      <c r="AM76" s="8">
        <v>1338</v>
      </c>
      <c r="AN76" s="15">
        <f t="shared" si="15"/>
        <v>112</v>
      </c>
      <c r="AO76" s="13">
        <v>0.78739999999999999</v>
      </c>
      <c r="AP76" s="2"/>
      <c r="AS76" s="2"/>
      <c r="AT76" s="3"/>
      <c r="AW76" s="33"/>
      <c r="AY76" s="3"/>
    </row>
    <row r="77" spans="1:51" s="17" customFormat="1" ht="15.75" customHeight="1" x14ac:dyDescent="0.25">
      <c r="A77" s="7">
        <v>0.58333333333333337</v>
      </c>
      <c r="B77" s="11">
        <f t="shared" si="11"/>
        <v>0.1164427383237364</v>
      </c>
      <c r="C77" s="10">
        <v>1563</v>
      </c>
      <c r="D77" s="10">
        <v>1306</v>
      </c>
      <c r="E77" s="14">
        <f t="shared" si="12"/>
        <v>192</v>
      </c>
      <c r="F77" s="11">
        <f t="shared" si="17"/>
        <v>0.83557261676263594</v>
      </c>
      <c r="G77" s="11">
        <f t="shared" si="18"/>
        <v>0.80208333333333337</v>
      </c>
      <c r="H77" s="8">
        <v>1381</v>
      </c>
      <c r="I77" s="15">
        <f t="shared" si="16"/>
        <v>170</v>
      </c>
      <c r="J77" s="13">
        <v>0.87970000000000004</v>
      </c>
      <c r="Y77" s="3"/>
      <c r="Z77" s="3"/>
      <c r="AA77" s="3"/>
      <c r="AB77" s="3"/>
      <c r="AC77" s="3"/>
      <c r="AF77" s="7">
        <v>0.58333333333333337</v>
      </c>
      <c r="AG77" s="11">
        <f t="shared" si="13"/>
        <v>0.12663495838287753</v>
      </c>
      <c r="AH77" s="10">
        <v>1682</v>
      </c>
      <c r="AI77" s="10">
        <v>1376</v>
      </c>
      <c r="AJ77" s="14">
        <f t="shared" si="14"/>
        <v>159</v>
      </c>
      <c r="AK77" s="11">
        <f t="shared" si="19"/>
        <v>0.81807372175980975</v>
      </c>
      <c r="AL77" s="11">
        <f t="shared" si="20"/>
        <v>0.72955974842767291</v>
      </c>
      <c r="AM77" s="8">
        <v>1469</v>
      </c>
      <c r="AN77" s="15">
        <f t="shared" si="15"/>
        <v>131</v>
      </c>
      <c r="AO77" s="13">
        <v>0.79890000000000005</v>
      </c>
      <c r="AP77" s="2"/>
      <c r="AS77" s="2"/>
      <c r="AT77" s="3"/>
      <c r="AW77" s="33"/>
      <c r="AY77" s="3"/>
    </row>
    <row r="78" spans="1:51" s="17" customFormat="1" ht="15.75" customHeight="1" x14ac:dyDescent="0.25">
      <c r="A78" s="7">
        <v>0.60416666666666663</v>
      </c>
      <c r="B78" s="11">
        <f t="shared" si="11"/>
        <v>0.11595055915244261</v>
      </c>
      <c r="C78" s="10">
        <v>1699</v>
      </c>
      <c r="D78" s="10">
        <v>1425</v>
      </c>
      <c r="E78" s="14">
        <f t="shared" si="12"/>
        <v>136</v>
      </c>
      <c r="F78" s="11">
        <f t="shared" si="17"/>
        <v>0.83872866391995293</v>
      </c>
      <c r="G78" s="11">
        <f t="shared" si="18"/>
        <v>0.875</v>
      </c>
      <c r="H78" s="8">
        <v>1502</v>
      </c>
      <c r="I78" s="15">
        <f t="shared" si="16"/>
        <v>121</v>
      </c>
      <c r="J78" s="13">
        <v>0.88239999999999996</v>
      </c>
      <c r="Y78" s="3"/>
      <c r="Z78" s="3"/>
      <c r="AA78" s="3"/>
      <c r="AB78" s="3"/>
      <c r="AC78" s="3"/>
      <c r="AF78" s="7">
        <v>0.60416666666666663</v>
      </c>
      <c r="AG78" s="11">
        <f t="shared" si="13"/>
        <v>0.12520150456743687</v>
      </c>
      <c r="AH78" s="10">
        <v>1861</v>
      </c>
      <c r="AI78" s="10">
        <v>1524</v>
      </c>
      <c r="AJ78" s="14">
        <f t="shared" si="14"/>
        <v>179</v>
      </c>
      <c r="AK78" s="11">
        <f t="shared" si="19"/>
        <v>0.81891456206340674</v>
      </c>
      <c r="AL78" s="11">
        <f t="shared" si="20"/>
        <v>0.82681564245810057</v>
      </c>
      <c r="AM78" s="8">
        <v>1628</v>
      </c>
      <c r="AN78" s="15">
        <f t="shared" si="15"/>
        <v>159</v>
      </c>
      <c r="AO78" s="13">
        <v>0.78769999999999996</v>
      </c>
      <c r="AP78" s="2"/>
      <c r="AS78" s="2"/>
      <c r="AT78" s="3"/>
      <c r="AW78" s="33"/>
      <c r="AY78" s="3"/>
    </row>
    <row r="79" spans="1:51" s="17" customFormat="1" ht="15.75" customHeight="1" x14ac:dyDescent="0.25">
      <c r="A79" s="7">
        <v>0.625</v>
      </c>
      <c r="B79" s="11">
        <f t="shared" si="11"/>
        <v>0.11720430107526882</v>
      </c>
      <c r="C79" s="10">
        <v>1860</v>
      </c>
      <c r="D79" s="10">
        <v>1560</v>
      </c>
      <c r="E79" s="14">
        <f t="shared" si="12"/>
        <v>161</v>
      </c>
      <c r="F79" s="11">
        <f t="shared" si="17"/>
        <v>0.83870967741935487</v>
      </c>
      <c r="G79" s="11">
        <f t="shared" si="18"/>
        <v>0.83850931677018636</v>
      </c>
      <c r="H79" s="8">
        <v>1642</v>
      </c>
      <c r="I79" s="15">
        <f t="shared" si="16"/>
        <v>140</v>
      </c>
      <c r="J79" s="13">
        <v>0.89270000000000005</v>
      </c>
      <c r="Y79" s="3"/>
      <c r="Z79" s="3"/>
      <c r="AA79" s="3"/>
      <c r="AB79" s="3"/>
      <c r="AC79" s="3"/>
      <c r="AF79" s="7">
        <v>0.625</v>
      </c>
      <c r="AG79" s="11">
        <f t="shared" si="13"/>
        <v>0.11732673267326732</v>
      </c>
      <c r="AH79" s="10">
        <v>2020</v>
      </c>
      <c r="AI79" s="10">
        <v>1676</v>
      </c>
      <c r="AJ79" s="14">
        <f t="shared" si="14"/>
        <v>159</v>
      </c>
      <c r="AK79" s="11">
        <f t="shared" si="19"/>
        <v>0.82970297029702966</v>
      </c>
      <c r="AL79" s="11">
        <f t="shared" si="20"/>
        <v>0.95597484276729561</v>
      </c>
      <c r="AM79" s="8">
        <v>1783</v>
      </c>
      <c r="AN79" s="15">
        <f t="shared" si="15"/>
        <v>155</v>
      </c>
      <c r="AO79" s="13">
        <v>0.79039999999999999</v>
      </c>
      <c r="AP79" s="2"/>
      <c r="AS79" s="2"/>
      <c r="AT79" s="3"/>
      <c r="AW79" s="33"/>
      <c r="AY79" s="3"/>
    </row>
    <row r="80" spans="1:51" s="17" customFormat="1" ht="15.75" customHeight="1" x14ac:dyDescent="0.25">
      <c r="A80" s="7">
        <v>0.64583333333333337</v>
      </c>
      <c r="B80" s="11">
        <f t="shared" si="11"/>
        <v>0.10861983059292477</v>
      </c>
      <c r="C80" s="10">
        <v>2007</v>
      </c>
      <c r="D80" s="10">
        <v>1696</v>
      </c>
      <c r="E80" s="14">
        <f t="shared" si="12"/>
        <v>147</v>
      </c>
      <c r="F80" s="11">
        <f t="shared" si="17"/>
        <v>0.84504235176880915</v>
      </c>
      <c r="G80" s="11">
        <f t="shared" si="18"/>
        <v>0.92517006802721091</v>
      </c>
      <c r="H80" s="8">
        <v>1789</v>
      </c>
      <c r="I80" s="15">
        <f t="shared" si="16"/>
        <v>147</v>
      </c>
      <c r="J80" s="13">
        <v>0.89949999999999997</v>
      </c>
      <c r="Y80" s="3"/>
      <c r="Z80" s="3"/>
      <c r="AA80" s="3"/>
      <c r="AB80" s="3"/>
      <c r="AC80" s="3"/>
      <c r="AF80" s="7">
        <v>0.64583333333333337</v>
      </c>
      <c r="AG80" s="11">
        <f t="shared" si="13"/>
        <v>0.12930648769574943</v>
      </c>
      <c r="AH80" s="10">
        <v>2235</v>
      </c>
      <c r="AI80" s="10">
        <v>1814</v>
      </c>
      <c r="AJ80" s="14">
        <f t="shared" si="14"/>
        <v>215</v>
      </c>
      <c r="AK80" s="11">
        <f t="shared" si="19"/>
        <v>0.81163310961968682</v>
      </c>
      <c r="AL80" s="11">
        <f t="shared" si="20"/>
        <v>0.64186046511627903</v>
      </c>
      <c r="AM80" s="8">
        <v>1946</v>
      </c>
      <c r="AN80" s="15">
        <f t="shared" si="15"/>
        <v>163</v>
      </c>
      <c r="AO80" s="13">
        <v>0.78969999999999996</v>
      </c>
      <c r="AP80" s="2"/>
      <c r="AS80" s="2"/>
      <c r="AT80" s="3"/>
      <c r="AW80" s="33"/>
      <c r="AY80" s="3"/>
    </row>
    <row r="81" spans="1:51" s="17" customFormat="1" ht="15.75" customHeight="1" x14ac:dyDescent="0.25">
      <c r="A81" s="7">
        <v>0.66666666666666663</v>
      </c>
      <c r="B81" s="11">
        <f t="shared" si="11"/>
        <v>0.11171910624715002</v>
      </c>
      <c r="C81" s="10">
        <v>2193</v>
      </c>
      <c r="D81" s="10">
        <v>1852</v>
      </c>
      <c r="E81" s="14">
        <f t="shared" si="12"/>
        <v>186</v>
      </c>
      <c r="F81" s="11">
        <f t="shared" si="17"/>
        <v>0.84450524395804838</v>
      </c>
      <c r="G81" s="11">
        <f t="shared" si="18"/>
        <v>0.83870967741935487</v>
      </c>
      <c r="H81" s="8">
        <v>1948</v>
      </c>
      <c r="I81" s="15">
        <f t="shared" si="16"/>
        <v>159</v>
      </c>
      <c r="J81" s="13">
        <v>0.8911</v>
      </c>
      <c r="Y81" s="3"/>
      <c r="Z81" s="3"/>
      <c r="AA81" s="3"/>
      <c r="AB81" s="3"/>
      <c r="AC81" s="3"/>
      <c r="AF81" s="7">
        <v>0.66666666666666663</v>
      </c>
      <c r="AG81" s="11">
        <f t="shared" si="13"/>
        <v>0.13423092615259077</v>
      </c>
      <c r="AH81" s="10">
        <v>2451</v>
      </c>
      <c r="AI81" s="10">
        <v>1978</v>
      </c>
      <c r="AJ81" s="14">
        <f t="shared" si="14"/>
        <v>216</v>
      </c>
      <c r="AK81" s="11">
        <f t="shared" si="19"/>
        <v>0.80701754385964908</v>
      </c>
      <c r="AL81" s="11">
        <f t="shared" si="20"/>
        <v>0.7592592592592593</v>
      </c>
      <c r="AM81" s="8">
        <v>2122</v>
      </c>
      <c r="AN81" s="15">
        <f t="shared" si="15"/>
        <v>176</v>
      </c>
      <c r="AO81" s="13">
        <v>0.78680000000000005</v>
      </c>
      <c r="AP81" s="2"/>
      <c r="AS81" s="2"/>
      <c r="AT81" s="3"/>
      <c r="AW81" s="33"/>
      <c r="AY81" s="3"/>
    </row>
    <row r="82" spans="1:51" s="17" customFormat="1" ht="15.75" customHeight="1" x14ac:dyDescent="0.25">
      <c r="A82" s="7">
        <v>0.6875</v>
      </c>
      <c r="B82" s="11">
        <f t="shared" si="11"/>
        <v>0.11889862327909888</v>
      </c>
      <c r="C82" s="10">
        <v>2397</v>
      </c>
      <c r="D82" s="10">
        <v>1980</v>
      </c>
      <c r="E82" s="14">
        <f t="shared" si="12"/>
        <v>204</v>
      </c>
      <c r="F82" s="11">
        <f t="shared" si="17"/>
        <v>0.82603254067584475</v>
      </c>
      <c r="G82" s="11">
        <f t="shared" si="18"/>
        <v>0.62745098039215685</v>
      </c>
      <c r="H82" s="8">
        <v>2112</v>
      </c>
      <c r="I82" s="15">
        <f t="shared" si="16"/>
        <v>164</v>
      </c>
      <c r="J82" s="13">
        <v>0.88180000000000003</v>
      </c>
      <c r="Y82" s="3"/>
      <c r="Z82" s="3"/>
      <c r="AA82" s="3"/>
      <c r="AB82" s="3"/>
      <c r="AC82" s="3"/>
      <c r="AF82" s="7">
        <v>0.6875</v>
      </c>
      <c r="AG82" s="11">
        <f t="shared" si="13"/>
        <v>0.13973128598848369</v>
      </c>
      <c r="AH82" s="10">
        <v>2605</v>
      </c>
      <c r="AI82" s="10">
        <v>2072</v>
      </c>
      <c r="AJ82" s="14">
        <f t="shared" si="14"/>
        <v>154</v>
      </c>
      <c r="AK82" s="11">
        <f t="shared" si="19"/>
        <v>0.79539347408829175</v>
      </c>
      <c r="AL82" s="11">
        <f t="shared" si="20"/>
        <v>0.61038961038961037</v>
      </c>
      <c r="AM82" s="8">
        <v>2241</v>
      </c>
      <c r="AN82" s="15">
        <f t="shared" si="15"/>
        <v>119</v>
      </c>
      <c r="AO82" s="13">
        <v>0.79169999999999996</v>
      </c>
      <c r="AP82" s="2"/>
      <c r="AS82" s="2"/>
      <c r="AT82" s="3"/>
      <c r="AW82" s="33"/>
      <c r="AY82" s="3"/>
    </row>
    <row r="83" spans="1:51" s="17" customFormat="1" ht="15.75" customHeight="1" x14ac:dyDescent="0.25">
      <c r="A83" s="7">
        <v>0.70833333333333337</v>
      </c>
      <c r="B83" s="11">
        <f t="shared" si="11"/>
        <v>0.1316504854368932</v>
      </c>
      <c r="C83" s="10">
        <v>2575</v>
      </c>
      <c r="D83" s="10">
        <v>2054</v>
      </c>
      <c r="E83" s="14">
        <f t="shared" si="12"/>
        <v>178</v>
      </c>
      <c r="F83" s="11">
        <f t="shared" si="17"/>
        <v>0.79766990291262141</v>
      </c>
      <c r="G83" s="11">
        <f t="shared" si="18"/>
        <v>0.4157303370786517</v>
      </c>
      <c r="H83" s="8">
        <v>2236</v>
      </c>
      <c r="I83" s="15">
        <f t="shared" si="16"/>
        <v>124</v>
      </c>
      <c r="J83" s="13">
        <v>0.87929999999999997</v>
      </c>
      <c r="Y83" s="3"/>
      <c r="Z83" s="3"/>
      <c r="AA83" s="3"/>
      <c r="AB83" s="3"/>
      <c r="AC83" s="3"/>
      <c r="AF83" s="7">
        <v>0.70833333333333337</v>
      </c>
      <c r="AG83" s="11">
        <f t="shared" si="13"/>
        <v>0.1366906474820144</v>
      </c>
      <c r="AH83" s="10">
        <v>2780</v>
      </c>
      <c r="AI83" s="10">
        <v>2228</v>
      </c>
      <c r="AJ83" s="14">
        <f t="shared" si="14"/>
        <v>175</v>
      </c>
      <c r="AK83" s="11">
        <f t="shared" si="19"/>
        <v>0.80143884892086326</v>
      </c>
      <c r="AL83" s="11">
        <f t="shared" si="20"/>
        <v>0.89142857142857146</v>
      </c>
      <c r="AM83" s="8">
        <v>2400</v>
      </c>
      <c r="AN83" s="15">
        <f t="shared" si="15"/>
        <v>159</v>
      </c>
      <c r="AO83" s="13">
        <v>0.79930000000000001</v>
      </c>
      <c r="AP83" s="2"/>
      <c r="AS83" s="2"/>
      <c r="AT83" s="3"/>
      <c r="AW83" s="33"/>
      <c r="AY83" s="3"/>
    </row>
    <row r="84" spans="1:51" s="17" customFormat="1" ht="15.75" customHeight="1" x14ac:dyDescent="0.25">
      <c r="A84" s="7">
        <v>0.72916666666666663</v>
      </c>
      <c r="B84" s="11">
        <f t="shared" si="11"/>
        <v>0.12445095168374817</v>
      </c>
      <c r="C84" s="10">
        <v>2732</v>
      </c>
      <c r="D84" s="10">
        <v>2200</v>
      </c>
      <c r="E84" s="14">
        <f t="shared" si="12"/>
        <v>157</v>
      </c>
      <c r="F84" s="11">
        <f t="shared" si="17"/>
        <v>0.80527086383601754</v>
      </c>
      <c r="G84" s="11">
        <f t="shared" si="18"/>
        <v>0.92993630573248409</v>
      </c>
      <c r="H84" s="8">
        <v>2392</v>
      </c>
      <c r="I84" s="15">
        <f t="shared" si="16"/>
        <v>156</v>
      </c>
      <c r="J84" s="13">
        <v>0.88100000000000001</v>
      </c>
      <c r="Y84" s="3"/>
      <c r="Z84" s="3"/>
      <c r="AA84" s="3"/>
      <c r="AB84" s="3"/>
      <c r="AC84" s="3"/>
      <c r="AF84" s="7">
        <v>0.72916666666666663</v>
      </c>
      <c r="AG84" s="11">
        <f t="shared" si="13"/>
        <v>0.13496932515337423</v>
      </c>
      <c r="AH84" s="10">
        <v>2934</v>
      </c>
      <c r="AI84" s="10">
        <v>2351</v>
      </c>
      <c r="AJ84" s="14">
        <f t="shared" si="14"/>
        <v>154</v>
      </c>
      <c r="AK84" s="11">
        <f t="shared" si="19"/>
        <v>0.80129516019086566</v>
      </c>
      <c r="AL84" s="11">
        <f t="shared" si="20"/>
        <v>0.79870129870129869</v>
      </c>
      <c r="AM84" s="8">
        <v>2538</v>
      </c>
      <c r="AN84" s="15">
        <f t="shared" si="15"/>
        <v>138</v>
      </c>
      <c r="AO84" s="13">
        <v>0.7994</v>
      </c>
      <c r="AP84" s="2"/>
      <c r="AS84" s="2"/>
      <c r="AT84" s="3"/>
      <c r="AW84" s="33"/>
      <c r="AY84" s="3"/>
    </row>
    <row r="85" spans="1:51" s="17" customFormat="1" ht="15.75" customHeight="1" x14ac:dyDescent="0.25">
      <c r="A85" s="7">
        <v>0.75</v>
      </c>
      <c r="B85" s="11">
        <f t="shared" si="11"/>
        <v>0.1265912305516266</v>
      </c>
      <c r="C85" s="10">
        <v>2828</v>
      </c>
      <c r="D85" s="10">
        <v>2274</v>
      </c>
      <c r="E85" s="14">
        <f t="shared" si="12"/>
        <v>96</v>
      </c>
      <c r="F85" s="11">
        <f t="shared" si="17"/>
        <v>0.80410183875530405</v>
      </c>
      <c r="G85" s="11">
        <f t="shared" si="18"/>
        <v>0.77083333333333337</v>
      </c>
      <c r="H85" s="8">
        <v>2470</v>
      </c>
      <c r="I85" s="15">
        <f t="shared" si="16"/>
        <v>78</v>
      </c>
      <c r="J85" s="13">
        <v>0.8821</v>
      </c>
      <c r="Y85" s="3"/>
      <c r="Z85" s="3"/>
      <c r="AA85" s="3"/>
      <c r="AB85" s="3"/>
      <c r="AC85" s="3"/>
      <c r="AF85" s="7">
        <v>0.75</v>
      </c>
      <c r="AG85" s="11">
        <f t="shared" si="13"/>
        <v>0.13619954053167049</v>
      </c>
      <c r="AH85" s="10">
        <v>3047</v>
      </c>
      <c r="AI85" s="10">
        <v>2443</v>
      </c>
      <c r="AJ85" s="14">
        <f t="shared" si="14"/>
        <v>113</v>
      </c>
      <c r="AK85" s="11">
        <f t="shared" si="19"/>
        <v>0.80177223498523142</v>
      </c>
      <c r="AL85" s="11">
        <f t="shared" si="20"/>
        <v>0.81415929203539827</v>
      </c>
      <c r="AM85" s="8">
        <v>2632</v>
      </c>
      <c r="AN85" s="15">
        <f t="shared" si="15"/>
        <v>94</v>
      </c>
      <c r="AO85" s="13">
        <v>0.80620000000000003</v>
      </c>
      <c r="AP85" s="2"/>
      <c r="AS85" s="2"/>
      <c r="AT85" s="3"/>
      <c r="AW85" s="33"/>
      <c r="AY85" s="3"/>
    </row>
    <row r="86" spans="1:51" s="17" customFormat="1" ht="15.75" customHeight="1" x14ac:dyDescent="0.15">
      <c r="F86" s="2"/>
      <c r="Y86" s="3"/>
      <c r="Z86" s="3"/>
      <c r="AA86" s="3"/>
      <c r="AB86" s="3"/>
      <c r="AC86" s="3"/>
      <c r="AH86" s="2"/>
      <c r="AI86" s="2"/>
      <c r="AJ86" s="2"/>
      <c r="AK86" s="2"/>
      <c r="AL86" s="2"/>
      <c r="AM86" s="2"/>
      <c r="AN86" s="2"/>
      <c r="AO86" s="5"/>
      <c r="AP86" s="2"/>
      <c r="AS86" s="2"/>
      <c r="AT86" s="3"/>
      <c r="AW86" s="33"/>
      <c r="AY86" s="3"/>
    </row>
    <row r="87" spans="1:51" s="17" customFormat="1" ht="15.75" customHeight="1" x14ac:dyDescent="0.15">
      <c r="F87" s="2"/>
      <c r="Y87" s="3"/>
      <c r="Z87" s="3"/>
      <c r="AA87" s="3"/>
      <c r="AB87" s="3"/>
      <c r="AC87" s="3"/>
      <c r="AH87" s="2"/>
      <c r="AI87" s="2"/>
      <c r="AJ87" s="2"/>
      <c r="AK87" s="2"/>
      <c r="AL87" s="2"/>
      <c r="AM87" s="2"/>
      <c r="AN87" s="2"/>
      <c r="AO87" s="5"/>
      <c r="AP87" s="2"/>
      <c r="AS87" s="2"/>
      <c r="AT87" s="3"/>
      <c r="AW87" s="33"/>
      <c r="AY87" s="3"/>
    </row>
    <row r="88" spans="1:51" s="17" customFormat="1" ht="15.75" customHeight="1" x14ac:dyDescent="0.15">
      <c r="A88" s="67">
        <v>43914</v>
      </c>
      <c r="B88" s="68"/>
      <c r="C88" s="68"/>
      <c r="D88" s="68"/>
      <c r="E88" s="68"/>
      <c r="F88" s="68"/>
      <c r="G88" s="69"/>
      <c r="Y88" s="3"/>
      <c r="Z88" s="3"/>
      <c r="AA88" s="3"/>
      <c r="AB88" s="3"/>
      <c r="AC88" s="3"/>
      <c r="AF88" s="67">
        <v>43913</v>
      </c>
      <c r="AG88" s="68"/>
      <c r="AH88" s="68"/>
      <c r="AI88" s="68"/>
      <c r="AJ88" s="68"/>
      <c r="AK88" s="68"/>
      <c r="AL88" s="69"/>
      <c r="AP88" s="2"/>
      <c r="AS88" s="2"/>
      <c r="AT88" s="3"/>
      <c r="AW88" s="33"/>
      <c r="AY88" s="3"/>
    </row>
    <row r="89" spans="1:51" s="17" customFormat="1" ht="15.75" customHeight="1" x14ac:dyDescent="0.25">
      <c r="A89" s="70" t="s">
        <v>122</v>
      </c>
      <c r="B89" s="71"/>
      <c r="C89" s="71"/>
      <c r="D89" s="71"/>
      <c r="E89" s="71"/>
      <c r="F89" s="71"/>
      <c r="G89" s="72"/>
      <c r="H89" s="18"/>
      <c r="I89" s="18"/>
      <c r="J89" s="18"/>
      <c r="Y89" s="3"/>
      <c r="Z89" s="3"/>
      <c r="AA89" s="3"/>
      <c r="AB89" s="3"/>
      <c r="AC89" s="3"/>
      <c r="AF89" s="70" t="s">
        <v>121</v>
      </c>
      <c r="AG89" s="71"/>
      <c r="AH89" s="71"/>
      <c r="AI89" s="71"/>
      <c r="AJ89" s="71"/>
      <c r="AK89" s="71"/>
      <c r="AL89" s="72"/>
      <c r="AM89" s="18"/>
      <c r="AN89" s="18"/>
      <c r="AO89" s="18"/>
      <c r="AP89" s="2"/>
      <c r="AS89" s="2"/>
      <c r="AT89" s="3"/>
      <c r="AW89" s="33"/>
      <c r="AY89" s="3"/>
    </row>
    <row r="90" spans="1:51" s="17" customFormat="1" ht="15.75" customHeight="1" x14ac:dyDescent="0.25">
      <c r="A90" s="9" t="s">
        <v>0</v>
      </c>
      <c r="B90" s="16" t="s">
        <v>70</v>
      </c>
      <c r="C90" s="9" t="s">
        <v>1</v>
      </c>
      <c r="D90" s="9" t="s">
        <v>2</v>
      </c>
      <c r="E90" s="9" t="s">
        <v>3</v>
      </c>
      <c r="F90" s="9" t="s">
        <v>4</v>
      </c>
      <c r="G90" s="9" t="s">
        <v>5</v>
      </c>
      <c r="H90" s="6" t="s">
        <v>6</v>
      </c>
      <c r="I90" s="9" t="s">
        <v>7</v>
      </c>
      <c r="J90" s="9" t="s">
        <v>8</v>
      </c>
      <c r="Y90" s="3"/>
      <c r="Z90" s="3"/>
      <c r="AA90" s="3"/>
      <c r="AB90" s="3"/>
      <c r="AC90" s="3"/>
      <c r="AF90" s="9" t="s">
        <v>0</v>
      </c>
      <c r="AG90" s="16" t="s">
        <v>70</v>
      </c>
      <c r="AH90" s="9" t="s">
        <v>1</v>
      </c>
      <c r="AI90" s="9" t="s">
        <v>2</v>
      </c>
      <c r="AJ90" s="9" t="s">
        <v>3</v>
      </c>
      <c r="AK90" s="9" t="s">
        <v>4</v>
      </c>
      <c r="AL90" s="9" t="s">
        <v>5</v>
      </c>
      <c r="AM90" s="6" t="s">
        <v>6</v>
      </c>
      <c r="AN90" s="9" t="s">
        <v>7</v>
      </c>
      <c r="AO90" s="9" t="s">
        <v>8</v>
      </c>
      <c r="AP90" s="27"/>
      <c r="AQ90" s="9" t="s">
        <v>88</v>
      </c>
      <c r="AR90" s="9" t="s">
        <v>92</v>
      </c>
      <c r="AS90" s="9" t="s">
        <v>89</v>
      </c>
      <c r="AT90" s="9" t="s">
        <v>90</v>
      </c>
      <c r="AU90" s="9" t="s">
        <v>73</v>
      </c>
      <c r="AV90" s="9" t="s">
        <v>93</v>
      </c>
      <c r="AW90" s="33"/>
      <c r="AY90" s="3"/>
    </row>
    <row r="91" spans="1:51" s="17" customFormat="1" ht="15.75" customHeight="1" x14ac:dyDescent="0.25">
      <c r="A91" s="7">
        <v>0.39583333333333331</v>
      </c>
      <c r="B91" s="11">
        <f>(C91-H91)/C91</f>
        <v>2.1739130434782608E-2</v>
      </c>
      <c r="C91" s="10">
        <v>184</v>
      </c>
      <c r="D91" s="10">
        <v>180</v>
      </c>
      <c r="E91" s="10">
        <v>184</v>
      </c>
      <c r="F91" s="11">
        <f>D91/C91</f>
        <v>0.97826086956521741</v>
      </c>
      <c r="G91" s="12">
        <f>D91/C91</f>
        <v>0.97826086956521741</v>
      </c>
      <c r="H91" s="8">
        <v>180</v>
      </c>
      <c r="I91" s="15">
        <v>180</v>
      </c>
      <c r="J91" s="13">
        <v>1</v>
      </c>
      <c r="Y91" s="3"/>
      <c r="Z91" s="3"/>
      <c r="AA91" s="3"/>
      <c r="AB91" s="3"/>
      <c r="AC91" s="3"/>
      <c r="AF91" s="7">
        <v>0.39583333333333331</v>
      </c>
      <c r="AG91" s="11">
        <f>(AH91-AM91)/AH91</f>
        <v>2.5974025974025976E-2</v>
      </c>
      <c r="AH91" s="10">
        <v>154</v>
      </c>
      <c r="AI91" s="10">
        <v>150</v>
      </c>
      <c r="AJ91" s="10">
        <v>154</v>
      </c>
      <c r="AK91" s="11">
        <f>AI91/AH91</f>
        <v>0.97402597402597402</v>
      </c>
      <c r="AL91" s="12">
        <f>AI91/AH91</f>
        <v>0.97402597402597402</v>
      </c>
      <c r="AM91" s="8">
        <v>150</v>
      </c>
      <c r="AN91" s="15">
        <v>150</v>
      </c>
      <c r="AO91" s="13">
        <v>1</v>
      </c>
      <c r="AP91" s="53" t="s">
        <v>85</v>
      </c>
      <c r="AQ91" s="54">
        <v>3047</v>
      </c>
      <c r="AR91" s="55">
        <f>(AQ91-AS91)/AQ91</f>
        <v>0.13619954053167049</v>
      </c>
      <c r="AS91" s="54">
        <v>2632</v>
      </c>
      <c r="AT91" s="56">
        <v>2443</v>
      </c>
      <c r="AU91" s="57">
        <f>AT91/AQ91</f>
        <v>0.80177223498523142</v>
      </c>
      <c r="AV91" s="56">
        <v>10.07</v>
      </c>
      <c r="AW91" s="33"/>
      <c r="AY91" s="3"/>
    </row>
    <row r="92" spans="1:51" s="17" customFormat="1" ht="15.75" customHeight="1" x14ac:dyDescent="0.25">
      <c r="A92" s="7">
        <v>0.42291666666666666</v>
      </c>
      <c r="B92" s="11">
        <f t="shared" ref="B92:B108" si="21">(C92-H92)/C92</f>
        <v>3.6764705882352942E-2</v>
      </c>
      <c r="C92" s="10">
        <v>408</v>
      </c>
      <c r="D92" s="10">
        <v>393</v>
      </c>
      <c r="E92" s="14">
        <f t="shared" ref="E92:E108" si="22">C92-C91</f>
        <v>224</v>
      </c>
      <c r="F92" s="11">
        <f>D92/C92</f>
        <v>0.96323529411764708</v>
      </c>
      <c r="G92" s="11">
        <f>(D92-D91)/E92</f>
        <v>0.9508928571428571</v>
      </c>
      <c r="H92" s="8">
        <v>393</v>
      </c>
      <c r="I92" s="15">
        <f t="shared" ref="I92:I108" si="23">H92-H91</f>
        <v>213</v>
      </c>
      <c r="J92" s="13">
        <v>1</v>
      </c>
      <c r="Y92" s="3"/>
      <c r="Z92" s="3"/>
      <c r="AA92" s="3"/>
      <c r="AB92" s="3"/>
      <c r="AC92" s="3"/>
      <c r="AF92" s="7">
        <v>0.41666666666666669</v>
      </c>
      <c r="AG92" s="11">
        <f t="shared" ref="AG92:AG108" si="24">(AH92-AM92)/AH92</f>
        <v>4.9535603715170282E-2</v>
      </c>
      <c r="AH92" s="10">
        <v>323</v>
      </c>
      <c r="AI92" s="10">
        <v>306</v>
      </c>
      <c r="AJ92" s="14">
        <f t="shared" ref="AJ92:AJ108" si="25">AH92-AH91</f>
        <v>169</v>
      </c>
      <c r="AK92" s="11">
        <f>AI92/AH92</f>
        <v>0.94736842105263153</v>
      </c>
      <c r="AL92" s="11">
        <f>(AI92-AI91)/AJ92</f>
        <v>0.92307692307692313</v>
      </c>
      <c r="AM92" s="8">
        <v>307</v>
      </c>
      <c r="AN92" s="15">
        <f t="shared" ref="AN92:AN108" si="26">AM92-AM91</f>
        <v>157</v>
      </c>
      <c r="AO92" s="13">
        <v>0.95240000000000002</v>
      </c>
      <c r="AP92" s="53" t="s">
        <v>86</v>
      </c>
      <c r="AQ92" s="54">
        <v>359</v>
      </c>
      <c r="AR92" s="55">
        <f>(AQ92-AS92)/AQ92</f>
        <v>0.11977715877437325</v>
      </c>
      <c r="AS92" s="54">
        <v>316</v>
      </c>
      <c r="AT92" s="54">
        <v>306</v>
      </c>
      <c r="AU92" s="58">
        <f>AT92/AQ92</f>
        <v>0.85236768802228413</v>
      </c>
      <c r="AV92" s="56">
        <v>10.69</v>
      </c>
      <c r="AW92" s="33"/>
      <c r="AY92" s="3"/>
    </row>
    <row r="93" spans="1:51" s="17" customFormat="1" ht="15.75" customHeight="1" x14ac:dyDescent="0.25">
      <c r="A93" s="7">
        <v>0.4375</v>
      </c>
      <c r="B93" s="11">
        <f t="shared" si="21"/>
        <v>6.5255731922398585E-2</v>
      </c>
      <c r="C93" s="10">
        <v>567</v>
      </c>
      <c r="D93" s="10">
        <v>528</v>
      </c>
      <c r="E93" s="14">
        <f t="shared" si="22"/>
        <v>159</v>
      </c>
      <c r="F93" s="11">
        <f>D93/C93</f>
        <v>0.93121693121693117</v>
      </c>
      <c r="G93" s="11">
        <f>(D93-D92)/E93</f>
        <v>0.84905660377358494</v>
      </c>
      <c r="H93" s="8">
        <v>530</v>
      </c>
      <c r="I93" s="15">
        <f t="shared" si="23"/>
        <v>137</v>
      </c>
      <c r="J93" s="13">
        <v>0.9516</v>
      </c>
      <c r="Y93" s="3"/>
      <c r="Z93" s="3"/>
      <c r="AA93" s="3"/>
      <c r="AB93" s="3"/>
      <c r="AC93" s="3"/>
      <c r="AF93" s="7">
        <v>0.4375</v>
      </c>
      <c r="AG93" s="11">
        <f t="shared" si="24"/>
        <v>6.4960629921259838E-2</v>
      </c>
      <c r="AH93" s="10">
        <v>508</v>
      </c>
      <c r="AI93" s="10">
        <v>467</v>
      </c>
      <c r="AJ93" s="14">
        <f t="shared" si="25"/>
        <v>185</v>
      </c>
      <c r="AK93" s="11">
        <f>AI93/AH93</f>
        <v>0.9192913385826772</v>
      </c>
      <c r="AL93" s="11">
        <f>(AI93-AI92)/AJ93</f>
        <v>0.87027027027027026</v>
      </c>
      <c r="AM93" s="8">
        <v>475</v>
      </c>
      <c r="AN93" s="15">
        <f t="shared" si="26"/>
        <v>168</v>
      </c>
      <c r="AO93" s="13">
        <v>0.89470000000000005</v>
      </c>
      <c r="AP93" s="59" t="s">
        <v>87</v>
      </c>
      <c r="AQ93" s="60">
        <f>SUM(AQ91:AQ92)</f>
        <v>3406</v>
      </c>
      <c r="AR93" s="61">
        <f>(AQ93-AS93)/AQ93</f>
        <v>0.13446858485026425</v>
      </c>
      <c r="AS93" s="60">
        <f>SUM(AS91:AS92)</f>
        <v>2948</v>
      </c>
      <c r="AT93" s="60">
        <f>SUM(AT91:AT92)</f>
        <v>2749</v>
      </c>
      <c r="AU93" s="61">
        <f>AT93/AQ93</f>
        <v>0.80710510863182616</v>
      </c>
      <c r="AV93" s="62">
        <f>(AS91*AV91+AS92*AV92)/AS93</f>
        <v>10.136458616010856</v>
      </c>
      <c r="AW93" s="33"/>
      <c r="AY93" s="3"/>
    </row>
    <row r="94" spans="1:51" s="17" customFormat="1" ht="15.75" customHeight="1" x14ac:dyDescent="0.25">
      <c r="A94" s="7">
        <v>0.46388888888888885</v>
      </c>
      <c r="B94" s="11">
        <f t="shared" si="21"/>
        <v>7.8914919852034526E-2</v>
      </c>
      <c r="C94" s="10">
        <v>811</v>
      </c>
      <c r="D94" s="10">
        <v>740</v>
      </c>
      <c r="E94" s="14">
        <f t="shared" si="22"/>
        <v>244</v>
      </c>
      <c r="F94" s="11">
        <f t="shared" ref="F94:F108" si="27">D94/C94</f>
        <v>0.91245376078914919</v>
      </c>
      <c r="G94" s="11">
        <f t="shared" ref="G94:G108" si="28">(D94-D93)/E94</f>
        <v>0.86885245901639341</v>
      </c>
      <c r="H94" s="8">
        <v>747</v>
      </c>
      <c r="I94" s="15">
        <f t="shared" si="23"/>
        <v>217</v>
      </c>
      <c r="J94" s="13">
        <v>0.89129999999999998</v>
      </c>
      <c r="Y94" s="3"/>
      <c r="Z94" s="3"/>
      <c r="AA94" s="3"/>
      <c r="AB94" s="3"/>
      <c r="AC94" s="3"/>
      <c r="AF94" s="7">
        <v>0.45833333333333331</v>
      </c>
      <c r="AG94" s="11">
        <f t="shared" si="24"/>
        <v>8.9673913043478257E-2</v>
      </c>
      <c r="AH94" s="10">
        <v>736</v>
      </c>
      <c r="AI94" s="10">
        <v>661</v>
      </c>
      <c r="AJ94" s="14">
        <f t="shared" si="25"/>
        <v>228</v>
      </c>
      <c r="AK94" s="11">
        <f t="shared" ref="AK94:AK108" si="29">AI94/AH94</f>
        <v>0.89809782608695654</v>
      </c>
      <c r="AL94" s="11">
        <f t="shared" ref="AL94:AL108" si="30">(AI94-AI93)/AJ94</f>
        <v>0.85087719298245612</v>
      </c>
      <c r="AM94" s="8">
        <v>670</v>
      </c>
      <c r="AN94" s="15">
        <f t="shared" si="26"/>
        <v>195</v>
      </c>
      <c r="AO94" s="13">
        <v>0.871</v>
      </c>
      <c r="AP94" s="63" t="s">
        <v>107</v>
      </c>
      <c r="AQ94" s="64">
        <v>98</v>
      </c>
      <c r="AR94" s="55">
        <f>(AQ94-AS94)/AQ94</f>
        <v>0.10204081632653061</v>
      </c>
      <c r="AS94" s="64">
        <v>88</v>
      </c>
      <c r="AT94" s="64">
        <v>79</v>
      </c>
      <c r="AU94" s="57">
        <f>AT94/AQ94</f>
        <v>0.80612244897959184</v>
      </c>
      <c r="AV94" s="56">
        <v>9.93</v>
      </c>
      <c r="AW94" s="33"/>
      <c r="AY94" s="3"/>
    </row>
    <row r="95" spans="1:51" s="17" customFormat="1" ht="15.75" customHeight="1" x14ac:dyDescent="0.25">
      <c r="A95" s="7">
        <v>0.47916666666666669</v>
      </c>
      <c r="B95" s="11">
        <f t="shared" si="21"/>
        <v>8.6432160804020094E-2</v>
      </c>
      <c r="C95" s="10">
        <v>995</v>
      </c>
      <c r="D95" s="10">
        <v>901</v>
      </c>
      <c r="E95" s="14">
        <f t="shared" si="22"/>
        <v>184</v>
      </c>
      <c r="F95" s="11">
        <f t="shared" si="27"/>
        <v>0.90552763819095472</v>
      </c>
      <c r="G95" s="11">
        <f t="shared" si="28"/>
        <v>0.875</v>
      </c>
      <c r="H95" s="8">
        <v>909</v>
      </c>
      <c r="I95" s="15">
        <f t="shared" si="23"/>
        <v>162</v>
      </c>
      <c r="J95" s="13">
        <v>0.90090000000000003</v>
      </c>
      <c r="Y95" s="3"/>
      <c r="Z95" s="3"/>
      <c r="AA95" s="3"/>
      <c r="AB95" s="3"/>
      <c r="AC95" s="3"/>
      <c r="AF95" s="7">
        <v>0.47916666666666669</v>
      </c>
      <c r="AG95" s="11">
        <f t="shared" si="24"/>
        <v>0.12459371614301191</v>
      </c>
      <c r="AH95" s="10">
        <v>923</v>
      </c>
      <c r="AI95" s="10">
        <v>753</v>
      </c>
      <c r="AJ95" s="14">
        <f t="shared" si="25"/>
        <v>187</v>
      </c>
      <c r="AK95" s="11">
        <f t="shared" si="29"/>
        <v>0.81581798483206935</v>
      </c>
      <c r="AL95" s="11">
        <f t="shared" si="30"/>
        <v>0.49197860962566847</v>
      </c>
      <c r="AM95" s="8">
        <v>808</v>
      </c>
      <c r="AN95" s="15">
        <f t="shared" si="26"/>
        <v>138</v>
      </c>
      <c r="AO95" s="13">
        <v>0.84930000000000005</v>
      </c>
      <c r="AP95" s="2"/>
      <c r="AS95" s="2"/>
      <c r="AT95" s="3"/>
      <c r="AW95" s="33"/>
      <c r="AY95" s="3"/>
    </row>
    <row r="96" spans="1:51" s="17" customFormat="1" ht="15.75" customHeight="1" x14ac:dyDescent="0.25">
      <c r="A96" s="7">
        <v>0.5</v>
      </c>
      <c r="B96" s="11">
        <f t="shared" si="21"/>
        <v>8.2142857142857142E-2</v>
      </c>
      <c r="C96" s="10">
        <v>1120</v>
      </c>
      <c r="D96" s="10">
        <v>1015</v>
      </c>
      <c r="E96" s="14">
        <f t="shared" si="22"/>
        <v>125</v>
      </c>
      <c r="F96" s="11">
        <f t="shared" si="27"/>
        <v>0.90625</v>
      </c>
      <c r="G96" s="11">
        <f t="shared" si="28"/>
        <v>0.91200000000000003</v>
      </c>
      <c r="H96" s="8">
        <v>1028</v>
      </c>
      <c r="I96" s="15">
        <f t="shared" si="23"/>
        <v>119</v>
      </c>
      <c r="J96" s="13">
        <v>0.90910000000000002</v>
      </c>
      <c r="Y96" s="3"/>
      <c r="Z96" s="3"/>
      <c r="AA96" s="3"/>
      <c r="AB96" s="3"/>
      <c r="AC96" s="3"/>
      <c r="AF96" s="7">
        <v>0.5</v>
      </c>
      <c r="AG96" s="11">
        <f t="shared" si="24"/>
        <v>0.14031971580817051</v>
      </c>
      <c r="AH96" s="10">
        <v>1126</v>
      </c>
      <c r="AI96" s="10">
        <v>889</v>
      </c>
      <c r="AJ96" s="14">
        <f t="shared" si="25"/>
        <v>203</v>
      </c>
      <c r="AK96" s="11">
        <f t="shared" si="29"/>
        <v>0.78952042628774421</v>
      </c>
      <c r="AL96" s="11">
        <f t="shared" si="30"/>
        <v>0.66995073891625612</v>
      </c>
      <c r="AM96" s="8">
        <v>968</v>
      </c>
      <c r="AN96" s="15">
        <f t="shared" si="26"/>
        <v>160</v>
      </c>
      <c r="AO96" s="13">
        <v>0.85709999999999997</v>
      </c>
      <c r="AP96" s="2"/>
      <c r="AS96" s="2"/>
      <c r="AT96" s="3"/>
      <c r="AW96" s="33"/>
      <c r="AY96" s="3"/>
    </row>
    <row r="97" spans="1:51" s="17" customFormat="1" ht="15.75" customHeight="1" x14ac:dyDescent="0.25">
      <c r="A97" s="7">
        <v>0.52083333333333337</v>
      </c>
      <c r="B97" s="11">
        <f t="shared" si="21"/>
        <v>9.9529780564263329E-2</v>
      </c>
      <c r="C97" s="10">
        <v>1276</v>
      </c>
      <c r="D97" s="10">
        <v>1113</v>
      </c>
      <c r="E97" s="14">
        <f t="shared" si="22"/>
        <v>156</v>
      </c>
      <c r="F97" s="11">
        <f t="shared" si="27"/>
        <v>0.87225705329153602</v>
      </c>
      <c r="G97" s="65">
        <f t="shared" si="28"/>
        <v>0.62820512820512819</v>
      </c>
      <c r="H97" s="8">
        <v>1149</v>
      </c>
      <c r="I97" s="15">
        <f t="shared" si="23"/>
        <v>121</v>
      </c>
      <c r="J97" s="13">
        <v>0.85419999999999996</v>
      </c>
      <c r="Y97" s="3"/>
      <c r="Z97" s="3"/>
      <c r="AA97" s="3"/>
      <c r="AB97" s="3"/>
      <c r="AC97" s="3"/>
      <c r="AF97" s="7">
        <v>0.52083333333333337</v>
      </c>
      <c r="AG97" s="11">
        <f t="shared" si="24"/>
        <v>0.14476789929189615</v>
      </c>
      <c r="AH97" s="10">
        <v>1271</v>
      </c>
      <c r="AI97" s="10">
        <v>990</v>
      </c>
      <c r="AJ97" s="14">
        <f t="shared" si="25"/>
        <v>145</v>
      </c>
      <c r="AK97" s="11">
        <f t="shared" si="29"/>
        <v>0.77891424075531079</v>
      </c>
      <c r="AL97" s="11">
        <f t="shared" si="30"/>
        <v>0.69655172413793098</v>
      </c>
      <c r="AM97" s="8">
        <v>1087</v>
      </c>
      <c r="AN97" s="15">
        <f t="shared" si="26"/>
        <v>119</v>
      </c>
      <c r="AO97" s="13">
        <v>0.85289999999999999</v>
      </c>
      <c r="AP97" s="2"/>
      <c r="AS97" s="2"/>
      <c r="AT97" s="3"/>
      <c r="AW97" s="33"/>
      <c r="AY97" s="3"/>
    </row>
    <row r="98" spans="1:51" s="17" customFormat="1" ht="15.75" customHeight="1" x14ac:dyDescent="0.25">
      <c r="A98" s="7">
        <v>0.54166666666666663</v>
      </c>
      <c r="B98" s="11">
        <f t="shared" si="21"/>
        <v>0.12365975696926376</v>
      </c>
      <c r="C98" s="10">
        <v>1399</v>
      </c>
      <c r="D98" s="10">
        <v>1163</v>
      </c>
      <c r="E98" s="14">
        <f t="shared" si="22"/>
        <v>123</v>
      </c>
      <c r="F98" s="11">
        <f t="shared" si="27"/>
        <v>0.8313080771979986</v>
      </c>
      <c r="G98" s="65">
        <f t="shared" si="28"/>
        <v>0.4065040650406504</v>
      </c>
      <c r="H98" s="8">
        <v>1226</v>
      </c>
      <c r="I98" s="15">
        <f t="shared" si="23"/>
        <v>77</v>
      </c>
      <c r="J98" s="13">
        <v>0.79269999999999996</v>
      </c>
      <c r="Y98" s="3"/>
      <c r="Z98" s="3"/>
      <c r="AA98" s="3"/>
      <c r="AB98" s="3"/>
      <c r="AC98" s="3"/>
      <c r="AF98" s="7">
        <v>0.54166666666666663</v>
      </c>
      <c r="AG98" s="11">
        <f t="shared" si="24"/>
        <v>0.16126760563380282</v>
      </c>
      <c r="AH98" s="10">
        <v>1420</v>
      </c>
      <c r="AI98" s="10">
        <v>1068</v>
      </c>
      <c r="AJ98" s="14">
        <f t="shared" si="25"/>
        <v>149</v>
      </c>
      <c r="AK98" s="11">
        <f t="shared" si="29"/>
        <v>0.75211267605633803</v>
      </c>
      <c r="AL98" s="11">
        <f t="shared" si="30"/>
        <v>0.52348993288590606</v>
      </c>
      <c r="AM98" s="8">
        <v>1191</v>
      </c>
      <c r="AN98" s="15">
        <f t="shared" si="26"/>
        <v>104</v>
      </c>
      <c r="AO98" s="13">
        <v>0.83620000000000005</v>
      </c>
      <c r="AP98" s="2"/>
      <c r="AS98" s="2"/>
      <c r="AT98" s="3"/>
      <c r="AW98" s="33"/>
      <c r="AY98" s="3"/>
    </row>
    <row r="99" spans="1:51" s="17" customFormat="1" ht="15.75" customHeight="1" x14ac:dyDescent="0.25">
      <c r="A99" s="7">
        <v>0.5625</v>
      </c>
      <c r="B99" s="11">
        <f t="shared" si="21"/>
        <v>0.12147078135259357</v>
      </c>
      <c r="C99" s="10">
        <v>1523</v>
      </c>
      <c r="D99" s="10">
        <v>1260</v>
      </c>
      <c r="E99" s="14">
        <f t="shared" si="22"/>
        <v>124</v>
      </c>
      <c r="F99" s="11">
        <f t="shared" si="27"/>
        <v>0.82731451083388052</v>
      </c>
      <c r="G99" s="66">
        <f t="shared" si="28"/>
        <v>0.782258064516129</v>
      </c>
      <c r="H99" s="8">
        <v>1338</v>
      </c>
      <c r="I99" s="15">
        <f t="shared" si="23"/>
        <v>112</v>
      </c>
      <c r="J99" s="13">
        <v>0.78739999999999999</v>
      </c>
      <c r="Y99" s="3"/>
      <c r="Z99" s="3"/>
      <c r="AA99" s="3"/>
      <c r="AB99" s="3"/>
      <c r="AC99" s="3"/>
      <c r="AF99" s="7">
        <v>0.5625</v>
      </c>
      <c r="AG99" s="11">
        <f t="shared" si="24"/>
        <v>0.17110266159695817</v>
      </c>
      <c r="AH99" s="10">
        <v>1578</v>
      </c>
      <c r="AI99" s="10">
        <v>1164</v>
      </c>
      <c r="AJ99" s="14">
        <f t="shared" si="25"/>
        <v>158</v>
      </c>
      <c r="AK99" s="11">
        <f t="shared" si="29"/>
        <v>0.73764258555133078</v>
      </c>
      <c r="AL99" s="11">
        <f t="shared" si="30"/>
        <v>0.60759493670886078</v>
      </c>
      <c r="AM99" s="8">
        <v>1308</v>
      </c>
      <c r="AN99" s="15">
        <f t="shared" si="26"/>
        <v>117</v>
      </c>
      <c r="AO99" s="13">
        <v>0.79700000000000004</v>
      </c>
      <c r="AP99" s="2"/>
      <c r="AS99" s="2"/>
      <c r="AT99" s="3"/>
      <c r="AW99" s="33"/>
      <c r="AY99" s="3"/>
    </row>
    <row r="100" spans="1:51" s="17" customFormat="1" ht="15.75" customHeight="1" x14ac:dyDescent="0.25">
      <c r="A100" s="7">
        <v>0.58333333333333337</v>
      </c>
      <c r="B100" s="11">
        <f t="shared" si="21"/>
        <v>0.12663495838287753</v>
      </c>
      <c r="C100" s="10">
        <v>1682</v>
      </c>
      <c r="D100" s="10">
        <v>1376</v>
      </c>
      <c r="E100" s="14">
        <f t="shared" si="22"/>
        <v>159</v>
      </c>
      <c r="F100" s="11">
        <f t="shared" si="27"/>
        <v>0.81807372175980975</v>
      </c>
      <c r="G100" s="11">
        <f t="shared" si="28"/>
        <v>0.72955974842767291</v>
      </c>
      <c r="H100" s="8">
        <v>1469</v>
      </c>
      <c r="I100" s="15">
        <f t="shared" si="23"/>
        <v>131</v>
      </c>
      <c r="J100" s="13">
        <v>0.79890000000000005</v>
      </c>
      <c r="Y100" s="3"/>
      <c r="Z100" s="3"/>
      <c r="AA100" s="3"/>
      <c r="AB100" s="3"/>
      <c r="AC100" s="3"/>
      <c r="AF100" s="7">
        <v>0.58333333333333337</v>
      </c>
      <c r="AG100" s="11">
        <f t="shared" si="24"/>
        <v>0.16599190283400811</v>
      </c>
      <c r="AH100" s="10">
        <v>1729</v>
      </c>
      <c r="AI100" s="10">
        <v>1289</v>
      </c>
      <c r="AJ100" s="14">
        <f t="shared" si="25"/>
        <v>151</v>
      </c>
      <c r="AK100" s="11">
        <f t="shared" si="29"/>
        <v>0.74551764025448231</v>
      </c>
      <c r="AL100" s="11">
        <f t="shared" si="30"/>
        <v>0.82781456953642385</v>
      </c>
      <c r="AM100" s="8">
        <v>1442</v>
      </c>
      <c r="AN100" s="15">
        <f t="shared" si="26"/>
        <v>134</v>
      </c>
      <c r="AO100" s="13">
        <v>0.82640000000000002</v>
      </c>
      <c r="AP100" s="2"/>
      <c r="AS100" s="2"/>
      <c r="AT100" s="3"/>
      <c r="AW100" s="33"/>
      <c r="AY100" s="3"/>
    </row>
    <row r="101" spans="1:51" s="17" customFormat="1" ht="15.75" customHeight="1" x14ac:dyDescent="0.25">
      <c r="A101" s="7">
        <v>0.60416666666666663</v>
      </c>
      <c r="B101" s="11">
        <f t="shared" si="21"/>
        <v>0.12520150456743687</v>
      </c>
      <c r="C101" s="10">
        <v>1861</v>
      </c>
      <c r="D101" s="10">
        <v>1524</v>
      </c>
      <c r="E101" s="14">
        <f t="shared" si="22"/>
        <v>179</v>
      </c>
      <c r="F101" s="11">
        <f t="shared" si="27"/>
        <v>0.81891456206340674</v>
      </c>
      <c r="G101" s="11">
        <f t="shared" si="28"/>
        <v>0.82681564245810057</v>
      </c>
      <c r="H101" s="8">
        <v>1628</v>
      </c>
      <c r="I101" s="15">
        <f t="shared" si="23"/>
        <v>159</v>
      </c>
      <c r="J101" s="13">
        <v>0.78769999999999996</v>
      </c>
      <c r="Y101" s="3"/>
      <c r="Z101" s="3"/>
      <c r="AA101" s="3"/>
      <c r="AB101" s="3"/>
      <c r="AC101" s="3"/>
      <c r="AF101" s="7">
        <v>0.60416666666666663</v>
      </c>
      <c r="AG101" s="11">
        <f t="shared" si="24"/>
        <v>0.16631578947368422</v>
      </c>
      <c r="AH101" s="10">
        <v>1900</v>
      </c>
      <c r="AI101" s="10">
        <v>1421</v>
      </c>
      <c r="AJ101" s="14">
        <f t="shared" si="25"/>
        <v>171</v>
      </c>
      <c r="AK101" s="11">
        <f t="shared" si="29"/>
        <v>0.74789473684210528</v>
      </c>
      <c r="AL101" s="11">
        <f t="shared" si="30"/>
        <v>0.77192982456140347</v>
      </c>
      <c r="AM101" s="8">
        <v>1584</v>
      </c>
      <c r="AN101" s="15">
        <f t="shared" si="26"/>
        <v>142</v>
      </c>
      <c r="AO101" s="13">
        <v>0.83440000000000003</v>
      </c>
      <c r="AP101" s="2"/>
      <c r="AS101" s="2"/>
      <c r="AT101" s="3"/>
      <c r="AW101" s="33"/>
      <c r="AY101" s="3"/>
    </row>
    <row r="102" spans="1:51" s="17" customFormat="1" ht="15.75" customHeight="1" x14ac:dyDescent="0.25">
      <c r="A102" s="7">
        <v>0.625</v>
      </c>
      <c r="B102" s="11">
        <f t="shared" si="21"/>
        <v>0.11732673267326732</v>
      </c>
      <c r="C102" s="10">
        <v>2020</v>
      </c>
      <c r="D102" s="10">
        <v>1676</v>
      </c>
      <c r="E102" s="14">
        <f t="shared" si="22"/>
        <v>159</v>
      </c>
      <c r="F102" s="11">
        <f t="shared" si="27"/>
        <v>0.82970297029702966</v>
      </c>
      <c r="G102" s="11">
        <f t="shared" si="28"/>
        <v>0.95597484276729561</v>
      </c>
      <c r="H102" s="8">
        <v>1783</v>
      </c>
      <c r="I102" s="15">
        <f t="shared" si="23"/>
        <v>155</v>
      </c>
      <c r="J102" s="13">
        <v>0.79039999999999999</v>
      </c>
      <c r="Y102" s="3"/>
      <c r="Z102" s="3"/>
      <c r="AA102" s="3"/>
      <c r="AB102" s="3"/>
      <c r="AC102" s="3"/>
      <c r="AF102" s="7">
        <v>0.625</v>
      </c>
      <c r="AG102" s="11">
        <f t="shared" si="24"/>
        <v>0.16208393632416787</v>
      </c>
      <c r="AH102" s="10">
        <v>2073</v>
      </c>
      <c r="AI102" s="10">
        <v>1563</v>
      </c>
      <c r="AJ102" s="14">
        <f t="shared" si="25"/>
        <v>173</v>
      </c>
      <c r="AK102" s="11">
        <f t="shared" si="29"/>
        <v>0.75397973950795949</v>
      </c>
      <c r="AL102" s="11">
        <f t="shared" si="30"/>
        <v>0.82080924855491333</v>
      </c>
      <c r="AM102" s="8">
        <v>1737</v>
      </c>
      <c r="AN102" s="15">
        <f t="shared" si="26"/>
        <v>153</v>
      </c>
      <c r="AO102" s="13">
        <v>0.83640000000000003</v>
      </c>
      <c r="AP102" s="2"/>
      <c r="AS102" s="2"/>
      <c r="AT102" s="3"/>
      <c r="AW102" s="33"/>
      <c r="AY102" s="3"/>
    </row>
    <row r="103" spans="1:51" s="17" customFormat="1" ht="15.75" customHeight="1" x14ac:dyDescent="0.25">
      <c r="A103" s="7">
        <v>0.64583333333333337</v>
      </c>
      <c r="B103" s="11">
        <f t="shared" si="21"/>
        <v>0.12930648769574943</v>
      </c>
      <c r="C103" s="10">
        <v>2235</v>
      </c>
      <c r="D103" s="10">
        <v>1814</v>
      </c>
      <c r="E103" s="14">
        <f t="shared" si="22"/>
        <v>215</v>
      </c>
      <c r="F103" s="11">
        <f t="shared" si="27"/>
        <v>0.81163310961968682</v>
      </c>
      <c r="G103" s="11">
        <f t="shared" si="28"/>
        <v>0.64186046511627903</v>
      </c>
      <c r="H103" s="8">
        <v>1946</v>
      </c>
      <c r="I103" s="15">
        <f t="shared" si="23"/>
        <v>163</v>
      </c>
      <c r="J103" s="13">
        <v>0.78969999999999996</v>
      </c>
      <c r="Y103" s="3"/>
      <c r="Z103" s="3"/>
      <c r="AA103" s="3"/>
      <c r="AB103" s="3"/>
      <c r="AC103" s="3"/>
      <c r="AF103" s="7">
        <v>0.64583333333333337</v>
      </c>
      <c r="AG103" s="11">
        <f t="shared" si="24"/>
        <v>0.159768580329328</v>
      </c>
      <c r="AH103" s="10">
        <v>2247</v>
      </c>
      <c r="AI103" s="10">
        <v>1704</v>
      </c>
      <c r="AJ103" s="14">
        <f t="shared" si="25"/>
        <v>174</v>
      </c>
      <c r="AK103" s="11">
        <f t="shared" si="29"/>
        <v>0.75834445927903871</v>
      </c>
      <c r="AL103" s="11">
        <f t="shared" si="30"/>
        <v>0.81034482758620685</v>
      </c>
      <c r="AM103" s="8">
        <v>1888</v>
      </c>
      <c r="AN103" s="15">
        <f t="shared" si="26"/>
        <v>151</v>
      </c>
      <c r="AO103" s="13">
        <v>0.83430000000000004</v>
      </c>
      <c r="AP103" s="2"/>
      <c r="AS103" s="2"/>
      <c r="AT103" s="3"/>
      <c r="AW103" s="33"/>
      <c r="AY103" s="3"/>
    </row>
    <row r="104" spans="1:51" s="17" customFormat="1" ht="15.75" customHeight="1" x14ac:dyDescent="0.25">
      <c r="A104" s="7">
        <v>0.66666666666666663</v>
      </c>
      <c r="B104" s="11">
        <f t="shared" si="21"/>
        <v>0.13423092615259077</v>
      </c>
      <c r="C104" s="10">
        <v>2451</v>
      </c>
      <c r="D104" s="10">
        <v>1978</v>
      </c>
      <c r="E104" s="14">
        <f t="shared" si="22"/>
        <v>216</v>
      </c>
      <c r="F104" s="11">
        <f t="shared" si="27"/>
        <v>0.80701754385964908</v>
      </c>
      <c r="G104" s="11">
        <f t="shared" si="28"/>
        <v>0.7592592592592593</v>
      </c>
      <c r="H104" s="8">
        <v>2122</v>
      </c>
      <c r="I104" s="15">
        <f t="shared" si="23"/>
        <v>176</v>
      </c>
      <c r="J104" s="13">
        <v>0.78680000000000005</v>
      </c>
      <c r="Y104" s="3"/>
      <c r="Z104" s="3"/>
      <c r="AA104" s="3"/>
      <c r="AB104" s="3"/>
      <c r="AC104" s="3"/>
      <c r="AF104" s="7">
        <v>0.66666666666666663</v>
      </c>
      <c r="AG104" s="11">
        <f t="shared" si="24"/>
        <v>0.15703157031570317</v>
      </c>
      <c r="AH104" s="10">
        <v>2439</v>
      </c>
      <c r="AI104" s="10">
        <v>1867</v>
      </c>
      <c r="AJ104" s="14">
        <f t="shared" si="25"/>
        <v>192</v>
      </c>
      <c r="AK104" s="11">
        <f t="shared" si="29"/>
        <v>0.76547765477654772</v>
      </c>
      <c r="AL104" s="11">
        <f t="shared" si="30"/>
        <v>0.84895833333333337</v>
      </c>
      <c r="AM104" s="8">
        <v>2056</v>
      </c>
      <c r="AN104" s="15">
        <f t="shared" si="26"/>
        <v>168</v>
      </c>
      <c r="AO104" s="13">
        <v>0.81220000000000003</v>
      </c>
      <c r="AP104" s="2"/>
      <c r="AS104" s="2"/>
      <c r="AT104" s="3"/>
      <c r="AW104" s="33"/>
      <c r="AY104" s="3"/>
    </row>
    <row r="105" spans="1:51" s="17" customFormat="1" ht="15.75" customHeight="1" x14ac:dyDescent="0.25">
      <c r="A105" s="7">
        <v>0.6875</v>
      </c>
      <c r="B105" s="11">
        <f t="shared" si="21"/>
        <v>0.13973128598848369</v>
      </c>
      <c r="C105" s="10">
        <v>2605</v>
      </c>
      <c r="D105" s="10">
        <v>2072</v>
      </c>
      <c r="E105" s="14">
        <f t="shared" si="22"/>
        <v>154</v>
      </c>
      <c r="F105" s="11">
        <f t="shared" si="27"/>
        <v>0.79539347408829175</v>
      </c>
      <c r="G105" s="11">
        <f t="shared" si="28"/>
        <v>0.61038961038961037</v>
      </c>
      <c r="H105" s="8">
        <v>2241</v>
      </c>
      <c r="I105" s="15">
        <f t="shared" si="23"/>
        <v>119</v>
      </c>
      <c r="J105" s="13">
        <v>0.79169999999999996</v>
      </c>
      <c r="Y105" s="3"/>
      <c r="Z105" s="3"/>
      <c r="AA105" s="3"/>
      <c r="AB105" s="3"/>
      <c r="AC105" s="3"/>
      <c r="AF105" s="7">
        <v>0.6875</v>
      </c>
      <c r="AG105" s="11">
        <f t="shared" si="24"/>
        <v>0.15352380952380953</v>
      </c>
      <c r="AH105" s="10">
        <v>2625</v>
      </c>
      <c r="AI105" s="10">
        <v>2002</v>
      </c>
      <c r="AJ105" s="14">
        <f t="shared" si="25"/>
        <v>186</v>
      </c>
      <c r="AK105" s="11">
        <f t="shared" si="29"/>
        <v>0.76266666666666671</v>
      </c>
      <c r="AL105" s="11">
        <f t="shared" si="30"/>
        <v>0.72580645161290325</v>
      </c>
      <c r="AM105" s="8">
        <v>2222</v>
      </c>
      <c r="AN105" s="15">
        <f t="shared" si="26"/>
        <v>166</v>
      </c>
      <c r="AO105" s="13">
        <v>0.81220000000000003</v>
      </c>
      <c r="AP105" s="2"/>
      <c r="AS105" s="2"/>
      <c r="AT105" s="3"/>
      <c r="AW105" s="33"/>
      <c r="AY105" s="3"/>
    </row>
    <row r="106" spans="1:51" s="17" customFormat="1" ht="15.75" customHeight="1" x14ac:dyDescent="0.25">
      <c r="A106" s="7">
        <v>0.70833333333333337</v>
      </c>
      <c r="B106" s="11">
        <f t="shared" si="21"/>
        <v>0.1366906474820144</v>
      </c>
      <c r="C106" s="10">
        <v>2780</v>
      </c>
      <c r="D106" s="10">
        <v>2228</v>
      </c>
      <c r="E106" s="14">
        <f t="shared" si="22"/>
        <v>175</v>
      </c>
      <c r="F106" s="11">
        <f t="shared" si="27"/>
        <v>0.80143884892086326</v>
      </c>
      <c r="G106" s="11">
        <f t="shared" si="28"/>
        <v>0.89142857142857146</v>
      </c>
      <c r="H106" s="8">
        <v>2400</v>
      </c>
      <c r="I106" s="15">
        <f t="shared" si="23"/>
        <v>159</v>
      </c>
      <c r="J106" s="13">
        <v>0.79930000000000001</v>
      </c>
      <c r="Y106" s="3"/>
      <c r="Z106" s="3"/>
      <c r="AA106" s="3"/>
      <c r="AB106" s="3"/>
      <c r="AC106" s="3"/>
      <c r="AF106" s="7">
        <v>0.70833333333333337</v>
      </c>
      <c r="AG106" s="11">
        <f t="shared" si="24"/>
        <v>0.15406562054208273</v>
      </c>
      <c r="AH106" s="10">
        <v>2804</v>
      </c>
      <c r="AI106" s="10">
        <v>2149</v>
      </c>
      <c r="AJ106" s="14">
        <f t="shared" si="25"/>
        <v>179</v>
      </c>
      <c r="AK106" s="11">
        <f t="shared" si="29"/>
        <v>0.76640513552068479</v>
      </c>
      <c r="AL106" s="11">
        <f t="shared" si="30"/>
        <v>0.82122905027932958</v>
      </c>
      <c r="AM106" s="8">
        <v>2372</v>
      </c>
      <c r="AN106" s="15">
        <f t="shared" si="26"/>
        <v>150</v>
      </c>
      <c r="AO106" s="13">
        <v>0.82530000000000003</v>
      </c>
      <c r="AP106" s="2"/>
      <c r="AS106" s="2"/>
      <c r="AT106" s="3"/>
      <c r="AW106" s="33"/>
      <c r="AY106" s="3"/>
    </row>
    <row r="107" spans="1:51" s="17" customFormat="1" ht="15.75" customHeight="1" x14ac:dyDescent="0.25">
      <c r="A107" s="7">
        <v>0.72916666666666663</v>
      </c>
      <c r="B107" s="11">
        <f t="shared" si="21"/>
        <v>0.13496932515337423</v>
      </c>
      <c r="C107" s="10">
        <v>2934</v>
      </c>
      <c r="D107" s="10">
        <v>2351</v>
      </c>
      <c r="E107" s="14">
        <f t="shared" si="22"/>
        <v>154</v>
      </c>
      <c r="F107" s="11">
        <f t="shared" si="27"/>
        <v>0.80129516019086566</v>
      </c>
      <c r="G107" s="11">
        <f t="shared" si="28"/>
        <v>0.79870129870129869</v>
      </c>
      <c r="H107" s="8">
        <v>2538</v>
      </c>
      <c r="I107" s="15">
        <f t="shared" si="23"/>
        <v>138</v>
      </c>
      <c r="J107" s="13">
        <v>0.7994</v>
      </c>
      <c r="Y107" s="3"/>
      <c r="Z107" s="3"/>
      <c r="AA107" s="3"/>
      <c r="AB107" s="3"/>
      <c r="AC107" s="3"/>
      <c r="AF107" s="7">
        <v>0.72916666666666663</v>
      </c>
      <c r="AG107" s="11" t="e">
        <f t="shared" si="24"/>
        <v>#DIV/0!</v>
      </c>
      <c r="AH107" s="10"/>
      <c r="AI107" s="10"/>
      <c r="AJ107" s="14">
        <f t="shared" si="25"/>
        <v>-2804</v>
      </c>
      <c r="AK107" s="11" t="e">
        <f t="shared" si="29"/>
        <v>#DIV/0!</v>
      </c>
      <c r="AL107" s="11">
        <f t="shared" si="30"/>
        <v>0.76640513552068479</v>
      </c>
      <c r="AM107" s="8"/>
      <c r="AN107" s="15">
        <f t="shared" si="26"/>
        <v>-2372</v>
      </c>
      <c r="AO107" s="13"/>
      <c r="AP107" s="2"/>
      <c r="AS107" s="2"/>
      <c r="AT107" s="3"/>
      <c r="AW107" s="33"/>
      <c r="AY107" s="3"/>
    </row>
    <row r="108" spans="1:51" s="17" customFormat="1" ht="15.75" customHeight="1" x14ac:dyDescent="0.25">
      <c r="A108" s="7">
        <v>0.75</v>
      </c>
      <c r="B108" s="11">
        <f t="shared" si="21"/>
        <v>0.13619954053167049</v>
      </c>
      <c r="C108" s="10">
        <v>3047</v>
      </c>
      <c r="D108" s="10">
        <v>2443</v>
      </c>
      <c r="E108" s="14">
        <f t="shared" si="22"/>
        <v>113</v>
      </c>
      <c r="F108" s="11">
        <f t="shared" si="27"/>
        <v>0.80177223498523142</v>
      </c>
      <c r="G108" s="11">
        <f t="shared" si="28"/>
        <v>0.81415929203539827</v>
      </c>
      <c r="H108" s="8">
        <v>2632</v>
      </c>
      <c r="I108" s="15">
        <f t="shared" si="23"/>
        <v>94</v>
      </c>
      <c r="J108" s="13">
        <v>0.80620000000000003</v>
      </c>
      <c r="Y108" s="3"/>
      <c r="Z108" s="3"/>
      <c r="AA108" s="3"/>
      <c r="AB108" s="3"/>
      <c r="AC108" s="3"/>
      <c r="AF108" s="7">
        <v>0.75</v>
      </c>
      <c r="AG108" s="11">
        <f t="shared" si="24"/>
        <v>0.1569390402075227</v>
      </c>
      <c r="AH108" s="10">
        <v>3084</v>
      </c>
      <c r="AI108" s="10">
        <v>2353</v>
      </c>
      <c r="AJ108" s="14">
        <f t="shared" si="25"/>
        <v>3084</v>
      </c>
      <c r="AK108" s="11">
        <f t="shared" si="29"/>
        <v>0.76297016861219191</v>
      </c>
      <c r="AL108" s="11">
        <f t="shared" si="30"/>
        <v>0.76297016861219191</v>
      </c>
      <c r="AM108" s="8">
        <v>2600</v>
      </c>
      <c r="AN108" s="15">
        <f t="shared" si="26"/>
        <v>2600</v>
      </c>
      <c r="AO108" s="13">
        <v>0.84</v>
      </c>
      <c r="AP108" s="2"/>
      <c r="AS108" s="2"/>
      <c r="AT108" s="3"/>
      <c r="AW108" s="33"/>
      <c r="AY108" s="3"/>
    </row>
    <row r="109" spans="1:51" s="17" customFormat="1" ht="15.75" customHeight="1" x14ac:dyDescent="0.15">
      <c r="F109" s="2"/>
      <c r="Y109" s="3"/>
      <c r="Z109" s="3"/>
      <c r="AA109" s="3"/>
      <c r="AB109" s="3"/>
      <c r="AC109" s="3"/>
      <c r="AH109" s="2"/>
      <c r="AI109" s="2"/>
      <c r="AJ109" s="2"/>
      <c r="AK109" s="2"/>
      <c r="AL109" s="2"/>
      <c r="AM109" s="2"/>
      <c r="AN109" s="2"/>
      <c r="AO109" s="5"/>
      <c r="AP109" s="2"/>
      <c r="AS109" s="2"/>
      <c r="AT109" s="3"/>
      <c r="AW109" s="33"/>
      <c r="AY109" s="3"/>
    </row>
    <row r="110" spans="1:51" s="17" customFormat="1" ht="15.75" customHeight="1" x14ac:dyDescent="0.15">
      <c r="A110" s="67">
        <v>43913</v>
      </c>
      <c r="B110" s="68"/>
      <c r="C110" s="68"/>
      <c r="D110" s="68"/>
      <c r="E110" s="68"/>
      <c r="F110" s="68"/>
      <c r="G110" s="69"/>
      <c r="Y110" s="3"/>
      <c r="Z110" s="3"/>
      <c r="AA110" s="3"/>
      <c r="AB110" s="3"/>
      <c r="AC110" s="3"/>
      <c r="AF110" s="67">
        <v>43910</v>
      </c>
      <c r="AG110" s="68"/>
      <c r="AH110" s="68"/>
      <c r="AI110" s="68"/>
      <c r="AJ110" s="68"/>
      <c r="AK110" s="68"/>
      <c r="AL110" s="69"/>
      <c r="AP110" s="2"/>
      <c r="AS110" s="2"/>
      <c r="AT110" s="3"/>
      <c r="AW110" s="33"/>
      <c r="AY110" s="3"/>
    </row>
    <row r="111" spans="1:51" s="17" customFormat="1" ht="15.75" customHeight="1" x14ac:dyDescent="0.25">
      <c r="A111" s="70" t="s">
        <v>121</v>
      </c>
      <c r="B111" s="71"/>
      <c r="C111" s="71"/>
      <c r="D111" s="71"/>
      <c r="E111" s="71"/>
      <c r="F111" s="71"/>
      <c r="G111" s="72"/>
      <c r="H111" s="18"/>
      <c r="I111" s="18"/>
      <c r="J111" s="18"/>
      <c r="Y111" s="3"/>
      <c r="Z111" s="3"/>
      <c r="AA111" s="3"/>
      <c r="AB111" s="3"/>
      <c r="AC111" s="3"/>
      <c r="AF111" s="70" t="s">
        <v>102</v>
      </c>
      <c r="AG111" s="71"/>
      <c r="AH111" s="71"/>
      <c r="AI111" s="71"/>
      <c r="AJ111" s="71"/>
      <c r="AK111" s="71"/>
      <c r="AL111" s="72"/>
      <c r="AM111" s="18"/>
      <c r="AN111" s="18"/>
      <c r="AO111" s="18"/>
      <c r="AP111" s="2"/>
      <c r="AS111" s="2"/>
      <c r="AT111" s="3"/>
      <c r="AW111" s="33"/>
      <c r="AY111" s="3"/>
    </row>
    <row r="112" spans="1:51" s="17" customFormat="1" ht="14.25" customHeight="1" x14ac:dyDescent="0.25">
      <c r="A112" s="9" t="s">
        <v>0</v>
      </c>
      <c r="B112" s="16" t="s">
        <v>70</v>
      </c>
      <c r="C112" s="9" t="s">
        <v>1</v>
      </c>
      <c r="D112" s="9" t="s">
        <v>2</v>
      </c>
      <c r="E112" s="9" t="s">
        <v>3</v>
      </c>
      <c r="F112" s="9" t="s">
        <v>4</v>
      </c>
      <c r="G112" s="9" t="s">
        <v>5</v>
      </c>
      <c r="H112" s="6" t="s">
        <v>6</v>
      </c>
      <c r="I112" s="9" t="s">
        <v>7</v>
      </c>
      <c r="J112" s="9" t="s">
        <v>8</v>
      </c>
      <c r="Y112" s="3"/>
      <c r="Z112" s="3"/>
      <c r="AA112" s="3"/>
      <c r="AB112" s="3"/>
      <c r="AC112" s="3"/>
      <c r="AF112" s="9" t="s">
        <v>0</v>
      </c>
      <c r="AG112" s="16" t="s">
        <v>70</v>
      </c>
      <c r="AH112" s="9" t="s">
        <v>1</v>
      </c>
      <c r="AI112" s="9" t="s">
        <v>2</v>
      </c>
      <c r="AJ112" s="9" t="s">
        <v>3</v>
      </c>
      <c r="AK112" s="9" t="s">
        <v>4</v>
      </c>
      <c r="AL112" s="9" t="s">
        <v>5</v>
      </c>
      <c r="AM112" s="6" t="s">
        <v>6</v>
      </c>
      <c r="AN112" s="9" t="s">
        <v>7</v>
      </c>
      <c r="AO112" s="9" t="s">
        <v>8</v>
      </c>
      <c r="AP112" s="27"/>
      <c r="AQ112" s="9" t="s">
        <v>88</v>
      </c>
      <c r="AR112" s="9" t="s">
        <v>92</v>
      </c>
      <c r="AS112" s="9" t="s">
        <v>89</v>
      </c>
      <c r="AT112" s="9" t="s">
        <v>90</v>
      </c>
      <c r="AU112" s="9" t="s">
        <v>73</v>
      </c>
      <c r="AV112" s="9" t="s">
        <v>93</v>
      </c>
      <c r="AW112" s="33"/>
      <c r="AY112" s="3"/>
    </row>
    <row r="113" spans="1:51" s="17" customFormat="1" ht="15.75" customHeight="1" x14ac:dyDescent="0.25">
      <c r="A113" s="7">
        <v>0.39583333333333331</v>
      </c>
      <c r="B113" s="11">
        <f>(C113-H113)/C113</f>
        <v>2.5974025974025976E-2</v>
      </c>
      <c r="C113" s="10">
        <v>154</v>
      </c>
      <c r="D113" s="10">
        <v>150</v>
      </c>
      <c r="E113" s="10">
        <v>154</v>
      </c>
      <c r="F113" s="11">
        <f>D113/C113</f>
        <v>0.97402597402597402</v>
      </c>
      <c r="G113" s="12">
        <f>D113/C113</f>
        <v>0.97402597402597402</v>
      </c>
      <c r="H113" s="8">
        <v>150</v>
      </c>
      <c r="I113" s="15">
        <v>150</v>
      </c>
      <c r="J113" s="13">
        <v>1</v>
      </c>
      <c r="Y113" s="3"/>
      <c r="Z113" s="3"/>
      <c r="AA113" s="3"/>
      <c r="AB113" s="3"/>
      <c r="AC113" s="3"/>
      <c r="AF113" s="7">
        <v>0.39583333333333331</v>
      </c>
      <c r="AG113" s="11">
        <v>6.0975609756097563E-3</v>
      </c>
      <c r="AH113" s="10">
        <v>164</v>
      </c>
      <c r="AI113" s="10">
        <v>163</v>
      </c>
      <c r="AJ113" s="10">
        <v>164</v>
      </c>
      <c r="AK113" s="11">
        <v>0.99390243902439024</v>
      </c>
      <c r="AL113" s="12">
        <v>0.99390243902439024</v>
      </c>
      <c r="AM113" s="8">
        <v>163</v>
      </c>
      <c r="AN113" s="15">
        <v>163</v>
      </c>
      <c r="AO113" s="13">
        <v>1</v>
      </c>
      <c r="AP113" s="53" t="s">
        <v>85</v>
      </c>
      <c r="AQ113" s="54">
        <f>$E$16</f>
        <v>2685</v>
      </c>
      <c r="AR113" s="55">
        <f>(AQ113-AS113)/AQ113</f>
        <v>0.11769087523277467</v>
      </c>
      <c r="AS113" s="54">
        <f>$AU$16</f>
        <v>2369</v>
      </c>
      <c r="AT113" s="56">
        <f>AU102</f>
        <v>0</v>
      </c>
      <c r="AU113" s="57">
        <f>AT113/AQ113</f>
        <v>0</v>
      </c>
      <c r="AV113" s="56">
        <v>9.7799999999999994</v>
      </c>
      <c r="AW113" s="33"/>
      <c r="AY113" s="3"/>
    </row>
    <row r="114" spans="1:51" s="17" customFormat="1" ht="15.75" customHeight="1" x14ac:dyDescent="0.25">
      <c r="A114" s="7">
        <v>0.41666666666666669</v>
      </c>
      <c r="B114" s="11">
        <f t="shared" ref="B114:B130" si="31">(C114-H114)/C114</f>
        <v>4.9535603715170282E-2</v>
      </c>
      <c r="C114" s="10">
        <v>323</v>
      </c>
      <c r="D114" s="10">
        <v>306</v>
      </c>
      <c r="E114" s="14">
        <f t="shared" ref="E114:E130" si="32">C114-C113</f>
        <v>169</v>
      </c>
      <c r="F114" s="11">
        <f>D114/C114</f>
        <v>0.94736842105263153</v>
      </c>
      <c r="G114" s="11">
        <f>(D114-D113)/E114</f>
        <v>0.92307692307692313</v>
      </c>
      <c r="H114" s="8">
        <v>307</v>
      </c>
      <c r="I114" s="15">
        <f t="shared" ref="I114:I130" si="33">H114-H113</f>
        <v>157</v>
      </c>
      <c r="J114" s="13">
        <v>0.95240000000000002</v>
      </c>
      <c r="Y114" s="3"/>
      <c r="Z114" s="3"/>
      <c r="AA114" s="3"/>
      <c r="AB114" s="3"/>
      <c r="AC114" s="3"/>
      <c r="AF114" s="7">
        <v>0.41666666666666669</v>
      </c>
      <c r="AG114" s="11">
        <v>3.4920634920634921E-2</v>
      </c>
      <c r="AH114" s="10">
        <v>315</v>
      </c>
      <c r="AI114" s="10">
        <v>304</v>
      </c>
      <c r="AJ114" s="14">
        <v>151</v>
      </c>
      <c r="AK114" s="11">
        <v>0.96507936507936509</v>
      </c>
      <c r="AL114" s="11">
        <v>0.93377483443708609</v>
      </c>
      <c r="AM114" s="8">
        <v>304</v>
      </c>
      <c r="AN114" s="15">
        <v>141</v>
      </c>
      <c r="AO114" s="13">
        <v>1</v>
      </c>
      <c r="AP114" s="53" t="s">
        <v>86</v>
      </c>
      <c r="AQ114" s="54">
        <v>347</v>
      </c>
      <c r="AR114" s="55">
        <f>(AQ114-AS114)/AQ114</f>
        <v>0.1239193083573487</v>
      </c>
      <c r="AS114" s="54">
        <v>304</v>
      </c>
      <c r="AT114" s="54">
        <v>296</v>
      </c>
      <c r="AU114" s="58">
        <f>AT114/AQ114</f>
        <v>0.85302593659942361</v>
      </c>
      <c r="AV114" s="56">
        <v>10.46</v>
      </c>
      <c r="AW114" s="33"/>
      <c r="AY114" s="3"/>
    </row>
    <row r="115" spans="1:51" s="17" customFormat="1" ht="15.75" customHeight="1" x14ac:dyDescent="0.25">
      <c r="A115" s="7">
        <v>0.4375</v>
      </c>
      <c r="B115" s="11">
        <f t="shared" si="31"/>
        <v>6.4960629921259838E-2</v>
      </c>
      <c r="C115" s="10">
        <v>508</v>
      </c>
      <c r="D115" s="10">
        <v>467</v>
      </c>
      <c r="E115" s="14">
        <f t="shared" si="32"/>
        <v>185</v>
      </c>
      <c r="F115" s="11">
        <f>D115/C115</f>
        <v>0.9192913385826772</v>
      </c>
      <c r="G115" s="11">
        <f>(D115-D114)/E115</f>
        <v>0.87027027027027026</v>
      </c>
      <c r="H115" s="8">
        <v>475</v>
      </c>
      <c r="I115" s="15">
        <f t="shared" si="33"/>
        <v>168</v>
      </c>
      <c r="J115" s="13">
        <v>0.89470000000000005</v>
      </c>
      <c r="Y115" s="3"/>
      <c r="Z115" s="3"/>
      <c r="AA115" s="3"/>
      <c r="AB115" s="3"/>
      <c r="AC115" s="3"/>
      <c r="AF115" s="7">
        <v>0.44097222222222227</v>
      </c>
      <c r="AG115" s="11">
        <v>0.10088495575221239</v>
      </c>
      <c r="AH115" s="10">
        <v>565</v>
      </c>
      <c r="AI115" s="10">
        <v>498</v>
      </c>
      <c r="AJ115" s="14">
        <v>250</v>
      </c>
      <c r="AK115" s="11">
        <v>0.88141592920353984</v>
      </c>
      <c r="AL115" s="11">
        <v>0.77600000000000002</v>
      </c>
      <c r="AM115" s="8">
        <v>508</v>
      </c>
      <c r="AN115" s="15">
        <v>204</v>
      </c>
      <c r="AO115" s="13">
        <v>0.878</v>
      </c>
      <c r="AP115" s="59" t="s">
        <v>87</v>
      </c>
      <c r="AQ115" s="60">
        <f>SUM(AQ113:AQ114)</f>
        <v>3032</v>
      </c>
      <c r="AR115" s="61">
        <f>(AQ115-AS115)/AQ115</f>
        <v>0.11840369393139842</v>
      </c>
      <c r="AS115" s="60">
        <f>SUM(AS113:AS114)</f>
        <v>2673</v>
      </c>
      <c r="AT115" s="60">
        <f>SUM(AT113:AT114)</f>
        <v>296</v>
      </c>
      <c r="AU115" s="61">
        <f>AT115/AQ115</f>
        <v>9.7625329815303433E-2</v>
      </c>
      <c r="AV115" s="62">
        <f>(AS113*AV113+AS114*AV114)/AS115</f>
        <v>9.8573363262252158</v>
      </c>
      <c r="AW115" s="33"/>
      <c r="AY115" s="3"/>
    </row>
    <row r="116" spans="1:51" s="17" customFormat="1" ht="15.75" customHeight="1" x14ac:dyDescent="0.25">
      <c r="A116" s="7">
        <v>0.45833333333333331</v>
      </c>
      <c r="B116" s="11">
        <f t="shared" si="31"/>
        <v>8.9673913043478257E-2</v>
      </c>
      <c r="C116" s="10">
        <v>736</v>
      </c>
      <c r="D116" s="10">
        <v>661</v>
      </c>
      <c r="E116" s="14">
        <f t="shared" si="32"/>
        <v>228</v>
      </c>
      <c r="F116" s="11">
        <f t="shared" ref="F116:F130" si="34">D116/C116</f>
        <v>0.89809782608695654</v>
      </c>
      <c r="G116" s="11">
        <f t="shared" ref="G116:G130" si="35">(D116-D115)/E116</f>
        <v>0.85087719298245612</v>
      </c>
      <c r="H116" s="8">
        <v>670</v>
      </c>
      <c r="I116" s="15">
        <f t="shared" si="33"/>
        <v>195</v>
      </c>
      <c r="J116" s="13">
        <v>0.871</v>
      </c>
      <c r="Y116" s="3"/>
      <c r="Z116" s="3"/>
      <c r="AA116" s="3"/>
      <c r="AB116" s="3"/>
      <c r="AC116" s="3"/>
      <c r="AF116" s="7">
        <v>0.45833333333333331</v>
      </c>
      <c r="AG116" s="11">
        <v>0.12551159618008187</v>
      </c>
      <c r="AH116" s="10">
        <v>733</v>
      </c>
      <c r="AI116" s="10">
        <v>577</v>
      </c>
      <c r="AJ116" s="14">
        <v>168</v>
      </c>
      <c r="AK116" s="11">
        <v>0.78717598908594821</v>
      </c>
      <c r="AL116" s="11">
        <v>0.47023809523809523</v>
      </c>
      <c r="AM116" s="8">
        <v>641</v>
      </c>
      <c r="AN116" s="15">
        <v>133</v>
      </c>
      <c r="AO116" s="13">
        <v>0.7258</v>
      </c>
      <c r="AP116" s="63" t="s">
        <v>107</v>
      </c>
      <c r="AQ116" s="64">
        <f>$E$12</f>
        <v>90</v>
      </c>
      <c r="AR116" s="55">
        <f>(AQ116-AS116)/AQ116</f>
        <v>4.4444444444444446E-2</v>
      </c>
      <c r="AS116" s="64">
        <f>$AU$12</f>
        <v>86</v>
      </c>
      <c r="AT116" s="64">
        <f>$AF$12</f>
        <v>86</v>
      </c>
      <c r="AU116" s="57">
        <f>AT116/AQ116</f>
        <v>0.9555555555555556</v>
      </c>
      <c r="AV116" s="56">
        <v>11.83</v>
      </c>
      <c r="AW116" s="33"/>
      <c r="AY116" s="3"/>
    </row>
    <row r="117" spans="1:51" s="17" customFormat="1" ht="15.75" customHeight="1" x14ac:dyDescent="0.25">
      <c r="A117" s="7">
        <v>0.47916666666666669</v>
      </c>
      <c r="B117" s="11">
        <f t="shared" si="31"/>
        <v>0.12459371614301191</v>
      </c>
      <c r="C117" s="10">
        <v>923</v>
      </c>
      <c r="D117" s="10">
        <v>753</v>
      </c>
      <c r="E117" s="14">
        <f t="shared" si="32"/>
        <v>187</v>
      </c>
      <c r="F117" s="11">
        <f t="shared" si="34"/>
        <v>0.81581798483206935</v>
      </c>
      <c r="G117" s="11">
        <f t="shared" si="35"/>
        <v>0.49197860962566847</v>
      </c>
      <c r="H117" s="8">
        <v>808</v>
      </c>
      <c r="I117" s="15">
        <f t="shared" si="33"/>
        <v>138</v>
      </c>
      <c r="J117" s="13">
        <v>0.84930000000000005</v>
      </c>
      <c r="Y117" s="3"/>
      <c r="Z117" s="3"/>
      <c r="AA117" s="3"/>
      <c r="AB117" s="3"/>
      <c r="AC117" s="3"/>
      <c r="AF117" s="7">
        <v>0.47916666666666669</v>
      </c>
      <c r="AG117" s="11">
        <v>0.15682062298603652</v>
      </c>
      <c r="AH117" s="10">
        <v>931</v>
      </c>
      <c r="AI117" s="10">
        <v>702</v>
      </c>
      <c r="AJ117" s="14">
        <v>198</v>
      </c>
      <c r="AK117" s="11">
        <v>0.75402792696025778</v>
      </c>
      <c r="AL117" s="11">
        <v>0.63131313131313127</v>
      </c>
      <c r="AM117" s="8">
        <v>785</v>
      </c>
      <c r="AN117" s="15">
        <v>144</v>
      </c>
      <c r="AO117" s="13">
        <v>0.72219999999999995</v>
      </c>
      <c r="AP117" s="2"/>
      <c r="AS117" s="2"/>
      <c r="AT117" s="3"/>
      <c r="AW117" s="33"/>
      <c r="AY117" s="3"/>
    </row>
    <row r="118" spans="1:51" s="17" customFormat="1" ht="15" customHeight="1" x14ac:dyDescent="0.25">
      <c r="A118" s="7">
        <v>0.5</v>
      </c>
      <c r="B118" s="11">
        <f t="shared" si="31"/>
        <v>0.14031971580817051</v>
      </c>
      <c r="C118" s="10">
        <v>1126</v>
      </c>
      <c r="D118" s="10">
        <v>889</v>
      </c>
      <c r="E118" s="14">
        <f t="shared" si="32"/>
        <v>203</v>
      </c>
      <c r="F118" s="11">
        <f t="shared" si="34"/>
        <v>0.78952042628774421</v>
      </c>
      <c r="G118" s="11">
        <f t="shared" si="35"/>
        <v>0.66995073891625612</v>
      </c>
      <c r="H118" s="8">
        <v>968</v>
      </c>
      <c r="I118" s="15">
        <f t="shared" si="33"/>
        <v>160</v>
      </c>
      <c r="J118" s="13">
        <v>0.85709999999999997</v>
      </c>
      <c r="Y118" s="3"/>
      <c r="Z118" s="3"/>
      <c r="AA118" s="3"/>
      <c r="AB118" s="3"/>
      <c r="AC118" s="3"/>
      <c r="AF118" s="7">
        <v>0.5</v>
      </c>
      <c r="AG118" s="11">
        <v>0.15013901760889714</v>
      </c>
      <c r="AH118" s="10">
        <v>1079</v>
      </c>
      <c r="AI118" s="10">
        <v>827</v>
      </c>
      <c r="AJ118" s="14">
        <v>148</v>
      </c>
      <c r="AK118" s="11">
        <v>0.76645041705282668</v>
      </c>
      <c r="AL118" s="11">
        <v>0.84459459459459463</v>
      </c>
      <c r="AM118" s="8">
        <v>917</v>
      </c>
      <c r="AN118" s="15">
        <v>132</v>
      </c>
      <c r="AO118" s="13">
        <f>$AO$11</f>
        <v>0.87760000000000005</v>
      </c>
      <c r="AP118" s="2"/>
      <c r="AS118" s="2"/>
      <c r="AT118" s="3"/>
      <c r="AW118" s="33"/>
      <c r="AY118" s="3"/>
    </row>
    <row r="119" spans="1:51" s="17" customFormat="1" ht="15.75" customHeight="1" x14ac:dyDescent="0.25">
      <c r="A119" s="7">
        <v>0.52083333333333337</v>
      </c>
      <c r="B119" s="11">
        <f t="shared" si="31"/>
        <v>0.14476789929189615</v>
      </c>
      <c r="C119" s="10">
        <v>1271</v>
      </c>
      <c r="D119" s="10">
        <v>990</v>
      </c>
      <c r="E119" s="14">
        <f t="shared" si="32"/>
        <v>145</v>
      </c>
      <c r="F119" s="11">
        <f t="shared" si="34"/>
        <v>0.77891424075531079</v>
      </c>
      <c r="G119" s="11">
        <f t="shared" si="35"/>
        <v>0.69655172413793098</v>
      </c>
      <c r="H119" s="8">
        <v>1087</v>
      </c>
      <c r="I119" s="15">
        <f t="shared" si="33"/>
        <v>119</v>
      </c>
      <c r="J119" s="13">
        <v>0.85289999999999999</v>
      </c>
      <c r="Y119" s="3"/>
      <c r="Z119" s="3"/>
      <c r="AA119" s="3"/>
      <c r="AB119" s="3"/>
      <c r="AC119" s="3"/>
      <c r="AF119" s="7">
        <v>0.52083333333333337</v>
      </c>
      <c r="AG119" s="11">
        <v>0.15837479270315091</v>
      </c>
      <c r="AH119" s="10">
        <v>1206</v>
      </c>
      <c r="AI119" s="10">
        <v>899</v>
      </c>
      <c r="AJ119" s="14">
        <v>127</v>
      </c>
      <c r="AK119" s="11">
        <v>0.74543946932006633</v>
      </c>
      <c r="AL119" s="11">
        <v>0.56692913385826771</v>
      </c>
      <c r="AM119" s="8">
        <v>1015</v>
      </c>
      <c r="AN119" s="15">
        <v>98</v>
      </c>
      <c r="AO119" s="13">
        <v>0.66339999999999999</v>
      </c>
      <c r="AP119" s="2"/>
      <c r="AR119" s="17">
        <f>50/60</f>
        <v>0.83333333333333337</v>
      </c>
      <c r="AS119" s="2"/>
      <c r="AT119" s="3"/>
      <c r="AW119" s="33"/>
      <c r="AY119" s="3"/>
    </row>
    <row r="120" spans="1:51" s="17" customFormat="1" ht="15.75" customHeight="1" x14ac:dyDescent="0.25">
      <c r="A120" s="7">
        <v>0.54166666666666663</v>
      </c>
      <c r="B120" s="11">
        <f t="shared" si="31"/>
        <v>0.16126760563380282</v>
      </c>
      <c r="C120" s="10">
        <v>1420</v>
      </c>
      <c r="D120" s="10">
        <v>1068</v>
      </c>
      <c r="E120" s="14">
        <f t="shared" si="32"/>
        <v>149</v>
      </c>
      <c r="F120" s="11">
        <f t="shared" si="34"/>
        <v>0.75211267605633803</v>
      </c>
      <c r="G120" s="11">
        <f t="shared" si="35"/>
        <v>0.52348993288590606</v>
      </c>
      <c r="H120" s="8">
        <v>1191</v>
      </c>
      <c r="I120" s="15">
        <f t="shared" si="33"/>
        <v>104</v>
      </c>
      <c r="J120" s="13">
        <v>0.83620000000000005</v>
      </c>
      <c r="Y120" s="3"/>
      <c r="Z120" s="3"/>
      <c r="AA120" s="3"/>
      <c r="AB120" s="3"/>
      <c r="AC120" s="3"/>
      <c r="AF120" s="7">
        <v>0.54166666666666663</v>
      </c>
      <c r="AG120" s="11">
        <v>0.16902457185405809</v>
      </c>
      <c r="AH120" s="10">
        <v>1343</v>
      </c>
      <c r="AI120" s="10">
        <v>972</v>
      </c>
      <c r="AJ120" s="14">
        <v>137</v>
      </c>
      <c r="AK120" s="11">
        <v>0.72375279225614297</v>
      </c>
      <c r="AL120" s="11">
        <v>0.53284671532846717</v>
      </c>
      <c r="AM120" s="8">
        <v>1116</v>
      </c>
      <c r="AN120" s="15">
        <v>101</v>
      </c>
      <c r="AO120" s="13">
        <v>0.66359999999999997</v>
      </c>
      <c r="AP120" s="2"/>
      <c r="AS120" s="2"/>
      <c r="AT120" s="3"/>
      <c r="AW120" s="33"/>
      <c r="AY120" s="3"/>
    </row>
    <row r="121" spans="1:51" s="17" customFormat="1" ht="15.75" customHeight="1" x14ac:dyDescent="0.25">
      <c r="A121" s="7">
        <v>0.5625</v>
      </c>
      <c r="B121" s="11">
        <f t="shared" si="31"/>
        <v>0.17110266159695817</v>
      </c>
      <c r="C121" s="10">
        <v>1578</v>
      </c>
      <c r="D121" s="10">
        <v>1164</v>
      </c>
      <c r="E121" s="14">
        <f t="shared" si="32"/>
        <v>158</v>
      </c>
      <c r="F121" s="11">
        <f t="shared" si="34"/>
        <v>0.73764258555133078</v>
      </c>
      <c r="G121" s="11">
        <f t="shared" si="35"/>
        <v>0.60759493670886078</v>
      </c>
      <c r="H121" s="8">
        <v>1308</v>
      </c>
      <c r="I121" s="15">
        <f t="shared" si="33"/>
        <v>117</v>
      </c>
      <c r="J121" s="13">
        <v>0.79700000000000004</v>
      </c>
      <c r="Y121" s="3"/>
      <c r="Z121" s="3"/>
      <c r="AA121" s="3"/>
      <c r="AB121" s="3"/>
      <c r="AC121" s="3"/>
      <c r="AF121" s="7">
        <v>0.5625</v>
      </c>
      <c r="AG121" s="11">
        <v>0.16131237183868763</v>
      </c>
      <c r="AH121" s="10">
        <v>1463</v>
      </c>
      <c r="AI121" s="10">
        <v>1083</v>
      </c>
      <c r="AJ121" s="14">
        <v>120</v>
      </c>
      <c r="AK121" s="11">
        <v>0.74025974025974028</v>
      </c>
      <c r="AL121" s="11">
        <v>0.92500000000000004</v>
      </c>
      <c r="AM121" s="8">
        <v>1227</v>
      </c>
      <c r="AN121" s="15">
        <v>111</v>
      </c>
      <c r="AO121" s="13">
        <v>0.70630000000000004</v>
      </c>
      <c r="AP121" s="2"/>
      <c r="AS121" s="2"/>
      <c r="AT121" s="3"/>
      <c r="AW121" s="33"/>
      <c r="AY121" s="3"/>
    </row>
    <row r="122" spans="1:51" s="17" customFormat="1" ht="15.75" customHeight="1" x14ac:dyDescent="0.25">
      <c r="A122" s="7">
        <v>0.58333333333333337</v>
      </c>
      <c r="B122" s="11">
        <f t="shared" si="31"/>
        <v>0.16599190283400811</v>
      </c>
      <c r="C122" s="10">
        <v>1729</v>
      </c>
      <c r="D122" s="10">
        <v>1289</v>
      </c>
      <c r="E122" s="14">
        <f t="shared" si="32"/>
        <v>151</v>
      </c>
      <c r="F122" s="11">
        <f t="shared" si="34"/>
        <v>0.74551764025448231</v>
      </c>
      <c r="G122" s="11">
        <f t="shared" si="35"/>
        <v>0.82781456953642385</v>
      </c>
      <c r="H122" s="8">
        <v>1442</v>
      </c>
      <c r="I122" s="15">
        <f t="shared" si="33"/>
        <v>134</v>
      </c>
      <c r="J122" s="13">
        <v>0.82640000000000002</v>
      </c>
      <c r="Y122" s="3"/>
      <c r="Z122" s="3"/>
      <c r="AA122" s="3"/>
      <c r="AB122" s="3"/>
      <c r="AC122" s="3"/>
      <c r="AF122" s="7">
        <v>0.58333333333333337</v>
      </c>
      <c r="AG122" s="11">
        <v>0.16229712858926343</v>
      </c>
      <c r="AH122" s="10">
        <v>1602</v>
      </c>
      <c r="AI122" s="10">
        <v>1187</v>
      </c>
      <c r="AJ122" s="14">
        <v>139</v>
      </c>
      <c r="AK122" s="11">
        <f t="shared" ref="AK122:AK130" si="36">AI122/AH122</f>
        <v>0.74094881398252188</v>
      </c>
      <c r="AL122" s="11">
        <f t="shared" ref="AL122:AL130" si="37">(AI122-AI121)/AJ122</f>
        <v>0.74820143884892087</v>
      </c>
      <c r="AM122" s="8">
        <v>1342</v>
      </c>
      <c r="AN122" s="15">
        <v>115</v>
      </c>
      <c r="AO122" s="13">
        <v>0.72860000000000003</v>
      </c>
      <c r="AP122" s="2"/>
      <c r="AS122" s="2"/>
      <c r="AT122" s="3"/>
      <c r="AW122" s="33"/>
      <c r="AY122" s="3"/>
    </row>
    <row r="123" spans="1:51" s="17" customFormat="1" ht="15.75" customHeight="1" x14ac:dyDescent="0.25">
      <c r="A123" s="7">
        <v>0.60416666666666663</v>
      </c>
      <c r="B123" s="11">
        <f t="shared" si="31"/>
        <v>0.16631578947368422</v>
      </c>
      <c r="C123" s="10">
        <v>1900</v>
      </c>
      <c r="D123" s="10">
        <v>1421</v>
      </c>
      <c r="E123" s="14">
        <f t="shared" si="32"/>
        <v>171</v>
      </c>
      <c r="F123" s="11">
        <f t="shared" si="34"/>
        <v>0.74789473684210528</v>
      </c>
      <c r="G123" s="11">
        <f t="shared" si="35"/>
        <v>0.77192982456140347</v>
      </c>
      <c r="H123" s="8">
        <v>1584</v>
      </c>
      <c r="I123" s="15">
        <f t="shared" si="33"/>
        <v>142</v>
      </c>
      <c r="J123" s="13">
        <v>0.83440000000000003</v>
      </c>
      <c r="Y123" s="3"/>
      <c r="Z123" s="3"/>
      <c r="AA123" s="3"/>
      <c r="AB123" s="3"/>
      <c r="AC123" s="3"/>
      <c r="AF123" s="7">
        <v>0.60416666666666663</v>
      </c>
      <c r="AG123" s="11">
        <v>0.15589569160997732</v>
      </c>
      <c r="AH123" s="10">
        <v>1764</v>
      </c>
      <c r="AI123" s="10">
        <v>1328</v>
      </c>
      <c r="AJ123" s="14">
        <v>162</v>
      </c>
      <c r="AK123" s="11">
        <f t="shared" si="36"/>
        <v>0.75283446712018143</v>
      </c>
      <c r="AL123" s="11">
        <f t="shared" si="37"/>
        <v>0.87037037037037035</v>
      </c>
      <c r="AM123" s="8">
        <v>1489</v>
      </c>
      <c r="AN123" s="15">
        <v>147</v>
      </c>
      <c r="AO123" s="13">
        <v>0.74029999999999996</v>
      </c>
      <c r="AP123" s="2"/>
      <c r="AS123" s="2"/>
      <c r="AT123" s="3"/>
      <c r="AW123" s="33"/>
      <c r="AY123" s="3"/>
    </row>
    <row r="124" spans="1:51" s="17" customFormat="1" ht="15" customHeight="1" x14ac:dyDescent="0.25">
      <c r="A124" s="7">
        <v>0.625</v>
      </c>
      <c r="B124" s="11">
        <f t="shared" si="31"/>
        <v>0.16208393632416787</v>
      </c>
      <c r="C124" s="10">
        <v>2073</v>
      </c>
      <c r="D124" s="10">
        <v>1563</v>
      </c>
      <c r="E124" s="14">
        <f t="shared" si="32"/>
        <v>173</v>
      </c>
      <c r="F124" s="11">
        <f t="shared" si="34"/>
        <v>0.75397973950795949</v>
      </c>
      <c r="G124" s="11">
        <f t="shared" si="35"/>
        <v>0.82080924855491333</v>
      </c>
      <c r="H124" s="8">
        <v>1737</v>
      </c>
      <c r="I124" s="15">
        <f t="shared" si="33"/>
        <v>153</v>
      </c>
      <c r="J124" s="13">
        <v>0.83640000000000003</v>
      </c>
      <c r="Y124" s="3"/>
      <c r="Z124" s="3"/>
      <c r="AA124" s="3"/>
      <c r="AB124" s="3"/>
      <c r="AC124" s="3"/>
      <c r="AF124" s="7">
        <v>0.625</v>
      </c>
      <c r="AG124" s="11">
        <v>0.15534979423868311</v>
      </c>
      <c r="AH124" s="10">
        <v>1944</v>
      </c>
      <c r="AI124" s="10">
        <v>1472</v>
      </c>
      <c r="AJ124" s="14">
        <v>180</v>
      </c>
      <c r="AK124" s="11">
        <f t="shared" si="36"/>
        <v>0.75720164609053497</v>
      </c>
      <c r="AL124" s="11">
        <f t="shared" si="37"/>
        <v>0.8</v>
      </c>
      <c r="AM124" s="8">
        <v>1642</v>
      </c>
      <c r="AN124" s="15">
        <v>153</v>
      </c>
      <c r="AO124" s="13">
        <v>0.75460000000000005</v>
      </c>
      <c r="AP124" s="2"/>
      <c r="AS124" s="2"/>
      <c r="AT124" s="3"/>
      <c r="AW124" s="33"/>
      <c r="AY124" s="3"/>
    </row>
    <row r="125" spans="1:51" s="17" customFormat="1" ht="15" customHeight="1" x14ac:dyDescent="0.25">
      <c r="A125" s="7">
        <v>0.64583333333333337</v>
      </c>
      <c r="B125" s="11">
        <f t="shared" si="31"/>
        <v>0.159768580329328</v>
      </c>
      <c r="C125" s="10">
        <v>2247</v>
      </c>
      <c r="D125" s="10">
        <v>1704</v>
      </c>
      <c r="E125" s="14">
        <f t="shared" si="32"/>
        <v>174</v>
      </c>
      <c r="F125" s="11">
        <f t="shared" si="34"/>
        <v>0.75834445927903871</v>
      </c>
      <c r="G125" s="11">
        <f t="shared" si="35"/>
        <v>0.81034482758620685</v>
      </c>
      <c r="H125" s="8">
        <v>1888</v>
      </c>
      <c r="I125" s="15">
        <f t="shared" si="33"/>
        <v>151</v>
      </c>
      <c r="J125" s="13">
        <v>0.83430000000000004</v>
      </c>
      <c r="Y125" s="3"/>
      <c r="Z125" s="3"/>
      <c r="AA125" s="3"/>
      <c r="AB125" s="3"/>
      <c r="AC125" s="3"/>
      <c r="AF125" s="7">
        <v>0.65277777777777779</v>
      </c>
      <c r="AG125" s="11">
        <v>0.15104166666666666</v>
      </c>
      <c r="AH125" s="10">
        <v>2112</v>
      </c>
      <c r="AI125" s="10">
        <v>1603</v>
      </c>
      <c r="AJ125" s="14">
        <f t="shared" ref="AJ125" si="38">AH125-AH124</f>
        <v>168</v>
      </c>
      <c r="AK125" s="11">
        <f t="shared" si="36"/>
        <v>0.75899621212121215</v>
      </c>
      <c r="AL125" s="11">
        <f t="shared" si="37"/>
        <v>0.77976190476190477</v>
      </c>
      <c r="AM125" s="8">
        <v>1793</v>
      </c>
      <c r="AN125" s="15">
        <f>AM125-AM124</f>
        <v>151</v>
      </c>
      <c r="AO125" s="13">
        <v>0.77459999999999996</v>
      </c>
      <c r="AP125" s="2"/>
      <c r="AS125" s="2"/>
      <c r="AT125" s="3"/>
      <c r="AW125" s="33"/>
      <c r="AY125" s="3"/>
    </row>
    <row r="126" spans="1:51" s="17" customFormat="1" ht="15" customHeight="1" x14ac:dyDescent="0.25">
      <c r="A126" s="7">
        <v>0.66666666666666663</v>
      </c>
      <c r="B126" s="11">
        <f t="shared" si="31"/>
        <v>0.15703157031570317</v>
      </c>
      <c r="C126" s="10">
        <v>2439</v>
      </c>
      <c r="D126" s="10">
        <v>1867</v>
      </c>
      <c r="E126" s="14">
        <f t="shared" si="32"/>
        <v>192</v>
      </c>
      <c r="F126" s="11">
        <f t="shared" si="34"/>
        <v>0.76547765477654772</v>
      </c>
      <c r="G126" s="11">
        <f t="shared" si="35"/>
        <v>0.84895833333333337</v>
      </c>
      <c r="H126" s="8">
        <v>2056</v>
      </c>
      <c r="I126" s="15">
        <f t="shared" si="33"/>
        <v>168</v>
      </c>
      <c r="J126" s="13">
        <v>0.81220000000000003</v>
      </c>
      <c r="Y126" s="3"/>
      <c r="Z126" s="3"/>
      <c r="AA126" s="3"/>
      <c r="AB126" s="3"/>
      <c r="AC126" s="3"/>
      <c r="AF126" s="7">
        <v>0.66666666666666663</v>
      </c>
      <c r="AG126" s="11">
        <v>0.15713662156263641</v>
      </c>
      <c r="AH126" s="10">
        <v>2291</v>
      </c>
      <c r="AI126" s="10">
        <v>1719</v>
      </c>
      <c r="AJ126" s="14">
        <v>179</v>
      </c>
      <c r="AK126" s="11">
        <f t="shared" si="36"/>
        <v>0.75032736796158883</v>
      </c>
      <c r="AL126" s="11">
        <f t="shared" si="37"/>
        <v>0.64804469273743015</v>
      </c>
      <c r="AM126" s="8">
        <v>1931</v>
      </c>
      <c r="AN126" s="15">
        <v>138</v>
      </c>
      <c r="AO126" s="13">
        <v>0.74739999999999995</v>
      </c>
      <c r="AP126" s="2"/>
      <c r="AS126" s="2"/>
      <c r="AT126" s="3"/>
      <c r="AW126" s="33"/>
      <c r="AY126" s="3"/>
    </row>
    <row r="127" spans="1:51" s="17" customFormat="1" ht="15" customHeight="1" x14ac:dyDescent="0.25">
      <c r="A127" s="7">
        <v>0.6875</v>
      </c>
      <c r="B127" s="11">
        <f t="shared" si="31"/>
        <v>0.15352380952380953</v>
      </c>
      <c r="C127" s="10">
        <v>2625</v>
      </c>
      <c r="D127" s="10">
        <v>2002</v>
      </c>
      <c r="E127" s="14">
        <f t="shared" si="32"/>
        <v>186</v>
      </c>
      <c r="F127" s="11">
        <f t="shared" si="34"/>
        <v>0.76266666666666671</v>
      </c>
      <c r="G127" s="11">
        <f t="shared" si="35"/>
        <v>0.72580645161290325</v>
      </c>
      <c r="H127" s="8">
        <v>2222</v>
      </c>
      <c r="I127" s="15">
        <f t="shared" si="33"/>
        <v>166</v>
      </c>
      <c r="J127" s="13">
        <v>0.81220000000000003</v>
      </c>
      <c r="Y127" s="3"/>
      <c r="Z127" s="3"/>
      <c r="AA127" s="3"/>
      <c r="AB127" s="3"/>
      <c r="AC127" s="3"/>
      <c r="AF127" s="7">
        <v>0.6875</v>
      </c>
      <c r="AG127" s="11">
        <f t="shared" ref="AG127:AG130" si="39">(AH127-AM127)/AH127</f>
        <v>0.15738498789346247</v>
      </c>
      <c r="AH127" s="10">
        <v>2478</v>
      </c>
      <c r="AI127" s="10">
        <v>1866</v>
      </c>
      <c r="AJ127" s="14">
        <v>187</v>
      </c>
      <c r="AK127" s="11">
        <f t="shared" si="36"/>
        <v>0.75302663438256656</v>
      </c>
      <c r="AL127" s="11">
        <f t="shared" si="37"/>
        <v>0.78609625668449201</v>
      </c>
      <c r="AM127" s="8">
        <v>2088</v>
      </c>
      <c r="AN127" s="15">
        <v>157</v>
      </c>
      <c r="AO127" s="13">
        <v>0.75980000000000003</v>
      </c>
      <c r="AP127" s="2"/>
      <c r="AS127" s="2"/>
      <c r="AT127" s="3"/>
      <c r="AW127" s="33"/>
      <c r="AY127" s="3"/>
    </row>
    <row r="128" spans="1:51" s="17" customFormat="1" ht="15" customHeight="1" x14ac:dyDescent="0.25">
      <c r="A128" s="7">
        <v>0.70833333333333337</v>
      </c>
      <c r="B128" s="11">
        <f t="shared" si="31"/>
        <v>0.15406562054208273</v>
      </c>
      <c r="C128" s="10">
        <v>2804</v>
      </c>
      <c r="D128" s="10">
        <v>2149</v>
      </c>
      <c r="E128" s="14">
        <f t="shared" si="32"/>
        <v>179</v>
      </c>
      <c r="F128" s="11">
        <f t="shared" si="34"/>
        <v>0.76640513552068479</v>
      </c>
      <c r="G128" s="11">
        <f t="shared" si="35"/>
        <v>0.82122905027932958</v>
      </c>
      <c r="H128" s="8">
        <v>2372</v>
      </c>
      <c r="I128" s="15">
        <f t="shared" si="33"/>
        <v>150</v>
      </c>
      <c r="J128" s="13">
        <v>0.82530000000000003</v>
      </c>
      <c r="Y128" s="3"/>
      <c r="Z128" s="3"/>
      <c r="AA128" s="3"/>
      <c r="AB128" s="3"/>
      <c r="AC128" s="3"/>
      <c r="AF128" s="7">
        <v>0.70833333333333337</v>
      </c>
      <c r="AG128" s="11">
        <f t="shared" si="39"/>
        <v>0.16296296296296298</v>
      </c>
      <c r="AH128" s="10">
        <v>2700</v>
      </c>
      <c r="AI128" s="10">
        <v>2023</v>
      </c>
      <c r="AJ128" s="14">
        <v>222</v>
      </c>
      <c r="AK128" s="11">
        <f t="shared" si="36"/>
        <v>0.74925925925925929</v>
      </c>
      <c r="AL128" s="11">
        <f t="shared" si="37"/>
        <v>0.7072072072072072</v>
      </c>
      <c r="AM128" s="8">
        <v>2260</v>
      </c>
      <c r="AN128" s="15">
        <v>172</v>
      </c>
      <c r="AO128" s="13">
        <v>0.76229999999999998</v>
      </c>
      <c r="AP128" s="2"/>
      <c r="AS128" s="2"/>
      <c r="AT128" s="3"/>
      <c r="AW128" s="33"/>
      <c r="AY128" s="3"/>
    </row>
    <row r="129" spans="1:52" s="17" customFormat="1" ht="15" customHeight="1" x14ac:dyDescent="0.25">
      <c r="A129" s="7">
        <v>0.72916666666666663</v>
      </c>
      <c r="B129" s="11" t="e">
        <f t="shared" si="31"/>
        <v>#DIV/0!</v>
      </c>
      <c r="C129" s="10"/>
      <c r="D129" s="10"/>
      <c r="E129" s="14">
        <f t="shared" si="32"/>
        <v>-2804</v>
      </c>
      <c r="F129" s="11" t="e">
        <f t="shared" si="34"/>
        <v>#DIV/0!</v>
      </c>
      <c r="G129" s="11">
        <f t="shared" si="35"/>
        <v>0.76640513552068479</v>
      </c>
      <c r="H129" s="8"/>
      <c r="I129" s="15">
        <f t="shared" si="33"/>
        <v>-2372</v>
      </c>
      <c r="J129" s="13"/>
      <c r="Y129" s="3"/>
      <c r="Z129" s="3"/>
      <c r="AA129" s="3"/>
      <c r="AB129" s="3"/>
      <c r="AC129" s="3"/>
      <c r="AF129" s="7">
        <v>0.72916666666666663</v>
      </c>
      <c r="AG129" s="11">
        <f t="shared" si="39"/>
        <v>0.16367476240760295</v>
      </c>
      <c r="AH129" s="10">
        <v>2841</v>
      </c>
      <c r="AI129" s="10">
        <v>2123</v>
      </c>
      <c r="AJ129" s="14">
        <v>141</v>
      </c>
      <c r="AK129" s="11">
        <f t="shared" si="36"/>
        <v>0.7472720872932066</v>
      </c>
      <c r="AL129" s="11">
        <f t="shared" si="37"/>
        <v>0.70921985815602839</v>
      </c>
      <c r="AM129" s="8">
        <v>2376</v>
      </c>
      <c r="AN129" s="15">
        <v>116</v>
      </c>
      <c r="AO129" s="13">
        <v>0.76229999999999998</v>
      </c>
      <c r="AP129" s="2"/>
      <c r="AS129" s="2"/>
      <c r="AT129" s="3"/>
      <c r="AW129" s="33"/>
      <c r="AY129" s="3"/>
    </row>
    <row r="130" spans="1:52" s="17" customFormat="1" ht="15" customHeight="1" x14ac:dyDescent="0.25">
      <c r="A130" s="7">
        <v>0.75</v>
      </c>
      <c r="B130" s="11">
        <f t="shared" si="31"/>
        <v>0.1569390402075227</v>
      </c>
      <c r="C130" s="10">
        <v>3084</v>
      </c>
      <c r="D130" s="10">
        <v>2353</v>
      </c>
      <c r="E130" s="14">
        <f t="shared" si="32"/>
        <v>3084</v>
      </c>
      <c r="F130" s="11">
        <f t="shared" si="34"/>
        <v>0.76297016861219191</v>
      </c>
      <c r="G130" s="11">
        <f t="shared" si="35"/>
        <v>0.76297016861219191</v>
      </c>
      <c r="H130" s="8">
        <v>2600</v>
      </c>
      <c r="I130" s="15">
        <f t="shared" si="33"/>
        <v>2600</v>
      </c>
      <c r="J130" s="13">
        <v>0.84</v>
      </c>
      <c r="Y130" s="3"/>
      <c r="Z130" s="3"/>
      <c r="AA130" s="3"/>
      <c r="AB130" s="3"/>
      <c r="AC130" s="3"/>
      <c r="AF130" s="7">
        <v>0.75</v>
      </c>
      <c r="AG130" s="11">
        <f t="shared" si="39"/>
        <v>0.17124664879356569</v>
      </c>
      <c r="AH130" s="10">
        <v>2984</v>
      </c>
      <c r="AI130" s="10">
        <v>2182</v>
      </c>
      <c r="AJ130" s="14">
        <f t="shared" ref="AJ130" si="40">AH130-AH129</f>
        <v>143</v>
      </c>
      <c r="AK130" s="11">
        <f t="shared" si="36"/>
        <v>0.73123324396782841</v>
      </c>
      <c r="AL130" s="11">
        <f t="shared" si="37"/>
        <v>0.41258741258741261</v>
      </c>
      <c r="AM130" s="8">
        <v>2473</v>
      </c>
      <c r="AN130" s="15">
        <f t="shared" ref="AN130" si="41">AM130-AM129</f>
        <v>97</v>
      </c>
      <c r="AO130" s="13">
        <f>$AO$11</f>
        <v>0.87760000000000005</v>
      </c>
      <c r="AP130" s="2"/>
      <c r="AS130" s="2"/>
      <c r="AT130" s="3"/>
      <c r="AW130" s="33"/>
      <c r="AY130" s="3"/>
    </row>
    <row r="131" spans="1:52" s="17" customFormat="1" ht="15" customHeight="1" x14ac:dyDescent="0.15">
      <c r="F131" s="2"/>
      <c r="Y131" s="3"/>
      <c r="Z131" s="3"/>
      <c r="AA131" s="3"/>
      <c r="AB131" s="3"/>
      <c r="AC131" s="3"/>
      <c r="AH131" s="2"/>
      <c r="AI131" s="2"/>
      <c r="AJ131" s="2"/>
      <c r="AK131" s="2"/>
      <c r="AL131" s="2"/>
      <c r="AM131" s="2"/>
      <c r="AN131" s="2"/>
      <c r="AO131" s="5"/>
      <c r="AP131" s="2"/>
      <c r="AS131" s="2"/>
      <c r="AT131" s="3"/>
      <c r="AW131" s="33"/>
      <c r="AY131" s="3"/>
    </row>
    <row r="132" spans="1:52" s="17" customFormat="1" ht="15.75" customHeight="1" x14ac:dyDescent="0.15">
      <c r="F132" s="2"/>
      <c r="Y132" s="3"/>
      <c r="Z132" s="3"/>
      <c r="AA132" s="3"/>
      <c r="AB132" s="3"/>
      <c r="AC132" s="3"/>
      <c r="AH132" s="2"/>
      <c r="AI132" s="2"/>
      <c r="AJ132" s="2"/>
      <c r="AK132" s="2"/>
      <c r="AL132" s="2"/>
      <c r="AM132" s="2"/>
      <c r="AN132" s="2"/>
      <c r="AO132" s="5"/>
      <c r="AP132" s="2"/>
      <c r="AS132" s="2"/>
      <c r="AT132" s="3"/>
      <c r="AW132" s="33"/>
      <c r="AY132" s="3"/>
    </row>
    <row r="133" spans="1:52" s="17" customFormat="1" ht="15.75" customHeight="1" x14ac:dyDescent="0.15">
      <c r="A133" s="67">
        <v>43912</v>
      </c>
      <c r="B133" s="68"/>
      <c r="C133" s="68"/>
      <c r="D133" s="68"/>
      <c r="E133" s="68"/>
      <c r="F133" s="68"/>
      <c r="G133" s="69"/>
      <c r="Y133" s="3"/>
      <c r="Z133" s="3"/>
      <c r="AA133" s="3"/>
      <c r="AB133" s="3"/>
      <c r="AC133" s="3"/>
      <c r="AF133" s="67">
        <v>43905</v>
      </c>
      <c r="AG133" s="68"/>
      <c r="AH133" s="68"/>
      <c r="AI133" s="68"/>
      <c r="AJ133" s="68"/>
      <c r="AK133" s="68"/>
      <c r="AL133" s="69"/>
      <c r="AP133" s="2"/>
      <c r="AS133" s="2"/>
      <c r="AT133" s="3"/>
      <c r="AW133" s="33"/>
      <c r="AY133" s="3"/>
    </row>
    <row r="134" spans="1:52" s="17" customFormat="1" ht="15.75" customHeight="1" x14ac:dyDescent="0.25">
      <c r="A134" s="70" t="s">
        <v>121</v>
      </c>
      <c r="B134" s="71"/>
      <c r="C134" s="71"/>
      <c r="D134" s="71"/>
      <c r="E134" s="71"/>
      <c r="F134" s="71"/>
      <c r="G134" s="72"/>
      <c r="H134" s="18"/>
      <c r="I134" s="18"/>
      <c r="J134" s="18"/>
      <c r="Y134" s="3"/>
      <c r="Z134" s="3"/>
      <c r="AA134" s="3"/>
      <c r="AB134" s="3"/>
      <c r="AC134" s="3"/>
      <c r="AF134" s="70" t="s">
        <v>101</v>
      </c>
      <c r="AG134" s="71"/>
      <c r="AH134" s="71"/>
      <c r="AI134" s="71"/>
      <c r="AJ134" s="71"/>
      <c r="AK134" s="71"/>
      <c r="AL134" s="72"/>
      <c r="AM134" s="18"/>
      <c r="AN134" s="18"/>
      <c r="AO134" s="18"/>
      <c r="AP134" s="2"/>
      <c r="AS134" s="2"/>
      <c r="AT134" s="3"/>
      <c r="AW134" s="33"/>
      <c r="AY134" s="3"/>
    </row>
    <row r="135" spans="1:52" s="17" customFormat="1" ht="15.75" customHeight="1" x14ac:dyDescent="0.25">
      <c r="A135" s="9" t="s">
        <v>0</v>
      </c>
      <c r="B135" s="16" t="s">
        <v>70</v>
      </c>
      <c r="C135" s="9" t="s">
        <v>1</v>
      </c>
      <c r="D135" s="9" t="s">
        <v>2</v>
      </c>
      <c r="E135" s="9" t="s">
        <v>3</v>
      </c>
      <c r="F135" s="9" t="s">
        <v>4</v>
      </c>
      <c r="G135" s="9" t="s">
        <v>5</v>
      </c>
      <c r="H135" s="6" t="s">
        <v>6</v>
      </c>
      <c r="I135" s="9" t="s">
        <v>7</v>
      </c>
      <c r="J135" s="9" t="s">
        <v>8</v>
      </c>
      <c r="Y135" s="3"/>
      <c r="Z135" s="3"/>
      <c r="AA135" s="3"/>
      <c r="AB135" s="3"/>
      <c r="AC135" s="3"/>
      <c r="AF135" s="9" t="s">
        <v>0</v>
      </c>
      <c r="AG135" s="16" t="s">
        <v>70</v>
      </c>
      <c r="AH135" s="9" t="s">
        <v>1</v>
      </c>
      <c r="AI135" s="9" t="s">
        <v>2</v>
      </c>
      <c r="AJ135" s="9" t="s">
        <v>3</v>
      </c>
      <c r="AK135" s="9" t="s">
        <v>4</v>
      </c>
      <c r="AL135" s="9" t="s">
        <v>5</v>
      </c>
      <c r="AM135" s="6" t="s">
        <v>6</v>
      </c>
      <c r="AN135" s="9" t="s">
        <v>7</v>
      </c>
      <c r="AO135" s="9" t="s">
        <v>8</v>
      </c>
      <c r="AP135" s="27"/>
      <c r="AQ135" s="9" t="s">
        <v>88</v>
      </c>
      <c r="AR135" s="9" t="s">
        <v>92</v>
      </c>
      <c r="AS135" s="9" t="s">
        <v>89</v>
      </c>
      <c r="AT135" s="9" t="s">
        <v>90</v>
      </c>
      <c r="AU135" s="9" t="s">
        <v>73</v>
      </c>
      <c r="AV135" s="9" t="s">
        <v>93</v>
      </c>
      <c r="AW135" s="33" t="e">
        <f>AW134/AU155</f>
        <v>#DIV/0!</v>
      </c>
      <c r="AX135" s="17">
        <f>9/60</f>
        <v>0.15</v>
      </c>
      <c r="AY135" s="3">
        <f>$Z$12</f>
        <v>6.3888888888888884E-3</v>
      </c>
      <c r="AZ135" s="17">
        <f>18/60</f>
        <v>0.3</v>
      </c>
    </row>
    <row r="136" spans="1:52" s="17" customFormat="1" ht="15.75" customHeight="1" x14ac:dyDescent="0.25">
      <c r="A136" s="7">
        <v>0.39583333333333331</v>
      </c>
      <c r="B136" s="11">
        <v>0</v>
      </c>
      <c r="C136" s="10">
        <v>86</v>
      </c>
      <c r="D136" s="10">
        <v>86</v>
      </c>
      <c r="E136" s="10">
        <v>86</v>
      </c>
      <c r="F136" s="11">
        <v>1</v>
      </c>
      <c r="G136" s="12">
        <v>1</v>
      </c>
      <c r="H136" s="8">
        <v>86</v>
      </c>
      <c r="I136" s="15">
        <v>86</v>
      </c>
      <c r="J136" s="13">
        <v>1</v>
      </c>
      <c r="Y136" s="3"/>
      <c r="Z136" s="3"/>
      <c r="AA136" s="3"/>
      <c r="AB136" s="3"/>
      <c r="AC136" s="3"/>
      <c r="AF136" s="7">
        <v>0.39583333333333331</v>
      </c>
      <c r="AG136" s="11">
        <v>0.12121212121212122</v>
      </c>
      <c r="AH136" s="10">
        <v>99</v>
      </c>
      <c r="AI136" s="10">
        <v>84</v>
      </c>
      <c r="AJ136" s="10">
        <v>99</v>
      </c>
      <c r="AK136" s="11">
        <v>0.84848484848484851</v>
      </c>
      <c r="AL136" s="12">
        <v>0.84848484848484851</v>
      </c>
      <c r="AM136" s="8">
        <v>87</v>
      </c>
      <c r="AN136" s="15">
        <v>87</v>
      </c>
      <c r="AO136" s="13">
        <v>0.7</v>
      </c>
      <c r="AP136" s="53" t="s">
        <v>85</v>
      </c>
      <c r="AQ136" s="54">
        <v>2027</v>
      </c>
      <c r="AR136" s="55">
        <v>0.18352244696595954</v>
      </c>
      <c r="AS136" s="54">
        <v>1655</v>
      </c>
      <c r="AT136" s="56">
        <v>1448</v>
      </c>
      <c r="AU136" s="57">
        <v>0.71435619141588558</v>
      </c>
      <c r="AV136" s="56">
        <v>9.15</v>
      </c>
      <c r="AW136" s="33"/>
      <c r="AY136" s="3"/>
    </row>
    <row r="137" spans="1:52" s="17" customFormat="1" ht="15.75" customHeight="1" x14ac:dyDescent="0.25">
      <c r="A137" s="7">
        <v>0.41666666666666669</v>
      </c>
      <c r="B137" s="11">
        <v>2.4875621890547265E-2</v>
      </c>
      <c r="C137" s="10">
        <v>201</v>
      </c>
      <c r="D137" s="10">
        <v>196</v>
      </c>
      <c r="E137" s="14">
        <v>115</v>
      </c>
      <c r="F137" s="11">
        <v>0.97512437810945274</v>
      </c>
      <c r="G137" s="11">
        <v>0.95652173913043481</v>
      </c>
      <c r="H137" s="8">
        <v>196</v>
      </c>
      <c r="I137" s="15">
        <v>110</v>
      </c>
      <c r="J137" s="13">
        <v>1</v>
      </c>
      <c r="Y137" s="3"/>
      <c r="Z137" s="3"/>
      <c r="AA137" s="3"/>
      <c r="AB137" s="3"/>
      <c r="AC137" s="3"/>
      <c r="AF137" s="7">
        <v>0.41666666666666669</v>
      </c>
      <c r="AG137" s="11">
        <v>0.19138755980861244</v>
      </c>
      <c r="AH137" s="10">
        <v>209</v>
      </c>
      <c r="AI137" s="10">
        <v>159</v>
      </c>
      <c r="AJ137" s="14">
        <v>110</v>
      </c>
      <c r="AK137" s="11">
        <v>0.76076555023923442</v>
      </c>
      <c r="AL137" s="11">
        <v>0.68181818181818177</v>
      </c>
      <c r="AM137" s="8">
        <v>169</v>
      </c>
      <c r="AN137" s="15">
        <v>82</v>
      </c>
      <c r="AO137" s="13">
        <v>0.84619999999999995</v>
      </c>
      <c r="AP137" s="53" t="s">
        <v>86</v>
      </c>
      <c r="AQ137" s="54">
        <v>203</v>
      </c>
      <c r="AR137" s="55">
        <v>0.43349753694581283</v>
      </c>
      <c r="AS137" s="54">
        <v>115</v>
      </c>
      <c r="AT137" s="54">
        <v>89</v>
      </c>
      <c r="AU137" s="58">
        <v>0.43842364532019706</v>
      </c>
      <c r="AV137" s="56">
        <v>11.65</v>
      </c>
      <c r="AW137" s="33"/>
      <c r="AY137" s="3"/>
    </row>
    <row r="138" spans="1:52" s="17" customFormat="1" ht="15.75" customHeight="1" x14ac:dyDescent="0.25">
      <c r="A138" s="7">
        <v>0.4375</v>
      </c>
      <c r="B138" s="11">
        <v>3.3783783783783786E-2</v>
      </c>
      <c r="C138" s="10">
        <v>296</v>
      </c>
      <c r="D138" s="10">
        <v>286</v>
      </c>
      <c r="E138" s="14">
        <v>95</v>
      </c>
      <c r="F138" s="11">
        <v>0.96621621621621623</v>
      </c>
      <c r="G138" s="11">
        <v>0.94736842105263153</v>
      </c>
      <c r="H138" s="8">
        <v>286</v>
      </c>
      <c r="I138" s="15">
        <v>90</v>
      </c>
      <c r="J138" s="13">
        <v>1</v>
      </c>
      <c r="Y138" s="3"/>
      <c r="Z138" s="3"/>
      <c r="AA138" s="3"/>
      <c r="AB138" s="3"/>
      <c r="AC138" s="3"/>
      <c r="AF138" s="7">
        <v>0.43958333333333338</v>
      </c>
      <c r="AG138" s="11">
        <v>0.21367521367521367</v>
      </c>
      <c r="AH138" s="10">
        <v>351</v>
      </c>
      <c r="AI138" s="10">
        <v>255</v>
      </c>
      <c r="AJ138" s="14">
        <v>142</v>
      </c>
      <c r="AK138" s="11">
        <v>0.72649572649572647</v>
      </c>
      <c r="AL138" s="11">
        <v>0.676056338028169</v>
      </c>
      <c r="AM138" s="8">
        <v>276</v>
      </c>
      <c r="AN138" s="15">
        <v>107</v>
      </c>
      <c r="AO138" s="13">
        <v>0.84</v>
      </c>
      <c r="AP138" s="59" t="s">
        <v>87</v>
      </c>
      <c r="AQ138" s="60">
        <v>2230</v>
      </c>
      <c r="AR138" s="61">
        <v>0.20627802690582961</v>
      </c>
      <c r="AS138" s="60">
        <v>1770</v>
      </c>
      <c r="AT138" s="60">
        <v>1537</v>
      </c>
      <c r="AU138" s="61">
        <v>0.68923766816143495</v>
      </c>
      <c r="AV138" s="62">
        <v>9.312429378531073</v>
      </c>
      <c r="AW138" s="33"/>
      <c r="AY138" s="3"/>
    </row>
    <row r="139" spans="1:52" s="17" customFormat="1" ht="15.75" customHeight="1" x14ac:dyDescent="0.25">
      <c r="A139" s="7">
        <v>0.45833333333333331</v>
      </c>
      <c r="B139" s="11">
        <v>3.125E-2</v>
      </c>
      <c r="C139" s="10">
        <v>416</v>
      </c>
      <c r="D139" s="10">
        <v>403</v>
      </c>
      <c r="E139" s="14">
        <v>120</v>
      </c>
      <c r="F139" s="11">
        <v>0.96875</v>
      </c>
      <c r="G139" s="11">
        <v>0.97499999999999998</v>
      </c>
      <c r="H139" s="8">
        <v>403</v>
      </c>
      <c r="I139" s="15">
        <v>117</v>
      </c>
      <c r="J139" s="13">
        <v>0.92310000000000003</v>
      </c>
      <c r="Y139" s="3"/>
      <c r="Z139" s="3"/>
      <c r="AA139" s="3"/>
      <c r="AB139" s="3"/>
      <c r="AC139" s="3"/>
      <c r="AF139" s="7">
        <v>0.45833333333333331</v>
      </c>
      <c r="AG139" s="11">
        <v>0.22292993630573249</v>
      </c>
      <c r="AH139" s="10">
        <v>471</v>
      </c>
      <c r="AI139" s="10">
        <v>310</v>
      </c>
      <c r="AJ139" s="14">
        <v>120</v>
      </c>
      <c r="AK139" s="11">
        <v>0.65817409766454349</v>
      </c>
      <c r="AL139" s="11">
        <v>0.45833333333333331</v>
      </c>
      <c r="AM139" s="8">
        <v>366</v>
      </c>
      <c r="AN139" s="15">
        <v>90</v>
      </c>
      <c r="AO139" s="13">
        <v>0.76470000000000005</v>
      </c>
      <c r="AP139" s="63" t="s">
        <v>107</v>
      </c>
      <c r="AQ139" s="64">
        <v>56</v>
      </c>
      <c r="AR139" s="55">
        <v>0.2857142857142857</v>
      </c>
      <c r="AS139" s="64">
        <v>40</v>
      </c>
      <c r="AT139" s="64">
        <v>35</v>
      </c>
      <c r="AU139" s="57">
        <v>0.625</v>
      </c>
      <c r="AV139" s="56">
        <v>11.3</v>
      </c>
      <c r="AW139" s="33"/>
      <c r="AY139" s="3"/>
    </row>
    <row r="140" spans="1:52" s="17" customFormat="1" ht="15.75" customHeight="1" x14ac:dyDescent="0.25">
      <c r="A140" s="7">
        <v>0.47916666666666669</v>
      </c>
      <c r="B140" s="11">
        <v>5.5956678700361008E-2</v>
      </c>
      <c r="C140" s="10">
        <v>554</v>
      </c>
      <c r="D140" s="10">
        <v>522</v>
      </c>
      <c r="E140" s="14">
        <v>138</v>
      </c>
      <c r="F140" s="11">
        <v>0.9422382671480144</v>
      </c>
      <c r="G140" s="11">
        <v>0.8623188405797102</v>
      </c>
      <c r="H140" s="8">
        <v>523</v>
      </c>
      <c r="I140" s="15">
        <v>120</v>
      </c>
      <c r="J140" s="13">
        <v>0.92310000000000003</v>
      </c>
      <c r="Y140" s="3"/>
      <c r="Z140" s="3"/>
      <c r="AA140" s="3"/>
      <c r="AB140" s="3"/>
      <c r="AC140" s="3"/>
      <c r="AF140" s="7">
        <v>0.47916666666666669</v>
      </c>
      <c r="AG140" s="11">
        <v>0.26290322580645159</v>
      </c>
      <c r="AH140" s="10">
        <v>620</v>
      </c>
      <c r="AI140" s="10">
        <v>342</v>
      </c>
      <c r="AJ140" s="14">
        <v>149</v>
      </c>
      <c r="AK140" s="11">
        <v>0.55161290322580647</v>
      </c>
      <c r="AL140" s="11">
        <v>0.21476510067114093</v>
      </c>
      <c r="AM140" s="8">
        <v>457</v>
      </c>
      <c r="AN140" s="15">
        <v>91</v>
      </c>
      <c r="AO140" s="13">
        <v>0.72089999999999999</v>
      </c>
      <c r="AP140" s="2"/>
      <c r="AS140" s="2"/>
      <c r="AT140" s="3"/>
      <c r="AW140" s="33"/>
      <c r="AY140" s="3"/>
    </row>
    <row r="141" spans="1:52" s="17" customFormat="1" ht="15.75" customHeight="1" x14ac:dyDescent="0.25">
      <c r="A141" s="7">
        <v>0.5</v>
      </c>
      <c r="B141" s="11">
        <v>8.0060422960725075E-2</v>
      </c>
      <c r="C141" s="10">
        <v>662</v>
      </c>
      <c r="D141" s="10">
        <v>609</v>
      </c>
      <c r="E141" s="14">
        <v>108</v>
      </c>
      <c r="F141" s="11">
        <v>0.91993957703927487</v>
      </c>
      <c r="G141" s="11">
        <v>0.80555555555555558</v>
      </c>
      <c r="H141" s="8">
        <v>609</v>
      </c>
      <c r="I141" s="15">
        <v>86</v>
      </c>
      <c r="J141" s="13">
        <v>0.83540000000000003</v>
      </c>
      <c r="Y141" s="3"/>
      <c r="Z141" s="3"/>
      <c r="AA141" s="3"/>
      <c r="AB141" s="3"/>
      <c r="AC141" s="3"/>
      <c r="AF141" s="7">
        <v>0.5</v>
      </c>
      <c r="AG141" s="11">
        <v>0.27619047619047621</v>
      </c>
      <c r="AH141" s="10">
        <v>735</v>
      </c>
      <c r="AI141" s="10">
        <v>392</v>
      </c>
      <c r="AJ141" s="14">
        <v>115</v>
      </c>
      <c r="AK141" s="11">
        <v>0.53333333333333333</v>
      </c>
      <c r="AL141" s="11">
        <v>0.43478260869565216</v>
      </c>
      <c r="AM141" s="8">
        <v>532</v>
      </c>
      <c r="AN141" s="15">
        <v>75</v>
      </c>
      <c r="AO141" s="13">
        <v>0.68630000000000002</v>
      </c>
      <c r="AP141" s="2"/>
      <c r="AS141" s="2"/>
      <c r="AT141" s="3"/>
      <c r="AW141" s="33"/>
      <c r="AY141" s="3"/>
    </row>
    <row r="142" spans="1:52" s="17" customFormat="1" ht="15.75" customHeight="1" x14ac:dyDescent="0.25">
      <c r="A142" s="7">
        <v>0.52083333333333337</v>
      </c>
      <c r="B142" s="11">
        <v>8.7301587301587297E-2</v>
      </c>
      <c r="C142" s="10">
        <v>756</v>
      </c>
      <c r="D142" s="10">
        <v>664</v>
      </c>
      <c r="E142" s="14">
        <v>94</v>
      </c>
      <c r="F142" s="11">
        <v>0.87830687830687826</v>
      </c>
      <c r="G142" s="11">
        <v>0.58510638297872342</v>
      </c>
      <c r="H142" s="8">
        <v>690</v>
      </c>
      <c r="I142" s="15">
        <v>81</v>
      </c>
      <c r="J142" s="13">
        <v>0.78159999999999996</v>
      </c>
      <c r="Y142" s="3"/>
      <c r="Z142" s="3"/>
      <c r="AA142" s="3"/>
      <c r="AB142" s="3"/>
      <c r="AC142" s="3"/>
      <c r="AF142" s="7">
        <v>0.52083333333333337</v>
      </c>
      <c r="AG142" s="11">
        <v>0.2838633686690224</v>
      </c>
      <c r="AH142" s="10">
        <v>849</v>
      </c>
      <c r="AI142" s="10">
        <v>430</v>
      </c>
      <c r="AJ142" s="14">
        <v>114</v>
      </c>
      <c r="AK142" s="11">
        <v>0.50647820965842172</v>
      </c>
      <c r="AL142" s="11">
        <v>0.33333333333333331</v>
      </c>
      <c r="AM142" s="8">
        <v>608</v>
      </c>
      <c r="AN142" s="15">
        <v>76</v>
      </c>
      <c r="AO142" s="13">
        <v>0.6825</v>
      </c>
      <c r="AP142" s="2"/>
      <c r="AR142" s="17">
        <v>38.333333333333336</v>
      </c>
      <c r="AS142" s="2"/>
      <c r="AT142" s="3"/>
      <c r="AW142" s="33"/>
      <c r="AY142" s="3"/>
    </row>
    <row r="143" spans="1:52" s="17" customFormat="1" ht="15.75" customHeight="1" x14ac:dyDescent="0.25">
      <c r="A143" s="7">
        <v>0.54166666666666663</v>
      </c>
      <c r="B143" s="11">
        <v>9.9881093935790727E-2</v>
      </c>
      <c r="C143" s="10">
        <v>841</v>
      </c>
      <c r="D143" s="10">
        <v>728</v>
      </c>
      <c r="E143" s="14">
        <v>85</v>
      </c>
      <c r="F143" s="11">
        <v>0.86563614744351958</v>
      </c>
      <c r="G143" s="11">
        <v>0.75294117647058822</v>
      </c>
      <c r="H143" s="8">
        <v>757</v>
      </c>
      <c r="I143" s="15">
        <v>67</v>
      </c>
      <c r="J143" s="13">
        <v>0.75819999999999999</v>
      </c>
      <c r="Y143" s="3"/>
      <c r="Z143" s="3"/>
      <c r="AA143" s="3"/>
      <c r="AB143" s="3"/>
      <c r="AC143" s="3"/>
      <c r="AF143" s="7">
        <v>0.54652777777777783</v>
      </c>
      <c r="AG143" s="11">
        <v>0.28525980911983034</v>
      </c>
      <c r="AH143" s="10">
        <v>943</v>
      </c>
      <c r="AI143" s="10">
        <v>484</v>
      </c>
      <c r="AJ143" s="14">
        <v>94</v>
      </c>
      <c r="AK143" s="11">
        <v>0.51325556733828204</v>
      </c>
      <c r="AL143" s="11">
        <v>0.57446808510638303</v>
      </c>
      <c r="AM143" s="8">
        <v>674</v>
      </c>
      <c r="AN143" s="15">
        <v>66</v>
      </c>
      <c r="AO143" s="13">
        <v>0.67610000000000003</v>
      </c>
      <c r="AP143" s="2"/>
      <c r="AS143" s="2"/>
      <c r="AT143" s="3"/>
      <c r="AW143" s="33"/>
      <c r="AY143" s="3"/>
    </row>
    <row r="144" spans="1:52" s="17" customFormat="1" ht="15.75" customHeight="1" x14ac:dyDescent="0.25">
      <c r="A144" s="7">
        <v>0.5625</v>
      </c>
      <c r="B144" s="11">
        <v>0.13199577613516367</v>
      </c>
      <c r="C144" s="10">
        <v>947</v>
      </c>
      <c r="D144" s="10">
        <v>782</v>
      </c>
      <c r="E144" s="14">
        <v>106</v>
      </c>
      <c r="F144" s="11">
        <v>0.82576557550158391</v>
      </c>
      <c r="G144" s="11">
        <v>0.50943396226415094</v>
      </c>
      <c r="H144" s="8">
        <v>822</v>
      </c>
      <c r="I144" s="15">
        <v>65</v>
      </c>
      <c r="J144" s="13">
        <v>0.64859999999999995</v>
      </c>
      <c r="Y144" s="3"/>
      <c r="Z144" s="3"/>
      <c r="AA144" s="3"/>
      <c r="AB144" s="3"/>
      <c r="AC144" s="3"/>
      <c r="AF144" s="7">
        <v>0.5625</v>
      </c>
      <c r="AG144" s="11">
        <v>0.31273408239700373</v>
      </c>
      <c r="AH144" s="10">
        <v>1068</v>
      </c>
      <c r="AI144" s="10">
        <v>511</v>
      </c>
      <c r="AJ144" s="14">
        <v>125</v>
      </c>
      <c r="AK144" s="11">
        <v>0.47846441947565543</v>
      </c>
      <c r="AL144" s="11">
        <v>0.216</v>
      </c>
      <c r="AM144" s="8">
        <v>734</v>
      </c>
      <c r="AN144" s="15">
        <v>60</v>
      </c>
      <c r="AO144" s="13">
        <v>0.6341</v>
      </c>
      <c r="AP144" s="2"/>
      <c r="AS144" s="2"/>
      <c r="AT144" s="3"/>
      <c r="AW144" s="33"/>
      <c r="AY144" s="3"/>
    </row>
    <row r="145" spans="1:51" s="17" customFormat="1" ht="15.75" customHeight="1" x14ac:dyDescent="0.25">
      <c r="A145" s="7">
        <v>0.58333333333333337</v>
      </c>
      <c r="B145" s="11">
        <v>0.13461538461538461</v>
      </c>
      <c r="C145" s="10">
        <v>1040</v>
      </c>
      <c r="D145" s="10">
        <v>839</v>
      </c>
      <c r="E145" s="14">
        <v>93</v>
      </c>
      <c r="F145" s="11">
        <v>0.80673076923076925</v>
      </c>
      <c r="G145" s="11">
        <v>0.61290322580645162</v>
      </c>
      <c r="H145" s="8">
        <v>900</v>
      </c>
      <c r="I145" s="15">
        <v>78</v>
      </c>
      <c r="J145" s="13">
        <v>0.63790000000000002</v>
      </c>
      <c r="Y145" s="3"/>
      <c r="Z145" s="3"/>
      <c r="AA145" s="3"/>
      <c r="AB145" s="3"/>
      <c r="AC145" s="3"/>
      <c r="AF145" s="7">
        <v>0.58333333333333337</v>
      </c>
      <c r="AG145" s="11">
        <v>0.32516891891891891</v>
      </c>
      <c r="AH145" s="10">
        <v>1184</v>
      </c>
      <c r="AI145" s="10">
        <v>526</v>
      </c>
      <c r="AJ145" s="14">
        <v>116</v>
      </c>
      <c r="AK145" s="11">
        <v>0.44425675675675674</v>
      </c>
      <c r="AL145" s="11">
        <v>0.12931034482758622</v>
      </c>
      <c r="AM145" s="8">
        <v>799</v>
      </c>
      <c r="AN145" s="15">
        <v>65</v>
      </c>
      <c r="AO145" s="13">
        <v>0.62639999999999996</v>
      </c>
      <c r="AP145" s="2"/>
      <c r="AS145" s="2"/>
      <c r="AT145" s="3"/>
      <c r="AW145" s="33"/>
      <c r="AY145" s="3"/>
    </row>
    <row r="146" spans="1:51" s="17" customFormat="1" ht="15.75" customHeight="1" x14ac:dyDescent="0.25">
      <c r="A146" s="7">
        <v>0.60416666666666663</v>
      </c>
      <c r="B146" s="11">
        <v>0.13223854796888504</v>
      </c>
      <c r="C146" s="10">
        <v>1157</v>
      </c>
      <c r="D146" s="10">
        <v>940</v>
      </c>
      <c r="E146" s="14">
        <v>117</v>
      </c>
      <c r="F146" s="11">
        <v>0.81244598098530685</v>
      </c>
      <c r="G146" s="11">
        <v>0.86324786324786329</v>
      </c>
      <c r="H146" s="8">
        <v>1004</v>
      </c>
      <c r="I146" s="15">
        <v>104</v>
      </c>
      <c r="J146" s="13">
        <v>0.63490000000000002</v>
      </c>
      <c r="Y146" s="3"/>
      <c r="Z146" s="3"/>
      <c r="AA146" s="3"/>
      <c r="AB146" s="3"/>
      <c r="AC146" s="3"/>
      <c r="AF146" s="7">
        <v>0.60416666666666663</v>
      </c>
      <c r="AG146" s="11">
        <v>0.32804232804232802</v>
      </c>
      <c r="AH146" s="10">
        <v>1323</v>
      </c>
      <c r="AI146" s="10">
        <v>585</v>
      </c>
      <c r="AJ146" s="14">
        <v>139</v>
      </c>
      <c r="AK146" s="11">
        <v>0.44217687074829931</v>
      </c>
      <c r="AL146" s="11">
        <v>0.42446043165467628</v>
      </c>
      <c r="AM146" s="8">
        <v>889</v>
      </c>
      <c r="AN146" s="15">
        <v>90</v>
      </c>
      <c r="AO146" s="13">
        <v>0.63919999999999999</v>
      </c>
      <c r="AP146" s="2"/>
      <c r="AS146" s="2"/>
      <c r="AT146" s="3"/>
      <c r="AW146" s="33"/>
      <c r="AY146" s="3"/>
    </row>
    <row r="147" spans="1:51" s="17" customFormat="1" ht="15.75" customHeight="1" x14ac:dyDescent="0.25">
      <c r="A147" s="7">
        <v>0.625</v>
      </c>
      <c r="B147" s="11">
        <v>0.12667191188040913</v>
      </c>
      <c r="C147" s="10">
        <v>1271</v>
      </c>
      <c r="D147" s="10">
        <v>1035</v>
      </c>
      <c r="E147" s="14">
        <v>114</v>
      </c>
      <c r="F147" s="11">
        <v>0.81431943351691582</v>
      </c>
      <c r="G147" s="11">
        <v>0.83333333333333337</v>
      </c>
      <c r="H147" s="8">
        <v>1110</v>
      </c>
      <c r="I147" s="15">
        <v>106</v>
      </c>
      <c r="J147" s="13">
        <v>0.63829999999999998</v>
      </c>
      <c r="Y147" s="3"/>
      <c r="Z147" s="3"/>
      <c r="AA147" s="3"/>
      <c r="AB147" s="3"/>
      <c r="AC147" s="3"/>
      <c r="AF147" s="7">
        <v>0.625</v>
      </c>
      <c r="AG147" s="11">
        <v>0.33674863387978143</v>
      </c>
      <c r="AH147" s="10">
        <v>1464</v>
      </c>
      <c r="AI147" s="10">
        <v>617</v>
      </c>
      <c r="AJ147" s="14">
        <v>141</v>
      </c>
      <c r="AK147" s="11">
        <v>0.42144808743169399</v>
      </c>
      <c r="AL147" s="11">
        <v>0.22695035460992907</v>
      </c>
      <c r="AM147" s="8">
        <v>971</v>
      </c>
      <c r="AN147" s="15">
        <v>82</v>
      </c>
      <c r="AO147" s="13">
        <v>0.62619999999999998</v>
      </c>
      <c r="AP147" s="2"/>
      <c r="AS147" s="2"/>
      <c r="AT147" s="3"/>
      <c r="AW147" s="33"/>
      <c r="AY147" s="3"/>
    </row>
    <row r="148" spans="1:51" s="17" customFormat="1" ht="15.75" customHeight="1" x14ac:dyDescent="0.25">
      <c r="A148" s="7">
        <v>0.64583333333333337</v>
      </c>
      <c r="B148" s="11">
        <v>0.13394755492558469</v>
      </c>
      <c r="C148" s="10">
        <v>1411</v>
      </c>
      <c r="D148" s="10">
        <v>1142</v>
      </c>
      <c r="E148" s="14">
        <v>140</v>
      </c>
      <c r="F148" s="11">
        <v>0.80935506732813611</v>
      </c>
      <c r="G148" s="11">
        <v>0.76428571428571423</v>
      </c>
      <c r="H148" s="8">
        <v>1222</v>
      </c>
      <c r="I148" s="15">
        <v>112</v>
      </c>
      <c r="J148" s="13">
        <v>0.65559999999999996</v>
      </c>
      <c r="Y148" s="3"/>
      <c r="Z148" s="3"/>
      <c r="AA148" s="3"/>
      <c r="AB148" s="3"/>
      <c r="AC148" s="3"/>
      <c r="AF148" s="7">
        <v>0.64583333333333337</v>
      </c>
      <c r="AG148" s="11">
        <v>0.35845588235294118</v>
      </c>
      <c r="AH148" s="10">
        <v>1632</v>
      </c>
      <c r="AI148" s="10">
        <v>637</v>
      </c>
      <c r="AJ148" s="14">
        <v>168</v>
      </c>
      <c r="AK148" s="11">
        <v>0.39031862745098039</v>
      </c>
      <c r="AL148" s="11">
        <v>0.11904761904761904</v>
      </c>
      <c r="AM148" s="8">
        <v>1047</v>
      </c>
      <c r="AN148" s="15">
        <v>76</v>
      </c>
      <c r="AO148" s="13">
        <v>0.5726</v>
      </c>
      <c r="AP148" s="2"/>
      <c r="AS148" s="2"/>
      <c r="AT148" s="3"/>
      <c r="AW148" s="33"/>
      <c r="AY148" s="3"/>
    </row>
    <row r="149" spans="1:51" s="17" customFormat="1" ht="15.75" customHeight="1" x14ac:dyDescent="0.25">
      <c r="A149" s="7">
        <v>0.66666666666666663</v>
      </c>
      <c r="B149" s="11">
        <v>0.13802083333333334</v>
      </c>
      <c r="C149" s="10">
        <v>1536</v>
      </c>
      <c r="D149" s="10">
        <v>1220</v>
      </c>
      <c r="E149" s="14">
        <v>125</v>
      </c>
      <c r="F149" s="11">
        <v>0.79427083333333337</v>
      </c>
      <c r="G149" s="11">
        <v>0.624</v>
      </c>
      <c r="H149" s="8">
        <v>1324</v>
      </c>
      <c r="I149" s="15">
        <v>102</v>
      </c>
      <c r="J149" s="13">
        <v>0.65839999999999999</v>
      </c>
      <c r="Y149" s="3"/>
      <c r="Z149" s="3"/>
      <c r="AA149" s="3"/>
      <c r="AB149" s="3"/>
      <c r="AC149" s="3"/>
      <c r="AF149" s="7">
        <v>0.66666666666666663</v>
      </c>
      <c r="AG149" s="11">
        <v>0.37646402677077523</v>
      </c>
      <c r="AH149" s="10">
        <v>1793</v>
      </c>
      <c r="AI149" s="10">
        <v>643</v>
      </c>
      <c r="AJ149" s="14">
        <v>161</v>
      </c>
      <c r="AK149" s="11">
        <v>0.35861684327941995</v>
      </c>
      <c r="AL149" s="11">
        <v>3.7267080745341616E-2</v>
      </c>
      <c r="AM149" s="8">
        <v>1118</v>
      </c>
      <c r="AN149" s="15">
        <v>71</v>
      </c>
      <c r="AO149" s="13">
        <v>0.52139999999999997</v>
      </c>
      <c r="AP149" s="2"/>
      <c r="AS149" s="2"/>
      <c r="AT149" s="3"/>
      <c r="AW149" s="33"/>
      <c r="AY149" s="3"/>
    </row>
    <row r="150" spans="1:51" s="17" customFormat="1" ht="15.75" customHeight="1" x14ac:dyDescent="0.25">
      <c r="A150" s="7">
        <v>0.6875</v>
      </c>
      <c r="B150" s="11">
        <v>0.13724304715840388</v>
      </c>
      <c r="C150" s="10">
        <v>1654</v>
      </c>
      <c r="D150" s="10">
        <v>1314</v>
      </c>
      <c r="E150" s="14">
        <v>118</v>
      </c>
      <c r="F150" s="11">
        <v>0.79443772672309554</v>
      </c>
      <c r="G150" s="11">
        <v>0.79661016949152541</v>
      </c>
      <c r="H150" s="8">
        <v>1427</v>
      </c>
      <c r="I150" s="15">
        <v>103</v>
      </c>
      <c r="J150" s="13">
        <v>0.66290000000000004</v>
      </c>
      <c r="Y150" s="3"/>
      <c r="Z150" s="3"/>
      <c r="AA150" s="3"/>
      <c r="AB150" s="3"/>
      <c r="AC150" s="3"/>
      <c r="AF150" s="7">
        <v>0.6875</v>
      </c>
      <c r="AG150" s="11">
        <v>0.37317327766179542</v>
      </c>
      <c r="AH150" s="10">
        <v>1916</v>
      </c>
      <c r="AI150" s="10">
        <v>677</v>
      </c>
      <c r="AJ150" s="14">
        <v>123</v>
      </c>
      <c r="AK150" s="11">
        <v>0.35334029227557412</v>
      </c>
      <c r="AL150" s="11">
        <v>0.27642276422764228</v>
      </c>
      <c r="AM150" s="8">
        <v>1201</v>
      </c>
      <c r="AN150" s="15">
        <v>83</v>
      </c>
      <c r="AO150" s="13">
        <v>0.51659999999999995</v>
      </c>
      <c r="AP150" s="2"/>
      <c r="AS150" s="2"/>
      <c r="AT150" s="3"/>
      <c r="AW150" s="33"/>
      <c r="AY150" s="3"/>
    </row>
    <row r="151" spans="1:51" s="17" customFormat="1" ht="15.75" customHeight="1" x14ac:dyDescent="0.25">
      <c r="A151" s="7">
        <v>0.70833333333333337</v>
      </c>
      <c r="B151" s="11">
        <v>0.14812744550027948</v>
      </c>
      <c r="C151" s="10">
        <v>1789</v>
      </c>
      <c r="D151" s="10">
        <v>1401</v>
      </c>
      <c r="E151" s="14">
        <v>135</v>
      </c>
      <c r="F151" s="11">
        <v>0.78311906092789263</v>
      </c>
      <c r="G151" s="11">
        <v>0.64444444444444449</v>
      </c>
      <c r="H151" s="8">
        <v>1524</v>
      </c>
      <c r="I151" s="15">
        <v>97</v>
      </c>
      <c r="J151" s="13">
        <v>0.6482</v>
      </c>
      <c r="Y151" s="3"/>
      <c r="Z151" s="3"/>
      <c r="AA151" s="3"/>
      <c r="AB151" s="3"/>
      <c r="AC151" s="3"/>
      <c r="AF151" s="7">
        <v>0.70833333333333337</v>
      </c>
      <c r="AG151" s="11">
        <v>0.37420615534929164</v>
      </c>
      <c r="AH151" s="10">
        <v>2047</v>
      </c>
      <c r="AI151" s="10">
        <v>706</v>
      </c>
      <c r="AJ151" s="14">
        <v>131</v>
      </c>
      <c r="AK151" s="11">
        <v>0.34489496824621396</v>
      </c>
      <c r="AL151" s="11">
        <v>0.22137404580152673</v>
      </c>
      <c r="AM151" s="8">
        <v>1281</v>
      </c>
      <c r="AN151" s="15">
        <v>80</v>
      </c>
      <c r="AO151" s="13">
        <v>0.503</v>
      </c>
      <c r="AP151" s="2"/>
      <c r="AS151" s="2"/>
      <c r="AT151" s="3"/>
      <c r="AW151" s="33"/>
      <c r="AY151" s="3"/>
    </row>
    <row r="152" spans="1:51" s="17" customFormat="1" ht="15.75" customHeight="1" x14ac:dyDescent="0.25">
      <c r="A152" s="7">
        <v>0.72916666666666663</v>
      </c>
      <c r="B152" s="11">
        <v>0.15863874345549739</v>
      </c>
      <c r="C152" s="10">
        <v>1910</v>
      </c>
      <c r="D152" s="10">
        <v>1433</v>
      </c>
      <c r="E152" s="14">
        <v>121</v>
      </c>
      <c r="F152" s="11">
        <v>0.75026178010471201</v>
      </c>
      <c r="G152" s="11">
        <v>0.26446280991735538</v>
      </c>
      <c r="H152" s="8">
        <v>1607</v>
      </c>
      <c r="I152" s="15">
        <v>83</v>
      </c>
      <c r="J152" s="13">
        <v>0.60089999999999999</v>
      </c>
      <c r="Y152" s="3"/>
      <c r="Z152" s="3"/>
      <c r="AA152" s="3"/>
      <c r="AB152" s="3"/>
      <c r="AC152" s="3"/>
      <c r="AF152" s="7">
        <v>0.72916666666666663</v>
      </c>
      <c r="AG152" s="11">
        <v>0.37707948243992606</v>
      </c>
      <c r="AH152" s="10">
        <v>2164</v>
      </c>
      <c r="AI152" s="10">
        <v>733</v>
      </c>
      <c r="AJ152" s="14">
        <v>117</v>
      </c>
      <c r="AK152" s="11">
        <v>0.33872458410351203</v>
      </c>
      <c r="AL152" s="11">
        <v>0.23076923076923078</v>
      </c>
      <c r="AM152" s="8">
        <v>1348</v>
      </c>
      <c r="AN152" s="15">
        <v>67</v>
      </c>
      <c r="AO152" s="13">
        <v>0.50290000000000001</v>
      </c>
      <c r="AP152" s="2"/>
      <c r="AS152" s="2"/>
      <c r="AT152" s="3"/>
      <c r="AW152" s="33"/>
      <c r="AY152" s="3"/>
    </row>
    <row r="153" spans="1:51" s="17" customFormat="1" ht="15.75" customHeight="1" x14ac:dyDescent="0.25">
      <c r="A153" s="7">
        <v>0.75</v>
      </c>
      <c r="B153" s="11">
        <v>0.18352244696595954</v>
      </c>
      <c r="C153" s="10">
        <v>2027</v>
      </c>
      <c r="D153" s="10">
        <v>1448</v>
      </c>
      <c r="E153" s="14">
        <v>117</v>
      </c>
      <c r="F153" s="11">
        <v>0.71435619141588558</v>
      </c>
      <c r="G153" s="11">
        <v>0.12820512820512819</v>
      </c>
      <c r="H153" s="8">
        <v>1655</v>
      </c>
      <c r="I153" s="15">
        <v>48</v>
      </c>
      <c r="J153" s="13">
        <v>0.58740000000000003</v>
      </c>
      <c r="Y153" s="3"/>
      <c r="Z153" s="3"/>
      <c r="AA153" s="3"/>
      <c r="AB153" s="3"/>
      <c r="AC153" s="3"/>
      <c r="AF153" s="7">
        <v>0.75</v>
      </c>
      <c r="AG153" s="11">
        <v>0.39282589676290464</v>
      </c>
      <c r="AH153" s="10">
        <v>2286</v>
      </c>
      <c r="AI153" s="10">
        <v>739</v>
      </c>
      <c r="AJ153" s="14">
        <v>122</v>
      </c>
      <c r="AK153" s="11">
        <v>0.32327209098862641</v>
      </c>
      <c r="AL153" s="11">
        <v>4.9180327868852458E-2</v>
      </c>
      <c r="AM153" s="8">
        <v>1388</v>
      </c>
      <c r="AN153" s="15">
        <v>40</v>
      </c>
      <c r="AO153" s="13">
        <v>0.50560000000000005</v>
      </c>
      <c r="AP153" s="2"/>
      <c r="AS153" s="2"/>
      <c r="AT153" s="3"/>
      <c r="AW153" s="33"/>
      <c r="AY153" s="3"/>
    </row>
    <row r="154" spans="1:51" s="17" customFormat="1" ht="15.75" customHeight="1" x14ac:dyDescent="0.15">
      <c r="F154" s="2"/>
      <c r="Y154" s="3"/>
      <c r="Z154" s="3"/>
      <c r="AA154" s="3"/>
      <c r="AB154" s="3"/>
      <c r="AC154" s="3"/>
      <c r="AH154" s="2"/>
      <c r="AI154" s="2"/>
      <c r="AJ154" s="2"/>
      <c r="AK154" s="2"/>
      <c r="AL154" s="2"/>
      <c r="AM154" s="2"/>
      <c r="AN154" s="2"/>
      <c r="AO154" s="5"/>
      <c r="AP154" s="2"/>
      <c r="AS154" s="2"/>
      <c r="AT154" s="3"/>
      <c r="AW154" s="33"/>
      <c r="AY154" s="3"/>
    </row>
    <row r="155" spans="1:51" s="17" customFormat="1" ht="15.75" customHeight="1" x14ac:dyDescent="0.15">
      <c r="F155" s="2"/>
      <c r="H155" s="26">
        <f>H153/40</f>
        <v>41.375</v>
      </c>
      <c r="Y155" s="3"/>
      <c r="Z155" s="3"/>
      <c r="AA155" s="3"/>
      <c r="AB155" s="3"/>
      <c r="AC155" s="3"/>
      <c r="AH155" s="2"/>
      <c r="AI155" s="2"/>
      <c r="AJ155" s="2"/>
      <c r="AK155" s="2"/>
      <c r="AL155" s="2"/>
      <c r="AM155" s="2"/>
      <c r="AN155" s="2"/>
      <c r="AO155" s="5"/>
      <c r="AP155" s="2"/>
      <c r="AS155" s="2"/>
      <c r="AT155" s="3"/>
      <c r="AW155" s="33"/>
      <c r="AY155" s="3"/>
    </row>
    <row r="156" spans="1:51" s="17" customFormat="1" ht="15.75" customHeight="1" x14ac:dyDescent="0.15">
      <c r="F156" s="2"/>
      <c r="Y156" s="3"/>
      <c r="Z156" s="3"/>
      <c r="AA156" s="3"/>
      <c r="AB156" s="3"/>
      <c r="AC156" s="3"/>
      <c r="AH156" s="2"/>
      <c r="AI156" s="2"/>
      <c r="AJ156" s="2"/>
      <c r="AK156" s="2"/>
      <c r="AL156" s="2"/>
      <c r="AM156" s="2"/>
      <c r="AN156" s="2"/>
      <c r="AO156" s="5"/>
      <c r="AP156" s="2"/>
      <c r="AS156" s="2"/>
      <c r="AT156" s="3"/>
      <c r="AW156" s="33"/>
      <c r="AY156" s="3"/>
    </row>
    <row r="157" spans="1:51" s="17" customFormat="1" ht="15.75" customHeight="1" x14ac:dyDescent="0.15">
      <c r="F157" s="2"/>
      <c r="Y157" s="3"/>
      <c r="Z157" s="3"/>
      <c r="AA157" s="3"/>
      <c r="AB157" s="3"/>
      <c r="AC157" s="3"/>
      <c r="AH157" s="2"/>
      <c r="AI157" s="2"/>
      <c r="AJ157" s="2"/>
      <c r="AK157" s="2"/>
      <c r="AL157" s="2"/>
      <c r="AM157" s="2"/>
      <c r="AN157" s="2"/>
      <c r="AO157" s="5"/>
      <c r="AP157" s="2"/>
      <c r="AS157" s="2"/>
      <c r="AT157" s="3"/>
      <c r="AW157" s="33"/>
      <c r="AY157" s="3"/>
    </row>
    <row r="158" spans="1:51" s="17" customFormat="1" ht="15.75" customHeight="1" x14ac:dyDescent="0.15">
      <c r="F158" s="2"/>
      <c r="Y158" s="3"/>
      <c r="Z158" s="3"/>
      <c r="AA158" s="3"/>
      <c r="AB158" s="3"/>
      <c r="AC158" s="3"/>
      <c r="AH158" s="2"/>
      <c r="AI158" s="2"/>
      <c r="AJ158" s="2"/>
      <c r="AK158" s="2"/>
      <c r="AL158" s="2"/>
      <c r="AM158" s="2"/>
      <c r="AN158" s="2"/>
      <c r="AO158" s="5"/>
      <c r="AP158" s="2"/>
      <c r="AS158" s="2"/>
      <c r="AT158" s="3"/>
      <c r="AW158" s="33"/>
      <c r="AY158" s="3"/>
    </row>
    <row r="159" spans="1:51" s="17" customFormat="1" ht="15.75" customHeight="1" x14ac:dyDescent="0.15">
      <c r="F159" s="2"/>
      <c r="Y159" s="3"/>
      <c r="Z159" s="3"/>
      <c r="AA159" s="3"/>
      <c r="AB159" s="3"/>
      <c r="AC159" s="3"/>
      <c r="AH159" s="2"/>
      <c r="AI159" s="2"/>
      <c r="AJ159" s="2"/>
      <c r="AK159" s="2"/>
      <c r="AL159" s="2"/>
      <c r="AM159" s="2"/>
      <c r="AN159" s="2"/>
      <c r="AO159" s="5"/>
      <c r="AP159" s="2"/>
      <c r="AS159" s="2"/>
      <c r="AT159" s="3"/>
      <c r="AW159" s="33"/>
      <c r="AY159" s="3"/>
    </row>
    <row r="160" spans="1:51" s="17" customFormat="1" ht="15.75" customHeight="1" x14ac:dyDescent="0.15">
      <c r="F160" s="2"/>
      <c r="Y160" s="3"/>
      <c r="Z160" s="3"/>
      <c r="AA160" s="3"/>
      <c r="AB160" s="3"/>
      <c r="AC160" s="3"/>
      <c r="AH160" s="2"/>
      <c r="AI160" s="2"/>
      <c r="AJ160" s="2"/>
      <c r="AK160" s="2"/>
      <c r="AL160" s="2"/>
      <c r="AM160" s="2"/>
      <c r="AN160" s="2"/>
      <c r="AO160" s="5"/>
      <c r="AP160" s="2"/>
      <c r="AS160" s="2"/>
      <c r="AT160" s="3"/>
      <c r="AW160" s="33"/>
      <c r="AY160" s="3"/>
    </row>
    <row r="161" spans="1:51" s="17" customFormat="1" ht="15.75" customHeight="1" x14ac:dyDescent="0.15">
      <c r="A161" s="67">
        <v>43911</v>
      </c>
      <c r="B161" s="68"/>
      <c r="C161" s="68"/>
      <c r="D161" s="68"/>
      <c r="E161" s="68"/>
      <c r="F161" s="68"/>
      <c r="G161" s="69"/>
      <c r="Y161" s="3"/>
      <c r="Z161" s="3"/>
      <c r="AA161" s="3"/>
      <c r="AB161" s="3"/>
      <c r="AC161" s="3"/>
      <c r="AF161" s="67">
        <v>43904</v>
      </c>
      <c r="AG161" s="68"/>
      <c r="AH161" s="68"/>
      <c r="AI161" s="68"/>
      <c r="AJ161" s="68"/>
      <c r="AK161" s="68"/>
      <c r="AL161" s="69"/>
      <c r="AP161" s="2"/>
      <c r="AS161" s="2"/>
      <c r="AT161" s="3"/>
      <c r="AW161" s="33"/>
      <c r="AY161" s="3"/>
    </row>
    <row r="162" spans="1:51" s="17" customFormat="1" ht="15.75" customHeight="1" x14ac:dyDescent="0.25">
      <c r="A162" s="70" t="s">
        <v>120</v>
      </c>
      <c r="B162" s="71"/>
      <c r="C162" s="71"/>
      <c r="D162" s="71"/>
      <c r="E162" s="71"/>
      <c r="F162" s="71"/>
      <c r="G162" s="72"/>
      <c r="H162" s="18"/>
      <c r="I162" s="18"/>
      <c r="J162" s="18"/>
      <c r="Y162" s="3"/>
      <c r="Z162" s="3"/>
      <c r="AA162" s="3"/>
      <c r="AB162" s="3"/>
      <c r="AC162" s="3"/>
      <c r="AF162" s="70" t="s">
        <v>96</v>
      </c>
      <c r="AG162" s="71"/>
      <c r="AH162" s="71"/>
      <c r="AI162" s="71"/>
      <c r="AJ162" s="71"/>
      <c r="AK162" s="71"/>
      <c r="AL162" s="72"/>
      <c r="AM162" s="18"/>
      <c r="AN162" s="18"/>
      <c r="AO162" s="18"/>
      <c r="AP162" s="2"/>
      <c r="AS162" s="2"/>
      <c r="AT162" s="3"/>
      <c r="AW162" s="33"/>
      <c r="AY162" s="3"/>
    </row>
    <row r="163" spans="1:51" s="17" customFormat="1" ht="15.75" customHeight="1" x14ac:dyDescent="0.25">
      <c r="A163" s="9" t="s">
        <v>0</v>
      </c>
      <c r="B163" s="16" t="s">
        <v>70</v>
      </c>
      <c r="C163" s="9" t="s">
        <v>1</v>
      </c>
      <c r="D163" s="9" t="s">
        <v>2</v>
      </c>
      <c r="E163" s="9" t="s">
        <v>3</v>
      </c>
      <c r="F163" s="9" t="s">
        <v>4</v>
      </c>
      <c r="G163" s="9" t="s">
        <v>5</v>
      </c>
      <c r="H163" s="6" t="s">
        <v>6</v>
      </c>
      <c r="I163" s="9" t="s">
        <v>7</v>
      </c>
      <c r="J163" s="9" t="s">
        <v>8</v>
      </c>
      <c r="Y163" s="3"/>
      <c r="Z163" s="3"/>
      <c r="AA163" s="3"/>
      <c r="AB163" s="3"/>
      <c r="AC163" s="3"/>
      <c r="AF163" s="9" t="s">
        <v>0</v>
      </c>
      <c r="AG163" s="16" t="s">
        <v>70</v>
      </c>
      <c r="AH163" s="9" t="s">
        <v>1</v>
      </c>
      <c r="AI163" s="9" t="s">
        <v>2</v>
      </c>
      <c r="AJ163" s="9" t="s">
        <v>3</v>
      </c>
      <c r="AK163" s="9" t="s">
        <v>4</v>
      </c>
      <c r="AL163" s="9" t="s">
        <v>5</v>
      </c>
      <c r="AM163" s="6" t="s">
        <v>6</v>
      </c>
      <c r="AN163" s="9" t="s">
        <v>7</v>
      </c>
      <c r="AO163" s="9" t="s">
        <v>8</v>
      </c>
      <c r="AP163" s="27"/>
      <c r="AQ163" s="9" t="s">
        <v>88</v>
      </c>
      <c r="AR163" s="9" t="s">
        <v>92</v>
      </c>
      <c r="AS163" s="9" t="s">
        <v>89</v>
      </c>
      <c r="AT163" s="9" t="s">
        <v>90</v>
      </c>
      <c r="AU163" s="9" t="s">
        <v>73</v>
      </c>
      <c r="AV163" s="9" t="s">
        <v>93</v>
      </c>
      <c r="AW163" s="33"/>
      <c r="AY163" s="3"/>
    </row>
    <row r="164" spans="1:51" s="17" customFormat="1" ht="15.75" customHeight="1" x14ac:dyDescent="0.25">
      <c r="A164" s="7">
        <v>0.39583333333333331</v>
      </c>
      <c r="B164" s="11">
        <v>6.0975609756097563E-3</v>
      </c>
      <c r="C164" s="10">
        <v>104</v>
      </c>
      <c r="D164" s="10">
        <v>99</v>
      </c>
      <c r="E164" s="10">
        <v>104</v>
      </c>
      <c r="F164" s="11">
        <v>0.95189999999999997</v>
      </c>
      <c r="G164" s="12">
        <v>0.95189999999999997</v>
      </c>
      <c r="H164" s="8">
        <v>99</v>
      </c>
      <c r="I164" s="15">
        <v>99</v>
      </c>
      <c r="J164" s="13">
        <v>1</v>
      </c>
      <c r="Y164" s="3"/>
      <c r="Z164" s="3"/>
      <c r="AA164" s="3"/>
      <c r="AB164" s="3"/>
      <c r="AC164" s="3"/>
      <c r="AF164" s="7">
        <v>0.39583333333333331</v>
      </c>
      <c r="AG164" s="11">
        <f>(AH164-AM164)/AH164</f>
        <v>0</v>
      </c>
      <c r="AH164" s="10">
        <v>120</v>
      </c>
      <c r="AI164" s="10">
        <v>120</v>
      </c>
      <c r="AJ164" s="10">
        <v>120</v>
      </c>
      <c r="AK164" s="11">
        <f>AI164/AH164</f>
        <v>1</v>
      </c>
      <c r="AL164" s="12">
        <f>AI164/AH164</f>
        <v>1</v>
      </c>
      <c r="AM164" s="8">
        <v>120</v>
      </c>
      <c r="AN164" s="15">
        <v>120</v>
      </c>
      <c r="AO164" s="13">
        <v>1</v>
      </c>
      <c r="AP164" s="53" t="s">
        <v>85</v>
      </c>
      <c r="AQ164" s="54">
        <f>$E$16</f>
        <v>2685</v>
      </c>
      <c r="AR164" s="55">
        <f>(AQ164-AS164)/AQ164</f>
        <v>0.11769087523277467</v>
      </c>
      <c r="AS164" s="54">
        <f>$AU$16</f>
        <v>2369</v>
      </c>
      <c r="AT164" s="56">
        <f>$AF$16</f>
        <v>2234</v>
      </c>
      <c r="AU164" s="57">
        <f>AT164/AQ164</f>
        <v>0.83202979515828679</v>
      </c>
      <c r="AV164" s="56">
        <v>9.25</v>
      </c>
      <c r="AW164" s="33"/>
      <c r="AY164" s="3"/>
    </row>
    <row r="165" spans="1:51" s="17" customFormat="1" ht="15.75" customHeight="1" x14ac:dyDescent="0.25">
      <c r="A165" s="7">
        <v>0.41666666666666669</v>
      </c>
      <c r="B165" s="11">
        <v>3.4920634920634921E-2</v>
      </c>
      <c r="C165" s="10">
        <v>232</v>
      </c>
      <c r="D165" s="10">
        <v>176</v>
      </c>
      <c r="E165" s="14">
        <f>C165-C164</f>
        <v>128</v>
      </c>
      <c r="F165" s="11">
        <f>D165/C165</f>
        <v>0.75862068965517238</v>
      </c>
      <c r="G165" s="11">
        <f>(D165-D164)/E165</f>
        <v>0.6015625</v>
      </c>
      <c r="H165" s="8">
        <v>201</v>
      </c>
      <c r="I165" s="15">
        <f>H165-H164</f>
        <v>102</v>
      </c>
      <c r="J165" s="13">
        <v>0.625</v>
      </c>
      <c r="Y165" s="3"/>
      <c r="Z165" s="3"/>
      <c r="AA165" s="3"/>
      <c r="AB165" s="3"/>
      <c r="AC165" s="3"/>
      <c r="AF165" s="7">
        <v>0.41666666666666669</v>
      </c>
      <c r="AG165" s="11">
        <f t="shared" ref="AG165:AG175" si="42">(AH165-AM165)/AH165</f>
        <v>4.5454545454545452E-3</v>
      </c>
      <c r="AH165" s="10">
        <v>220</v>
      </c>
      <c r="AI165" s="10">
        <v>219</v>
      </c>
      <c r="AJ165" s="14">
        <f t="shared" ref="AJ165:AJ181" si="43">AH165-AH164</f>
        <v>100</v>
      </c>
      <c r="AK165" s="11">
        <f t="shared" ref="AK165:AK181" si="44">AI165/AH165</f>
        <v>0.99545454545454548</v>
      </c>
      <c r="AL165" s="11">
        <f t="shared" ref="AL165:AL166" si="45">(AI165-AI164)/AJ165</f>
        <v>0.99</v>
      </c>
      <c r="AM165" s="8">
        <v>219</v>
      </c>
      <c r="AN165" s="15">
        <f t="shared" ref="AN165:AN181" si="46">AM165-AM164</f>
        <v>99</v>
      </c>
      <c r="AO165" s="13">
        <v>1</v>
      </c>
      <c r="AP165" s="53" t="s">
        <v>86</v>
      </c>
      <c r="AQ165" s="54">
        <v>237</v>
      </c>
      <c r="AR165" s="55">
        <f>(AQ165-AS165)/AQ165</f>
        <v>0.37130801687763715</v>
      </c>
      <c r="AS165" s="54">
        <v>149</v>
      </c>
      <c r="AT165" s="54">
        <v>129</v>
      </c>
      <c r="AU165" s="58">
        <f>AT165/AQ165</f>
        <v>0.54430379746835444</v>
      </c>
      <c r="AV165" s="56">
        <v>11.49</v>
      </c>
      <c r="AW165" s="33"/>
      <c r="AY165" s="3"/>
    </row>
    <row r="166" spans="1:51" s="17" customFormat="1" ht="15.75" customHeight="1" x14ac:dyDescent="0.25">
      <c r="A166" s="7">
        <v>0.44097222222222227</v>
      </c>
      <c r="B166" s="11">
        <v>0.10088495575221239</v>
      </c>
      <c r="C166" s="10">
        <v>359</v>
      </c>
      <c r="D166" s="10">
        <v>288</v>
      </c>
      <c r="E166" s="14">
        <f>C166-C165</f>
        <v>127</v>
      </c>
      <c r="F166" s="11">
        <f>D166/C166</f>
        <v>0.8022284122562674</v>
      </c>
      <c r="G166" s="11">
        <f>(D166-D165)/E166</f>
        <v>0.88188976377952755</v>
      </c>
      <c r="H166" s="8">
        <v>318</v>
      </c>
      <c r="I166" s="15">
        <f>H166-H165</f>
        <v>117</v>
      </c>
      <c r="J166" s="13">
        <v>0.63329999999999997</v>
      </c>
      <c r="Y166" s="3"/>
      <c r="Z166" s="3"/>
      <c r="AA166" s="3"/>
      <c r="AB166" s="3"/>
      <c r="AC166" s="3"/>
      <c r="AF166" s="7">
        <v>0.43958333333333338</v>
      </c>
      <c r="AG166" s="11">
        <f t="shared" si="42"/>
        <v>2.6011560693641619E-2</v>
      </c>
      <c r="AH166" s="10">
        <v>346</v>
      </c>
      <c r="AI166" s="10">
        <v>337</v>
      </c>
      <c r="AJ166" s="14">
        <f t="shared" si="43"/>
        <v>126</v>
      </c>
      <c r="AK166" s="11">
        <f t="shared" si="44"/>
        <v>0.97398843930635837</v>
      </c>
      <c r="AL166" s="11">
        <f t="shared" si="45"/>
        <v>0.93650793650793651</v>
      </c>
      <c r="AM166" s="8">
        <v>337</v>
      </c>
      <c r="AN166" s="15">
        <f t="shared" si="46"/>
        <v>118</v>
      </c>
      <c r="AO166" s="13">
        <v>1</v>
      </c>
      <c r="AP166" s="59" t="s">
        <v>87</v>
      </c>
      <c r="AQ166" s="60">
        <f>SUM(AQ164:AQ165)</f>
        <v>2922</v>
      </c>
      <c r="AR166" s="61">
        <f>(AQ166-AS166)/AQ166</f>
        <v>0.13826146475017112</v>
      </c>
      <c r="AS166" s="60">
        <f>SUM(AS164:AS165)</f>
        <v>2518</v>
      </c>
      <c r="AT166" s="60">
        <f>SUM(AT164:AT165)</f>
        <v>2363</v>
      </c>
      <c r="AU166" s="61">
        <f>AT166/AQ166</f>
        <v>0.80869267624914443</v>
      </c>
      <c r="AV166" s="62">
        <f>(AS164*AV164+AS165*AV165)/AS166</f>
        <v>9.3825496425734709</v>
      </c>
      <c r="AW166" s="33"/>
      <c r="AY166" s="3"/>
    </row>
    <row r="167" spans="1:51" s="17" customFormat="1" ht="15.75" customHeight="1" x14ac:dyDescent="0.25">
      <c r="A167" s="7">
        <v>0.45833333333333331</v>
      </c>
      <c r="B167" s="11">
        <v>0.12551159618008187</v>
      </c>
      <c r="C167" s="10">
        <v>489</v>
      </c>
      <c r="D167" s="10">
        <v>395</v>
      </c>
      <c r="E167" s="14">
        <f>C167-C166</f>
        <v>130</v>
      </c>
      <c r="F167" s="11">
        <f t="shared" ref="F167:F181" si="47">D167/C167</f>
        <v>0.80777096114519431</v>
      </c>
      <c r="G167" s="11">
        <f t="shared" ref="G167:G181" si="48">(D167-D166)/E167</f>
        <v>0.82307692307692304</v>
      </c>
      <c r="H167" s="8">
        <v>429</v>
      </c>
      <c r="I167" s="15">
        <f t="shared" ref="I167:I181" si="49">H167-H166</f>
        <v>111</v>
      </c>
      <c r="J167" s="13">
        <v>0.65849999999999997</v>
      </c>
      <c r="Y167" s="3"/>
      <c r="Z167" s="3"/>
      <c r="AA167" s="3"/>
      <c r="AB167" s="3"/>
      <c r="AC167" s="3"/>
      <c r="AF167" s="7">
        <v>0.45833333333333331</v>
      </c>
      <c r="AG167" s="11">
        <f t="shared" si="42"/>
        <v>7.7227722772277227E-2</v>
      </c>
      <c r="AH167" s="10">
        <v>505</v>
      </c>
      <c r="AI167" s="10">
        <v>462</v>
      </c>
      <c r="AJ167" s="14">
        <f t="shared" si="43"/>
        <v>159</v>
      </c>
      <c r="AK167" s="11">
        <f t="shared" si="44"/>
        <v>0.91485148514851489</v>
      </c>
      <c r="AL167" s="11">
        <f>(AI167-AI166)/AJ167</f>
        <v>0.78616352201257866</v>
      </c>
      <c r="AM167" s="8">
        <v>466</v>
      </c>
      <c r="AN167" s="15">
        <f t="shared" si="46"/>
        <v>129</v>
      </c>
      <c r="AO167" s="13">
        <v>0.96970000000000001</v>
      </c>
      <c r="AP167" s="63" t="s">
        <v>107</v>
      </c>
      <c r="AQ167" s="64">
        <f>$E$12</f>
        <v>90</v>
      </c>
      <c r="AR167" s="55">
        <f>(AQ167-AS167)/AQ167</f>
        <v>4.4444444444444446E-2</v>
      </c>
      <c r="AS167" s="64">
        <f>$AU$12</f>
        <v>86</v>
      </c>
      <c r="AT167" s="64">
        <f>$AF$12</f>
        <v>86</v>
      </c>
      <c r="AU167" s="57">
        <f>AT167/AQ167</f>
        <v>0.9555555555555556</v>
      </c>
      <c r="AV167" s="56">
        <v>10.73</v>
      </c>
      <c r="AW167" s="33"/>
      <c r="AY167" s="3"/>
    </row>
    <row r="168" spans="1:51" s="17" customFormat="1" ht="15.75" customHeight="1" x14ac:dyDescent="0.25">
      <c r="A168" s="7">
        <v>0.47916666666666669</v>
      </c>
      <c r="B168" s="11">
        <v>0.15682062298603652</v>
      </c>
      <c r="C168" s="10">
        <v>610</v>
      </c>
      <c r="D168" s="10">
        <v>489</v>
      </c>
      <c r="E168" s="14">
        <f t="shared" ref="E168:E181" si="50">C168-C167</f>
        <v>121</v>
      </c>
      <c r="F168" s="11">
        <f t="shared" si="47"/>
        <v>0.80163934426229511</v>
      </c>
      <c r="G168" s="11">
        <f t="shared" si="48"/>
        <v>0.77685950413223137</v>
      </c>
      <c r="H168" s="8">
        <v>529</v>
      </c>
      <c r="I168" s="15">
        <f t="shared" si="49"/>
        <v>100</v>
      </c>
      <c r="J168" s="13">
        <v>0.68969999999999998</v>
      </c>
      <c r="Y168" s="3"/>
      <c r="Z168" s="3"/>
      <c r="AA168" s="3"/>
      <c r="AB168" s="3"/>
      <c r="AC168" s="3"/>
      <c r="AF168" s="7">
        <v>0.47916666666666669</v>
      </c>
      <c r="AG168" s="11">
        <f t="shared" si="42"/>
        <v>0.13787878787878788</v>
      </c>
      <c r="AH168" s="10">
        <v>660</v>
      </c>
      <c r="AI168" s="10">
        <v>530</v>
      </c>
      <c r="AJ168" s="14">
        <f t="shared" si="43"/>
        <v>155</v>
      </c>
      <c r="AK168" s="11">
        <f t="shared" si="44"/>
        <v>0.80303030303030298</v>
      </c>
      <c r="AL168" s="11">
        <f t="shared" ref="AL168:AL181" si="51">(AI168-AI167)/AJ168</f>
        <v>0.43870967741935485</v>
      </c>
      <c r="AM168" s="8">
        <v>569</v>
      </c>
      <c r="AN168" s="15">
        <f t="shared" si="46"/>
        <v>103</v>
      </c>
      <c r="AO168" s="13">
        <v>0.86960000000000004</v>
      </c>
      <c r="AP168" s="2"/>
      <c r="AS168" s="2"/>
      <c r="AT168" s="3"/>
      <c r="AW168" s="33"/>
      <c r="AY168" s="3"/>
    </row>
    <row r="169" spans="1:51" s="17" customFormat="1" ht="15.75" customHeight="1" x14ac:dyDescent="0.25">
      <c r="A169" s="7">
        <v>0.5</v>
      </c>
      <c r="B169" s="11">
        <v>0.15013901760889714</v>
      </c>
      <c r="C169" s="10">
        <v>739</v>
      </c>
      <c r="D169" s="10">
        <v>558</v>
      </c>
      <c r="E169" s="14">
        <f t="shared" si="50"/>
        <v>129</v>
      </c>
      <c r="F169" s="11">
        <f t="shared" si="47"/>
        <v>0.75507442489851151</v>
      </c>
      <c r="G169" s="11">
        <f t="shared" si="48"/>
        <v>0.53488372093023251</v>
      </c>
      <c r="H169" s="8">
        <v>628</v>
      </c>
      <c r="I169" s="15">
        <f t="shared" si="49"/>
        <v>99</v>
      </c>
      <c r="J169" s="13">
        <v>0.6714</v>
      </c>
      <c r="Y169" s="3"/>
      <c r="Z169" s="3"/>
      <c r="AA169" s="3"/>
      <c r="AB169" s="3"/>
      <c r="AC169" s="3"/>
      <c r="AF169" s="7">
        <v>0.5</v>
      </c>
      <c r="AG169" s="11">
        <f t="shared" si="42"/>
        <v>0.16887816646562123</v>
      </c>
      <c r="AH169" s="10">
        <v>829</v>
      </c>
      <c r="AI169" s="10">
        <v>594</v>
      </c>
      <c r="AJ169" s="14">
        <f t="shared" si="43"/>
        <v>169</v>
      </c>
      <c r="AK169" s="11">
        <f t="shared" si="44"/>
        <v>0.71652593486127869</v>
      </c>
      <c r="AL169" s="11">
        <f t="shared" si="51"/>
        <v>0.378698224852071</v>
      </c>
      <c r="AM169" s="8">
        <v>689</v>
      </c>
      <c r="AN169" s="15">
        <f t="shared" si="46"/>
        <v>120</v>
      </c>
      <c r="AO169" s="13">
        <v>0.74580000000000002</v>
      </c>
      <c r="AP169" s="2"/>
      <c r="AS169" s="2"/>
      <c r="AT169" s="3"/>
      <c r="AW169" s="33"/>
      <c r="AY169" s="3"/>
    </row>
    <row r="170" spans="1:51" s="17" customFormat="1" ht="15.75" customHeight="1" x14ac:dyDescent="0.25">
      <c r="A170" s="7">
        <v>0.52083333333333337</v>
      </c>
      <c r="B170" s="11">
        <v>0.15837479270315091</v>
      </c>
      <c r="C170" s="10">
        <v>864</v>
      </c>
      <c r="D170" s="10">
        <v>614</v>
      </c>
      <c r="E170" s="14">
        <f t="shared" si="50"/>
        <v>125</v>
      </c>
      <c r="F170" s="11">
        <f t="shared" si="47"/>
        <v>0.71064814814814814</v>
      </c>
      <c r="G170" s="11">
        <f t="shared" si="48"/>
        <v>0.44800000000000001</v>
      </c>
      <c r="H170" s="8">
        <v>712</v>
      </c>
      <c r="I170" s="15">
        <f t="shared" si="49"/>
        <v>84</v>
      </c>
      <c r="J170" s="13">
        <v>0.59040000000000004</v>
      </c>
      <c r="Y170" s="3"/>
      <c r="Z170" s="3"/>
      <c r="AA170" s="3"/>
      <c r="AB170" s="3"/>
      <c r="AC170" s="3"/>
      <c r="AF170" s="7">
        <v>0.52083333333333337</v>
      </c>
      <c r="AG170" s="11">
        <f t="shared" si="42"/>
        <v>0.18941798941798943</v>
      </c>
      <c r="AH170" s="10">
        <v>945</v>
      </c>
      <c r="AI170" s="10">
        <v>650</v>
      </c>
      <c r="AJ170" s="14">
        <f t="shared" si="43"/>
        <v>116</v>
      </c>
      <c r="AK170" s="11">
        <f t="shared" si="44"/>
        <v>0.68783068783068779</v>
      </c>
      <c r="AL170" s="11">
        <f t="shared" si="51"/>
        <v>0.48275862068965519</v>
      </c>
      <c r="AM170" s="8">
        <v>766</v>
      </c>
      <c r="AN170" s="15">
        <f t="shared" si="46"/>
        <v>77</v>
      </c>
      <c r="AO170" s="13">
        <v>0.73129999999999995</v>
      </c>
      <c r="AP170" s="2"/>
      <c r="AS170" s="2"/>
      <c r="AT170" s="3"/>
      <c r="AW170" s="33"/>
      <c r="AY170" s="3"/>
    </row>
    <row r="171" spans="1:51" s="17" customFormat="1" ht="15.75" customHeight="1" x14ac:dyDescent="0.25">
      <c r="A171" s="7">
        <v>0.54166666666666663</v>
      </c>
      <c r="B171" s="11">
        <v>0.16902457185405809</v>
      </c>
      <c r="C171" s="10">
        <v>972</v>
      </c>
      <c r="D171" s="10">
        <v>664</v>
      </c>
      <c r="E171" s="14">
        <f t="shared" si="50"/>
        <v>108</v>
      </c>
      <c r="F171" s="11">
        <f t="shared" si="47"/>
        <v>0.6831275720164609</v>
      </c>
      <c r="G171" s="11">
        <f t="shared" si="48"/>
        <v>0.46296296296296297</v>
      </c>
      <c r="H171" s="8">
        <v>783</v>
      </c>
      <c r="I171" s="15">
        <f t="shared" si="49"/>
        <v>71</v>
      </c>
      <c r="J171" s="13">
        <v>0.57289999999999996</v>
      </c>
      <c r="Y171" s="3"/>
      <c r="Z171" s="3"/>
      <c r="AA171" s="3"/>
      <c r="AB171" s="3"/>
      <c r="AC171" s="3"/>
      <c r="AF171" s="7">
        <v>0.54652777777777783</v>
      </c>
      <c r="AG171" s="11">
        <f t="shared" si="42"/>
        <v>0.2061762034514078</v>
      </c>
      <c r="AH171" s="10">
        <v>1101</v>
      </c>
      <c r="AI171" s="10">
        <v>743</v>
      </c>
      <c r="AJ171" s="14">
        <f t="shared" si="43"/>
        <v>156</v>
      </c>
      <c r="AK171" s="11">
        <f t="shared" si="44"/>
        <v>0.67484105358764757</v>
      </c>
      <c r="AL171" s="11">
        <f t="shared" si="51"/>
        <v>0.59615384615384615</v>
      </c>
      <c r="AM171" s="8">
        <v>874</v>
      </c>
      <c r="AN171" s="15">
        <f t="shared" si="46"/>
        <v>108</v>
      </c>
      <c r="AO171" s="13">
        <v>0.75339999999999996</v>
      </c>
      <c r="AP171" s="2"/>
      <c r="AS171" s="2"/>
      <c r="AT171" s="3"/>
      <c r="AW171" s="33"/>
      <c r="AY171" s="3"/>
    </row>
    <row r="172" spans="1:51" s="17" customFormat="1" ht="15.75" customHeight="1" x14ac:dyDescent="0.25">
      <c r="A172" s="7">
        <v>0.5625</v>
      </c>
      <c r="B172" s="11">
        <v>0.16131237183868763</v>
      </c>
      <c r="C172" s="10">
        <v>1090</v>
      </c>
      <c r="D172" s="10">
        <v>744</v>
      </c>
      <c r="E172" s="14">
        <f t="shared" si="50"/>
        <v>118</v>
      </c>
      <c r="F172" s="11">
        <f t="shared" si="47"/>
        <v>0.68256880733944958</v>
      </c>
      <c r="G172" s="11">
        <f t="shared" si="48"/>
        <v>0.67796610169491522</v>
      </c>
      <c r="H172" s="8">
        <v>870</v>
      </c>
      <c r="I172" s="15">
        <f t="shared" si="49"/>
        <v>87</v>
      </c>
      <c r="J172" s="13">
        <v>0.6</v>
      </c>
      <c r="Y172" s="3"/>
      <c r="Z172" s="3"/>
      <c r="AA172" s="3"/>
      <c r="AB172" s="3"/>
      <c r="AC172" s="3"/>
      <c r="AF172" s="7">
        <v>0.5625</v>
      </c>
      <c r="AG172" s="11">
        <f t="shared" si="42"/>
        <v>0.21070234113712374</v>
      </c>
      <c r="AH172" s="10">
        <v>1196</v>
      </c>
      <c r="AI172" s="10">
        <v>792</v>
      </c>
      <c r="AJ172" s="14">
        <f t="shared" si="43"/>
        <v>95</v>
      </c>
      <c r="AK172" s="11">
        <f t="shared" si="44"/>
        <v>0.66220735785953178</v>
      </c>
      <c r="AL172" s="11">
        <f t="shared" si="51"/>
        <v>0.51578947368421058</v>
      </c>
      <c r="AM172" s="8">
        <v>944</v>
      </c>
      <c r="AN172" s="15">
        <f t="shared" si="46"/>
        <v>70</v>
      </c>
      <c r="AO172" s="13">
        <v>0.747</v>
      </c>
      <c r="AP172" s="2"/>
      <c r="AS172" s="2"/>
      <c r="AT172" s="3"/>
      <c r="AW172" s="33"/>
      <c r="AY172" s="3"/>
    </row>
    <row r="173" spans="1:51" s="17" customFormat="1" ht="15.75" customHeight="1" x14ac:dyDescent="0.25">
      <c r="A173" s="7">
        <v>0.58333333333333337</v>
      </c>
      <c r="B173" s="11">
        <v>0.16229712858926343</v>
      </c>
      <c r="C173" s="10">
        <v>1213</v>
      </c>
      <c r="D173" s="10">
        <v>804</v>
      </c>
      <c r="E173" s="14">
        <f t="shared" si="50"/>
        <v>123</v>
      </c>
      <c r="F173" s="11">
        <f t="shared" si="47"/>
        <v>0.66281945589447655</v>
      </c>
      <c r="G173" s="11">
        <f t="shared" si="48"/>
        <v>0.48780487804878048</v>
      </c>
      <c r="H173" s="8">
        <v>960</v>
      </c>
      <c r="I173" s="15">
        <f t="shared" si="49"/>
        <v>90</v>
      </c>
      <c r="J173" s="13">
        <v>0.56779999999999997</v>
      </c>
      <c r="Y173" s="3"/>
      <c r="Z173" s="3"/>
      <c r="AA173" s="3"/>
      <c r="AB173" s="3"/>
      <c r="AC173" s="3"/>
      <c r="AF173" s="7">
        <v>0.58333333333333337</v>
      </c>
      <c r="AG173" s="11">
        <f t="shared" si="42"/>
        <v>0.22197309417040359</v>
      </c>
      <c r="AH173" s="10">
        <v>1338</v>
      </c>
      <c r="AI173" s="10">
        <v>874</v>
      </c>
      <c r="AJ173" s="14">
        <f t="shared" si="43"/>
        <v>142</v>
      </c>
      <c r="AK173" s="11">
        <f t="shared" si="44"/>
        <v>0.65321375186846042</v>
      </c>
      <c r="AL173" s="11">
        <f t="shared" si="51"/>
        <v>0.57746478873239437</v>
      </c>
      <c r="AM173" s="8">
        <v>1041</v>
      </c>
      <c r="AN173" s="15">
        <f t="shared" si="46"/>
        <v>97</v>
      </c>
      <c r="AO173" s="13">
        <v>0.7</v>
      </c>
      <c r="AP173" s="2"/>
      <c r="AS173" s="2"/>
      <c r="AT173" s="3"/>
      <c r="AW173" s="33"/>
      <c r="AY173" s="3"/>
    </row>
    <row r="174" spans="1:51" s="17" customFormat="1" ht="15.75" customHeight="1" x14ac:dyDescent="0.25">
      <c r="A174" s="7">
        <v>0.60416666666666663</v>
      </c>
      <c r="B174" s="11">
        <v>0.15589569160997732</v>
      </c>
      <c r="C174" s="10">
        <v>1353</v>
      </c>
      <c r="D174" s="10">
        <v>867</v>
      </c>
      <c r="E174" s="14">
        <f t="shared" si="50"/>
        <v>140</v>
      </c>
      <c r="F174" s="11">
        <f t="shared" si="47"/>
        <v>0.64079822616407978</v>
      </c>
      <c r="G174" s="11">
        <f t="shared" si="48"/>
        <v>0.45</v>
      </c>
      <c r="H174" s="8">
        <v>1058</v>
      </c>
      <c r="I174" s="15">
        <f t="shared" si="49"/>
        <v>98</v>
      </c>
      <c r="J174" s="13">
        <v>0.54959999999999998</v>
      </c>
      <c r="Y174" s="3"/>
      <c r="Z174" s="3"/>
      <c r="AA174" s="3"/>
      <c r="AB174" s="3"/>
      <c r="AC174" s="3"/>
      <c r="AF174" s="7">
        <v>0.60416666666666663</v>
      </c>
      <c r="AG174" s="11">
        <f t="shared" si="42"/>
        <v>0.21330589849108367</v>
      </c>
      <c r="AH174" s="10">
        <v>1458</v>
      </c>
      <c r="AI174" s="10">
        <v>975</v>
      </c>
      <c r="AJ174" s="14">
        <f t="shared" si="43"/>
        <v>120</v>
      </c>
      <c r="AK174" s="11">
        <f t="shared" si="44"/>
        <v>0.66872427983539096</v>
      </c>
      <c r="AL174" s="11">
        <f t="shared" si="51"/>
        <v>0.84166666666666667</v>
      </c>
      <c r="AM174" s="8">
        <v>1147</v>
      </c>
      <c r="AN174" s="15">
        <f t="shared" si="46"/>
        <v>106</v>
      </c>
      <c r="AO174" s="13">
        <v>0.72729999999999995</v>
      </c>
      <c r="AP174" s="2"/>
      <c r="AS174" s="2"/>
      <c r="AT174" s="3"/>
      <c r="AW174" s="33"/>
      <c r="AY174" s="3"/>
    </row>
    <row r="175" spans="1:51" s="17" customFormat="1" ht="15.75" customHeight="1" x14ac:dyDescent="0.25">
      <c r="A175" s="7">
        <v>0.625</v>
      </c>
      <c r="B175" s="11">
        <v>0.15534979423868311</v>
      </c>
      <c r="C175" s="10">
        <v>1475</v>
      </c>
      <c r="D175" s="10">
        <v>939</v>
      </c>
      <c r="E175" s="14">
        <f t="shared" si="50"/>
        <v>122</v>
      </c>
      <c r="F175" s="11">
        <f t="shared" si="47"/>
        <v>0.63661016949152538</v>
      </c>
      <c r="G175" s="11">
        <f t="shared" si="48"/>
        <v>0.5901639344262295</v>
      </c>
      <c r="H175" s="8">
        <v>1148</v>
      </c>
      <c r="I175" s="15">
        <f t="shared" si="49"/>
        <v>90</v>
      </c>
      <c r="J175" s="13">
        <v>0.51719999999999999</v>
      </c>
      <c r="Y175" s="3"/>
      <c r="Z175" s="3"/>
      <c r="AA175" s="3"/>
      <c r="AB175" s="3"/>
      <c r="AC175" s="3"/>
      <c r="AF175" s="7">
        <v>0.625</v>
      </c>
      <c r="AG175" s="11">
        <f t="shared" si="42"/>
        <v>0.20980757293606456</v>
      </c>
      <c r="AH175" s="10">
        <v>1611</v>
      </c>
      <c r="AI175" s="10">
        <v>1100</v>
      </c>
      <c r="AJ175" s="14">
        <f t="shared" si="43"/>
        <v>153</v>
      </c>
      <c r="AK175" s="11">
        <f t="shared" si="44"/>
        <v>0.68280571073867158</v>
      </c>
      <c r="AL175" s="11">
        <f t="shared" si="51"/>
        <v>0.81699346405228757</v>
      </c>
      <c r="AM175" s="8">
        <v>1273</v>
      </c>
      <c r="AN175" s="15">
        <f t="shared" si="46"/>
        <v>126</v>
      </c>
      <c r="AO175" s="13">
        <v>0.73499999999999999</v>
      </c>
      <c r="AP175" s="2"/>
      <c r="AS175" s="2"/>
      <c r="AT175" s="3"/>
      <c r="AW175" s="33"/>
      <c r="AY175" s="3"/>
    </row>
    <row r="176" spans="1:51" s="17" customFormat="1" ht="15.75" customHeight="1" x14ac:dyDescent="0.25">
      <c r="A176" s="7">
        <v>0.65277777777777779</v>
      </c>
      <c r="B176" s="11">
        <v>0.15104166666666666</v>
      </c>
      <c r="C176" s="10">
        <v>1594</v>
      </c>
      <c r="D176" s="10">
        <v>1028</v>
      </c>
      <c r="E176" s="14">
        <f t="shared" si="50"/>
        <v>119</v>
      </c>
      <c r="F176" s="11">
        <f t="shared" si="47"/>
        <v>0.64491844416562105</v>
      </c>
      <c r="G176" s="11">
        <f t="shared" si="48"/>
        <v>0.74789915966386555</v>
      </c>
      <c r="H176" s="8">
        <v>1249</v>
      </c>
      <c r="I176" s="15">
        <f t="shared" si="49"/>
        <v>101</v>
      </c>
      <c r="J176" s="13">
        <v>0.51570000000000005</v>
      </c>
      <c r="Y176" s="3"/>
      <c r="Z176" s="3"/>
      <c r="AA176" s="3"/>
      <c r="AB176" s="3"/>
      <c r="AC176" s="3"/>
      <c r="AF176" s="7">
        <v>0.64583333333333337</v>
      </c>
      <c r="AG176" s="11">
        <f>(AH176-AM176)/AH176</f>
        <v>0.20814220183486237</v>
      </c>
      <c r="AH176" s="10">
        <v>1744</v>
      </c>
      <c r="AI176" s="10">
        <v>1198</v>
      </c>
      <c r="AJ176" s="14">
        <f t="shared" si="43"/>
        <v>133</v>
      </c>
      <c r="AK176" s="11">
        <f t="shared" si="44"/>
        <v>0.68692660550458717</v>
      </c>
      <c r="AL176" s="11">
        <f t="shared" si="51"/>
        <v>0.73684210526315785</v>
      </c>
      <c r="AM176" s="8">
        <v>1381</v>
      </c>
      <c r="AN176" s="15">
        <f t="shared" si="46"/>
        <v>108</v>
      </c>
      <c r="AO176" s="13">
        <v>0.752</v>
      </c>
      <c r="AP176" s="2"/>
      <c r="AS176" s="2"/>
      <c r="AT176" s="3"/>
      <c r="AW176" s="33"/>
      <c r="AY176" s="3"/>
    </row>
    <row r="177" spans="1:51" s="17" customFormat="1" ht="15.75" customHeight="1" x14ac:dyDescent="0.25">
      <c r="A177" s="7">
        <v>0.66666666666666663</v>
      </c>
      <c r="B177" s="11">
        <v>0.15713662156263641</v>
      </c>
      <c r="C177" s="10">
        <v>1711</v>
      </c>
      <c r="D177" s="10">
        <v>1112</v>
      </c>
      <c r="E177" s="14">
        <f t="shared" si="50"/>
        <v>117</v>
      </c>
      <c r="F177" s="11">
        <f t="shared" si="47"/>
        <v>0.6499123319696084</v>
      </c>
      <c r="G177" s="11">
        <f t="shared" si="48"/>
        <v>0.71794871794871795</v>
      </c>
      <c r="H177" s="8">
        <v>1348</v>
      </c>
      <c r="I177" s="15">
        <f t="shared" si="49"/>
        <v>99</v>
      </c>
      <c r="J177" s="13">
        <v>0.52329999999999999</v>
      </c>
      <c r="Y177" s="3"/>
      <c r="Z177" s="3"/>
      <c r="AA177" s="3"/>
      <c r="AB177" s="3"/>
      <c r="AC177" s="3"/>
      <c r="AF177" s="7">
        <v>0.66666666666666663</v>
      </c>
      <c r="AG177" s="11">
        <f t="shared" ref="AG177:AG181" si="52">(AH177-AM177)/AH177</f>
        <v>0.20941300898995241</v>
      </c>
      <c r="AH177" s="10">
        <v>1891</v>
      </c>
      <c r="AI177" s="10">
        <v>1306</v>
      </c>
      <c r="AJ177" s="14">
        <f t="shared" si="43"/>
        <v>147</v>
      </c>
      <c r="AK177" s="11">
        <f t="shared" si="44"/>
        <v>0.69063987308302488</v>
      </c>
      <c r="AL177" s="11">
        <f t="shared" si="51"/>
        <v>0.73469387755102045</v>
      </c>
      <c r="AM177" s="8">
        <v>1495</v>
      </c>
      <c r="AN177" s="15">
        <f t="shared" si="46"/>
        <v>114</v>
      </c>
      <c r="AO177" s="13">
        <v>0.74450000000000005</v>
      </c>
      <c r="AP177" s="2"/>
      <c r="AS177" s="2"/>
      <c r="AT177" s="3"/>
      <c r="AW177" s="33"/>
      <c r="AY177" s="3"/>
    </row>
    <row r="178" spans="1:51" s="17" customFormat="1" ht="15.75" customHeight="1" x14ac:dyDescent="0.25">
      <c r="A178" s="7">
        <v>0.6875</v>
      </c>
      <c r="B178" s="11">
        <f t="shared" ref="B178:B181" si="53">(C178-H178)/C178</f>
        <v>0.20837927232635062</v>
      </c>
      <c r="C178" s="10">
        <v>1814</v>
      </c>
      <c r="D178" s="10">
        <v>1184</v>
      </c>
      <c r="E178" s="14">
        <f t="shared" si="50"/>
        <v>103</v>
      </c>
      <c r="F178" s="11">
        <f t="shared" si="47"/>
        <v>0.65270121278941562</v>
      </c>
      <c r="G178" s="11">
        <f t="shared" si="48"/>
        <v>0.69902912621359226</v>
      </c>
      <c r="H178" s="8">
        <v>1436</v>
      </c>
      <c r="I178" s="15">
        <f t="shared" si="49"/>
        <v>88</v>
      </c>
      <c r="J178" s="13">
        <v>0.51600000000000001</v>
      </c>
      <c r="Y178" s="3"/>
      <c r="Z178" s="3"/>
      <c r="AA178" s="3"/>
      <c r="AB178" s="3"/>
      <c r="AC178" s="3"/>
      <c r="AF178" s="7">
        <v>0.6875</v>
      </c>
      <c r="AG178" s="11">
        <f t="shared" si="52"/>
        <v>0.21690821256038648</v>
      </c>
      <c r="AH178" s="10">
        <v>2070</v>
      </c>
      <c r="AI178" s="10">
        <v>1405</v>
      </c>
      <c r="AJ178" s="14">
        <f t="shared" si="43"/>
        <v>179</v>
      </c>
      <c r="AK178" s="11">
        <f t="shared" si="44"/>
        <v>0.67874396135265702</v>
      </c>
      <c r="AL178" s="11">
        <f t="shared" si="51"/>
        <v>0.55307262569832405</v>
      </c>
      <c r="AM178" s="8">
        <v>1621</v>
      </c>
      <c r="AN178" s="15">
        <f t="shared" si="46"/>
        <v>126</v>
      </c>
      <c r="AO178" s="13">
        <v>0.75680000000000003</v>
      </c>
      <c r="AP178" s="2"/>
      <c r="AS178" s="2"/>
      <c r="AT178" s="3"/>
      <c r="AW178" s="33"/>
      <c r="AY178" s="3"/>
    </row>
    <row r="179" spans="1:51" s="17" customFormat="1" ht="15.75" customHeight="1" x14ac:dyDescent="0.25">
      <c r="A179" s="7">
        <v>0.70833333333333337</v>
      </c>
      <c r="B179" s="11">
        <f t="shared" si="53"/>
        <v>0.20495611770779557</v>
      </c>
      <c r="C179" s="10">
        <v>1937</v>
      </c>
      <c r="D179" s="10">
        <v>1280</v>
      </c>
      <c r="E179" s="14">
        <f t="shared" si="50"/>
        <v>123</v>
      </c>
      <c r="F179" s="11">
        <f t="shared" si="47"/>
        <v>0.66081569437274135</v>
      </c>
      <c r="G179" s="11">
        <f t="shared" si="48"/>
        <v>0.78048780487804881</v>
      </c>
      <c r="H179" s="8">
        <v>1540</v>
      </c>
      <c r="I179" s="15">
        <f t="shared" si="49"/>
        <v>104</v>
      </c>
      <c r="J179" s="13">
        <v>0.53110000000000002</v>
      </c>
      <c r="Y179" s="3"/>
      <c r="Z179" s="3"/>
      <c r="AA179" s="3"/>
      <c r="AB179" s="3"/>
      <c r="AC179" s="3"/>
      <c r="AF179" s="7">
        <v>0.70833333333333337</v>
      </c>
      <c r="AG179" s="11">
        <f t="shared" si="52"/>
        <v>0.21284403669724772</v>
      </c>
      <c r="AH179" s="10">
        <v>2180</v>
      </c>
      <c r="AI179" s="10">
        <v>1489</v>
      </c>
      <c r="AJ179" s="14">
        <f t="shared" si="43"/>
        <v>110</v>
      </c>
      <c r="AK179" s="11">
        <f t="shared" si="44"/>
        <v>0.68302752293577984</v>
      </c>
      <c r="AL179" s="11">
        <f t="shared" si="51"/>
        <v>0.76363636363636367</v>
      </c>
      <c r="AM179" s="8">
        <v>1716</v>
      </c>
      <c r="AN179" s="15">
        <f t="shared" si="46"/>
        <v>95</v>
      </c>
      <c r="AO179" s="13">
        <v>0.76470000000000005</v>
      </c>
      <c r="AP179" s="2"/>
      <c r="AS179" s="2"/>
      <c r="AT179" s="3"/>
      <c r="AW179" s="33"/>
      <c r="AY179" s="3"/>
    </row>
    <row r="180" spans="1:51" s="17" customFormat="1" ht="15.75" customHeight="1" x14ac:dyDescent="0.25">
      <c r="A180" s="7">
        <v>0.72916666666666663</v>
      </c>
      <c r="B180" s="11">
        <f t="shared" si="53"/>
        <v>0.20821114369501467</v>
      </c>
      <c r="C180" s="10">
        <v>2046</v>
      </c>
      <c r="D180" s="10">
        <v>1337</v>
      </c>
      <c r="E180" s="14">
        <f t="shared" si="50"/>
        <v>109</v>
      </c>
      <c r="F180" s="11">
        <f t="shared" si="47"/>
        <v>0.65347018572825022</v>
      </c>
      <c r="G180" s="11">
        <f t="shared" si="48"/>
        <v>0.52293577981651373</v>
      </c>
      <c r="H180" s="8">
        <v>1620</v>
      </c>
      <c r="I180" s="15">
        <f t="shared" si="49"/>
        <v>80</v>
      </c>
      <c r="J180" s="13">
        <v>0.50900000000000001</v>
      </c>
      <c r="Y180" s="3"/>
      <c r="Z180" s="3"/>
      <c r="AA180" s="3"/>
      <c r="AB180" s="3"/>
      <c r="AC180" s="3"/>
      <c r="AF180" s="7">
        <v>0.72916666666666663</v>
      </c>
      <c r="AG180" s="11">
        <f t="shared" si="52"/>
        <v>0.21526586620926244</v>
      </c>
      <c r="AH180" s="10">
        <v>2332</v>
      </c>
      <c r="AI180" s="10">
        <v>1590</v>
      </c>
      <c r="AJ180" s="14">
        <f t="shared" si="43"/>
        <v>152</v>
      </c>
      <c r="AK180" s="11">
        <f t="shared" si="44"/>
        <v>0.68181818181818177</v>
      </c>
      <c r="AL180" s="11">
        <f t="shared" si="51"/>
        <v>0.66447368421052633</v>
      </c>
      <c r="AM180" s="8">
        <v>1830</v>
      </c>
      <c r="AN180" s="15">
        <f t="shared" si="46"/>
        <v>114</v>
      </c>
      <c r="AO180" s="13">
        <v>0.7722</v>
      </c>
      <c r="AP180" s="2"/>
      <c r="AS180" s="2"/>
      <c r="AT180" s="3"/>
      <c r="AW180" s="33"/>
      <c r="AY180" s="3"/>
    </row>
    <row r="181" spans="1:51" s="17" customFormat="1" ht="15.75" customHeight="1" x14ac:dyDescent="0.25">
      <c r="A181" s="7">
        <v>0.75</v>
      </c>
      <c r="B181" s="11">
        <f t="shared" si="53"/>
        <v>0.21344616831217678</v>
      </c>
      <c r="C181" s="10">
        <v>2127</v>
      </c>
      <c r="D181" s="10">
        <v>1386</v>
      </c>
      <c r="E181" s="14">
        <f t="shared" si="50"/>
        <v>81</v>
      </c>
      <c r="F181" s="11">
        <f t="shared" si="47"/>
        <v>0.65162200282087446</v>
      </c>
      <c r="G181" s="11">
        <f t="shared" si="48"/>
        <v>0.60493827160493829</v>
      </c>
      <c r="H181" s="8">
        <v>1673</v>
      </c>
      <c r="I181" s="15">
        <f t="shared" si="49"/>
        <v>53</v>
      </c>
      <c r="J181" s="13">
        <v>0.51970000000000005</v>
      </c>
      <c r="Y181" s="3"/>
      <c r="Z181" s="3"/>
      <c r="AA181" s="3"/>
      <c r="AB181" s="3"/>
      <c r="AC181" s="3"/>
      <c r="AF181" s="7">
        <v>0.75</v>
      </c>
      <c r="AG181" s="11">
        <f t="shared" si="52"/>
        <v>0.2280557834290402</v>
      </c>
      <c r="AH181" s="10">
        <v>2438</v>
      </c>
      <c r="AI181" s="10">
        <v>1632</v>
      </c>
      <c r="AJ181" s="14">
        <f t="shared" si="43"/>
        <v>106</v>
      </c>
      <c r="AK181" s="11">
        <f t="shared" si="44"/>
        <v>0.66940114848236254</v>
      </c>
      <c r="AL181" s="11">
        <f t="shared" si="51"/>
        <v>0.39622641509433965</v>
      </c>
      <c r="AM181" s="8">
        <v>1882</v>
      </c>
      <c r="AN181" s="15">
        <f t="shared" si="46"/>
        <v>52</v>
      </c>
      <c r="AO181" s="13">
        <v>0.77759999999999996</v>
      </c>
      <c r="AP181" s="2"/>
      <c r="AS181" s="2"/>
      <c r="AT181" s="3"/>
      <c r="AW181" s="33"/>
      <c r="AY181" s="3"/>
    </row>
    <row r="182" spans="1:51" s="17" customFormat="1" ht="15.75" customHeight="1" x14ac:dyDescent="0.15">
      <c r="F182" s="2"/>
      <c r="Y182" s="3"/>
      <c r="Z182" s="3"/>
      <c r="AA182" s="3"/>
      <c r="AB182" s="3"/>
      <c r="AC182" s="3"/>
      <c r="AH182" s="2"/>
      <c r="AI182" s="2"/>
      <c r="AJ182" s="2"/>
      <c r="AK182" s="2"/>
      <c r="AL182" s="2"/>
      <c r="AM182" s="2"/>
      <c r="AN182" s="2"/>
      <c r="AO182" s="5"/>
      <c r="AP182" s="2"/>
      <c r="AS182" s="2"/>
      <c r="AT182" s="3"/>
      <c r="AW182" s="33"/>
      <c r="AY182" s="3"/>
    </row>
    <row r="183" spans="1:51" s="17" customFormat="1" ht="15.75" customHeight="1" x14ac:dyDescent="0.15">
      <c r="F183" s="2"/>
      <c r="Y183" s="3"/>
      <c r="Z183" s="3"/>
      <c r="AA183" s="3"/>
      <c r="AB183" s="3"/>
      <c r="AC183" s="3"/>
      <c r="AH183" s="2"/>
      <c r="AI183" s="2"/>
      <c r="AJ183" s="2"/>
      <c r="AK183" s="2"/>
      <c r="AL183" s="2"/>
      <c r="AM183" s="2"/>
      <c r="AN183" s="2"/>
      <c r="AO183" s="5"/>
      <c r="AP183" s="2"/>
      <c r="AS183" s="2"/>
      <c r="AT183" s="3"/>
      <c r="AW183" s="33"/>
      <c r="AY183" s="3"/>
    </row>
    <row r="184" spans="1:51" s="17" customFormat="1" ht="15.75" customHeight="1" x14ac:dyDescent="0.15">
      <c r="A184" s="67">
        <v>43910</v>
      </c>
      <c r="B184" s="68"/>
      <c r="C184" s="68"/>
      <c r="D184" s="68"/>
      <c r="E184" s="68"/>
      <c r="F184" s="68"/>
      <c r="G184" s="69"/>
      <c r="Y184" s="3"/>
      <c r="Z184" s="3"/>
      <c r="AA184" s="3"/>
      <c r="AB184" s="3"/>
      <c r="AC184" s="3"/>
      <c r="AF184" s="67">
        <v>43909</v>
      </c>
      <c r="AG184" s="68"/>
      <c r="AH184" s="68"/>
      <c r="AI184" s="68"/>
      <c r="AJ184" s="68"/>
      <c r="AK184" s="68"/>
      <c r="AL184" s="69"/>
      <c r="AP184" s="2"/>
      <c r="AS184" s="2"/>
      <c r="AT184" s="3"/>
      <c r="AW184" s="33"/>
      <c r="AY184" s="3"/>
    </row>
    <row r="185" spans="1:51" s="17" customFormat="1" ht="15.75" customHeight="1" x14ac:dyDescent="0.25">
      <c r="A185" s="70" t="s">
        <v>119</v>
      </c>
      <c r="B185" s="71"/>
      <c r="C185" s="71"/>
      <c r="D185" s="71"/>
      <c r="E185" s="71"/>
      <c r="F185" s="71"/>
      <c r="G185" s="72"/>
      <c r="H185" s="18"/>
      <c r="I185" s="18"/>
      <c r="J185" s="18"/>
      <c r="Y185" s="3"/>
      <c r="Z185" s="3"/>
      <c r="AA185" s="3"/>
      <c r="AB185" s="3"/>
      <c r="AC185" s="3"/>
      <c r="AF185" s="70" t="s">
        <v>118</v>
      </c>
      <c r="AG185" s="71"/>
      <c r="AH185" s="71"/>
      <c r="AI185" s="71"/>
      <c r="AJ185" s="71"/>
      <c r="AK185" s="71"/>
      <c r="AL185" s="72"/>
      <c r="AM185" s="18"/>
      <c r="AN185" s="18"/>
      <c r="AO185" s="18"/>
      <c r="AP185" s="2"/>
      <c r="AS185" s="2"/>
      <c r="AT185" s="3"/>
      <c r="AW185" s="33"/>
      <c r="AY185" s="3"/>
    </row>
    <row r="186" spans="1:51" s="17" customFormat="1" ht="15.75" customHeight="1" x14ac:dyDescent="0.25">
      <c r="A186" s="9" t="s">
        <v>0</v>
      </c>
      <c r="B186" s="16" t="s">
        <v>70</v>
      </c>
      <c r="C186" s="9" t="s">
        <v>1</v>
      </c>
      <c r="D186" s="9" t="s">
        <v>2</v>
      </c>
      <c r="E186" s="9" t="s">
        <v>3</v>
      </c>
      <c r="F186" s="9" t="s">
        <v>4</v>
      </c>
      <c r="G186" s="9" t="s">
        <v>5</v>
      </c>
      <c r="H186" s="6" t="s">
        <v>6</v>
      </c>
      <c r="I186" s="9" t="s">
        <v>7</v>
      </c>
      <c r="J186" s="9" t="s">
        <v>8</v>
      </c>
      <c r="Y186" s="3"/>
      <c r="Z186" s="3"/>
      <c r="AA186" s="3"/>
      <c r="AB186" s="3"/>
      <c r="AC186" s="3"/>
      <c r="AF186" s="9" t="s">
        <v>0</v>
      </c>
      <c r="AG186" s="16" t="s">
        <v>70</v>
      </c>
      <c r="AH186" s="9" t="s">
        <v>1</v>
      </c>
      <c r="AI186" s="9" t="s">
        <v>2</v>
      </c>
      <c r="AJ186" s="9" t="s">
        <v>3</v>
      </c>
      <c r="AK186" s="9" t="s">
        <v>4</v>
      </c>
      <c r="AL186" s="9" t="s">
        <v>5</v>
      </c>
      <c r="AM186" s="6" t="s">
        <v>6</v>
      </c>
      <c r="AN186" s="9" t="s">
        <v>7</v>
      </c>
      <c r="AO186" s="9" t="s">
        <v>8</v>
      </c>
      <c r="AP186" s="27"/>
      <c r="AQ186" s="9" t="s">
        <v>88</v>
      </c>
      <c r="AR186" s="9" t="s">
        <v>92</v>
      </c>
      <c r="AS186" s="9" t="s">
        <v>89</v>
      </c>
      <c r="AT186" s="9" t="s">
        <v>90</v>
      </c>
      <c r="AU186" s="9" t="s">
        <v>73</v>
      </c>
      <c r="AV186" s="9" t="s">
        <v>93</v>
      </c>
      <c r="AW186" s="33"/>
      <c r="AY186" s="3"/>
    </row>
    <row r="187" spans="1:51" s="17" customFormat="1" ht="15.75" customHeight="1" x14ac:dyDescent="0.25">
      <c r="A187" s="7">
        <v>0.39583333333333331</v>
      </c>
      <c r="B187" s="11">
        <v>6.0975609756097563E-3</v>
      </c>
      <c r="C187" s="10">
        <v>164</v>
      </c>
      <c r="D187" s="10">
        <v>163</v>
      </c>
      <c r="E187" s="10">
        <v>164</v>
      </c>
      <c r="F187" s="11">
        <v>0.99390243902439024</v>
      </c>
      <c r="G187" s="12">
        <v>0.99390243902439024</v>
      </c>
      <c r="H187" s="8">
        <v>163</v>
      </c>
      <c r="I187" s="15">
        <v>163</v>
      </c>
      <c r="J187" s="13">
        <v>1</v>
      </c>
      <c r="Y187" s="3"/>
      <c r="Z187" s="3"/>
      <c r="AA187" s="3"/>
      <c r="AB187" s="3"/>
      <c r="AC187" s="3"/>
      <c r="AF187" s="7">
        <v>0.39583333333333331</v>
      </c>
      <c r="AG187" s="11">
        <f>(AH187-AM187)/AH187</f>
        <v>1.2738853503184714E-2</v>
      </c>
      <c r="AH187" s="10">
        <v>157</v>
      </c>
      <c r="AI187" s="10">
        <v>155</v>
      </c>
      <c r="AJ187" s="10">
        <v>157</v>
      </c>
      <c r="AK187" s="11">
        <f>AI187/AH187</f>
        <v>0.98726114649681529</v>
      </c>
      <c r="AL187" s="12">
        <f>AI187/AH187</f>
        <v>0.98726114649681529</v>
      </c>
      <c r="AM187" s="8">
        <v>155</v>
      </c>
      <c r="AN187" s="15">
        <v>155</v>
      </c>
      <c r="AO187" s="13">
        <v>1</v>
      </c>
      <c r="AP187" s="53" t="s">
        <v>85</v>
      </c>
      <c r="AQ187" s="54">
        <f>$E$16</f>
        <v>2685</v>
      </c>
      <c r="AR187" s="55">
        <f>(AQ187-AS187)/AQ187</f>
        <v>0.11769087523277467</v>
      </c>
      <c r="AS187" s="54">
        <f>$AU$16</f>
        <v>2369</v>
      </c>
      <c r="AT187" s="56">
        <f>$AF$16</f>
        <v>2234</v>
      </c>
      <c r="AU187" s="57">
        <f>AT187/AQ187</f>
        <v>0.83202979515828679</v>
      </c>
      <c r="AV187" s="56">
        <v>9.5299999999999994</v>
      </c>
      <c r="AW187" s="33"/>
      <c r="AY187" s="3"/>
    </row>
    <row r="188" spans="1:51" s="17" customFormat="1" ht="15.75" customHeight="1" x14ac:dyDescent="0.25">
      <c r="A188" s="7">
        <v>0.41666666666666669</v>
      </c>
      <c r="B188" s="11">
        <v>3.4920634920634921E-2</v>
      </c>
      <c r="C188" s="10">
        <v>315</v>
      </c>
      <c r="D188" s="10">
        <v>304</v>
      </c>
      <c r="E188" s="14">
        <v>151</v>
      </c>
      <c r="F188" s="11">
        <v>0.96507936507936509</v>
      </c>
      <c r="G188" s="11">
        <v>0.93377483443708609</v>
      </c>
      <c r="H188" s="8">
        <v>304</v>
      </c>
      <c r="I188" s="15">
        <v>141</v>
      </c>
      <c r="J188" s="13">
        <v>1</v>
      </c>
      <c r="Y188" s="3"/>
      <c r="Z188" s="3"/>
      <c r="AA188" s="3"/>
      <c r="AB188" s="3"/>
      <c r="AC188" s="3"/>
      <c r="AF188" s="7">
        <v>0.41666666666666669</v>
      </c>
      <c r="AG188" s="11">
        <f t="shared" ref="AG188:AG198" si="54">(AH188-AM188)/AH188</f>
        <v>0.10382513661202186</v>
      </c>
      <c r="AH188" s="10">
        <v>366</v>
      </c>
      <c r="AI188" s="10">
        <v>323</v>
      </c>
      <c r="AJ188" s="14">
        <f t="shared" ref="AJ188:AJ204" si="55">AH188-AH187</f>
        <v>209</v>
      </c>
      <c r="AK188" s="11">
        <f t="shared" ref="AK188:AK204" si="56">AI188/AH188</f>
        <v>0.88251366120218577</v>
      </c>
      <c r="AL188" s="11">
        <f t="shared" ref="AL188:AL189" si="57">(AI188-AI187)/AJ188</f>
        <v>0.80382775119617222</v>
      </c>
      <c r="AM188" s="8">
        <v>328</v>
      </c>
      <c r="AN188" s="15">
        <f>AM188-AM187</f>
        <v>173</v>
      </c>
      <c r="AO188" s="13">
        <v>0.88</v>
      </c>
      <c r="AP188" s="53" t="s">
        <v>86</v>
      </c>
      <c r="AQ188" s="54">
        <v>336</v>
      </c>
      <c r="AR188" s="55">
        <f>(AQ188-AS188)/AQ188</f>
        <v>0.24702380952380953</v>
      </c>
      <c r="AS188" s="54">
        <v>253</v>
      </c>
      <c r="AT188" s="54">
        <v>226</v>
      </c>
      <c r="AU188" s="58">
        <f>AT188/AQ188</f>
        <v>0.67261904761904767</v>
      </c>
      <c r="AV188" s="56">
        <v>11.38</v>
      </c>
      <c r="AW188" s="33"/>
      <c r="AY188" s="3"/>
    </row>
    <row r="189" spans="1:51" s="17" customFormat="1" ht="15.75" customHeight="1" x14ac:dyDescent="0.25">
      <c r="A189" s="7">
        <v>0.44097222222222227</v>
      </c>
      <c r="B189" s="11">
        <v>0.10088495575221239</v>
      </c>
      <c r="C189" s="10">
        <v>565</v>
      </c>
      <c r="D189" s="10">
        <v>498</v>
      </c>
      <c r="E189" s="14">
        <v>250</v>
      </c>
      <c r="F189" s="11">
        <v>0.88141592920353984</v>
      </c>
      <c r="G189" s="11">
        <v>0.77600000000000002</v>
      </c>
      <c r="H189" s="8">
        <v>508</v>
      </c>
      <c r="I189" s="15">
        <v>204</v>
      </c>
      <c r="J189" s="13">
        <v>0.878</v>
      </c>
      <c r="Y189" s="3"/>
      <c r="Z189" s="3"/>
      <c r="AA189" s="3"/>
      <c r="AB189" s="3"/>
      <c r="AC189" s="3"/>
      <c r="AF189" s="7">
        <v>0.43958333333333338</v>
      </c>
      <c r="AG189" s="11">
        <f t="shared" si="54"/>
        <v>0.14664310954063603</v>
      </c>
      <c r="AH189" s="10">
        <v>566</v>
      </c>
      <c r="AI189" s="10">
        <v>466</v>
      </c>
      <c r="AJ189" s="14">
        <f t="shared" si="55"/>
        <v>200</v>
      </c>
      <c r="AK189" s="11">
        <f t="shared" si="56"/>
        <v>0.82332155477031799</v>
      </c>
      <c r="AL189" s="11">
        <f t="shared" si="57"/>
        <v>0.71499999999999997</v>
      </c>
      <c r="AM189" s="8">
        <v>483</v>
      </c>
      <c r="AN189" s="15">
        <f t="shared" ref="AN189:AN204" si="58">AM189-AM188</f>
        <v>155</v>
      </c>
      <c r="AO189" s="13">
        <v>0.79490000000000005</v>
      </c>
      <c r="AP189" s="59" t="s">
        <v>87</v>
      </c>
      <c r="AQ189" s="60">
        <f>SUM(AQ187:AQ188)</f>
        <v>3021</v>
      </c>
      <c r="AR189" s="61">
        <f>(AQ189-AS189)/AQ189</f>
        <v>0.13207547169811321</v>
      </c>
      <c r="AS189" s="60">
        <f>SUM(AS187:AS188)</f>
        <v>2622</v>
      </c>
      <c r="AT189" s="60">
        <f>SUM(AT187:AT188)</f>
        <v>2460</v>
      </c>
      <c r="AU189" s="61">
        <f>AT189/AQ189</f>
        <v>0.81429990069513403</v>
      </c>
      <c r="AV189" s="62">
        <f>(AS187*AV187+AS188*AV188)/AS189</f>
        <v>9.7085087719298251</v>
      </c>
      <c r="AW189" s="33"/>
      <c r="AY189" s="3"/>
    </row>
    <row r="190" spans="1:51" s="17" customFormat="1" ht="15.75" customHeight="1" x14ac:dyDescent="0.25">
      <c r="A190" s="7">
        <v>0.45833333333333331</v>
      </c>
      <c r="B190" s="11">
        <v>0.12551159618008187</v>
      </c>
      <c r="C190" s="10">
        <v>733</v>
      </c>
      <c r="D190" s="10">
        <v>577</v>
      </c>
      <c r="E190" s="14">
        <v>168</v>
      </c>
      <c r="F190" s="11">
        <v>0.78717598908594821</v>
      </c>
      <c r="G190" s="11">
        <v>0.47023809523809523</v>
      </c>
      <c r="H190" s="8">
        <v>641</v>
      </c>
      <c r="I190" s="15">
        <v>133</v>
      </c>
      <c r="J190" s="13">
        <v>0.7258</v>
      </c>
      <c r="Y190" s="3"/>
      <c r="Z190" s="3"/>
      <c r="AA190" s="3"/>
      <c r="AB190" s="3"/>
      <c r="AC190" s="3"/>
      <c r="AF190" s="7">
        <v>0.45833333333333331</v>
      </c>
      <c r="AG190" s="11">
        <f t="shared" si="54"/>
        <v>0.12980132450331125</v>
      </c>
      <c r="AH190" s="10">
        <v>755</v>
      </c>
      <c r="AI190" s="10">
        <v>631</v>
      </c>
      <c r="AJ190" s="14">
        <f t="shared" si="55"/>
        <v>189</v>
      </c>
      <c r="AK190" s="11">
        <f t="shared" si="56"/>
        <v>0.83576158940397349</v>
      </c>
      <c r="AL190" s="11">
        <f>(AI190-AI189)/AJ190</f>
        <v>0.87301587301587302</v>
      </c>
      <c r="AM190" s="8">
        <v>657</v>
      </c>
      <c r="AN190" s="15">
        <f t="shared" si="58"/>
        <v>174</v>
      </c>
      <c r="AO190" s="13">
        <v>0.81479999999999997</v>
      </c>
      <c r="AP190" s="63" t="s">
        <v>107</v>
      </c>
      <c r="AQ190" s="64">
        <f>$E$12</f>
        <v>90</v>
      </c>
      <c r="AR190" s="55">
        <f>(AQ190-AS190)/AQ190</f>
        <v>4.4444444444444446E-2</v>
      </c>
      <c r="AS190" s="64">
        <f>$AU$12</f>
        <v>86</v>
      </c>
      <c r="AT190" s="64">
        <f>$AF$12</f>
        <v>86</v>
      </c>
      <c r="AU190" s="57">
        <f>AT190/AQ190</f>
        <v>0.9555555555555556</v>
      </c>
      <c r="AV190" s="56">
        <v>13.33</v>
      </c>
      <c r="AW190" s="33"/>
      <c r="AY190" s="3"/>
    </row>
    <row r="191" spans="1:51" s="17" customFormat="1" ht="15.75" customHeight="1" x14ac:dyDescent="0.25">
      <c r="A191" s="7">
        <v>0.47916666666666669</v>
      </c>
      <c r="B191" s="11">
        <v>0.15682062298603652</v>
      </c>
      <c r="C191" s="10">
        <v>931</v>
      </c>
      <c r="D191" s="10">
        <v>702</v>
      </c>
      <c r="E191" s="14">
        <v>198</v>
      </c>
      <c r="F191" s="11">
        <v>0.75402792696025778</v>
      </c>
      <c r="G191" s="11">
        <v>0.63131313131313127</v>
      </c>
      <c r="H191" s="8">
        <v>785</v>
      </c>
      <c r="I191" s="15">
        <v>144</v>
      </c>
      <c r="J191" s="13">
        <v>0.72219999999999995</v>
      </c>
      <c r="Y191" s="3"/>
      <c r="Z191" s="3"/>
      <c r="AA191" s="3"/>
      <c r="AB191" s="3"/>
      <c r="AC191" s="3"/>
      <c r="AF191" s="7">
        <v>0.47916666666666669</v>
      </c>
      <c r="AG191" s="11">
        <f t="shared" si="54"/>
        <v>0.13943808532778357</v>
      </c>
      <c r="AH191" s="10">
        <v>961</v>
      </c>
      <c r="AI191" s="10">
        <v>788</v>
      </c>
      <c r="AJ191" s="14">
        <f t="shared" si="55"/>
        <v>206</v>
      </c>
      <c r="AK191" s="11">
        <f t="shared" si="56"/>
        <v>0.81997918834547345</v>
      </c>
      <c r="AL191" s="11">
        <f t="shared" ref="AL191:AL204" si="59">(AI191-AI190)/AJ191</f>
        <v>0.76213592233009708</v>
      </c>
      <c r="AM191" s="8">
        <v>827</v>
      </c>
      <c r="AN191" s="15">
        <f t="shared" si="58"/>
        <v>170</v>
      </c>
      <c r="AO191" s="13">
        <v>0.81159999999999999</v>
      </c>
      <c r="AP191" s="2"/>
      <c r="AS191" s="2"/>
      <c r="AT191" s="3"/>
      <c r="AW191" s="33"/>
      <c r="AY191" s="3"/>
    </row>
    <row r="192" spans="1:51" s="17" customFormat="1" ht="15.75" customHeight="1" x14ac:dyDescent="0.25">
      <c r="A192" s="7">
        <v>0.5</v>
      </c>
      <c r="B192" s="11">
        <v>0.15013901760889714</v>
      </c>
      <c r="C192" s="10">
        <v>1079</v>
      </c>
      <c r="D192" s="10">
        <v>827</v>
      </c>
      <c r="E192" s="14">
        <v>148</v>
      </c>
      <c r="F192" s="11">
        <v>0.76645041705282668</v>
      </c>
      <c r="G192" s="11">
        <v>0.84459459459459463</v>
      </c>
      <c r="H192" s="8">
        <v>917</v>
      </c>
      <c r="I192" s="15">
        <v>132</v>
      </c>
      <c r="J192" s="13">
        <f>$AO$11</f>
        <v>0.87760000000000005</v>
      </c>
      <c r="Y192" s="3"/>
      <c r="Z192" s="3"/>
      <c r="AA192" s="3"/>
      <c r="AB192" s="3"/>
      <c r="AC192" s="3"/>
      <c r="AF192" s="7">
        <v>0.5</v>
      </c>
      <c r="AG192" s="11">
        <f t="shared" si="54"/>
        <v>0.14991181657848324</v>
      </c>
      <c r="AH192" s="10">
        <v>1134</v>
      </c>
      <c r="AI192" s="10">
        <v>907</v>
      </c>
      <c r="AJ192" s="14">
        <f t="shared" si="55"/>
        <v>173</v>
      </c>
      <c r="AK192" s="11">
        <f t="shared" si="56"/>
        <v>0.79982363315696647</v>
      </c>
      <c r="AL192" s="11">
        <f t="shared" si="59"/>
        <v>0.68786127167630062</v>
      </c>
      <c r="AM192" s="8">
        <v>964</v>
      </c>
      <c r="AN192" s="15">
        <f t="shared" si="58"/>
        <v>137</v>
      </c>
      <c r="AO192" s="13">
        <v>0.79749999999999999</v>
      </c>
      <c r="AP192" s="2"/>
      <c r="AS192" s="2"/>
      <c r="AT192" s="3"/>
      <c r="AW192" s="33"/>
      <c r="AY192" s="3"/>
    </row>
    <row r="193" spans="1:51" s="17" customFormat="1" ht="15.75" customHeight="1" x14ac:dyDescent="0.25">
      <c r="A193" s="7">
        <v>0.52083333333333337</v>
      </c>
      <c r="B193" s="11">
        <v>0.15837479270315091</v>
      </c>
      <c r="C193" s="10">
        <v>1206</v>
      </c>
      <c r="D193" s="10">
        <v>899</v>
      </c>
      <c r="E193" s="14">
        <v>127</v>
      </c>
      <c r="F193" s="11">
        <v>0.74543946932006633</v>
      </c>
      <c r="G193" s="11">
        <v>0.56692913385826771</v>
      </c>
      <c r="H193" s="8">
        <v>1015</v>
      </c>
      <c r="I193" s="15">
        <v>98</v>
      </c>
      <c r="J193" s="13">
        <v>0.66339999999999999</v>
      </c>
      <c r="Y193" s="3"/>
      <c r="Z193" s="3"/>
      <c r="AA193" s="3"/>
      <c r="AB193" s="3"/>
      <c r="AC193" s="3"/>
      <c r="AF193" s="7">
        <v>0.52083333333333337</v>
      </c>
      <c r="AG193" s="11">
        <f t="shared" si="54"/>
        <v>0.1492063492063492</v>
      </c>
      <c r="AH193" s="10">
        <v>1260</v>
      </c>
      <c r="AI193" s="10">
        <v>997</v>
      </c>
      <c r="AJ193" s="14">
        <f t="shared" si="55"/>
        <v>126</v>
      </c>
      <c r="AK193" s="11">
        <f t="shared" si="56"/>
        <v>0.79126984126984123</v>
      </c>
      <c r="AL193" s="11">
        <f t="shared" si="59"/>
        <v>0.7142857142857143</v>
      </c>
      <c r="AM193" s="8">
        <v>1072</v>
      </c>
      <c r="AN193" s="15">
        <f t="shared" si="58"/>
        <v>108</v>
      </c>
      <c r="AO193" s="13">
        <v>0.78410000000000002</v>
      </c>
      <c r="AP193" s="2"/>
      <c r="AS193" s="2"/>
      <c r="AT193" s="3"/>
      <c r="AW193" s="33"/>
      <c r="AY193" s="3"/>
    </row>
    <row r="194" spans="1:51" s="17" customFormat="1" ht="15.75" customHeight="1" x14ac:dyDescent="0.25">
      <c r="A194" s="7">
        <v>0.54166666666666663</v>
      </c>
      <c r="B194" s="11">
        <v>0.16902457185405809</v>
      </c>
      <c r="C194" s="10">
        <v>1343</v>
      </c>
      <c r="D194" s="10">
        <v>972</v>
      </c>
      <c r="E194" s="14">
        <v>137</v>
      </c>
      <c r="F194" s="11">
        <v>0.72375279225614297</v>
      </c>
      <c r="G194" s="11">
        <v>0.53284671532846717</v>
      </c>
      <c r="H194" s="8">
        <v>1116</v>
      </c>
      <c r="I194" s="15">
        <v>101</v>
      </c>
      <c r="J194" s="13">
        <v>0.66359999999999997</v>
      </c>
      <c r="Y194" s="3"/>
      <c r="Z194" s="3"/>
      <c r="AA194" s="3"/>
      <c r="AB194" s="3"/>
      <c r="AC194" s="3"/>
      <c r="AF194" s="7">
        <v>0.54652777777777783</v>
      </c>
      <c r="AG194" s="11">
        <f t="shared" si="54"/>
        <v>0.160431654676259</v>
      </c>
      <c r="AH194" s="10">
        <v>1390</v>
      </c>
      <c r="AI194" s="10">
        <v>1077</v>
      </c>
      <c r="AJ194" s="14">
        <f t="shared" si="55"/>
        <v>130</v>
      </c>
      <c r="AK194" s="11">
        <f t="shared" si="56"/>
        <v>0.77482014388489207</v>
      </c>
      <c r="AL194" s="11">
        <f t="shared" si="59"/>
        <v>0.61538461538461542</v>
      </c>
      <c r="AM194" s="8">
        <v>1167</v>
      </c>
      <c r="AN194" s="15">
        <f t="shared" si="58"/>
        <v>95</v>
      </c>
      <c r="AO194" s="13">
        <v>0.78490000000000004</v>
      </c>
      <c r="AP194" s="2"/>
      <c r="AS194" s="2"/>
      <c r="AT194" s="3"/>
      <c r="AW194" s="33"/>
      <c r="AY194" s="3"/>
    </row>
    <row r="195" spans="1:51" s="17" customFormat="1" ht="15.75" customHeight="1" x14ac:dyDescent="0.25">
      <c r="A195" s="7">
        <v>0.5625</v>
      </c>
      <c r="B195" s="11">
        <v>0.16131237183868763</v>
      </c>
      <c r="C195" s="10">
        <v>1463</v>
      </c>
      <c r="D195" s="10">
        <v>1083</v>
      </c>
      <c r="E195" s="14">
        <v>120</v>
      </c>
      <c r="F195" s="11">
        <v>0.74025974025974028</v>
      </c>
      <c r="G195" s="11">
        <v>0.92500000000000004</v>
      </c>
      <c r="H195" s="8">
        <v>1227</v>
      </c>
      <c r="I195" s="15">
        <v>111</v>
      </c>
      <c r="J195" s="13">
        <v>0.70630000000000004</v>
      </c>
      <c r="Y195" s="3"/>
      <c r="Z195" s="3"/>
      <c r="AA195" s="3"/>
      <c r="AB195" s="3"/>
      <c r="AC195" s="3"/>
      <c r="AF195" s="7">
        <v>0.5625</v>
      </c>
      <c r="AG195" s="11">
        <f t="shared" si="54"/>
        <v>0.17719869706840391</v>
      </c>
      <c r="AH195" s="10">
        <v>1535</v>
      </c>
      <c r="AI195" s="10">
        <v>1134</v>
      </c>
      <c r="AJ195" s="14">
        <f t="shared" si="55"/>
        <v>145</v>
      </c>
      <c r="AK195" s="11">
        <f t="shared" si="56"/>
        <v>0.73876221498371331</v>
      </c>
      <c r="AL195" s="11">
        <f t="shared" si="59"/>
        <v>0.39310344827586208</v>
      </c>
      <c r="AM195" s="8">
        <v>1263</v>
      </c>
      <c r="AN195" s="15">
        <f t="shared" si="58"/>
        <v>96</v>
      </c>
      <c r="AO195" s="13">
        <v>0.78300000000000003</v>
      </c>
      <c r="AP195" s="2"/>
      <c r="AS195" s="2"/>
      <c r="AT195" s="3"/>
      <c r="AW195" s="33"/>
      <c r="AY195" s="3"/>
    </row>
    <row r="196" spans="1:51" s="17" customFormat="1" ht="15.75" customHeight="1" x14ac:dyDescent="0.25">
      <c r="A196" s="7">
        <v>0.58333333333333337</v>
      </c>
      <c r="B196" s="11">
        <v>0.16229712858926343</v>
      </c>
      <c r="C196" s="10">
        <v>1602</v>
      </c>
      <c r="D196" s="10">
        <v>1187</v>
      </c>
      <c r="E196" s="14">
        <v>139</v>
      </c>
      <c r="F196" s="11">
        <f t="shared" ref="F196:F204" si="60">D196/C196</f>
        <v>0.74094881398252188</v>
      </c>
      <c r="G196" s="11">
        <f t="shared" ref="G196:G204" si="61">(D196-D195)/E196</f>
        <v>0.74820143884892087</v>
      </c>
      <c r="H196" s="8">
        <v>1342</v>
      </c>
      <c r="I196" s="15">
        <v>115</v>
      </c>
      <c r="J196" s="13">
        <v>0.72860000000000003</v>
      </c>
      <c r="Y196" s="3"/>
      <c r="Z196" s="3"/>
      <c r="AA196" s="3"/>
      <c r="AB196" s="3"/>
      <c r="AC196" s="3"/>
      <c r="AF196" s="7">
        <v>0.58333333333333337</v>
      </c>
      <c r="AG196" s="11">
        <f t="shared" si="54"/>
        <v>0.17616279069767443</v>
      </c>
      <c r="AH196" s="10">
        <v>1720</v>
      </c>
      <c r="AI196" s="10">
        <v>1250</v>
      </c>
      <c r="AJ196" s="14">
        <f t="shared" si="55"/>
        <v>185</v>
      </c>
      <c r="AK196" s="11">
        <f t="shared" si="56"/>
        <v>0.72674418604651159</v>
      </c>
      <c r="AL196" s="11">
        <f t="shared" si="59"/>
        <v>0.62702702702702706</v>
      </c>
      <c r="AM196" s="8">
        <v>1417</v>
      </c>
      <c r="AN196" s="15">
        <f t="shared" si="58"/>
        <v>154</v>
      </c>
      <c r="AO196" s="13">
        <v>0.79649999999999999</v>
      </c>
      <c r="AP196" s="2"/>
      <c r="AS196" s="2"/>
      <c r="AT196" s="3"/>
      <c r="AW196" s="33"/>
      <c r="AY196" s="3"/>
    </row>
    <row r="197" spans="1:51" s="17" customFormat="1" ht="15.75" customHeight="1" x14ac:dyDescent="0.25">
      <c r="A197" s="7">
        <v>0.60416666666666663</v>
      </c>
      <c r="B197" s="11">
        <v>0.15589569160997732</v>
      </c>
      <c r="C197" s="10">
        <v>1764</v>
      </c>
      <c r="D197" s="10">
        <v>1328</v>
      </c>
      <c r="E197" s="14">
        <v>162</v>
      </c>
      <c r="F197" s="11">
        <f t="shared" si="60"/>
        <v>0.75283446712018143</v>
      </c>
      <c r="G197" s="11">
        <f t="shared" si="61"/>
        <v>0.87037037037037035</v>
      </c>
      <c r="H197" s="8">
        <v>1489</v>
      </c>
      <c r="I197" s="15">
        <v>147</v>
      </c>
      <c r="J197" s="13">
        <v>0.74029999999999996</v>
      </c>
      <c r="Y197" s="3"/>
      <c r="Z197" s="3"/>
      <c r="AA197" s="3"/>
      <c r="AB197" s="3"/>
      <c r="AC197" s="3"/>
      <c r="AF197" s="7">
        <v>0.60416666666666663</v>
      </c>
      <c r="AG197" s="11">
        <f t="shared" si="54"/>
        <v>0.17241379310344829</v>
      </c>
      <c r="AH197" s="10">
        <v>1885</v>
      </c>
      <c r="AI197" s="10">
        <v>1392</v>
      </c>
      <c r="AJ197" s="14">
        <f t="shared" si="55"/>
        <v>165</v>
      </c>
      <c r="AK197" s="11">
        <f t="shared" si="56"/>
        <v>0.7384615384615385</v>
      </c>
      <c r="AL197" s="11">
        <f t="shared" si="59"/>
        <v>0.8606060606060606</v>
      </c>
      <c r="AM197" s="8">
        <v>1560</v>
      </c>
      <c r="AN197" s="15">
        <f t="shared" si="58"/>
        <v>143</v>
      </c>
      <c r="AO197" s="13">
        <v>0.80159999999999998</v>
      </c>
      <c r="AP197" s="2"/>
      <c r="AS197" s="2"/>
      <c r="AT197" s="3"/>
      <c r="AW197" s="33"/>
      <c r="AY197" s="3"/>
    </row>
    <row r="198" spans="1:51" s="17" customFormat="1" ht="15.75" customHeight="1" x14ac:dyDescent="0.25">
      <c r="A198" s="7">
        <v>0.625</v>
      </c>
      <c r="B198" s="11">
        <v>0.15534979423868311</v>
      </c>
      <c r="C198" s="10">
        <v>1944</v>
      </c>
      <c r="D198" s="10">
        <v>1472</v>
      </c>
      <c r="E198" s="14">
        <v>180</v>
      </c>
      <c r="F198" s="11">
        <f t="shared" si="60"/>
        <v>0.75720164609053497</v>
      </c>
      <c r="G198" s="11">
        <f t="shared" si="61"/>
        <v>0.8</v>
      </c>
      <c r="H198" s="8">
        <v>1642</v>
      </c>
      <c r="I198" s="15">
        <v>153</v>
      </c>
      <c r="J198" s="13">
        <v>0.75460000000000005</v>
      </c>
      <c r="Y198" s="3"/>
      <c r="Z198" s="3"/>
      <c r="AA198" s="3"/>
      <c r="AB198" s="3"/>
      <c r="AC198" s="3"/>
      <c r="AF198" s="7">
        <v>0.625</v>
      </c>
      <c r="AG198" s="11">
        <f t="shared" si="54"/>
        <v>0.16163583252190847</v>
      </c>
      <c r="AH198" s="10">
        <v>2054</v>
      </c>
      <c r="AI198" s="10">
        <v>1549</v>
      </c>
      <c r="AJ198" s="14">
        <f t="shared" si="55"/>
        <v>169</v>
      </c>
      <c r="AK198" s="11">
        <f t="shared" si="56"/>
        <v>0.75413826679649465</v>
      </c>
      <c r="AL198" s="11">
        <f t="shared" si="59"/>
        <v>0.92899408284023666</v>
      </c>
      <c r="AM198" s="8">
        <v>1722</v>
      </c>
      <c r="AN198" s="15">
        <f t="shared" si="58"/>
        <v>162</v>
      </c>
      <c r="AO198" s="13">
        <v>0.81179999999999997</v>
      </c>
      <c r="AP198" s="2"/>
      <c r="AS198" s="2"/>
      <c r="AT198" s="3"/>
      <c r="AW198" s="33"/>
      <c r="AY198" s="3"/>
    </row>
    <row r="199" spans="1:51" s="17" customFormat="1" ht="15.75" customHeight="1" x14ac:dyDescent="0.25">
      <c r="A199" s="7">
        <v>0.65277777777777779</v>
      </c>
      <c r="B199" s="11">
        <v>0.15104166666666666</v>
      </c>
      <c r="C199" s="10">
        <v>2112</v>
      </c>
      <c r="D199" s="10">
        <v>1603</v>
      </c>
      <c r="E199" s="14">
        <f t="shared" ref="E199:E204" si="62">C199-C198</f>
        <v>168</v>
      </c>
      <c r="F199" s="11">
        <f t="shared" si="60"/>
        <v>0.75899621212121215</v>
      </c>
      <c r="G199" s="11">
        <f t="shared" si="61"/>
        <v>0.77976190476190477</v>
      </c>
      <c r="H199" s="8">
        <v>1793</v>
      </c>
      <c r="I199" s="15">
        <f>H199-H198</f>
        <v>151</v>
      </c>
      <c r="J199" s="13">
        <v>0.77459999999999996</v>
      </c>
      <c r="Y199" s="3"/>
      <c r="Z199" s="3"/>
      <c r="AA199" s="3"/>
      <c r="AB199" s="3"/>
      <c r="AC199" s="3"/>
      <c r="AF199" s="7">
        <v>0.65277777777777779</v>
      </c>
      <c r="AG199" s="11" t="e">
        <f>(AH199-AM199)/AH199</f>
        <v>#DIV/0!</v>
      </c>
      <c r="AH199" s="10"/>
      <c r="AI199" s="10"/>
      <c r="AJ199" s="14">
        <f t="shared" si="55"/>
        <v>-2054</v>
      </c>
      <c r="AK199" s="11" t="e">
        <f t="shared" si="56"/>
        <v>#DIV/0!</v>
      </c>
      <c r="AL199" s="11">
        <f t="shared" si="59"/>
        <v>0.75413826679649465</v>
      </c>
      <c r="AM199" s="8"/>
      <c r="AN199" s="15">
        <f t="shared" si="58"/>
        <v>-1722</v>
      </c>
      <c r="AO199" s="13"/>
      <c r="AP199" s="2"/>
      <c r="AS199" s="2"/>
      <c r="AT199" s="3"/>
      <c r="AW199" s="33"/>
      <c r="AY199" s="3"/>
    </row>
    <row r="200" spans="1:51" s="17" customFormat="1" ht="15.75" customHeight="1" x14ac:dyDescent="0.25">
      <c r="A200" s="7">
        <v>0.66666666666666663</v>
      </c>
      <c r="B200" s="11">
        <v>0.15713662156263641</v>
      </c>
      <c r="C200" s="10">
        <v>2291</v>
      </c>
      <c r="D200" s="10">
        <v>1719</v>
      </c>
      <c r="E200" s="14">
        <v>179</v>
      </c>
      <c r="F200" s="11">
        <f t="shared" si="60"/>
        <v>0.75032736796158883</v>
      </c>
      <c r="G200" s="11">
        <f t="shared" si="61"/>
        <v>0.64804469273743015</v>
      </c>
      <c r="H200" s="8">
        <v>1931</v>
      </c>
      <c r="I200" s="15">
        <v>138</v>
      </c>
      <c r="J200" s="13">
        <v>0.74739999999999995</v>
      </c>
      <c r="Y200" s="3"/>
      <c r="Z200" s="3"/>
      <c r="AA200" s="3"/>
      <c r="AB200" s="3"/>
      <c r="AC200" s="3"/>
      <c r="AF200" s="7">
        <v>0.66666666666666663</v>
      </c>
      <c r="AG200" s="11">
        <f t="shared" ref="AG200:AG204" si="63">(AH200-AM200)/AH200</f>
        <v>0.17436721574929689</v>
      </c>
      <c r="AH200" s="10">
        <v>2489</v>
      </c>
      <c r="AI200" s="10">
        <v>1827</v>
      </c>
      <c r="AJ200" s="14">
        <f t="shared" si="55"/>
        <v>2489</v>
      </c>
      <c r="AK200" s="11">
        <f t="shared" si="56"/>
        <v>0.73402973081558864</v>
      </c>
      <c r="AL200" s="11">
        <f t="shared" si="59"/>
        <v>0.73402973081558864</v>
      </c>
      <c r="AM200" s="8">
        <v>2055</v>
      </c>
      <c r="AN200" s="15">
        <f t="shared" si="58"/>
        <v>2055</v>
      </c>
      <c r="AO200" s="13">
        <v>0.81179999999999997</v>
      </c>
      <c r="AP200" s="2"/>
      <c r="AS200" s="2"/>
      <c r="AT200" s="3"/>
      <c r="AW200" s="33"/>
      <c r="AY200" s="3"/>
    </row>
    <row r="201" spans="1:51" s="17" customFormat="1" ht="15.75" customHeight="1" x14ac:dyDescent="0.25">
      <c r="A201" s="7">
        <v>0.6875</v>
      </c>
      <c r="B201" s="11">
        <f t="shared" ref="B201:B204" si="64">(C201-H201)/C201</f>
        <v>0.15738498789346247</v>
      </c>
      <c r="C201" s="10">
        <v>2478</v>
      </c>
      <c r="D201" s="10">
        <v>1866</v>
      </c>
      <c r="E201" s="14">
        <v>187</v>
      </c>
      <c r="F201" s="11">
        <f t="shared" si="60"/>
        <v>0.75302663438256656</v>
      </c>
      <c r="G201" s="11">
        <f t="shared" si="61"/>
        <v>0.78609625668449201</v>
      </c>
      <c r="H201" s="8">
        <v>2088</v>
      </c>
      <c r="I201" s="15">
        <v>157</v>
      </c>
      <c r="J201" s="13">
        <v>0.75980000000000003</v>
      </c>
      <c r="Y201" s="3"/>
      <c r="Z201" s="3"/>
      <c r="AA201" s="3"/>
      <c r="AB201" s="3"/>
      <c r="AC201" s="3"/>
      <c r="AF201" s="7">
        <v>0.6875</v>
      </c>
      <c r="AG201" s="11">
        <f t="shared" si="63"/>
        <v>0.1784649776453055</v>
      </c>
      <c r="AH201" s="10">
        <v>2684</v>
      </c>
      <c r="AI201" s="10">
        <v>1948</v>
      </c>
      <c r="AJ201" s="14">
        <f t="shared" si="55"/>
        <v>195</v>
      </c>
      <c r="AK201" s="11">
        <f t="shared" si="56"/>
        <v>0.72578241430700452</v>
      </c>
      <c r="AL201" s="11">
        <f t="shared" si="59"/>
        <v>0.62051282051282053</v>
      </c>
      <c r="AM201" s="8">
        <v>2205</v>
      </c>
      <c r="AN201" s="15">
        <f t="shared" si="58"/>
        <v>150</v>
      </c>
      <c r="AO201" s="13">
        <v>0.81520000000000004</v>
      </c>
      <c r="AP201" s="2"/>
      <c r="AS201" s="2"/>
      <c r="AT201" s="3"/>
      <c r="AW201" s="33"/>
      <c r="AY201" s="3"/>
    </row>
    <row r="202" spans="1:51" s="17" customFormat="1" ht="15.75" customHeight="1" x14ac:dyDescent="0.25">
      <c r="A202" s="7">
        <v>0.70833333333333337</v>
      </c>
      <c r="B202" s="11">
        <f t="shared" si="64"/>
        <v>0.16296296296296298</v>
      </c>
      <c r="C202" s="10">
        <v>2700</v>
      </c>
      <c r="D202" s="10">
        <v>2023</v>
      </c>
      <c r="E202" s="14">
        <v>222</v>
      </c>
      <c r="F202" s="11">
        <f t="shared" si="60"/>
        <v>0.74925925925925929</v>
      </c>
      <c r="G202" s="11">
        <f t="shared" si="61"/>
        <v>0.7072072072072072</v>
      </c>
      <c r="H202" s="8">
        <v>2260</v>
      </c>
      <c r="I202" s="15">
        <v>172</v>
      </c>
      <c r="J202" s="13">
        <v>0.76229999999999998</v>
      </c>
      <c r="Y202" s="3"/>
      <c r="Z202" s="3"/>
      <c r="AA202" s="3"/>
      <c r="AB202" s="3"/>
      <c r="AC202" s="3"/>
      <c r="AF202" s="7">
        <v>0.70833333333333337</v>
      </c>
      <c r="AG202" s="11">
        <f t="shared" si="63"/>
        <v>0.17938931297709923</v>
      </c>
      <c r="AH202" s="10">
        <v>2882</v>
      </c>
      <c r="AI202" s="10">
        <v>2087</v>
      </c>
      <c r="AJ202" s="14">
        <f t="shared" si="55"/>
        <v>198</v>
      </c>
      <c r="AK202" s="11">
        <f t="shared" si="56"/>
        <v>0.72414989590562107</v>
      </c>
      <c r="AL202" s="11">
        <f t="shared" si="59"/>
        <v>0.70202020202020199</v>
      </c>
      <c r="AM202" s="8">
        <v>2365</v>
      </c>
      <c r="AN202" s="15">
        <f t="shared" si="58"/>
        <v>160</v>
      </c>
      <c r="AO202" s="13">
        <v>0.8256</v>
      </c>
      <c r="AP202" s="2"/>
      <c r="AS202" s="2"/>
      <c r="AT202" s="3"/>
      <c r="AW202" s="33"/>
      <c r="AY202" s="3"/>
    </row>
    <row r="203" spans="1:51" s="17" customFormat="1" ht="15.75" customHeight="1" x14ac:dyDescent="0.25">
      <c r="A203" s="7">
        <v>0.72916666666666663</v>
      </c>
      <c r="B203" s="11">
        <f t="shared" si="64"/>
        <v>0.16367476240760295</v>
      </c>
      <c r="C203" s="10">
        <v>2841</v>
      </c>
      <c r="D203" s="10">
        <v>2123</v>
      </c>
      <c r="E203" s="14">
        <v>141</v>
      </c>
      <c r="F203" s="11">
        <f t="shared" si="60"/>
        <v>0.7472720872932066</v>
      </c>
      <c r="G203" s="11">
        <f t="shared" si="61"/>
        <v>0.70921985815602839</v>
      </c>
      <c r="H203" s="8">
        <v>2376</v>
      </c>
      <c r="I203" s="15">
        <v>116</v>
      </c>
      <c r="J203" s="13">
        <v>0.76229999999999998</v>
      </c>
      <c r="Y203" s="3"/>
      <c r="Z203" s="3"/>
      <c r="AA203" s="3"/>
      <c r="AB203" s="3"/>
      <c r="AC203" s="3"/>
      <c r="AF203" s="7">
        <v>0.72916666666666663</v>
      </c>
      <c r="AG203" s="11">
        <f t="shared" si="63"/>
        <v>0.17462932454695224</v>
      </c>
      <c r="AH203" s="10">
        <v>3035</v>
      </c>
      <c r="AI203" s="10">
        <v>2204</v>
      </c>
      <c r="AJ203" s="14">
        <f t="shared" si="55"/>
        <v>153</v>
      </c>
      <c r="AK203" s="11">
        <f t="shared" si="56"/>
        <v>0.72619439868204283</v>
      </c>
      <c r="AL203" s="11">
        <f t="shared" si="59"/>
        <v>0.76470588235294112</v>
      </c>
      <c r="AM203" s="8">
        <v>2505</v>
      </c>
      <c r="AN203" s="15">
        <f t="shared" si="58"/>
        <v>140</v>
      </c>
      <c r="AO203" s="13">
        <v>0.82940000000000003</v>
      </c>
      <c r="AP203" s="2"/>
      <c r="AS203" s="2"/>
      <c r="AT203" s="3"/>
      <c r="AW203" s="33"/>
      <c r="AY203" s="3"/>
    </row>
    <row r="204" spans="1:51" s="17" customFormat="1" ht="15.75" customHeight="1" x14ac:dyDescent="0.25">
      <c r="A204" s="7">
        <v>0.75</v>
      </c>
      <c r="B204" s="11">
        <f t="shared" si="64"/>
        <v>0.11769087523277467</v>
      </c>
      <c r="C204" s="10">
        <f t="shared" ref="C204" si="65">$E$16</f>
        <v>2685</v>
      </c>
      <c r="D204" s="10">
        <f t="shared" ref="D204" si="66">$AF$16</f>
        <v>2234</v>
      </c>
      <c r="E204" s="14">
        <f t="shared" si="62"/>
        <v>-156</v>
      </c>
      <c r="F204" s="11">
        <f t="shared" si="60"/>
        <v>0.83202979515828679</v>
      </c>
      <c r="G204" s="11">
        <f t="shared" si="61"/>
        <v>-0.71153846153846156</v>
      </c>
      <c r="H204" s="8">
        <f t="shared" ref="H204" si="67">$AU$16</f>
        <v>2369</v>
      </c>
      <c r="I204" s="15">
        <f t="shared" ref="I204" si="68">H204-H203</f>
        <v>-7</v>
      </c>
      <c r="J204" s="13">
        <f>$AO$11</f>
        <v>0.87760000000000005</v>
      </c>
      <c r="Y204" s="3"/>
      <c r="Z204" s="3"/>
      <c r="AA204" s="3"/>
      <c r="AB204" s="3"/>
      <c r="AC204" s="3"/>
      <c r="AF204" s="7">
        <v>0.75</v>
      </c>
      <c r="AG204" s="11">
        <f t="shared" si="63"/>
        <v>0.17866161616161616</v>
      </c>
      <c r="AH204" s="10">
        <v>3168</v>
      </c>
      <c r="AI204" s="10">
        <v>2292</v>
      </c>
      <c r="AJ204" s="14">
        <f t="shared" si="55"/>
        <v>133</v>
      </c>
      <c r="AK204" s="11">
        <f t="shared" si="56"/>
        <v>0.72348484848484851</v>
      </c>
      <c r="AL204" s="11">
        <f t="shared" si="59"/>
        <v>0.66165413533834583</v>
      </c>
      <c r="AM204" s="8">
        <v>2602</v>
      </c>
      <c r="AN204" s="15">
        <f t="shared" si="58"/>
        <v>97</v>
      </c>
      <c r="AO204" s="13">
        <v>0.80969999999999998</v>
      </c>
      <c r="AP204" s="2"/>
      <c r="AS204" s="2"/>
      <c r="AT204" s="3"/>
      <c r="AW204" s="33"/>
      <c r="AY204" s="3"/>
    </row>
    <row r="205" spans="1:51" s="17" customFormat="1" ht="15.75" customHeight="1" x14ac:dyDescent="0.15">
      <c r="F205" s="2"/>
      <c r="Y205" s="3"/>
      <c r="Z205" s="3"/>
      <c r="AA205" s="3"/>
      <c r="AB205" s="3"/>
      <c r="AC205" s="3"/>
      <c r="AH205" s="2"/>
      <c r="AI205" s="2"/>
      <c r="AJ205" s="2"/>
      <c r="AK205" s="2"/>
      <c r="AL205" s="2"/>
      <c r="AM205" s="2"/>
      <c r="AN205" s="2"/>
      <c r="AO205" s="5"/>
      <c r="AP205" s="2"/>
      <c r="AS205" s="2"/>
      <c r="AT205" s="3"/>
      <c r="AW205" s="33"/>
      <c r="AY205" s="3"/>
    </row>
    <row r="206" spans="1:51" s="17" customFormat="1" ht="15.75" customHeight="1" x14ac:dyDescent="0.15">
      <c r="F206" s="2"/>
      <c r="Y206" s="3"/>
      <c r="Z206" s="3"/>
      <c r="AA206" s="3"/>
      <c r="AB206" s="3"/>
      <c r="AC206" s="3"/>
      <c r="AH206" s="2"/>
      <c r="AI206" s="2"/>
      <c r="AJ206" s="2"/>
      <c r="AK206" s="2"/>
      <c r="AL206" s="2"/>
      <c r="AM206" s="2"/>
      <c r="AN206" s="2"/>
      <c r="AO206" s="5"/>
      <c r="AP206" s="2"/>
      <c r="AS206" s="2"/>
      <c r="AT206" s="3"/>
      <c r="AW206" s="33"/>
      <c r="AY206" s="3"/>
    </row>
    <row r="207" spans="1:51" s="17" customFormat="1" ht="15.75" customHeight="1" x14ac:dyDescent="0.15">
      <c r="F207" s="2"/>
      <c r="Y207" s="3"/>
      <c r="Z207" s="3"/>
      <c r="AA207" s="3"/>
      <c r="AB207" s="3"/>
      <c r="AC207" s="3"/>
      <c r="AH207" s="2"/>
      <c r="AI207" s="2"/>
      <c r="AJ207" s="2"/>
      <c r="AK207" s="2"/>
      <c r="AL207" s="2"/>
      <c r="AM207" s="2"/>
      <c r="AN207" s="2"/>
      <c r="AO207" s="5"/>
      <c r="AP207" s="2"/>
      <c r="AS207" s="2"/>
      <c r="AT207" s="3"/>
      <c r="AW207" s="33"/>
      <c r="AY207" s="3"/>
    </row>
    <row r="208" spans="1:51" s="17" customFormat="1" ht="15.75" customHeight="1" x14ac:dyDescent="0.15">
      <c r="F208" s="2"/>
      <c r="Y208" s="3"/>
      <c r="Z208" s="3"/>
      <c r="AA208" s="3"/>
      <c r="AB208" s="3"/>
      <c r="AC208" s="3"/>
      <c r="AH208" s="2"/>
      <c r="AI208" s="2"/>
      <c r="AJ208" s="2"/>
      <c r="AK208" s="2"/>
      <c r="AL208" s="2"/>
      <c r="AM208" s="2"/>
      <c r="AN208" s="2"/>
      <c r="AO208" s="5"/>
      <c r="AP208" s="2"/>
      <c r="AS208" s="2"/>
      <c r="AT208" s="3"/>
      <c r="AW208" s="33"/>
      <c r="AY208" s="3"/>
    </row>
    <row r="209" spans="1:51" s="17" customFormat="1" ht="15.75" customHeight="1" x14ac:dyDescent="0.15">
      <c r="A209" s="67">
        <v>43909</v>
      </c>
      <c r="B209" s="68"/>
      <c r="C209" s="68"/>
      <c r="D209" s="68"/>
      <c r="E209" s="68"/>
      <c r="F209" s="68"/>
      <c r="G209" s="69"/>
      <c r="Y209" s="3"/>
      <c r="Z209" s="3"/>
      <c r="AA209" s="3"/>
      <c r="AB209" s="3"/>
      <c r="AC209" s="3"/>
      <c r="AF209" s="67">
        <v>43908</v>
      </c>
      <c r="AG209" s="68"/>
      <c r="AH209" s="68"/>
      <c r="AI209" s="68"/>
      <c r="AJ209" s="68"/>
      <c r="AK209" s="68"/>
      <c r="AL209" s="69"/>
      <c r="AP209" s="2"/>
      <c r="AS209" s="2"/>
      <c r="AT209" s="3"/>
      <c r="AW209" s="33"/>
      <c r="AY209" s="3"/>
    </row>
    <row r="210" spans="1:51" s="17" customFormat="1" ht="15.75" customHeight="1" x14ac:dyDescent="0.25">
      <c r="A210" s="70" t="s">
        <v>118</v>
      </c>
      <c r="B210" s="71"/>
      <c r="C210" s="71"/>
      <c r="D210" s="71"/>
      <c r="E210" s="71"/>
      <c r="F210" s="71"/>
      <c r="G210" s="72"/>
      <c r="H210" s="18"/>
      <c r="I210" s="18"/>
      <c r="J210" s="18"/>
      <c r="Y210" s="3"/>
      <c r="Z210" s="3"/>
      <c r="AA210" s="3"/>
      <c r="AB210" s="3"/>
      <c r="AC210" s="3"/>
      <c r="AF210" s="70" t="s">
        <v>117</v>
      </c>
      <c r="AG210" s="71"/>
      <c r="AH210" s="71"/>
      <c r="AI210" s="71"/>
      <c r="AJ210" s="71"/>
      <c r="AK210" s="71"/>
      <c r="AL210" s="72"/>
      <c r="AM210" s="18"/>
      <c r="AN210" s="18"/>
      <c r="AO210" s="18"/>
      <c r="AP210" s="2"/>
      <c r="AS210" s="2"/>
      <c r="AT210" s="3"/>
      <c r="AW210" s="33"/>
      <c r="AY210" s="3"/>
    </row>
    <row r="211" spans="1:51" s="17" customFormat="1" ht="15.75" customHeight="1" x14ac:dyDescent="0.25">
      <c r="A211" s="9" t="s">
        <v>0</v>
      </c>
      <c r="B211" s="16" t="s">
        <v>70</v>
      </c>
      <c r="C211" s="9" t="s">
        <v>1</v>
      </c>
      <c r="D211" s="9" t="s">
        <v>2</v>
      </c>
      <c r="E211" s="9" t="s">
        <v>3</v>
      </c>
      <c r="F211" s="9" t="s">
        <v>4</v>
      </c>
      <c r="G211" s="9" t="s">
        <v>5</v>
      </c>
      <c r="H211" s="6" t="s">
        <v>6</v>
      </c>
      <c r="I211" s="9" t="s">
        <v>7</v>
      </c>
      <c r="J211" s="9" t="s">
        <v>8</v>
      </c>
      <c r="Y211" s="3"/>
      <c r="Z211" s="3"/>
      <c r="AA211" s="3"/>
      <c r="AB211" s="3"/>
      <c r="AC211" s="3"/>
      <c r="AF211" s="9" t="s">
        <v>0</v>
      </c>
      <c r="AG211" s="16" t="s">
        <v>70</v>
      </c>
      <c r="AH211" s="9" t="s">
        <v>1</v>
      </c>
      <c r="AI211" s="9" t="s">
        <v>2</v>
      </c>
      <c r="AJ211" s="9" t="s">
        <v>3</v>
      </c>
      <c r="AK211" s="9" t="s">
        <v>4</v>
      </c>
      <c r="AL211" s="9" t="s">
        <v>5</v>
      </c>
      <c r="AM211" s="6" t="s">
        <v>6</v>
      </c>
      <c r="AN211" s="9" t="s">
        <v>7</v>
      </c>
      <c r="AO211" s="9" t="s">
        <v>8</v>
      </c>
      <c r="AP211" s="27"/>
      <c r="AQ211" s="9" t="s">
        <v>88</v>
      </c>
      <c r="AR211" s="9" t="s">
        <v>92</v>
      </c>
      <c r="AS211" s="9" t="s">
        <v>89</v>
      </c>
      <c r="AT211" s="9" t="s">
        <v>116</v>
      </c>
      <c r="AU211" s="9" t="s">
        <v>73</v>
      </c>
      <c r="AV211" s="9" t="s">
        <v>93</v>
      </c>
      <c r="AW211" s="33"/>
      <c r="AY211" s="3"/>
    </row>
    <row r="212" spans="1:51" s="17" customFormat="1" ht="15.75" customHeight="1" x14ac:dyDescent="0.25">
      <c r="A212" s="7">
        <v>0.39583333333333331</v>
      </c>
      <c r="B212" s="11">
        <f>(C212-H212)/C212</f>
        <v>1.2738853503184714E-2</v>
      </c>
      <c r="C212" s="10">
        <v>157</v>
      </c>
      <c r="D212" s="10">
        <v>155</v>
      </c>
      <c r="E212" s="10">
        <v>157</v>
      </c>
      <c r="F212" s="11">
        <f>D212/C212</f>
        <v>0.98726114649681529</v>
      </c>
      <c r="G212" s="12">
        <f>D212/C212</f>
        <v>0.98726114649681529</v>
      </c>
      <c r="H212" s="8">
        <v>155</v>
      </c>
      <c r="I212" s="15">
        <v>155</v>
      </c>
      <c r="J212" s="13">
        <v>1</v>
      </c>
      <c r="Y212" s="3"/>
      <c r="Z212" s="3"/>
      <c r="AA212" s="3"/>
      <c r="AB212" s="3"/>
      <c r="AC212" s="3"/>
      <c r="AF212" s="7">
        <v>0.39583333333333331</v>
      </c>
      <c r="AG212" s="11">
        <v>2.6143790849673203E-2</v>
      </c>
      <c r="AH212" s="10">
        <v>153</v>
      </c>
      <c r="AI212" s="10">
        <v>149</v>
      </c>
      <c r="AJ212" s="10">
        <v>153</v>
      </c>
      <c r="AK212" s="11">
        <v>0.97385620915032678</v>
      </c>
      <c r="AL212" s="12">
        <v>0.97385620915032678</v>
      </c>
      <c r="AM212" s="8">
        <v>149</v>
      </c>
      <c r="AN212" s="15">
        <v>149</v>
      </c>
      <c r="AO212" s="13">
        <v>1</v>
      </c>
      <c r="AP212" s="53" t="s">
        <v>85</v>
      </c>
      <c r="AQ212" s="54">
        <f>$E$16</f>
        <v>2685</v>
      </c>
      <c r="AR212" s="55">
        <f>(AQ212-AS212)/AQ212</f>
        <v>0.11769087523277467</v>
      </c>
      <c r="AS212" s="54">
        <f>$AU$16</f>
        <v>2369</v>
      </c>
      <c r="AT212" s="56">
        <f>$AF$16</f>
        <v>2234</v>
      </c>
      <c r="AU212" s="57">
        <f>AT212/AQ212</f>
        <v>0.83202979515828679</v>
      </c>
      <c r="AV212" s="56">
        <v>9.5</v>
      </c>
      <c r="AW212" s="33"/>
      <c r="AY212" s="3"/>
    </row>
    <row r="213" spans="1:51" s="17" customFormat="1" ht="15.75" customHeight="1" x14ac:dyDescent="0.25">
      <c r="A213" s="7">
        <v>0.41666666666666669</v>
      </c>
      <c r="B213" s="11">
        <f t="shared" ref="B213:B223" si="69">(C213-H213)/C213</f>
        <v>0.10382513661202186</v>
      </c>
      <c r="C213" s="10">
        <v>366</v>
      </c>
      <c r="D213" s="10">
        <v>323</v>
      </c>
      <c r="E213" s="14">
        <f t="shared" ref="E213:E229" si="70">C213-C212</f>
        <v>209</v>
      </c>
      <c r="F213" s="11">
        <f t="shared" ref="F213:F229" si="71">D213/C213</f>
        <v>0.88251366120218577</v>
      </c>
      <c r="G213" s="11">
        <f t="shared" ref="G213:G214" si="72">(D213-D212)/E213</f>
        <v>0.80382775119617222</v>
      </c>
      <c r="H213" s="8">
        <v>328</v>
      </c>
      <c r="I213" s="15">
        <f>H213-H212</f>
        <v>173</v>
      </c>
      <c r="J213" s="13">
        <v>0.88</v>
      </c>
      <c r="Y213" s="3"/>
      <c r="Z213" s="3"/>
      <c r="AA213" s="3"/>
      <c r="AB213" s="3"/>
      <c r="AC213" s="3"/>
      <c r="AF213" s="7">
        <v>0.41666666666666669</v>
      </c>
      <c r="AG213" s="11">
        <v>7.6470588235294124E-2</v>
      </c>
      <c r="AH213" s="10">
        <v>340</v>
      </c>
      <c r="AI213" s="10">
        <v>311</v>
      </c>
      <c r="AJ213" s="14">
        <v>187</v>
      </c>
      <c r="AK213" s="11">
        <v>0.91470588235294115</v>
      </c>
      <c r="AL213" s="11">
        <v>0.86631016042780751</v>
      </c>
      <c r="AM213" s="8">
        <v>314</v>
      </c>
      <c r="AN213" s="15">
        <v>165</v>
      </c>
      <c r="AO213" s="13">
        <v>0.875</v>
      </c>
      <c r="AP213" s="53" t="s">
        <v>86</v>
      </c>
      <c r="AQ213" s="54">
        <v>384</v>
      </c>
      <c r="AR213" s="55">
        <f>(AQ213-AS213)/AQ213</f>
        <v>0.30989583333333331</v>
      </c>
      <c r="AS213" s="54">
        <v>265</v>
      </c>
      <c r="AT213" s="54">
        <v>203</v>
      </c>
      <c r="AU213" s="58">
        <f>AT213/AQ213</f>
        <v>0.52864583333333337</v>
      </c>
      <c r="AV213" s="56">
        <v>12.27</v>
      </c>
      <c r="AW213" s="33"/>
      <c r="AY213" s="3"/>
    </row>
    <row r="214" spans="1:51" s="17" customFormat="1" ht="15.75" customHeight="1" x14ac:dyDescent="0.25">
      <c r="A214" s="7">
        <v>0.43958333333333338</v>
      </c>
      <c r="B214" s="11">
        <f t="shared" si="69"/>
        <v>0.14664310954063603</v>
      </c>
      <c r="C214" s="10">
        <v>566</v>
      </c>
      <c r="D214" s="10">
        <v>466</v>
      </c>
      <c r="E214" s="14">
        <f t="shared" si="70"/>
        <v>200</v>
      </c>
      <c r="F214" s="11">
        <f t="shared" si="71"/>
        <v>0.82332155477031799</v>
      </c>
      <c r="G214" s="11">
        <f t="shared" si="72"/>
        <v>0.71499999999999997</v>
      </c>
      <c r="H214" s="8">
        <v>483</v>
      </c>
      <c r="I214" s="15">
        <f t="shared" ref="I214:I229" si="73">H214-H213</f>
        <v>155</v>
      </c>
      <c r="J214" s="13">
        <v>0.79490000000000005</v>
      </c>
      <c r="Y214" s="3"/>
      <c r="Z214" s="3"/>
      <c r="AA214" s="3"/>
      <c r="AB214" s="3"/>
      <c r="AC214" s="3"/>
      <c r="AF214" s="7">
        <v>0.4375</v>
      </c>
      <c r="AG214" s="11">
        <v>0.13644524236983843</v>
      </c>
      <c r="AH214" s="10">
        <v>557</v>
      </c>
      <c r="AI214" s="10">
        <v>470</v>
      </c>
      <c r="AJ214" s="14">
        <v>217</v>
      </c>
      <c r="AK214" s="11">
        <v>0.84380610412926393</v>
      </c>
      <c r="AL214" s="11">
        <v>0.73271889400921664</v>
      </c>
      <c r="AM214" s="8">
        <v>481</v>
      </c>
      <c r="AN214" s="15">
        <v>167</v>
      </c>
      <c r="AO214" s="13">
        <v>0.7429</v>
      </c>
      <c r="AP214" s="59" t="s">
        <v>87</v>
      </c>
      <c r="AQ214" s="60">
        <f>SUM(AQ212:AQ213)</f>
        <v>3069</v>
      </c>
      <c r="AR214" s="61">
        <f>(AQ214-AS214)/AQ214</f>
        <v>0.14173998044965788</v>
      </c>
      <c r="AS214" s="60">
        <f>SUM(AS212:AS213)</f>
        <v>2634</v>
      </c>
      <c r="AT214" s="60">
        <f>SUM(AT212:AT213)</f>
        <v>2437</v>
      </c>
      <c r="AU214" s="61">
        <f>AT214/AQ214</f>
        <v>0.79406972955360056</v>
      </c>
      <c r="AV214" s="62">
        <f>(AS212*AV212+AS213*AV213)/AS214</f>
        <v>9.7786826119969632</v>
      </c>
      <c r="AW214" s="33"/>
      <c r="AY214" s="3"/>
    </row>
    <row r="215" spans="1:51" s="17" customFormat="1" ht="15.75" customHeight="1" x14ac:dyDescent="0.25">
      <c r="A215" s="7">
        <v>0.45833333333333331</v>
      </c>
      <c r="B215" s="11">
        <f t="shared" si="69"/>
        <v>0.12980132450331125</v>
      </c>
      <c r="C215" s="10">
        <v>755</v>
      </c>
      <c r="D215" s="10">
        <v>631</v>
      </c>
      <c r="E215" s="14">
        <f t="shared" si="70"/>
        <v>189</v>
      </c>
      <c r="F215" s="11">
        <f t="shared" si="71"/>
        <v>0.83576158940397349</v>
      </c>
      <c r="G215" s="11">
        <f>(D215-D214)/E215</f>
        <v>0.87301587301587302</v>
      </c>
      <c r="H215" s="8">
        <v>657</v>
      </c>
      <c r="I215" s="15">
        <f t="shared" si="73"/>
        <v>174</v>
      </c>
      <c r="J215" s="13">
        <v>0.81479999999999997</v>
      </c>
      <c r="Y215" s="3"/>
      <c r="Z215" s="3"/>
      <c r="AA215" s="3"/>
      <c r="AB215" s="3"/>
      <c r="AC215" s="3"/>
      <c r="AF215" s="7">
        <v>0.45833333333333331</v>
      </c>
      <c r="AG215" s="11">
        <v>0.144853875476493</v>
      </c>
      <c r="AH215" s="10">
        <v>787</v>
      </c>
      <c r="AI215" s="10">
        <v>640</v>
      </c>
      <c r="AJ215" s="14">
        <v>230</v>
      </c>
      <c r="AK215" s="11">
        <v>0.81321473951715373</v>
      </c>
      <c r="AL215" s="11">
        <v>0.73913043478260865</v>
      </c>
      <c r="AM215" s="8">
        <v>673</v>
      </c>
      <c r="AN215" s="15">
        <v>192</v>
      </c>
      <c r="AO215" s="13">
        <v>0.69810000000000005</v>
      </c>
      <c r="AP215" s="63" t="s">
        <v>107</v>
      </c>
      <c r="AQ215" s="64">
        <f>$E$12</f>
        <v>90</v>
      </c>
      <c r="AR215" s="55">
        <f>(AQ215-AS215)/AQ215</f>
        <v>4.4444444444444446E-2</v>
      </c>
      <c r="AS215" s="64">
        <f>$AU$12</f>
        <v>86</v>
      </c>
      <c r="AT215" s="64">
        <f>$AF$12</f>
        <v>86</v>
      </c>
      <c r="AU215" s="57">
        <f>AT215/AQ215</f>
        <v>0.9555555555555556</v>
      </c>
      <c r="AV215" s="56">
        <v>12.33</v>
      </c>
      <c r="AW215" s="33"/>
      <c r="AY215" s="3"/>
    </row>
    <row r="216" spans="1:51" s="17" customFormat="1" ht="15.75" customHeight="1" x14ac:dyDescent="0.25">
      <c r="A216" s="7">
        <v>0.47916666666666669</v>
      </c>
      <c r="B216" s="11">
        <f t="shared" si="69"/>
        <v>0.13943808532778357</v>
      </c>
      <c r="C216" s="10">
        <v>961</v>
      </c>
      <c r="D216" s="10">
        <v>788</v>
      </c>
      <c r="E216" s="14">
        <f t="shared" si="70"/>
        <v>206</v>
      </c>
      <c r="F216" s="11">
        <f t="shared" si="71"/>
        <v>0.81997918834547345</v>
      </c>
      <c r="G216" s="11">
        <f t="shared" ref="G216:G229" si="74">(D216-D215)/E216</f>
        <v>0.76213592233009708</v>
      </c>
      <c r="H216" s="8">
        <v>827</v>
      </c>
      <c r="I216" s="15">
        <f t="shared" si="73"/>
        <v>170</v>
      </c>
      <c r="J216" s="13">
        <v>0.81159999999999999</v>
      </c>
      <c r="Y216" s="3"/>
      <c r="Z216" s="3"/>
      <c r="AA216" s="3"/>
      <c r="AB216" s="3"/>
      <c r="AC216" s="3"/>
      <c r="AF216" s="7">
        <v>0.47916666666666669</v>
      </c>
      <c r="AG216" s="11">
        <v>0.17559523809523808</v>
      </c>
      <c r="AH216" s="10">
        <v>1008</v>
      </c>
      <c r="AI216" s="10">
        <v>731</v>
      </c>
      <c r="AJ216" s="14">
        <v>221</v>
      </c>
      <c r="AK216" s="11">
        <v>0.72519841269841268</v>
      </c>
      <c r="AL216" s="11">
        <v>0.41176470588235292</v>
      </c>
      <c r="AM216" s="8">
        <v>831</v>
      </c>
      <c r="AN216" s="15">
        <v>158</v>
      </c>
      <c r="AO216" s="13">
        <v>0.60940000000000005</v>
      </c>
      <c r="AP216" s="2"/>
      <c r="AS216" s="2"/>
      <c r="AT216" s="3"/>
      <c r="AW216" s="33"/>
      <c r="AY216" s="3"/>
    </row>
    <row r="217" spans="1:51" s="17" customFormat="1" ht="15.75" customHeight="1" x14ac:dyDescent="0.25">
      <c r="A217" s="7">
        <v>0.5</v>
      </c>
      <c r="B217" s="11">
        <f t="shared" si="69"/>
        <v>0.14991181657848324</v>
      </c>
      <c r="C217" s="10">
        <v>1134</v>
      </c>
      <c r="D217" s="10">
        <v>907</v>
      </c>
      <c r="E217" s="14">
        <f t="shared" si="70"/>
        <v>173</v>
      </c>
      <c r="F217" s="11">
        <f t="shared" si="71"/>
        <v>0.79982363315696647</v>
      </c>
      <c r="G217" s="11">
        <f t="shared" si="74"/>
        <v>0.68786127167630062</v>
      </c>
      <c r="H217" s="8">
        <v>964</v>
      </c>
      <c r="I217" s="15">
        <f t="shared" si="73"/>
        <v>137</v>
      </c>
      <c r="J217" s="13">
        <v>0.79749999999999999</v>
      </c>
      <c r="Y217" s="3"/>
      <c r="Z217" s="3"/>
      <c r="AA217" s="3"/>
      <c r="AB217" s="3"/>
      <c r="AC217" s="3"/>
      <c r="AF217" s="7">
        <v>0.5</v>
      </c>
      <c r="AG217" s="11">
        <v>0.18992568125516102</v>
      </c>
      <c r="AH217" s="10">
        <v>1211</v>
      </c>
      <c r="AI217" s="10">
        <v>797</v>
      </c>
      <c r="AJ217" s="14">
        <v>203</v>
      </c>
      <c r="AK217" s="11">
        <v>0.65813377374071014</v>
      </c>
      <c r="AL217" s="11">
        <v>0.3251231527093596</v>
      </c>
      <c r="AM217" s="8">
        <v>981</v>
      </c>
      <c r="AN217" s="15">
        <v>150</v>
      </c>
      <c r="AO217" s="13">
        <v>0.61639999999999995</v>
      </c>
      <c r="AP217" s="2"/>
      <c r="AS217" s="2"/>
      <c r="AT217" s="3"/>
      <c r="AW217" s="33"/>
      <c r="AY217" s="3"/>
    </row>
    <row r="218" spans="1:51" s="17" customFormat="1" ht="15.75" customHeight="1" x14ac:dyDescent="0.25">
      <c r="A218" s="7">
        <v>0.52083333333333337</v>
      </c>
      <c r="B218" s="11">
        <f t="shared" si="69"/>
        <v>0.1492063492063492</v>
      </c>
      <c r="C218" s="10">
        <v>1260</v>
      </c>
      <c r="D218" s="10">
        <v>997</v>
      </c>
      <c r="E218" s="14">
        <f t="shared" si="70"/>
        <v>126</v>
      </c>
      <c r="F218" s="11">
        <f t="shared" si="71"/>
        <v>0.79126984126984123</v>
      </c>
      <c r="G218" s="11">
        <f t="shared" si="74"/>
        <v>0.7142857142857143</v>
      </c>
      <c r="H218" s="8">
        <v>1072</v>
      </c>
      <c r="I218" s="15">
        <f t="shared" si="73"/>
        <v>108</v>
      </c>
      <c r="J218" s="13">
        <v>0.78410000000000002</v>
      </c>
      <c r="Y218" s="3"/>
      <c r="Z218" s="3"/>
      <c r="AA218" s="3"/>
      <c r="AB218" s="3"/>
      <c r="AC218" s="3"/>
      <c r="AF218" s="7">
        <v>0.52083333333333337</v>
      </c>
      <c r="AG218" s="11">
        <v>0.21318681318681318</v>
      </c>
      <c r="AH218" s="10">
        <v>1365</v>
      </c>
      <c r="AI218" s="10">
        <v>842</v>
      </c>
      <c r="AJ218" s="14">
        <v>154</v>
      </c>
      <c r="AK218" s="11">
        <v>0.61684981684981688</v>
      </c>
      <c r="AL218" s="11">
        <v>0.29220779220779219</v>
      </c>
      <c r="AM218" s="8">
        <v>1074</v>
      </c>
      <c r="AN218" s="15">
        <v>93</v>
      </c>
      <c r="AO218" s="13">
        <v>0.59260000000000002</v>
      </c>
      <c r="AP218" s="2"/>
      <c r="AS218" s="2"/>
      <c r="AT218" s="3"/>
      <c r="AW218" s="33"/>
      <c r="AY218" s="3"/>
    </row>
    <row r="219" spans="1:51" s="17" customFormat="1" ht="15.75" customHeight="1" x14ac:dyDescent="0.25">
      <c r="A219" s="7">
        <v>0.54652777777777783</v>
      </c>
      <c r="B219" s="11">
        <f t="shared" si="69"/>
        <v>0.160431654676259</v>
      </c>
      <c r="C219" s="10">
        <v>1390</v>
      </c>
      <c r="D219" s="10">
        <v>1077</v>
      </c>
      <c r="E219" s="14">
        <f t="shared" si="70"/>
        <v>130</v>
      </c>
      <c r="F219" s="11">
        <f t="shared" si="71"/>
        <v>0.77482014388489207</v>
      </c>
      <c r="G219" s="11">
        <f t="shared" si="74"/>
        <v>0.61538461538461542</v>
      </c>
      <c r="H219" s="8">
        <v>1167</v>
      </c>
      <c r="I219" s="15">
        <f t="shared" si="73"/>
        <v>95</v>
      </c>
      <c r="J219" s="13">
        <v>0.78490000000000004</v>
      </c>
      <c r="Y219" s="3"/>
      <c r="Z219" s="3"/>
      <c r="AA219" s="3"/>
      <c r="AB219" s="3"/>
      <c r="AC219" s="3"/>
      <c r="AF219" s="7">
        <v>0.54166666666666663</v>
      </c>
      <c r="AG219" s="11">
        <v>0.21295060080106809</v>
      </c>
      <c r="AH219" s="10">
        <v>1498</v>
      </c>
      <c r="AI219" s="10">
        <v>927</v>
      </c>
      <c r="AJ219" s="14">
        <v>133</v>
      </c>
      <c r="AK219" s="11">
        <v>0.61882510013351133</v>
      </c>
      <c r="AL219" s="11">
        <v>0.63909774436090228</v>
      </c>
      <c r="AM219" s="8">
        <v>1179</v>
      </c>
      <c r="AN219" s="15">
        <v>105</v>
      </c>
      <c r="AO219" s="13">
        <v>0.55789999999999995</v>
      </c>
      <c r="AP219" s="2"/>
      <c r="AS219" s="2"/>
      <c r="AT219" s="3"/>
      <c r="AW219" s="33"/>
      <c r="AY219" s="3"/>
    </row>
    <row r="220" spans="1:51" s="17" customFormat="1" ht="15.75" customHeight="1" x14ac:dyDescent="0.25">
      <c r="A220" s="7">
        <v>0.5625</v>
      </c>
      <c r="B220" s="11">
        <f t="shared" si="69"/>
        <v>0.17719869706840391</v>
      </c>
      <c r="C220" s="10">
        <v>1535</v>
      </c>
      <c r="D220" s="10">
        <v>1134</v>
      </c>
      <c r="E220" s="14">
        <f t="shared" si="70"/>
        <v>145</v>
      </c>
      <c r="F220" s="11">
        <f t="shared" si="71"/>
        <v>0.73876221498371331</v>
      </c>
      <c r="G220" s="11">
        <f t="shared" si="74"/>
        <v>0.39310344827586208</v>
      </c>
      <c r="H220" s="8">
        <v>1263</v>
      </c>
      <c r="I220" s="15">
        <f t="shared" si="73"/>
        <v>96</v>
      </c>
      <c r="J220" s="13">
        <v>0.78300000000000003</v>
      </c>
      <c r="Y220" s="3"/>
      <c r="Z220" s="3"/>
      <c r="AA220" s="3"/>
      <c r="AB220" s="3"/>
      <c r="AC220" s="3"/>
      <c r="AF220" s="7">
        <v>0.5625</v>
      </c>
      <c r="AG220" s="11">
        <v>0.20805369127516779</v>
      </c>
      <c r="AH220" s="10">
        <v>1639</v>
      </c>
      <c r="AI220" s="10">
        <v>1036</v>
      </c>
      <c r="AJ220" s="14">
        <v>141</v>
      </c>
      <c r="AK220" s="11">
        <v>0.63209273947528977</v>
      </c>
      <c r="AL220" s="11">
        <v>0.77304964539007093</v>
      </c>
      <c r="AM220" s="8">
        <v>1298</v>
      </c>
      <c r="AN220" s="15">
        <v>119</v>
      </c>
      <c r="AO220" s="13">
        <v>0.57279999999999998</v>
      </c>
      <c r="AP220" s="2"/>
      <c r="AS220" s="2"/>
      <c r="AT220" s="3"/>
      <c r="AW220" s="33"/>
      <c r="AY220" s="3"/>
    </row>
    <row r="221" spans="1:51" s="17" customFormat="1" ht="15.75" customHeight="1" x14ac:dyDescent="0.25">
      <c r="A221" s="7">
        <v>0.58333333333333337</v>
      </c>
      <c r="B221" s="11">
        <f t="shared" si="69"/>
        <v>0.17616279069767443</v>
      </c>
      <c r="C221" s="10">
        <v>1720</v>
      </c>
      <c r="D221" s="10">
        <v>1250</v>
      </c>
      <c r="E221" s="14">
        <f t="shared" si="70"/>
        <v>185</v>
      </c>
      <c r="F221" s="11">
        <f t="shared" si="71"/>
        <v>0.72674418604651159</v>
      </c>
      <c r="G221" s="11">
        <f t="shared" si="74"/>
        <v>0.62702702702702706</v>
      </c>
      <c r="H221" s="8">
        <v>1417</v>
      </c>
      <c r="I221" s="15">
        <f t="shared" si="73"/>
        <v>154</v>
      </c>
      <c r="J221" s="13">
        <v>0.79649999999999999</v>
      </c>
      <c r="Y221" s="3"/>
      <c r="Z221" s="3"/>
      <c r="AA221" s="3"/>
      <c r="AB221" s="3"/>
      <c r="AC221" s="3"/>
      <c r="AF221" s="7">
        <v>0.58333333333333337</v>
      </c>
      <c r="AG221" s="11">
        <v>0.21700717835450029</v>
      </c>
      <c r="AH221" s="10">
        <v>1811</v>
      </c>
      <c r="AI221" s="10">
        <v>1136</v>
      </c>
      <c r="AJ221" s="14">
        <v>172</v>
      </c>
      <c r="AK221" s="11">
        <v>0.62727774710104911</v>
      </c>
      <c r="AL221" s="11">
        <v>0.58139534883720934</v>
      </c>
      <c r="AM221" s="8">
        <v>1418</v>
      </c>
      <c r="AN221" s="15">
        <v>120</v>
      </c>
      <c r="AO221" s="13">
        <v>0.59260000000000002</v>
      </c>
      <c r="AP221" s="2"/>
      <c r="AS221" s="2"/>
      <c r="AT221" s="3"/>
      <c r="AW221" s="33"/>
      <c r="AY221" s="3"/>
    </row>
    <row r="222" spans="1:51" s="17" customFormat="1" ht="15.75" customHeight="1" x14ac:dyDescent="0.25">
      <c r="A222" s="7">
        <v>0.60416666666666663</v>
      </c>
      <c r="B222" s="11">
        <f t="shared" si="69"/>
        <v>0.17241379310344829</v>
      </c>
      <c r="C222" s="10">
        <v>1885</v>
      </c>
      <c r="D222" s="10">
        <v>1392</v>
      </c>
      <c r="E222" s="14">
        <f t="shared" si="70"/>
        <v>165</v>
      </c>
      <c r="F222" s="11">
        <f t="shared" si="71"/>
        <v>0.7384615384615385</v>
      </c>
      <c r="G222" s="11">
        <f t="shared" si="74"/>
        <v>0.8606060606060606</v>
      </c>
      <c r="H222" s="8">
        <v>1560</v>
      </c>
      <c r="I222" s="15">
        <f t="shared" si="73"/>
        <v>143</v>
      </c>
      <c r="J222" s="13">
        <v>0.80159999999999998</v>
      </c>
      <c r="Y222" s="3"/>
      <c r="Z222" s="3"/>
      <c r="AA222" s="3"/>
      <c r="AB222" s="3"/>
      <c r="AC222" s="3"/>
      <c r="AF222" s="7">
        <v>0.60416666666666663</v>
      </c>
      <c r="AG222" s="11">
        <v>0.21163490471414242</v>
      </c>
      <c r="AH222" s="10">
        <v>1994</v>
      </c>
      <c r="AI222" s="10">
        <v>1275</v>
      </c>
      <c r="AJ222" s="14">
        <v>183</v>
      </c>
      <c r="AK222" s="11">
        <v>0.63941825476429293</v>
      </c>
      <c r="AL222" s="11">
        <v>0.7595628415300546</v>
      </c>
      <c r="AM222" s="8">
        <v>1572</v>
      </c>
      <c r="AN222" s="15">
        <v>154</v>
      </c>
      <c r="AO222" s="13">
        <v>0.60660000000000003</v>
      </c>
      <c r="AP222" s="2"/>
      <c r="AS222" s="2"/>
      <c r="AT222" s="3"/>
      <c r="AW222" s="33"/>
      <c r="AY222" s="3"/>
    </row>
    <row r="223" spans="1:51" s="17" customFormat="1" ht="15.75" customHeight="1" x14ac:dyDescent="0.25">
      <c r="A223" s="7">
        <v>0.625</v>
      </c>
      <c r="B223" s="11">
        <f t="shared" si="69"/>
        <v>0.16163583252190847</v>
      </c>
      <c r="C223" s="10">
        <v>2054</v>
      </c>
      <c r="D223" s="10">
        <v>1549</v>
      </c>
      <c r="E223" s="14">
        <f t="shared" si="70"/>
        <v>169</v>
      </c>
      <c r="F223" s="11">
        <f t="shared" si="71"/>
        <v>0.75413826679649465</v>
      </c>
      <c r="G223" s="11">
        <f t="shared" si="74"/>
        <v>0.92899408284023666</v>
      </c>
      <c r="H223" s="8">
        <v>1722</v>
      </c>
      <c r="I223" s="15">
        <f t="shared" si="73"/>
        <v>162</v>
      </c>
      <c r="J223" s="13">
        <v>0.81179999999999997</v>
      </c>
      <c r="Y223" s="3"/>
      <c r="Z223" s="3"/>
      <c r="AA223" s="3"/>
      <c r="AB223" s="3"/>
      <c r="AC223" s="3"/>
      <c r="AF223" s="7">
        <v>0.625</v>
      </c>
      <c r="AG223" s="11">
        <v>0.19853278312700595</v>
      </c>
      <c r="AH223" s="10">
        <v>2181</v>
      </c>
      <c r="AI223" s="10">
        <v>1450</v>
      </c>
      <c r="AJ223" s="14">
        <v>187</v>
      </c>
      <c r="AK223" s="11">
        <v>0.6648326455754241</v>
      </c>
      <c r="AL223" s="11">
        <v>0.93582887700534756</v>
      </c>
      <c r="AM223" s="8">
        <v>1748</v>
      </c>
      <c r="AN223" s="15">
        <v>176</v>
      </c>
      <c r="AO223" s="13">
        <v>0.66180000000000005</v>
      </c>
      <c r="AP223" s="2"/>
      <c r="AS223" s="2"/>
      <c r="AT223" s="3"/>
      <c r="AW223" s="33"/>
      <c r="AY223" s="3"/>
    </row>
    <row r="224" spans="1:51" s="17" customFormat="1" ht="15.75" customHeight="1" x14ac:dyDescent="0.25">
      <c r="A224" s="7">
        <v>0.65277777777777779</v>
      </c>
      <c r="B224" s="11" t="e">
        <f>(C224-H224)/C224</f>
        <v>#DIV/0!</v>
      </c>
      <c r="C224" s="10"/>
      <c r="D224" s="10"/>
      <c r="E224" s="14">
        <f t="shared" si="70"/>
        <v>-2054</v>
      </c>
      <c r="F224" s="11" t="e">
        <f t="shared" si="71"/>
        <v>#DIV/0!</v>
      </c>
      <c r="G224" s="11">
        <f t="shared" si="74"/>
        <v>0.75413826679649465</v>
      </c>
      <c r="H224" s="8"/>
      <c r="I224" s="15">
        <f t="shared" si="73"/>
        <v>-1722</v>
      </c>
      <c r="J224" s="13"/>
      <c r="Y224" s="3"/>
      <c r="Z224" s="3"/>
      <c r="AA224" s="3"/>
      <c r="AB224" s="3"/>
      <c r="AC224" s="3"/>
      <c r="AF224" s="7">
        <v>0.64930555555555558</v>
      </c>
      <c r="AG224" s="11">
        <v>0.18669971086327963</v>
      </c>
      <c r="AH224" s="10">
        <v>2421</v>
      </c>
      <c r="AI224" s="10">
        <v>1671</v>
      </c>
      <c r="AJ224" s="14">
        <v>240</v>
      </c>
      <c r="AK224" s="11">
        <v>0.69021065675340765</v>
      </c>
      <c r="AL224" s="11">
        <v>0.92083333333333328</v>
      </c>
      <c r="AM224" s="8">
        <v>1969</v>
      </c>
      <c r="AN224" s="15">
        <v>221</v>
      </c>
      <c r="AO224" s="13">
        <v>0.6875</v>
      </c>
      <c r="AP224" s="2"/>
      <c r="AS224" s="2"/>
      <c r="AT224" s="3"/>
      <c r="AW224" s="33"/>
      <c r="AY224" s="3"/>
    </row>
    <row r="225" spans="1:87" s="17" customFormat="1" ht="15.75" customHeight="1" x14ac:dyDescent="0.25">
      <c r="A225" s="7">
        <v>0.66666666666666663</v>
      </c>
      <c r="B225" s="11">
        <f t="shared" ref="B225:B229" si="75">(C225-H225)/C225</f>
        <v>0.17436721574929689</v>
      </c>
      <c r="C225" s="10">
        <v>2489</v>
      </c>
      <c r="D225" s="10">
        <v>1827</v>
      </c>
      <c r="E225" s="14">
        <f t="shared" si="70"/>
        <v>2489</v>
      </c>
      <c r="F225" s="11">
        <f t="shared" si="71"/>
        <v>0.73402973081558864</v>
      </c>
      <c r="G225" s="11">
        <f t="shared" si="74"/>
        <v>0.73402973081558864</v>
      </c>
      <c r="H225" s="8">
        <v>2055</v>
      </c>
      <c r="I225" s="15">
        <f t="shared" si="73"/>
        <v>2055</v>
      </c>
      <c r="J225" s="13">
        <v>0.81179999999999997</v>
      </c>
      <c r="Y225" s="3"/>
      <c r="Z225" s="3"/>
      <c r="AA225" s="3"/>
      <c r="AB225" s="3"/>
      <c r="AC225" s="3"/>
      <c r="AF225" s="7">
        <v>0.66666666666666663</v>
      </c>
      <c r="AG225" s="11">
        <v>0.19157976052529935</v>
      </c>
      <c r="AH225" s="10">
        <v>2589</v>
      </c>
      <c r="AI225" s="10">
        <v>1779</v>
      </c>
      <c r="AJ225" s="14">
        <v>168</v>
      </c>
      <c r="AK225" s="11">
        <v>0.68713789107763612</v>
      </c>
      <c r="AL225" s="11">
        <v>0.6428571428571429</v>
      </c>
      <c r="AM225" s="8">
        <v>2093</v>
      </c>
      <c r="AN225" s="15">
        <v>124</v>
      </c>
      <c r="AO225" s="13">
        <v>0.68420000000000003</v>
      </c>
      <c r="AP225" s="2"/>
      <c r="AS225" s="2"/>
      <c r="AT225" s="3"/>
      <c r="AW225" s="33"/>
      <c r="AY225" s="3"/>
    </row>
    <row r="226" spans="1:87" s="17" customFormat="1" ht="15.75" customHeight="1" x14ac:dyDescent="0.25">
      <c r="A226" s="7">
        <v>0.6875</v>
      </c>
      <c r="B226" s="11">
        <f t="shared" si="75"/>
        <v>0.1784649776453055</v>
      </c>
      <c r="C226" s="10">
        <v>2684</v>
      </c>
      <c r="D226" s="10">
        <v>1948</v>
      </c>
      <c r="E226" s="14">
        <f t="shared" si="70"/>
        <v>195</v>
      </c>
      <c r="F226" s="11">
        <f t="shared" si="71"/>
        <v>0.72578241430700452</v>
      </c>
      <c r="G226" s="11">
        <f t="shared" si="74"/>
        <v>0.62051282051282053</v>
      </c>
      <c r="H226" s="8">
        <v>2205</v>
      </c>
      <c r="I226" s="15">
        <f t="shared" si="73"/>
        <v>150</v>
      </c>
      <c r="J226" s="13">
        <v>0.81520000000000004</v>
      </c>
      <c r="Y226" s="3"/>
      <c r="Z226" s="3"/>
      <c r="AA226" s="3"/>
      <c r="AB226" s="3"/>
      <c r="AC226" s="3"/>
      <c r="AF226" s="7">
        <v>0.6875</v>
      </c>
      <c r="AG226" s="11">
        <v>0.19437432383699965</v>
      </c>
      <c r="AH226" s="10">
        <v>2773</v>
      </c>
      <c r="AI226" s="10">
        <v>1890</v>
      </c>
      <c r="AJ226" s="14">
        <v>184</v>
      </c>
      <c r="AK226" s="11">
        <v>0.68157230436350524</v>
      </c>
      <c r="AL226" s="11">
        <v>0.60326086956521741</v>
      </c>
      <c r="AM226" s="8">
        <v>2234</v>
      </c>
      <c r="AN226" s="15">
        <v>141</v>
      </c>
      <c r="AO226" s="13">
        <v>0.66839999999999999</v>
      </c>
      <c r="AP226" s="2"/>
      <c r="AS226" s="2"/>
      <c r="AT226" s="3"/>
      <c r="AW226" s="33"/>
      <c r="AY226" s="3"/>
    </row>
    <row r="227" spans="1:87" s="17" customFormat="1" ht="15.75" customHeight="1" x14ac:dyDescent="0.25">
      <c r="A227" s="7">
        <v>0.70833333333333337</v>
      </c>
      <c r="B227" s="11">
        <f t="shared" si="75"/>
        <v>0.17938931297709923</v>
      </c>
      <c r="C227" s="10">
        <v>2882</v>
      </c>
      <c r="D227" s="10">
        <v>2087</v>
      </c>
      <c r="E227" s="14">
        <f t="shared" si="70"/>
        <v>198</v>
      </c>
      <c r="F227" s="11">
        <f t="shared" si="71"/>
        <v>0.72414989590562107</v>
      </c>
      <c r="G227" s="11">
        <f t="shared" si="74"/>
        <v>0.70202020202020199</v>
      </c>
      <c r="H227" s="8">
        <v>2365</v>
      </c>
      <c r="I227" s="15">
        <f t="shared" si="73"/>
        <v>160</v>
      </c>
      <c r="J227" s="13">
        <v>0.8256</v>
      </c>
      <c r="Y227" s="3"/>
      <c r="Z227" s="3"/>
      <c r="AA227" s="3"/>
      <c r="AB227" s="3"/>
      <c r="AC227" s="3"/>
      <c r="AF227" s="7">
        <v>0.70833333333333337</v>
      </c>
      <c r="AG227" s="11">
        <v>0.20046932618169627</v>
      </c>
      <c r="AH227" s="10">
        <v>2983</v>
      </c>
      <c r="AI227" s="10">
        <v>1964</v>
      </c>
      <c r="AJ227" s="14">
        <v>210</v>
      </c>
      <c r="AK227" s="11">
        <v>0.65839758632249412</v>
      </c>
      <c r="AL227" s="11">
        <v>0.35238095238095241</v>
      </c>
      <c r="AM227" s="8">
        <v>2385</v>
      </c>
      <c r="AN227" s="15">
        <v>151</v>
      </c>
      <c r="AO227" s="13">
        <v>0.64500000000000002</v>
      </c>
      <c r="AP227" s="2"/>
      <c r="AS227" s="2"/>
      <c r="AT227" s="3"/>
      <c r="AW227" s="33"/>
      <c r="AY227" s="3"/>
    </row>
    <row r="228" spans="1:87" s="17" customFormat="1" ht="15.75" customHeight="1" x14ac:dyDescent="0.25">
      <c r="A228" s="7">
        <v>0.72916666666666663</v>
      </c>
      <c r="B228" s="11">
        <f t="shared" si="75"/>
        <v>0.17462932454695224</v>
      </c>
      <c r="C228" s="10">
        <v>3035</v>
      </c>
      <c r="D228" s="10">
        <v>2204</v>
      </c>
      <c r="E228" s="14">
        <f t="shared" si="70"/>
        <v>153</v>
      </c>
      <c r="F228" s="11">
        <f t="shared" si="71"/>
        <v>0.72619439868204283</v>
      </c>
      <c r="G228" s="11">
        <f t="shared" si="74"/>
        <v>0.76470588235294112</v>
      </c>
      <c r="H228" s="8">
        <v>2505</v>
      </c>
      <c r="I228" s="15">
        <f t="shared" si="73"/>
        <v>140</v>
      </c>
      <c r="J228" s="13">
        <v>0.82940000000000003</v>
      </c>
      <c r="Y228" s="3"/>
      <c r="Z228" s="3"/>
      <c r="AA228" s="3"/>
      <c r="AB228" s="3"/>
      <c r="AC228" s="3"/>
      <c r="AF228" s="7">
        <v>0.72916666666666663</v>
      </c>
      <c r="AG228" s="11">
        <v>0.19346653980336187</v>
      </c>
      <c r="AH228" s="10">
        <v>3153</v>
      </c>
      <c r="AI228" s="10">
        <v>2112</v>
      </c>
      <c r="AJ228" s="14">
        <v>170</v>
      </c>
      <c r="AK228" s="11">
        <v>0.66983824928639391</v>
      </c>
      <c r="AL228" s="11">
        <v>0.87058823529411766</v>
      </c>
      <c r="AM228" s="8">
        <v>2543</v>
      </c>
      <c r="AN228" s="15">
        <v>158</v>
      </c>
      <c r="AO228" s="13">
        <v>0.66200000000000003</v>
      </c>
      <c r="AP228" s="2"/>
      <c r="AS228" s="2"/>
      <c r="AT228" s="3"/>
      <c r="AW228" s="33"/>
      <c r="AY228" s="3"/>
    </row>
    <row r="229" spans="1:87" s="17" customFormat="1" ht="15.75" customHeight="1" x14ac:dyDescent="0.25">
      <c r="A229" s="7">
        <v>0.75</v>
      </c>
      <c r="B229" s="11">
        <f t="shared" si="75"/>
        <v>0.17866161616161616</v>
      </c>
      <c r="C229" s="10">
        <v>3168</v>
      </c>
      <c r="D229" s="10">
        <v>2292</v>
      </c>
      <c r="E229" s="14">
        <f t="shared" si="70"/>
        <v>133</v>
      </c>
      <c r="F229" s="11">
        <f t="shared" si="71"/>
        <v>0.72348484848484851</v>
      </c>
      <c r="G229" s="11">
        <f t="shared" si="74"/>
        <v>0.66165413533834583</v>
      </c>
      <c r="H229" s="8">
        <v>2602</v>
      </c>
      <c r="I229" s="15">
        <f t="shared" si="73"/>
        <v>97</v>
      </c>
      <c r="J229" s="13">
        <v>0.80969999999999998</v>
      </c>
      <c r="Y229" s="3"/>
      <c r="Z229" s="3"/>
      <c r="AA229" s="3"/>
      <c r="AB229" s="3"/>
      <c r="AC229" s="3"/>
      <c r="AF229" s="7">
        <v>0.75</v>
      </c>
      <c r="AG229" s="11">
        <v>0.20210526315789473</v>
      </c>
      <c r="AH229" s="10">
        <v>3325</v>
      </c>
      <c r="AI229" s="10">
        <v>2216</v>
      </c>
      <c r="AJ229" s="14">
        <v>172</v>
      </c>
      <c r="AK229" s="11">
        <v>0.66646616541353387</v>
      </c>
      <c r="AL229" s="11">
        <v>0.60465116279069764</v>
      </c>
      <c r="AM229" s="8">
        <v>2653</v>
      </c>
      <c r="AN229" s="15">
        <v>110</v>
      </c>
      <c r="AO229" s="13">
        <v>0.66220000000000001</v>
      </c>
      <c r="AP229" s="2"/>
      <c r="AS229" s="2"/>
      <c r="AT229" s="3"/>
      <c r="AW229" s="33"/>
      <c r="AY229" s="3"/>
    </row>
    <row r="230" spans="1:87" s="17" customFormat="1" ht="15.75" customHeight="1" x14ac:dyDescent="0.15">
      <c r="F230" s="2"/>
      <c r="Y230" s="3"/>
      <c r="Z230" s="3"/>
      <c r="AA230" s="3"/>
      <c r="AB230" s="3"/>
      <c r="AC230" s="3"/>
      <c r="AH230" s="2"/>
      <c r="AI230" s="2"/>
      <c r="AJ230" s="2"/>
      <c r="AK230" s="2"/>
      <c r="AL230" s="2"/>
      <c r="AM230" s="2"/>
      <c r="AN230" s="2"/>
      <c r="AO230" s="5"/>
      <c r="AP230" s="2"/>
      <c r="AS230" s="2"/>
      <c r="AT230" s="3"/>
      <c r="AW230" s="33"/>
      <c r="AY230" s="3"/>
    </row>
    <row r="231" spans="1:87" s="17" customFormat="1" ht="15.75" customHeight="1" x14ac:dyDescent="0.15">
      <c r="F231" s="2"/>
      <c r="Y231" s="3"/>
      <c r="Z231" s="3"/>
      <c r="AA231" s="3"/>
      <c r="AB231" s="3"/>
      <c r="AC231" s="3"/>
      <c r="AH231" s="2"/>
      <c r="AI231" s="2"/>
      <c r="AJ231" s="2"/>
      <c r="AK231" s="2"/>
      <c r="AL231" s="2"/>
      <c r="AM231" s="2"/>
      <c r="AN231" s="2"/>
      <c r="AO231" s="5"/>
      <c r="AP231" s="2"/>
      <c r="AS231" s="2"/>
      <c r="AT231" s="3"/>
      <c r="AW231" s="33"/>
      <c r="AY231" s="3"/>
    </row>
    <row r="232" spans="1:87" s="17" customFormat="1" ht="15.75" customHeight="1" x14ac:dyDescent="0.15">
      <c r="F232" s="2"/>
      <c r="Y232" s="3"/>
      <c r="Z232" s="3"/>
      <c r="AA232" s="3"/>
      <c r="AB232" s="3"/>
      <c r="AC232" s="3"/>
      <c r="AH232" s="2"/>
      <c r="AI232" s="2"/>
      <c r="AJ232" s="2"/>
      <c r="AK232" s="2"/>
      <c r="AL232" s="2"/>
      <c r="AM232" s="2"/>
      <c r="AN232" s="2"/>
      <c r="AO232" s="5"/>
      <c r="AP232" s="2"/>
      <c r="AS232" s="2"/>
      <c r="AT232" s="3"/>
      <c r="AW232" s="33"/>
      <c r="AY232" s="3"/>
    </row>
    <row r="233" spans="1:87" s="17" customFormat="1" ht="15.75" customHeight="1" x14ac:dyDescent="0.15">
      <c r="A233" s="67">
        <v>43908</v>
      </c>
      <c r="B233" s="68"/>
      <c r="C233" s="68"/>
      <c r="D233" s="68"/>
      <c r="E233" s="68"/>
      <c r="F233" s="68"/>
      <c r="G233" s="69"/>
      <c r="Y233" s="3"/>
      <c r="Z233" s="3"/>
      <c r="AA233" s="3"/>
      <c r="AB233" s="3"/>
      <c r="AC233" s="3"/>
      <c r="AF233" s="67">
        <v>43907</v>
      </c>
      <c r="AG233" s="68"/>
      <c r="AH233" s="68"/>
      <c r="AI233" s="68"/>
      <c r="AJ233" s="68"/>
      <c r="AK233" s="68"/>
      <c r="AL233" s="69"/>
      <c r="AP233" s="2"/>
      <c r="AS233" s="2"/>
      <c r="AT233" s="3"/>
      <c r="AW233" s="33"/>
      <c r="AY233" s="3"/>
    </row>
    <row r="234" spans="1:87" s="17" customFormat="1" ht="15.75" customHeight="1" x14ac:dyDescent="0.25">
      <c r="A234" s="70" t="s">
        <v>117</v>
      </c>
      <c r="B234" s="71"/>
      <c r="C234" s="71"/>
      <c r="D234" s="71"/>
      <c r="E234" s="71"/>
      <c r="F234" s="71"/>
      <c r="G234" s="72"/>
      <c r="H234" s="18"/>
      <c r="I234" s="18"/>
      <c r="J234" s="18"/>
      <c r="Y234" s="3"/>
      <c r="Z234" s="3"/>
      <c r="AA234" s="3"/>
      <c r="AB234" s="3"/>
      <c r="AC234" s="3"/>
      <c r="AF234" s="70" t="s">
        <v>115</v>
      </c>
      <c r="AG234" s="71"/>
      <c r="AH234" s="71"/>
      <c r="AI234" s="71"/>
      <c r="AJ234" s="71"/>
      <c r="AK234" s="71"/>
      <c r="AL234" s="72"/>
      <c r="AM234" s="18"/>
      <c r="AN234" s="18"/>
      <c r="AO234" s="18"/>
      <c r="AP234" s="2"/>
      <c r="AS234" s="2"/>
      <c r="AT234" s="3"/>
      <c r="AW234" s="33"/>
      <c r="AY234" s="3"/>
    </row>
    <row r="235" spans="1:87" s="17" customFormat="1" ht="15.75" customHeight="1" x14ac:dyDescent="0.25">
      <c r="A235" s="9" t="s">
        <v>0</v>
      </c>
      <c r="B235" s="16" t="s">
        <v>70</v>
      </c>
      <c r="C235" s="9" t="s">
        <v>1</v>
      </c>
      <c r="D235" s="9" t="s">
        <v>2</v>
      </c>
      <c r="E235" s="9" t="s">
        <v>3</v>
      </c>
      <c r="F235" s="9" t="s">
        <v>4</v>
      </c>
      <c r="G235" s="9" t="s">
        <v>5</v>
      </c>
      <c r="H235" s="6" t="s">
        <v>6</v>
      </c>
      <c r="I235" s="9" t="s">
        <v>7</v>
      </c>
      <c r="J235" s="9" t="s">
        <v>8</v>
      </c>
      <c r="Y235" s="3"/>
      <c r="Z235" s="3"/>
      <c r="AA235" s="3"/>
      <c r="AB235" s="3"/>
      <c r="AC235" s="3"/>
      <c r="AF235" s="9" t="s">
        <v>0</v>
      </c>
      <c r="AG235" s="16" t="s">
        <v>70</v>
      </c>
      <c r="AH235" s="9" t="s">
        <v>1</v>
      </c>
      <c r="AI235" s="9" t="s">
        <v>2</v>
      </c>
      <c r="AJ235" s="9" t="s">
        <v>3</v>
      </c>
      <c r="AK235" s="9" t="s">
        <v>4</v>
      </c>
      <c r="AL235" s="9" t="s">
        <v>5</v>
      </c>
      <c r="AM235" s="6" t="s">
        <v>6</v>
      </c>
      <c r="AN235" s="9" t="s">
        <v>7</v>
      </c>
      <c r="AO235" s="9" t="s">
        <v>8</v>
      </c>
      <c r="AP235" s="27"/>
      <c r="AQ235" s="9" t="s">
        <v>88</v>
      </c>
      <c r="AR235" s="9" t="s">
        <v>92</v>
      </c>
      <c r="AS235" s="9" t="s">
        <v>89</v>
      </c>
      <c r="AT235" s="9" t="s">
        <v>116</v>
      </c>
      <c r="AU235" s="9" t="s">
        <v>73</v>
      </c>
      <c r="AV235" s="9" t="s">
        <v>93</v>
      </c>
      <c r="AW235" s="33"/>
      <c r="AY235" s="3"/>
    </row>
    <row r="236" spans="1:87" s="17" customFormat="1" ht="15.75" customHeight="1" x14ac:dyDescent="0.25">
      <c r="A236" s="7">
        <v>0.39583333333333331</v>
      </c>
      <c r="B236" s="11">
        <v>2.6143790849673203E-2</v>
      </c>
      <c r="C236" s="10">
        <v>153</v>
      </c>
      <c r="D236" s="10">
        <v>149</v>
      </c>
      <c r="E236" s="10">
        <v>153</v>
      </c>
      <c r="F236" s="11">
        <v>0.97385620915032678</v>
      </c>
      <c r="G236" s="12">
        <v>0.97385620915032678</v>
      </c>
      <c r="H236" s="8">
        <v>149</v>
      </c>
      <c r="I236" s="15">
        <v>149</v>
      </c>
      <c r="J236" s="13">
        <v>1</v>
      </c>
      <c r="Y236" s="3"/>
      <c r="Z236" s="3"/>
      <c r="AA236" s="3"/>
      <c r="AB236" s="3"/>
      <c r="AC236" s="3"/>
      <c r="AF236" s="7">
        <v>0.39583333333333331</v>
      </c>
      <c r="AG236" s="11">
        <v>3.5087719298245612E-2</v>
      </c>
      <c r="AH236" s="10">
        <v>171</v>
      </c>
      <c r="AI236" s="10">
        <v>165</v>
      </c>
      <c r="AJ236" s="10">
        <v>171</v>
      </c>
      <c r="AK236" s="11">
        <v>0.96491228070175439</v>
      </c>
      <c r="AL236" s="12">
        <v>0.96491228070175439</v>
      </c>
      <c r="AM236" s="8">
        <v>165</v>
      </c>
      <c r="AN236" s="15">
        <v>165</v>
      </c>
      <c r="AO236" s="13">
        <v>1</v>
      </c>
      <c r="AP236" s="53" t="s">
        <v>85</v>
      </c>
      <c r="AQ236" s="54">
        <f>$E$16</f>
        <v>2685</v>
      </c>
      <c r="AR236" s="55">
        <f>(AQ236-AS236)/AQ236</f>
        <v>0.11769087523277467</v>
      </c>
      <c r="AS236" s="54">
        <f>$AU$16</f>
        <v>2369</v>
      </c>
      <c r="AT236" s="56">
        <f>$AF$16</f>
        <v>2234</v>
      </c>
      <c r="AU236" s="57">
        <f>AT236/AQ236</f>
        <v>0.83202979515828679</v>
      </c>
      <c r="AV236" s="56">
        <v>9.85</v>
      </c>
      <c r="AW236" s="33"/>
      <c r="AY236" s="3"/>
    </row>
    <row r="237" spans="1:87" s="17" customFormat="1" ht="15.75" customHeight="1" x14ac:dyDescent="0.25">
      <c r="A237" s="7">
        <v>0.41666666666666669</v>
      </c>
      <c r="B237" s="11">
        <v>7.6470588235294124E-2</v>
      </c>
      <c r="C237" s="10">
        <v>340</v>
      </c>
      <c r="D237" s="10">
        <v>311</v>
      </c>
      <c r="E237" s="14">
        <v>187</v>
      </c>
      <c r="F237" s="11">
        <v>0.91470588235294115</v>
      </c>
      <c r="G237" s="11">
        <v>0.86631016042780751</v>
      </c>
      <c r="H237" s="8">
        <v>314</v>
      </c>
      <c r="I237" s="15">
        <v>165</v>
      </c>
      <c r="J237" s="13">
        <v>0.875</v>
      </c>
      <c r="Y237" s="3"/>
      <c r="Z237" s="3"/>
      <c r="AA237" s="3"/>
      <c r="AB237" s="3"/>
      <c r="AC237" s="3"/>
      <c r="AF237" s="7">
        <v>0.41666666666666669</v>
      </c>
      <c r="AG237" s="11">
        <v>6.7448680351906154E-2</v>
      </c>
      <c r="AH237" s="10">
        <v>341</v>
      </c>
      <c r="AI237" s="10">
        <v>315</v>
      </c>
      <c r="AJ237" s="14">
        <v>170</v>
      </c>
      <c r="AK237" s="11">
        <v>0.92375366568914952</v>
      </c>
      <c r="AL237" s="11">
        <v>0.88235294117647056</v>
      </c>
      <c r="AM237" s="8">
        <v>318</v>
      </c>
      <c r="AN237" s="15">
        <v>153</v>
      </c>
      <c r="AO237" s="13">
        <v>0.88570000000000004</v>
      </c>
      <c r="AP237" s="53" t="s">
        <v>86</v>
      </c>
      <c r="AQ237" s="54">
        <v>412</v>
      </c>
      <c r="AR237" s="55">
        <f>(AQ237-AS237)/AQ237</f>
        <v>0.27669902912621358</v>
      </c>
      <c r="AS237" s="54">
        <v>298</v>
      </c>
      <c r="AT237" s="54">
        <v>248</v>
      </c>
      <c r="AU237" s="58">
        <f>AT237/AQ237</f>
        <v>0.60194174757281549</v>
      </c>
      <c r="AV237" s="56">
        <v>11.41</v>
      </c>
      <c r="AW237" s="3"/>
      <c r="BB237" s="3"/>
      <c r="BE237" s="33"/>
      <c r="BR237" s="3"/>
      <c r="BS237" s="3"/>
      <c r="BT237" s="3"/>
      <c r="BU237" s="3"/>
      <c r="BV237" s="3"/>
      <c r="BY237" s="67">
        <v>43892</v>
      </c>
      <c r="BZ237" s="68"/>
      <c r="CA237" s="68"/>
      <c r="CB237" s="68"/>
      <c r="CC237" s="68"/>
      <c r="CD237" s="68"/>
      <c r="CE237" s="69"/>
    </row>
    <row r="238" spans="1:87" s="17" customFormat="1" ht="15.75" customHeight="1" x14ac:dyDescent="0.25">
      <c r="A238" s="7">
        <v>0.4375</v>
      </c>
      <c r="B238" s="11">
        <v>0.13644524236983843</v>
      </c>
      <c r="C238" s="10">
        <v>557</v>
      </c>
      <c r="D238" s="10">
        <v>470</v>
      </c>
      <c r="E238" s="14">
        <v>217</v>
      </c>
      <c r="F238" s="11">
        <v>0.84380610412926393</v>
      </c>
      <c r="G238" s="11">
        <v>0.73271889400921664</v>
      </c>
      <c r="H238" s="8">
        <v>481</v>
      </c>
      <c r="I238" s="15">
        <v>167</v>
      </c>
      <c r="J238" s="13">
        <v>0.7429</v>
      </c>
      <c r="Y238" s="3"/>
      <c r="Z238" s="3"/>
      <c r="AA238" s="3"/>
      <c r="AB238" s="3"/>
      <c r="AC238" s="3"/>
      <c r="AF238" s="7">
        <v>0.4375</v>
      </c>
      <c r="AG238" s="11">
        <v>0.12407407407407407</v>
      </c>
      <c r="AH238" s="10">
        <v>540</v>
      </c>
      <c r="AI238" s="10">
        <v>438</v>
      </c>
      <c r="AJ238" s="14">
        <v>199</v>
      </c>
      <c r="AK238" s="11">
        <v>0.81111111111111112</v>
      </c>
      <c r="AL238" s="11">
        <v>0.61809045226130654</v>
      </c>
      <c r="AM238" s="8">
        <v>473</v>
      </c>
      <c r="AN238" s="15">
        <v>155</v>
      </c>
      <c r="AO238" s="13">
        <v>0.8679</v>
      </c>
      <c r="AP238" s="59" t="s">
        <v>87</v>
      </c>
      <c r="AQ238" s="60">
        <f>SUM(AQ236:AQ237)</f>
        <v>3097</v>
      </c>
      <c r="AR238" s="61">
        <f>(AQ238-AS238)/AQ238</f>
        <v>0.13884404262189215</v>
      </c>
      <c r="AS238" s="60">
        <f>SUM(AS236:AS237)</f>
        <v>2667</v>
      </c>
      <c r="AT238" s="60">
        <f>SUM(AT236:AT237)</f>
        <v>2482</v>
      </c>
      <c r="AU238" s="61">
        <f>AT238/AQ238</f>
        <v>0.80142072973845657</v>
      </c>
      <c r="AV238" s="62">
        <f>(AS236*AV236+AS237*AV237)/AS238</f>
        <v>10.024308211473565</v>
      </c>
      <c r="AW238" s="3"/>
      <c r="BC238" s="2"/>
      <c r="BD238" s="3"/>
      <c r="BR238" s="3"/>
      <c r="BS238" s="3"/>
      <c r="BT238" s="3"/>
      <c r="BU238" s="3"/>
      <c r="BV238" s="3"/>
      <c r="BY238" s="70" t="s">
        <v>99</v>
      </c>
      <c r="BZ238" s="71"/>
      <c r="CA238" s="71"/>
      <c r="CB238" s="71"/>
      <c r="CC238" s="71"/>
      <c r="CD238" s="71"/>
      <c r="CE238" s="72"/>
      <c r="CF238" s="18"/>
      <c r="CG238" s="18"/>
      <c r="CH238" s="18"/>
      <c r="CI238" s="18"/>
    </row>
    <row r="239" spans="1:87" s="17" customFormat="1" ht="15.75" customHeight="1" x14ac:dyDescent="0.25">
      <c r="A239" s="7">
        <v>0.45833333333333331</v>
      </c>
      <c r="B239" s="11">
        <v>0.144853875476493</v>
      </c>
      <c r="C239" s="10">
        <v>787</v>
      </c>
      <c r="D239" s="10">
        <v>640</v>
      </c>
      <c r="E239" s="14">
        <v>230</v>
      </c>
      <c r="F239" s="11">
        <v>0.81321473951715373</v>
      </c>
      <c r="G239" s="11">
        <v>0.73913043478260865</v>
      </c>
      <c r="H239" s="8">
        <v>673</v>
      </c>
      <c r="I239" s="15">
        <v>192</v>
      </c>
      <c r="J239" s="13">
        <v>0.69810000000000005</v>
      </c>
      <c r="Y239" s="3"/>
      <c r="Z239" s="3"/>
      <c r="AA239" s="3"/>
      <c r="AB239" s="3"/>
      <c r="AC239" s="3"/>
      <c r="AF239" s="7">
        <v>0.45833333333333331</v>
      </c>
      <c r="AG239" s="11">
        <v>0.16798941798941799</v>
      </c>
      <c r="AH239" s="10">
        <v>756</v>
      </c>
      <c r="AI239" s="10">
        <v>524</v>
      </c>
      <c r="AJ239" s="14">
        <v>216</v>
      </c>
      <c r="AK239" s="11">
        <v>0.69312169312169314</v>
      </c>
      <c r="AL239" s="11">
        <v>0.39814814814814814</v>
      </c>
      <c r="AM239" s="8">
        <v>629</v>
      </c>
      <c r="AN239" s="15">
        <v>156</v>
      </c>
      <c r="AO239" s="13">
        <v>0.78869999999999996</v>
      </c>
      <c r="AP239" s="63" t="s">
        <v>107</v>
      </c>
      <c r="AQ239" s="64">
        <f>$E$12</f>
        <v>90</v>
      </c>
      <c r="AR239" s="55">
        <f>(AQ239-AS239)/AQ239</f>
        <v>4.4444444444444446E-2</v>
      </c>
      <c r="AS239" s="64">
        <f>$AU$12</f>
        <v>86</v>
      </c>
      <c r="AT239" s="64">
        <f>$AF$12</f>
        <v>86</v>
      </c>
      <c r="AU239" s="57">
        <f>AT239/AQ239</f>
        <v>0.9555555555555556</v>
      </c>
      <c r="AV239" s="56">
        <v>16.920000000000002</v>
      </c>
      <c r="AW239" s="3"/>
      <c r="BC239" s="2"/>
      <c r="BD239" s="3"/>
      <c r="BR239" s="3"/>
      <c r="BS239" s="3"/>
      <c r="BT239" s="3"/>
      <c r="BU239" s="3"/>
      <c r="BV239" s="3"/>
      <c r="BY239" s="9" t="s">
        <v>0</v>
      </c>
      <c r="BZ239" s="16" t="s">
        <v>100</v>
      </c>
      <c r="CA239" s="9" t="s">
        <v>1</v>
      </c>
      <c r="CB239" s="9" t="s">
        <v>2</v>
      </c>
      <c r="CC239" s="9" t="s">
        <v>3</v>
      </c>
      <c r="CD239" s="9" t="s">
        <v>4</v>
      </c>
      <c r="CE239" s="9" t="s">
        <v>5</v>
      </c>
      <c r="CF239" s="6" t="s">
        <v>6</v>
      </c>
      <c r="CG239" s="9" t="s">
        <v>7</v>
      </c>
      <c r="CH239" s="9" t="s">
        <v>8</v>
      </c>
      <c r="CI239" s="9" t="s">
        <v>71</v>
      </c>
    </row>
    <row r="240" spans="1:87" s="17" customFormat="1" ht="15.75" customHeight="1" x14ac:dyDescent="0.25">
      <c r="A240" s="7">
        <v>0.47916666666666669</v>
      </c>
      <c r="B240" s="11">
        <v>0.17559523809523808</v>
      </c>
      <c r="C240" s="10">
        <v>1008</v>
      </c>
      <c r="D240" s="10">
        <v>731</v>
      </c>
      <c r="E240" s="14">
        <v>221</v>
      </c>
      <c r="F240" s="11">
        <v>0.72519841269841268</v>
      </c>
      <c r="G240" s="11">
        <v>0.41176470588235292</v>
      </c>
      <c r="H240" s="8">
        <v>831</v>
      </c>
      <c r="I240" s="15">
        <v>158</v>
      </c>
      <c r="J240" s="13">
        <v>0.60940000000000005</v>
      </c>
      <c r="Y240" s="3"/>
      <c r="Z240" s="3"/>
      <c r="AA240" s="3"/>
      <c r="AB240" s="3"/>
      <c r="AC240" s="3"/>
      <c r="AF240" s="7">
        <v>0.47916666666666669</v>
      </c>
      <c r="AG240" s="11">
        <v>0.2089108910891089</v>
      </c>
      <c r="AH240" s="10">
        <v>1010</v>
      </c>
      <c r="AI240" s="10">
        <v>643</v>
      </c>
      <c r="AJ240" s="14">
        <v>254</v>
      </c>
      <c r="AK240" s="11">
        <v>0.63663366336633664</v>
      </c>
      <c r="AL240" s="11">
        <v>0.46850393700787402</v>
      </c>
      <c r="AM240" s="8">
        <v>799</v>
      </c>
      <c r="AN240" s="15">
        <v>170</v>
      </c>
      <c r="AO240" s="13">
        <v>0.76400000000000001</v>
      </c>
      <c r="AP240" s="2"/>
      <c r="AS240" s="2"/>
      <c r="AT240" s="3"/>
      <c r="AW240" s="3"/>
      <c r="BC240" s="2"/>
      <c r="BD240" s="3"/>
      <c r="BR240" s="3"/>
      <c r="BS240" s="3"/>
      <c r="BT240" s="3"/>
      <c r="BU240" s="3"/>
      <c r="BV240" s="3"/>
      <c r="BY240" s="7">
        <v>0.39583333333333331</v>
      </c>
      <c r="BZ240" s="11">
        <f>(CA240-CF240)/CA240</f>
        <v>0.31578947368421051</v>
      </c>
      <c r="CA240" s="10">
        <v>247</v>
      </c>
      <c r="CB240" s="10">
        <v>133</v>
      </c>
      <c r="CC240" s="10">
        <v>247</v>
      </c>
      <c r="CD240" s="11">
        <f>CB240/CA240</f>
        <v>0.53846153846153844</v>
      </c>
      <c r="CE240" s="12">
        <f>CB240/CA240</f>
        <v>0.53846153846153844</v>
      </c>
      <c r="CF240" s="8">
        <v>169</v>
      </c>
      <c r="CG240" s="15">
        <f>CF240</f>
        <v>169</v>
      </c>
      <c r="CH240" s="13">
        <v>0.52939999999999998</v>
      </c>
      <c r="CI240" s="13" t="s">
        <v>74</v>
      </c>
    </row>
    <row r="241" spans="1:87" s="17" customFormat="1" ht="15.75" customHeight="1" x14ac:dyDescent="0.25">
      <c r="A241" s="7">
        <v>0.5</v>
      </c>
      <c r="B241" s="11">
        <v>0.18992568125516102</v>
      </c>
      <c r="C241" s="10">
        <v>1211</v>
      </c>
      <c r="D241" s="10">
        <v>797</v>
      </c>
      <c r="E241" s="14">
        <v>203</v>
      </c>
      <c r="F241" s="11">
        <v>0.65813377374071014</v>
      </c>
      <c r="G241" s="11">
        <v>0.3251231527093596</v>
      </c>
      <c r="H241" s="8">
        <v>981</v>
      </c>
      <c r="I241" s="15">
        <v>150</v>
      </c>
      <c r="J241" s="13">
        <v>0.61639999999999995</v>
      </c>
      <c r="Y241" s="3"/>
      <c r="Z241" s="3"/>
      <c r="AA241" s="3"/>
      <c r="AB241" s="3"/>
      <c r="AC241" s="3"/>
      <c r="AF241" s="7">
        <v>0.5</v>
      </c>
      <c r="AG241" s="11">
        <v>0.22930463576158941</v>
      </c>
      <c r="AH241" s="10">
        <v>1208</v>
      </c>
      <c r="AI241" s="10">
        <v>715</v>
      </c>
      <c r="AJ241" s="14">
        <v>198</v>
      </c>
      <c r="AK241" s="11">
        <v>0.5918874172185431</v>
      </c>
      <c r="AL241" s="11">
        <v>0.36363636363636365</v>
      </c>
      <c r="AM241" s="8">
        <v>931</v>
      </c>
      <c r="AN241" s="15">
        <v>132</v>
      </c>
      <c r="AO241" s="13">
        <v>0.70589999999999997</v>
      </c>
      <c r="AP241" s="2"/>
      <c r="AS241" s="2"/>
      <c r="AT241" s="3"/>
      <c r="AW241" s="3"/>
      <c r="BB241" s="2"/>
      <c r="BC241" s="3"/>
      <c r="BF241" s="33"/>
      <c r="BR241" s="3"/>
      <c r="BS241" s="3"/>
      <c r="BT241" s="3"/>
      <c r="BU241" s="3"/>
      <c r="BV241" s="3"/>
      <c r="BY241" s="7">
        <v>0.41666666666666669</v>
      </c>
      <c r="BZ241" s="11">
        <f t="shared" ref="BZ241:BZ251" si="76">(CA241-CF241)/CA241</f>
        <v>0.39468690702087289</v>
      </c>
      <c r="CA241" s="10">
        <v>527</v>
      </c>
      <c r="CB241" s="10">
        <v>172</v>
      </c>
      <c r="CC241" s="14">
        <f t="shared" ref="CC241:CC257" si="77">CA241-CA240</f>
        <v>280</v>
      </c>
      <c r="CD241" s="11">
        <f t="shared" ref="CD241:CD257" si="78">CB241/CA241</f>
        <v>0.32637571157495254</v>
      </c>
      <c r="CE241" s="11">
        <f t="shared" ref="CE241:CE242" si="79">(CB241-CB240)/CC241</f>
        <v>0.13928571428571429</v>
      </c>
      <c r="CF241" s="8">
        <v>319</v>
      </c>
      <c r="CG241" s="15">
        <f t="shared" ref="CG241:CG257" si="80">CF241-CF240</f>
        <v>150</v>
      </c>
      <c r="CH241" s="13">
        <v>0.45</v>
      </c>
      <c r="CI241" s="13" t="s">
        <v>74</v>
      </c>
    </row>
    <row r="242" spans="1:87" s="17" customFormat="1" ht="15.75" customHeight="1" x14ac:dyDescent="0.25">
      <c r="A242" s="7">
        <v>0.52083333333333337</v>
      </c>
      <c r="B242" s="11">
        <v>0.21318681318681318</v>
      </c>
      <c r="C242" s="10">
        <v>1365</v>
      </c>
      <c r="D242" s="10">
        <v>842</v>
      </c>
      <c r="E242" s="14">
        <v>154</v>
      </c>
      <c r="F242" s="11">
        <v>0.61684981684981688</v>
      </c>
      <c r="G242" s="11">
        <v>0.29220779220779219</v>
      </c>
      <c r="H242" s="8">
        <v>1074</v>
      </c>
      <c r="I242" s="15">
        <v>93</v>
      </c>
      <c r="J242" s="13">
        <v>0.59260000000000002</v>
      </c>
      <c r="Y242" s="3"/>
      <c r="Z242" s="3"/>
      <c r="AA242" s="3"/>
      <c r="AB242" s="3"/>
      <c r="AC242" s="3"/>
      <c r="AF242" s="7">
        <v>0.52083333333333337</v>
      </c>
      <c r="AG242" s="11">
        <v>0.24450951683748171</v>
      </c>
      <c r="AH242" s="10">
        <v>1366</v>
      </c>
      <c r="AI242" s="10">
        <v>744</v>
      </c>
      <c r="AJ242" s="14">
        <v>158</v>
      </c>
      <c r="AK242" s="11">
        <v>0.54465592972181553</v>
      </c>
      <c r="AL242" s="11">
        <v>0.18354430379746836</v>
      </c>
      <c r="AM242" s="8">
        <v>1032</v>
      </c>
      <c r="AN242" s="15">
        <v>101</v>
      </c>
      <c r="AO242" s="13">
        <v>0.64600000000000002</v>
      </c>
      <c r="AP242" s="2"/>
      <c r="AS242" s="2"/>
      <c r="AT242" s="3"/>
      <c r="AW242" s="33"/>
      <c r="AY242" s="3"/>
      <c r="BB242" s="2"/>
      <c r="BC242" s="3"/>
      <c r="BF242" s="33"/>
      <c r="BR242" s="3"/>
      <c r="BS242" s="3"/>
      <c r="BT242" s="3"/>
      <c r="BU242" s="3"/>
      <c r="BV242" s="3"/>
      <c r="BY242" s="7">
        <v>0.43958333333333338</v>
      </c>
      <c r="BZ242" s="11">
        <f t="shared" si="76"/>
        <v>0.47687224669603523</v>
      </c>
      <c r="CA242" s="10">
        <v>908</v>
      </c>
      <c r="CB242" s="10">
        <v>205</v>
      </c>
      <c r="CC242" s="14">
        <f t="shared" si="77"/>
        <v>381</v>
      </c>
      <c r="CD242" s="11">
        <f t="shared" si="78"/>
        <v>0.22577092511013216</v>
      </c>
      <c r="CE242" s="11">
        <f t="shared" si="79"/>
        <v>8.6614173228346455E-2</v>
      </c>
      <c r="CF242" s="8">
        <v>475</v>
      </c>
      <c r="CG242" s="15">
        <f t="shared" si="80"/>
        <v>156</v>
      </c>
      <c r="CH242" s="13">
        <v>0.51519999999999999</v>
      </c>
      <c r="CI242" s="13">
        <v>0</v>
      </c>
    </row>
    <row r="243" spans="1:87" s="17" customFormat="1" ht="15.75" customHeight="1" x14ac:dyDescent="0.25">
      <c r="A243" s="7">
        <v>0.54166666666666663</v>
      </c>
      <c r="B243" s="11">
        <v>0.21295060080106809</v>
      </c>
      <c r="C243" s="10">
        <v>1498</v>
      </c>
      <c r="D243" s="10">
        <v>927</v>
      </c>
      <c r="E243" s="14">
        <v>133</v>
      </c>
      <c r="F243" s="11">
        <v>0.61882510013351133</v>
      </c>
      <c r="G243" s="11">
        <v>0.63909774436090228</v>
      </c>
      <c r="H243" s="8">
        <v>1179</v>
      </c>
      <c r="I243" s="15">
        <v>105</v>
      </c>
      <c r="J243" s="13">
        <v>0.55789999999999995</v>
      </c>
      <c r="Y243" s="3"/>
      <c r="Z243" s="3"/>
      <c r="AA243" s="3"/>
      <c r="AB243" s="3"/>
      <c r="AC243" s="3"/>
      <c r="AF243" s="7">
        <v>0.54166666666666663</v>
      </c>
      <c r="AG243" s="11">
        <v>0.26027397260273971</v>
      </c>
      <c r="AH243" s="10">
        <v>1533</v>
      </c>
      <c r="AI243" s="10">
        <v>802</v>
      </c>
      <c r="AJ243" s="14">
        <v>167</v>
      </c>
      <c r="AK243" s="11">
        <v>0.52315720808871491</v>
      </c>
      <c r="AL243" s="11">
        <v>0.3473053892215569</v>
      </c>
      <c r="AM243" s="8">
        <v>1134</v>
      </c>
      <c r="AN243" s="15">
        <v>102</v>
      </c>
      <c r="AO243" s="13">
        <v>0.6129</v>
      </c>
      <c r="AP243" s="2"/>
      <c r="AS243" s="2"/>
      <c r="AT243" s="3"/>
      <c r="AW243" s="33"/>
      <c r="AY243" s="3"/>
      <c r="BB243" s="2"/>
      <c r="BC243" s="3"/>
      <c r="BF243" s="33"/>
      <c r="BR243" s="3"/>
      <c r="BS243" s="3"/>
      <c r="BT243" s="3"/>
      <c r="BU243" s="3"/>
      <c r="BV243" s="3"/>
      <c r="BY243" s="7">
        <v>0.45833333333333331</v>
      </c>
      <c r="BZ243" s="11">
        <f t="shared" si="76"/>
        <v>0.49357945425361155</v>
      </c>
      <c r="CA243" s="10">
        <v>1246</v>
      </c>
      <c r="CB243" s="10">
        <v>220</v>
      </c>
      <c r="CC243" s="14">
        <f t="shared" si="77"/>
        <v>338</v>
      </c>
      <c r="CD243" s="11">
        <f t="shared" si="78"/>
        <v>0.17656500802568217</v>
      </c>
      <c r="CE243" s="11">
        <f>(CB243-CB242)/CC243</f>
        <v>4.4378698224852069E-2</v>
      </c>
      <c r="CF243" s="8">
        <v>631</v>
      </c>
      <c r="CG243" s="15">
        <f t="shared" si="80"/>
        <v>156</v>
      </c>
      <c r="CH243" s="13">
        <v>0.36359999999999998</v>
      </c>
      <c r="CI243" s="13">
        <v>0</v>
      </c>
    </row>
    <row r="244" spans="1:87" s="17" customFormat="1" ht="15.75" customHeight="1" x14ac:dyDescent="0.25">
      <c r="A244" s="7">
        <v>0.5625</v>
      </c>
      <c r="B244" s="11">
        <v>0.20805369127516779</v>
      </c>
      <c r="C244" s="10">
        <v>1639</v>
      </c>
      <c r="D244" s="10">
        <v>1036</v>
      </c>
      <c r="E244" s="14">
        <v>141</v>
      </c>
      <c r="F244" s="11">
        <v>0.63209273947528977</v>
      </c>
      <c r="G244" s="11">
        <v>0.77304964539007093</v>
      </c>
      <c r="H244" s="8">
        <v>1298</v>
      </c>
      <c r="I244" s="15">
        <v>119</v>
      </c>
      <c r="J244" s="13">
        <v>0.57279999999999998</v>
      </c>
      <c r="Y244" s="3"/>
      <c r="Z244" s="3"/>
      <c r="AA244" s="3"/>
      <c r="AB244" s="3"/>
      <c r="AC244" s="3"/>
      <c r="AF244" s="7">
        <v>0.5625</v>
      </c>
      <c r="AG244" s="11">
        <v>0.26968272620446532</v>
      </c>
      <c r="AH244" s="10">
        <v>1702</v>
      </c>
      <c r="AI244" s="10">
        <v>833</v>
      </c>
      <c r="AJ244" s="14">
        <v>169</v>
      </c>
      <c r="AK244" s="11">
        <v>0.48942420681551119</v>
      </c>
      <c r="AL244" s="11">
        <v>0.18343195266272189</v>
      </c>
      <c r="AM244" s="8">
        <v>1243</v>
      </c>
      <c r="AN244" s="15">
        <v>109</v>
      </c>
      <c r="AO244" s="13">
        <v>0.59230000000000005</v>
      </c>
      <c r="AP244" s="2"/>
      <c r="AS244" s="2"/>
      <c r="AT244" s="3"/>
      <c r="AW244" s="33"/>
      <c r="AY244" s="3"/>
      <c r="BR244" s="3"/>
      <c r="BS244" s="3"/>
      <c r="BT244" s="3"/>
      <c r="BU244" s="3"/>
      <c r="BV244" s="3"/>
      <c r="BY244" s="7">
        <v>0.47916666666666669</v>
      </c>
      <c r="BZ244" s="11">
        <f t="shared" si="76"/>
        <v>0.51182108626198086</v>
      </c>
      <c r="CA244" s="10">
        <v>1565</v>
      </c>
      <c r="CB244" s="10">
        <v>235</v>
      </c>
      <c r="CC244" s="14">
        <f t="shared" si="77"/>
        <v>319</v>
      </c>
      <c r="CD244" s="11">
        <f t="shared" si="78"/>
        <v>0.15015974440894569</v>
      </c>
      <c r="CE244" s="11">
        <f t="shared" ref="CE244:CE257" si="81">(CB244-CB243)/CC244</f>
        <v>4.7021943573667714E-2</v>
      </c>
      <c r="CF244" s="8">
        <v>764</v>
      </c>
      <c r="CG244" s="15">
        <f t="shared" si="80"/>
        <v>133</v>
      </c>
      <c r="CH244" s="13">
        <v>0.31709999999999999</v>
      </c>
      <c r="CI244" s="13">
        <v>0</v>
      </c>
    </row>
    <row r="245" spans="1:87" s="17" customFormat="1" ht="15.75" customHeight="1" x14ac:dyDescent="0.25">
      <c r="A245" s="7">
        <v>0.58333333333333337</v>
      </c>
      <c r="B245" s="11">
        <v>0.21700717835450029</v>
      </c>
      <c r="C245" s="10">
        <v>1811</v>
      </c>
      <c r="D245" s="10">
        <v>1136</v>
      </c>
      <c r="E245" s="14">
        <v>172</v>
      </c>
      <c r="F245" s="11">
        <v>0.62727774710104911</v>
      </c>
      <c r="G245" s="11">
        <v>0.58139534883720934</v>
      </c>
      <c r="H245" s="8">
        <v>1418</v>
      </c>
      <c r="I245" s="15">
        <v>120</v>
      </c>
      <c r="J245" s="13">
        <v>0.59260000000000002</v>
      </c>
      <c r="Y245" s="3"/>
      <c r="Z245" s="3"/>
      <c r="AA245" s="3"/>
      <c r="AB245" s="3"/>
      <c r="AC245" s="3"/>
      <c r="AF245" s="7">
        <v>0.58333333333333337</v>
      </c>
      <c r="AG245" s="11">
        <v>0.27064464571124136</v>
      </c>
      <c r="AH245" s="10">
        <v>1877</v>
      </c>
      <c r="AI245" s="10">
        <v>873</v>
      </c>
      <c r="AJ245" s="14">
        <v>175</v>
      </c>
      <c r="AK245" s="11">
        <v>0.46510388918486945</v>
      </c>
      <c r="AL245" s="11">
        <v>0.22857142857142856</v>
      </c>
      <c r="AM245" s="8">
        <v>1369</v>
      </c>
      <c r="AN245" s="15">
        <v>126</v>
      </c>
      <c r="AO245" s="13">
        <v>0.59419999999999995</v>
      </c>
      <c r="AP245" s="2"/>
      <c r="AS245" s="2"/>
      <c r="AT245" s="3"/>
      <c r="AW245" s="33"/>
      <c r="AY245" s="3"/>
      <c r="BR245" s="3"/>
      <c r="BS245" s="3"/>
      <c r="BT245" s="3"/>
      <c r="BU245" s="3"/>
      <c r="BV245" s="3"/>
      <c r="BY245" s="7">
        <v>0.5</v>
      </c>
      <c r="BZ245" s="11">
        <f t="shared" si="76"/>
        <v>0.53100573215216262</v>
      </c>
      <c r="CA245" s="10">
        <v>1919</v>
      </c>
      <c r="CB245" s="10">
        <v>244</v>
      </c>
      <c r="CC245" s="14">
        <f t="shared" si="77"/>
        <v>354</v>
      </c>
      <c r="CD245" s="11">
        <f t="shared" si="78"/>
        <v>0.12714955706096925</v>
      </c>
      <c r="CE245" s="11">
        <f t="shared" si="81"/>
        <v>2.5423728813559324E-2</v>
      </c>
      <c r="CF245" s="8">
        <v>900</v>
      </c>
      <c r="CG245" s="15">
        <f t="shared" si="80"/>
        <v>136</v>
      </c>
      <c r="CH245" s="13">
        <v>0.26250000000000001</v>
      </c>
      <c r="CI245" s="13">
        <v>0</v>
      </c>
    </row>
    <row r="246" spans="1:87" s="17" customFormat="1" ht="15.75" customHeight="1" x14ac:dyDescent="0.25">
      <c r="A246" s="7">
        <v>0.60416666666666663</v>
      </c>
      <c r="B246" s="11">
        <v>0.21163490471414242</v>
      </c>
      <c r="C246" s="10">
        <v>1994</v>
      </c>
      <c r="D246" s="10">
        <v>1275</v>
      </c>
      <c r="E246" s="14">
        <v>183</v>
      </c>
      <c r="F246" s="11">
        <v>0.63941825476429293</v>
      </c>
      <c r="G246" s="11">
        <v>0.7595628415300546</v>
      </c>
      <c r="H246" s="8">
        <v>1572</v>
      </c>
      <c r="I246" s="15">
        <v>154</v>
      </c>
      <c r="J246" s="13">
        <v>0.60660000000000003</v>
      </c>
      <c r="Y246" s="3"/>
      <c r="Z246" s="3"/>
      <c r="AA246" s="3"/>
      <c r="AB246" s="3"/>
      <c r="AC246" s="3"/>
      <c r="AF246" s="7">
        <v>0.60416666666666663</v>
      </c>
      <c r="AG246" s="11">
        <v>0.26135808500244262</v>
      </c>
      <c r="AH246" s="10">
        <v>2047</v>
      </c>
      <c r="AI246" s="10">
        <v>983</v>
      </c>
      <c r="AJ246" s="14">
        <v>170</v>
      </c>
      <c r="AK246" s="11">
        <v>0.48021494870542258</v>
      </c>
      <c r="AL246" s="11">
        <v>0.6470588235294118</v>
      </c>
      <c r="AM246" s="8">
        <v>1512</v>
      </c>
      <c r="AN246" s="15">
        <v>143</v>
      </c>
      <c r="AO246" s="13">
        <v>0.61109999999999998</v>
      </c>
      <c r="AP246" s="2"/>
      <c r="AS246" s="2"/>
      <c r="AT246" s="3"/>
      <c r="AW246" s="33"/>
      <c r="AY246" s="3"/>
      <c r="BR246" s="3"/>
      <c r="BS246" s="3"/>
      <c r="BT246" s="3"/>
      <c r="BU246" s="3"/>
      <c r="BV246" s="3"/>
      <c r="BY246" s="7">
        <v>0.52083333333333337</v>
      </c>
      <c r="BZ246" s="11">
        <f t="shared" si="76"/>
        <v>0.55376838235294112</v>
      </c>
      <c r="CA246" s="10">
        <v>2176</v>
      </c>
      <c r="CB246" s="10">
        <v>258</v>
      </c>
      <c r="CC246" s="14">
        <f t="shared" si="77"/>
        <v>257</v>
      </c>
      <c r="CD246" s="11">
        <f t="shared" si="78"/>
        <v>0.11856617647058823</v>
      </c>
      <c r="CE246" s="11">
        <f t="shared" si="81"/>
        <v>5.4474708171206226E-2</v>
      </c>
      <c r="CF246" s="8">
        <v>971</v>
      </c>
      <c r="CG246" s="15">
        <f t="shared" si="80"/>
        <v>71</v>
      </c>
      <c r="CH246" s="13">
        <v>0.27529999999999999</v>
      </c>
      <c r="CI246" s="13">
        <v>0</v>
      </c>
    </row>
    <row r="247" spans="1:87" s="17" customFormat="1" ht="15.75" customHeight="1" x14ac:dyDescent="0.25">
      <c r="A247" s="7">
        <v>0.625</v>
      </c>
      <c r="B247" s="11">
        <v>0.19853278312700595</v>
      </c>
      <c r="C247" s="10">
        <v>2181</v>
      </c>
      <c r="D247" s="10">
        <v>1450</v>
      </c>
      <c r="E247" s="14">
        <v>187</v>
      </c>
      <c r="F247" s="11">
        <v>0.6648326455754241</v>
      </c>
      <c r="G247" s="11">
        <v>0.93582887700534756</v>
      </c>
      <c r="H247" s="8">
        <v>1748</v>
      </c>
      <c r="I247" s="15">
        <v>176</v>
      </c>
      <c r="J247" s="13">
        <v>0.66180000000000005</v>
      </c>
      <c r="Y247" s="3"/>
      <c r="Z247" s="3"/>
      <c r="AA247" s="3"/>
      <c r="AB247" s="3"/>
      <c r="AC247" s="3"/>
      <c r="AF247" s="7">
        <v>0.625</v>
      </c>
      <c r="AG247" s="11">
        <v>0.24809673085535155</v>
      </c>
      <c r="AH247" s="10">
        <v>2233</v>
      </c>
      <c r="AI247" s="10">
        <v>1147</v>
      </c>
      <c r="AJ247" s="14">
        <v>186</v>
      </c>
      <c r="AK247" s="11">
        <v>0.51365875503806535</v>
      </c>
      <c r="AL247" s="11">
        <v>0.88172043010752688</v>
      </c>
      <c r="AM247" s="8">
        <v>1679</v>
      </c>
      <c r="AN247" s="15">
        <v>167</v>
      </c>
      <c r="AO247" s="13">
        <v>0.63690000000000002</v>
      </c>
      <c r="AP247" s="2"/>
      <c r="AS247" s="2"/>
      <c r="AT247" s="3"/>
      <c r="AW247" s="33"/>
      <c r="AY247" s="3"/>
      <c r="BR247" s="3"/>
      <c r="BS247" s="3"/>
      <c r="BT247" s="3"/>
      <c r="BU247" s="3"/>
      <c r="BV247" s="3"/>
      <c r="BY247" s="7">
        <v>0.54166666666666696</v>
      </c>
      <c r="BZ247" s="11">
        <f t="shared" si="76"/>
        <v>0.57578220235676558</v>
      </c>
      <c r="CA247" s="10">
        <v>2461</v>
      </c>
      <c r="CB247" s="10">
        <v>260</v>
      </c>
      <c r="CC247" s="14">
        <f t="shared" si="77"/>
        <v>285</v>
      </c>
      <c r="CD247" s="11">
        <f t="shared" si="78"/>
        <v>0.10564811052417716</v>
      </c>
      <c r="CE247" s="11">
        <f t="shared" si="81"/>
        <v>7.0175438596491229E-3</v>
      </c>
      <c r="CF247" s="8">
        <v>1044</v>
      </c>
      <c r="CG247" s="15">
        <f t="shared" si="80"/>
        <v>73</v>
      </c>
      <c r="CH247" s="13">
        <v>0.245</v>
      </c>
      <c r="CI247" s="13">
        <v>0</v>
      </c>
    </row>
    <row r="248" spans="1:87" s="17" customFormat="1" ht="15.75" customHeight="1" x14ac:dyDescent="0.25">
      <c r="A248" s="7">
        <v>0.64930555555555558</v>
      </c>
      <c r="B248" s="11">
        <v>0.18669971086327963</v>
      </c>
      <c r="C248" s="10">
        <v>2421</v>
      </c>
      <c r="D248" s="10">
        <v>1671</v>
      </c>
      <c r="E248" s="14">
        <v>240</v>
      </c>
      <c r="F248" s="11">
        <v>0.69021065675340765</v>
      </c>
      <c r="G248" s="11">
        <v>0.92083333333333328</v>
      </c>
      <c r="H248" s="8">
        <v>1969</v>
      </c>
      <c r="I248" s="15">
        <v>221</v>
      </c>
      <c r="J248" s="13">
        <v>0.6875</v>
      </c>
      <c r="Y248" s="3"/>
      <c r="Z248" s="3"/>
      <c r="AA248" s="3"/>
      <c r="AB248" s="3"/>
      <c r="AC248" s="3"/>
      <c r="AF248" s="7">
        <v>0.64583333333333337</v>
      </c>
      <c r="AG248" s="11">
        <v>0.24367346938775511</v>
      </c>
      <c r="AH248" s="10">
        <v>2450</v>
      </c>
      <c r="AI248" s="10">
        <v>1317</v>
      </c>
      <c r="AJ248" s="14">
        <v>217</v>
      </c>
      <c r="AK248" s="11">
        <v>0.53755102040816327</v>
      </c>
      <c r="AL248" s="11">
        <v>0.78341013824884798</v>
      </c>
      <c r="AM248" s="8">
        <v>1853</v>
      </c>
      <c r="AN248" s="15">
        <v>174</v>
      </c>
      <c r="AO248" s="13">
        <v>0.65339999999999998</v>
      </c>
      <c r="AP248" s="2"/>
      <c r="AS248" s="2"/>
      <c r="AT248" s="3"/>
      <c r="AY248" s="33"/>
      <c r="BA248" s="3"/>
      <c r="BR248" s="3"/>
      <c r="BS248" s="3"/>
      <c r="BT248" s="3"/>
      <c r="BU248" s="3"/>
      <c r="BV248" s="3"/>
      <c r="BY248" s="7">
        <v>0.5625</v>
      </c>
      <c r="BZ248" s="11">
        <f t="shared" si="76"/>
        <v>0.56394913986537021</v>
      </c>
      <c r="CA248" s="10">
        <v>2674</v>
      </c>
      <c r="CB248" s="10">
        <v>288</v>
      </c>
      <c r="CC248" s="14">
        <f t="shared" si="77"/>
        <v>213</v>
      </c>
      <c r="CD248" s="11">
        <f t="shared" si="78"/>
        <v>0.10770381451009724</v>
      </c>
      <c r="CE248" s="11">
        <f t="shared" si="81"/>
        <v>0.13145539906103287</v>
      </c>
      <c r="CF248" s="8">
        <v>1166</v>
      </c>
      <c r="CG248" s="15">
        <f t="shared" si="80"/>
        <v>122</v>
      </c>
      <c r="CH248" s="13">
        <v>0.2465</v>
      </c>
      <c r="CI248" s="13">
        <v>0</v>
      </c>
    </row>
    <row r="249" spans="1:87" s="17" customFormat="1" ht="15.75" customHeight="1" x14ac:dyDescent="0.25">
      <c r="A249" s="7">
        <v>0.66666666666666663</v>
      </c>
      <c r="B249" s="11">
        <v>0.19157976052529935</v>
      </c>
      <c r="C249" s="10">
        <v>2589</v>
      </c>
      <c r="D249" s="10">
        <v>1779</v>
      </c>
      <c r="E249" s="14">
        <v>168</v>
      </c>
      <c r="F249" s="11">
        <v>0.68713789107763612</v>
      </c>
      <c r="G249" s="11">
        <v>0.6428571428571429</v>
      </c>
      <c r="H249" s="8">
        <v>2093</v>
      </c>
      <c r="I249" s="15">
        <v>124</v>
      </c>
      <c r="J249" s="13">
        <v>0.68420000000000003</v>
      </c>
      <c r="Y249" s="3"/>
      <c r="Z249" s="3"/>
      <c r="AA249" s="3"/>
      <c r="AB249" s="3"/>
      <c r="AC249" s="3"/>
      <c r="AF249" s="7">
        <v>0.66666666666666663</v>
      </c>
      <c r="AG249" s="11">
        <v>0.24003009781790821</v>
      </c>
      <c r="AH249" s="10">
        <v>2658</v>
      </c>
      <c r="AI249" s="10">
        <v>1469</v>
      </c>
      <c r="AJ249" s="14">
        <v>208</v>
      </c>
      <c r="AK249" s="11">
        <v>0.55267118133935289</v>
      </c>
      <c r="AL249" s="11">
        <v>0.73076923076923073</v>
      </c>
      <c r="AM249" s="8">
        <v>2020</v>
      </c>
      <c r="AN249" s="15">
        <v>167</v>
      </c>
      <c r="AO249" s="13">
        <v>0.65590000000000004</v>
      </c>
      <c r="AP249" s="2"/>
      <c r="AS249" s="2"/>
      <c r="AT249" s="3"/>
      <c r="AY249" s="33"/>
      <c r="BA249" s="3"/>
      <c r="BR249" s="3"/>
      <c r="BS249" s="3"/>
      <c r="BT249" s="3"/>
      <c r="BU249" s="3"/>
      <c r="BV249" s="3"/>
      <c r="BY249" s="7">
        <v>0.58333333333333337</v>
      </c>
      <c r="BZ249" s="11">
        <f t="shared" si="76"/>
        <v>0.56243441762854141</v>
      </c>
      <c r="CA249" s="10">
        <v>2859</v>
      </c>
      <c r="CB249" s="10">
        <v>318</v>
      </c>
      <c r="CC249" s="14">
        <f t="shared" si="77"/>
        <v>185</v>
      </c>
      <c r="CD249" s="11">
        <f t="shared" si="78"/>
        <v>0.11122770199370409</v>
      </c>
      <c r="CE249" s="11">
        <f t="shared" si="81"/>
        <v>0.16216216216216217</v>
      </c>
      <c r="CF249" s="8">
        <v>1251</v>
      </c>
      <c r="CG249" s="15">
        <f t="shared" si="80"/>
        <v>85</v>
      </c>
      <c r="CH249" s="13">
        <v>0.2288</v>
      </c>
      <c r="CI249" s="13">
        <v>0</v>
      </c>
    </row>
    <row r="250" spans="1:87" s="17" customFormat="1" ht="15.75" customHeight="1" x14ac:dyDescent="0.25">
      <c r="A250" s="7">
        <v>0.6875</v>
      </c>
      <c r="B250" s="11">
        <v>0.19437432383699965</v>
      </c>
      <c r="C250" s="10">
        <v>2773</v>
      </c>
      <c r="D250" s="10">
        <v>1890</v>
      </c>
      <c r="E250" s="14">
        <v>184</v>
      </c>
      <c r="F250" s="11">
        <v>0.68157230436350524</v>
      </c>
      <c r="G250" s="11">
        <v>0.60326086956521741</v>
      </c>
      <c r="H250" s="8">
        <v>2234</v>
      </c>
      <c r="I250" s="15">
        <v>141</v>
      </c>
      <c r="J250" s="13">
        <v>0.66839999999999999</v>
      </c>
      <c r="Y250" s="3"/>
      <c r="Z250" s="3"/>
      <c r="AA250" s="3"/>
      <c r="AB250" s="3"/>
      <c r="AC250" s="3"/>
      <c r="AF250" s="7">
        <v>0.6875</v>
      </c>
      <c r="AG250" s="11">
        <v>0.24424284717376135</v>
      </c>
      <c r="AH250" s="10">
        <v>2866</v>
      </c>
      <c r="AI250" s="10">
        <v>1600</v>
      </c>
      <c r="AJ250" s="14">
        <v>208</v>
      </c>
      <c r="AK250" s="11">
        <v>0.55826936496859736</v>
      </c>
      <c r="AL250" s="11">
        <v>0.62980769230769229</v>
      </c>
      <c r="AM250" s="8">
        <v>2166</v>
      </c>
      <c r="AN250" s="15">
        <v>146</v>
      </c>
      <c r="AO250" s="13">
        <v>0.64249999999999996</v>
      </c>
      <c r="AP250" s="2"/>
      <c r="AS250" s="2"/>
      <c r="AT250" s="3"/>
      <c r="AY250" s="33"/>
      <c r="BA250" s="3"/>
      <c r="BR250" s="3"/>
      <c r="BS250" s="3"/>
      <c r="BT250" s="3"/>
      <c r="BU250" s="3"/>
      <c r="BV250" s="3"/>
      <c r="BY250" s="7">
        <v>0.60416666666666663</v>
      </c>
      <c r="BZ250" s="11">
        <f t="shared" si="76"/>
        <v>0.54330708661417326</v>
      </c>
      <c r="CA250" s="10">
        <v>3048</v>
      </c>
      <c r="CB250" s="10">
        <v>407</v>
      </c>
      <c r="CC250" s="14">
        <f t="shared" si="77"/>
        <v>189</v>
      </c>
      <c r="CD250" s="11">
        <f t="shared" si="78"/>
        <v>0.13353018372703412</v>
      </c>
      <c r="CE250" s="11">
        <f t="shared" si="81"/>
        <v>0.47089947089947087</v>
      </c>
      <c r="CF250" s="8">
        <v>1392</v>
      </c>
      <c r="CG250" s="15">
        <f t="shared" si="80"/>
        <v>141</v>
      </c>
      <c r="CH250" s="13">
        <v>0.24299999999999999</v>
      </c>
      <c r="CI250" s="13">
        <v>8.3299999999999999E-2</v>
      </c>
    </row>
    <row r="251" spans="1:87" s="17" customFormat="1" ht="15.75" customHeight="1" x14ac:dyDescent="0.25">
      <c r="A251" s="7">
        <v>0.70833333333333337</v>
      </c>
      <c r="B251" s="11">
        <v>0.20046932618169627</v>
      </c>
      <c r="C251" s="10">
        <v>2983</v>
      </c>
      <c r="D251" s="10">
        <v>1964</v>
      </c>
      <c r="E251" s="14">
        <v>210</v>
      </c>
      <c r="F251" s="11">
        <v>0.65839758632249412</v>
      </c>
      <c r="G251" s="11">
        <v>0.35238095238095241</v>
      </c>
      <c r="H251" s="8">
        <v>2385</v>
      </c>
      <c r="I251" s="15">
        <v>151</v>
      </c>
      <c r="J251" s="13">
        <v>0.64500000000000002</v>
      </c>
      <c r="Y251" s="3"/>
      <c r="Z251" s="3"/>
      <c r="AA251" s="3"/>
      <c r="AB251" s="3"/>
      <c r="AC251" s="3"/>
      <c r="AF251" s="7">
        <v>0.70833333333333337</v>
      </c>
      <c r="AG251" s="11">
        <v>0.23839110529758012</v>
      </c>
      <c r="AH251" s="10">
        <v>3058</v>
      </c>
      <c r="AI251" s="10">
        <v>1737</v>
      </c>
      <c r="AJ251" s="14">
        <v>192</v>
      </c>
      <c r="AK251" s="11">
        <v>0.56801831262262914</v>
      </c>
      <c r="AL251" s="11">
        <v>0.71354166666666663</v>
      </c>
      <c r="AM251" s="8">
        <v>2329</v>
      </c>
      <c r="AN251" s="15">
        <v>163</v>
      </c>
      <c r="AO251" s="13">
        <v>0.64890000000000003</v>
      </c>
      <c r="AP251" s="2"/>
      <c r="AS251" s="2"/>
      <c r="AT251" s="3"/>
      <c r="AX251" s="33"/>
      <c r="AZ251" s="3"/>
      <c r="BR251" s="3"/>
      <c r="BS251" s="3"/>
      <c r="BT251" s="3"/>
      <c r="BU251" s="3"/>
      <c r="BV251" s="3"/>
      <c r="BY251" s="7">
        <v>0.625</v>
      </c>
      <c r="BZ251" s="11">
        <f t="shared" si="76"/>
        <v>0.53054367745876607</v>
      </c>
      <c r="CA251" s="10">
        <v>3274</v>
      </c>
      <c r="CB251" s="10">
        <v>482</v>
      </c>
      <c r="CC251" s="14">
        <f t="shared" si="77"/>
        <v>226</v>
      </c>
      <c r="CD251" s="11">
        <f t="shared" si="78"/>
        <v>0.1472205253512523</v>
      </c>
      <c r="CE251" s="11">
        <f t="shared" si="81"/>
        <v>0.33185840707964603</v>
      </c>
      <c r="CF251" s="8">
        <v>1537</v>
      </c>
      <c r="CG251" s="15">
        <f t="shared" si="80"/>
        <v>145</v>
      </c>
      <c r="CH251" s="13">
        <v>0.27300000000000002</v>
      </c>
      <c r="CI251" s="13">
        <v>7.6899999999999996E-2</v>
      </c>
    </row>
    <row r="252" spans="1:87" s="17" customFormat="1" ht="15.75" customHeight="1" x14ac:dyDescent="0.25">
      <c r="A252" s="7">
        <v>0.72916666666666663</v>
      </c>
      <c r="B252" s="11">
        <v>0.19346653980336187</v>
      </c>
      <c r="C252" s="10">
        <v>3153</v>
      </c>
      <c r="D252" s="10">
        <v>2112</v>
      </c>
      <c r="E252" s="14">
        <v>170</v>
      </c>
      <c r="F252" s="11">
        <v>0.66983824928639391</v>
      </c>
      <c r="G252" s="11">
        <v>0.87058823529411766</v>
      </c>
      <c r="H252" s="8">
        <v>2543</v>
      </c>
      <c r="I252" s="15">
        <v>158</v>
      </c>
      <c r="J252" s="13">
        <v>0.66200000000000003</v>
      </c>
      <c r="Y252" s="3"/>
      <c r="Z252" s="3"/>
      <c r="AA252" s="3"/>
      <c r="AB252" s="3"/>
      <c r="AC252" s="3"/>
      <c r="AF252" s="7">
        <v>0.72916666666666663</v>
      </c>
      <c r="AG252" s="11">
        <v>0.22824403840198204</v>
      </c>
      <c r="AH252" s="10">
        <v>3229</v>
      </c>
      <c r="AI252" s="10">
        <v>1899</v>
      </c>
      <c r="AJ252" s="14">
        <v>171</v>
      </c>
      <c r="AK252" s="11">
        <v>0.58810777330442865</v>
      </c>
      <c r="AL252" s="11">
        <v>0.94736842105263153</v>
      </c>
      <c r="AM252" s="8">
        <v>2492</v>
      </c>
      <c r="AN252" s="15">
        <v>163</v>
      </c>
      <c r="AO252" s="13">
        <v>0.66239999999999999</v>
      </c>
      <c r="AP252" s="2"/>
      <c r="AS252" s="2"/>
      <c r="AT252" s="3"/>
      <c r="AX252" s="33"/>
      <c r="AZ252" s="3"/>
      <c r="BR252" s="3"/>
      <c r="BS252" s="3"/>
      <c r="BT252" s="3"/>
      <c r="BU252" s="3"/>
      <c r="BV252" s="3"/>
      <c r="BY252" s="7">
        <v>0.64583333333333337</v>
      </c>
      <c r="BZ252" s="11">
        <f>(CA252-CF252)/CA252</f>
        <v>0.53461217681401163</v>
      </c>
      <c r="CA252" s="10">
        <v>3597</v>
      </c>
      <c r="CB252" s="10">
        <v>511</v>
      </c>
      <c r="CC252" s="14">
        <f t="shared" si="77"/>
        <v>323</v>
      </c>
      <c r="CD252" s="11">
        <f t="shared" si="78"/>
        <v>0.14206283013622464</v>
      </c>
      <c r="CE252" s="11">
        <f t="shared" si="81"/>
        <v>8.9783281733746126E-2</v>
      </c>
      <c r="CF252" s="8">
        <v>1674</v>
      </c>
      <c r="CG252" s="15">
        <f t="shared" si="80"/>
        <v>137</v>
      </c>
      <c r="CH252" s="13">
        <v>0.30209999999999998</v>
      </c>
      <c r="CI252" s="13">
        <v>7.6899999999999996E-2</v>
      </c>
    </row>
    <row r="253" spans="1:87" s="17" customFormat="1" ht="15.75" customHeight="1" x14ac:dyDescent="0.25">
      <c r="A253" s="7">
        <v>0.75</v>
      </c>
      <c r="B253" s="11">
        <v>0.20210526315789473</v>
      </c>
      <c r="C253" s="10">
        <v>3325</v>
      </c>
      <c r="D253" s="10">
        <v>2216</v>
      </c>
      <c r="E253" s="14">
        <v>172</v>
      </c>
      <c r="F253" s="11">
        <v>0.66646616541353387</v>
      </c>
      <c r="G253" s="11">
        <v>0.60465116279069764</v>
      </c>
      <c r="H253" s="8">
        <v>2653</v>
      </c>
      <c r="I253" s="15">
        <v>110</v>
      </c>
      <c r="J253" s="13">
        <v>0.66220000000000001</v>
      </c>
      <c r="Y253" s="3"/>
      <c r="Z253" s="3"/>
      <c r="AA253" s="3"/>
      <c r="AB253" s="3"/>
      <c r="AC253" s="3"/>
      <c r="AF253" s="7">
        <v>0.75</v>
      </c>
      <c r="AG253" s="11">
        <v>0.22798695523273052</v>
      </c>
      <c r="AH253" s="10">
        <v>3373</v>
      </c>
      <c r="AI253" s="10">
        <v>1994</v>
      </c>
      <c r="AJ253" s="14">
        <v>144</v>
      </c>
      <c r="AK253" s="11">
        <v>0.59116513489475242</v>
      </c>
      <c r="AL253" s="11">
        <v>0.65972222222222221</v>
      </c>
      <c r="AM253" s="8">
        <v>2604</v>
      </c>
      <c r="AN253" s="15">
        <v>112</v>
      </c>
      <c r="AO253" s="13">
        <v>0.65480000000000005</v>
      </c>
      <c r="AP253" s="2"/>
      <c r="AS253" s="2"/>
      <c r="AT253" s="3"/>
      <c r="AX253" s="33"/>
      <c r="AZ253" s="3"/>
      <c r="BR253" s="3"/>
      <c r="BS253" s="3"/>
      <c r="BT253" s="3"/>
      <c r="BU253" s="3"/>
      <c r="BV253" s="3"/>
      <c r="BY253" s="7">
        <v>0.66666666666666663</v>
      </c>
      <c r="BZ253" s="11">
        <f t="shared" ref="BZ253:BZ257" si="82">(CA253-CF253)/CA253</f>
        <v>0.54188948306595364</v>
      </c>
      <c r="CA253" s="10">
        <v>3927</v>
      </c>
      <c r="CB253" s="10">
        <v>525</v>
      </c>
      <c r="CC253" s="14">
        <f t="shared" si="77"/>
        <v>330</v>
      </c>
      <c r="CD253" s="11">
        <f t="shared" si="78"/>
        <v>0.13368983957219252</v>
      </c>
      <c r="CE253" s="11">
        <f t="shared" si="81"/>
        <v>4.2424242424242427E-2</v>
      </c>
      <c r="CF253" s="8">
        <v>1799</v>
      </c>
      <c r="CG253" s="15">
        <f t="shared" si="80"/>
        <v>125</v>
      </c>
      <c r="CH253" s="13">
        <v>0.28710000000000002</v>
      </c>
      <c r="CI253" s="13">
        <v>7.6899999999999996E-2</v>
      </c>
    </row>
    <row r="254" spans="1:87" s="17" customFormat="1" ht="15.75" customHeight="1" x14ac:dyDescent="0.25">
      <c r="F254" s="2"/>
      <c r="Y254" s="3"/>
      <c r="Z254" s="3"/>
      <c r="AA254" s="3"/>
      <c r="AB254" s="3"/>
      <c r="AC254" s="3"/>
      <c r="AH254" s="2"/>
      <c r="AI254" s="2"/>
      <c r="AJ254" s="2"/>
      <c r="AK254" s="2"/>
      <c r="AL254" s="2"/>
      <c r="AM254" s="2"/>
      <c r="AN254" s="2"/>
      <c r="AO254" s="5"/>
      <c r="AP254" s="2"/>
      <c r="AS254" s="2"/>
      <c r="AT254" s="3"/>
      <c r="AX254" s="3"/>
      <c r="BA254" s="33"/>
      <c r="BR254" s="3"/>
      <c r="BS254" s="3"/>
      <c r="BT254" s="3"/>
      <c r="BU254" s="3"/>
      <c r="BV254" s="3"/>
      <c r="BY254" s="7">
        <v>0.6875</v>
      </c>
      <c r="BZ254" s="11">
        <f t="shared" si="82"/>
        <v>0.54894613583138174</v>
      </c>
      <c r="CA254" s="10">
        <v>4270</v>
      </c>
      <c r="CB254" s="10">
        <v>539</v>
      </c>
      <c r="CC254" s="14">
        <f t="shared" si="77"/>
        <v>343</v>
      </c>
      <c r="CD254" s="11">
        <f t="shared" si="78"/>
        <v>0.12622950819672132</v>
      </c>
      <c r="CE254" s="11">
        <f t="shared" si="81"/>
        <v>4.0816326530612242E-2</v>
      </c>
      <c r="CF254" s="8">
        <v>1926</v>
      </c>
      <c r="CG254" s="15">
        <f t="shared" si="80"/>
        <v>127</v>
      </c>
      <c r="CH254" s="13">
        <v>0.29039999999999999</v>
      </c>
      <c r="CI254" s="13">
        <v>7.6899999999999996E-2</v>
      </c>
    </row>
    <row r="255" spans="1:87" s="17" customFormat="1" ht="15.75" customHeight="1" x14ac:dyDescent="0.25">
      <c r="F255" s="2"/>
      <c r="Y255" s="3"/>
      <c r="Z255" s="3"/>
      <c r="AA255" s="3"/>
      <c r="AB255" s="3"/>
      <c r="AC255" s="3"/>
      <c r="AH255" s="2"/>
      <c r="AI255" s="2"/>
      <c r="AJ255" s="2"/>
      <c r="AK255" s="2"/>
      <c r="AL255" s="2"/>
      <c r="AM255" s="2"/>
      <c r="AN255" s="2"/>
      <c r="AO255" s="5"/>
      <c r="AP255" s="2"/>
      <c r="AS255" s="2"/>
      <c r="AT255" s="3"/>
      <c r="AY255" s="2"/>
      <c r="AZ255" s="3"/>
      <c r="BR255" s="3"/>
      <c r="BS255" s="3"/>
      <c r="BT255" s="3"/>
      <c r="BU255" s="3"/>
      <c r="BV255" s="3"/>
      <c r="BY255" s="7">
        <v>0.70833333333333337</v>
      </c>
      <c r="BZ255" s="11">
        <f t="shared" si="82"/>
        <v>0.55145929339477728</v>
      </c>
      <c r="CA255" s="10">
        <v>4557</v>
      </c>
      <c r="CB255" s="10">
        <v>552</v>
      </c>
      <c r="CC255" s="14">
        <f t="shared" si="77"/>
        <v>287</v>
      </c>
      <c r="CD255" s="11">
        <f t="shared" si="78"/>
        <v>0.12113232389730086</v>
      </c>
      <c r="CE255" s="11">
        <f t="shared" si="81"/>
        <v>4.5296167247386762E-2</v>
      </c>
      <c r="CF255" s="8">
        <v>2044</v>
      </c>
      <c r="CG255" s="15">
        <f t="shared" si="80"/>
        <v>118</v>
      </c>
      <c r="CH255" s="13">
        <v>0.28010000000000002</v>
      </c>
      <c r="CI255" s="13">
        <v>7.6899999999999996E-2</v>
      </c>
    </row>
    <row r="256" spans="1:87" s="17" customFormat="1" ht="15.75" customHeight="1" x14ac:dyDescent="0.25">
      <c r="F256" s="2"/>
      <c r="Y256" s="3"/>
      <c r="Z256" s="3"/>
      <c r="AA256" s="3"/>
      <c r="AB256" s="3"/>
      <c r="AC256" s="3"/>
      <c r="AH256" s="2"/>
      <c r="AI256" s="2"/>
      <c r="AJ256" s="2"/>
      <c r="AK256" s="2"/>
      <c r="AL256" s="2"/>
      <c r="AM256" s="2"/>
      <c r="AN256" s="2"/>
      <c r="AO256" s="5"/>
      <c r="AP256" s="2"/>
      <c r="AS256" s="2"/>
      <c r="AT256" s="3"/>
      <c r="AY256" s="2"/>
      <c r="AZ256" s="3"/>
      <c r="BR256" s="3"/>
      <c r="BS256" s="3"/>
      <c r="BT256" s="3"/>
      <c r="BU256" s="3"/>
      <c r="BV256" s="3"/>
      <c r="BY256" s="7">
        <v>0.72916666666666663</v>
      </c>
      <c r="BZ256" s="11">
        <f t="shared" si="82"/>
        <v>0.55502885408079139</v>
      </c>
      <c r="CA256" s="10">
        <v>4852</v>
      </c>
      <c r="CB256" s="10">
        <v>568</v>
      </c>
      <c r="CC256" s="14">
        <f t="shared" si="77"/>
        <v>295</v>
      </c>
      <c r="CD256" s="11">
        <f t="shared" si="78"/>
        <v>0.11706512778235779</v>
      </c>
      <c r="CE256" s="11">
        <f t="shared" si="81"/>
        <v>5.4237288135593219E-2</v>
      </c>
      <c r="CF256" s="8">
        <v>2159</v>
      </c>
      <c r="CG256" s="15">
        <f t="shared" si="80"/>
        <v>115</v>
      </c>
      <c r="CH256" s="13">
        <v>0.29330000000000001</v>
      </c>
      <c r="CI256" s="13">
        <v>7.6899999999999996E-2</v>
      </c>
    </row>
    <row r="257" spans="1:87" s="17" customFormat="1" ht="15.75" customHeight="1" x14ac:dyDescent="0.25">
      <c r="A257" s="67">
        <v>43907</v>
      </c>
      <c r="B257" s="68"/>
      <c r="C257" s="68"/>
      <c r="D257" s="68"/>
      <c r="E257" s="68"/>
      <c r="F257" s="68"/>
      <c r="G257" s="69"/>
      <c r="Y257" s="3"/>
      <c r="Z257" s="3"/>
      <c r="AA257" s="3"/>
      <c r="AB257" s="3"/>
      <c r="AC257" s="3"/>
      <c r="AF257" s="67">
        <v>43906</v>
      </c>
      <c r="AG257" s="68"/>
      <c r="AH257" s="68"/>
      <c r="AI257" s="68"/>
      <c r="AJ257" s="68"/>
      <c r="AK257" s="68"/>
      <c r="AL257" s="69"/>
      <c r="AQ257" s="2"/>
      <c r="AR257" s="3"/>
      <c r="AU257" s="33"/>
      <c r="AY257" s="2"/>
      <c r="AZ257" s="3"/>
      <c r="BR257" s="3"/>
      <c r="BS257" s="3"/>
      <c r="BT257" s="3"/>
      <c r="BU257" s="3"/>
      <c r="BV257" s="3"/>
      <c r="BY257" s="7">
        <v>0.75</v>
      </c>
      <c r="BZ257" s="11">
        <f t="shared" si="82"/>
        <v>0.55614552605703049</v>
      </c>
      <c r="CA257" s="10">
        <v>5085</v>
      </c>
      <c r="CB257" s="10">
        <v>586</v>
      </c>
      <c r="CC257" s="14">
        <f t="shared" si="77"/>
        <v>233</v>
      </c>
      <c r="CD257" s="11">
        <f t="shared" si="78"/>
        <v>0.11524090462143559</v>
      </c>
      <c r="CE257" s="11">
        <f t="shared" si="81"/>
        <v>7.7253218884120178E-2</v>
      </c>
      <c r="CF257" s="8">
        <v>2257</v>
      </c>
      <c r="CG257" s="15">
        <f t="shared" si="80"/>
        <v>98</v>
      </c>
      <c r="CH257" s="13">
        <v>0.29049999999999998</v>
      </c>
      <c r="CI257" s="13">
        <v>7.6899999999999996E-2</v>
      </c>
    </row>
    <row r="258" spans="1:87" s="17" customFormat="1" ht="15.75" customHeight="1" x14ac:dyDescent="0.25">
      <c r="A258" s="70" t="s">
        <v>115</v>
      </c>
      <c r="B258" s="71"/>
      <c r="C258" s="71"/>
      <c r="D258" s="71"/>
      <c r="E258" s="71"/>
      <c r="F258" s="71"/>
      <c r="G258" s="72"/>
      <c r="H258" s="18"/>
      <c r="I258" s="18"/>
      <c r="J258" s="18"/>
      <c r="K258" s="18"/>
      <c r="Y258" s="3"/>
      <c r="Z258" s="3"/>
      <c r="AA258" s="3"/>
      <c r="AB258" s="3"/>
      <c r="AC258" s="3"/>
      <c r="AF258" s="70" t="s">
        <v>101</v>
      </c>
      <c r="AG258" s="71"/>
      <c r="AH258" s="71"/>
      <c r="AI258" s="71"/>
      <c r="AJ258" s="71"/>
      <c r="AK258" s="71"/>
      <c r="AL258" s="72"/>
      <c r="AM258" s="18"/>
      <c r="AN258" s="18"/>
      <c r="AO258" s="18"/>
      <c r="AQ258" s="2"/>
      <c r="AR258" s="3"/>
      <c r="AU258" s="33"/>
      <c r="AX258" s="2"/>
      <c r="AY258" s="3"/>
      <c r="BB258" s="33"/>
    </row>
    <row r="259" spans="1:87" s="17" customFormat="1" ht="15.75" customHeight="1" x14ac:dyDescent="0.25">
      <c r="A259" s="9" t="s">
        <v>0</v>
      </c>
      <c r="B259" s="16" t="s">
        <v>70</v>
      </c>
      <c r="C259" s="9" t="s">
        <v>1</v>
      </c>
      <c r="D259" s="9" t="s">
        <v>2</v>
      </c>
      <c r="E259" s="9" t="s">
        <v>3</v>
      </c>
      <c r="F259" s="9" t="s">
        <v>4</v>
      </c>
      <c r="G259" s="9" t="s">
        <v>5</v>
      </c>
      <c r="H259" s="6" t="s">
        <v>6</v>
      </c>
      <c r="I259" s="9" t="s">
        <v>7</v>
      </c>
      <c r="J259" s="9" t="s">
        <v>8</v>
      </c>
      <c r="K259" s="9" t="s">
        <v>71</v>
      </c>
      <c r="Y259" s="3"/>
      <c r="Z259" s="3"/>
      <c r="AA259" s="3"/>
      <c r="AB259" s="3"/>
      <c r="AC259" s="3"/>
      <c r="AF259" s="9" t="s">
        <v>0</v>
      </c>
      <c r="AG259" s="16" t="s">
        <v>70</v>
      </c>
      <c r="AH259" s="9" t="s">
        <v>1</v>
      </c>
      <c r="AI259" s="9" t="s">
        <v>2</v>
      </c>
      <c r="AJ259" s="9" t="s">
        <v>3</v>
      </c>
      <c r="AK259" s="9" t="s">
        <v>4</v>
      </c>
      <c r="AL259" s="9" t="s">
        <v>5</v>
      </c>
      <c r="AM259" s="6" t="s">
        <v>6</v>
      </c>
      <c r="AN259" s="9" t="s">
        <v>7</v>
      </c>
      <c r="AO259" s="9" t="s">
        <v>8</v>
      </c>
      <c r="AP259" s="27"/>
      <c r="AQ259" s="9" t="s">
        <v>88</v>
      </c>
      <c r="AR259" s="9" t="s">
        <v>92</v>
      </c>
      <c r="AS259" s="9" t="s">
        <v>89</v>
      </c>
      <c r="AT259" s="9" t="s">
        <v>116</v>
      </c>
      <c r="AU259" s="9" t="s">
        <v>73</v>
      </c>
      <c r="AV259" s="9" t="s">
        <v>93</v>
      </c>
      <c r="AX259" s="2"/>
      <c r="AY259" s="3"/>
      <c r="BB259" s="33"/>
    </row>
    <row r="260" spans="1:87" s="17" customFormat="1" ht="15.75" customHeight="1" x14ac:dyDescent="0.25">
      <c r="A260" s="7">
        <v>0.39583333333333331</v>
      </c>
      <c r="B260" s="11">
        <f>(C260-H260)/C260</f>
        <v>3.5087719298245612E-2</v>
      </c>
      <c r="C260" s="10">
        <v>171</v>
      </c>
      <c r="D260" s="10">
        <v>165</v>
      </c>
      <c r="E260" s="10">
        <v>171</v>
      </c>
      <c r="F260" s="11">
        <f>D260/C260</f>
        <v>0.96491228070175439</v>
      </c>
      <c r="G260" s="12">
        <f>D260/C260</f>
        <v>0.96491228070175439</v>
      </c>
      <c r="H260" s="8">
        <v>165</v>
      </c>
      <c r="I260" s="15">
        <v>165</v>
      </c>
      <c r="J260" s="13">
        <v>1</v>
      </c>
      <c r="K260" s="13">
        <v>1</v>
      </c>
      <c r="Y260" s="3"/>
      <c r="Z260" s="3"/>
      <c r="AA260" s="3"/>
      <c r="AB260" s="3"/>
      <c r="AC260" s="3"/>
      <c r="AF260" s="7">
        <v>0.39583333333333331</v>
      </c>
      <c r="AG260" s="11">
        <f>(AH260-AM260)/AH260</f>
        <v>2.0134228187919462E-2</v>
      </c>
      <c r="AH260" s="10">
        <v>149</v>
      </c>
      <c r="AI260" s="10">
        <v>146</v>
      </c>
      <c r="AJ260" s="10">
        <v>99</v>
      </c>
      <c r="AK260" s="11">
        <f>AI260/AH260</f>
        <v>0.97986577181208057</v>
      </c>
      <c r="AL260" s="12">
        <f>AI260/AH260</f>
        <v>0.97986577181208057</v>
      </c>
      <c r="AM260" s="8">
        <v>146</v>
      </c>
      <c r="AN260" s="15">
        <v>146</v>
      </c>
      <c r="AO260" s="13">
        <v>0.9375</v>
      </c>
      <c r="AP260" s="53" t="s">
        <v>85</v>
      </c>
      <c r="AQ260" s="54">
        <v>3373</v>
      </c>
      <c r="AR260" s="55">
        <f>(AQ260-AS260)/AQ260</f>
        <v>0.22798695523273052</v>
      </c>
      <c r="AS260" s="54">
        <v>2604</v>
      </c>
      <c r="AT260" s="56">
        <v>1994</v>
      </c>
      <c r="AU260" s="57">
        <f>AT260/AQ260</f>
        <v>0.59116513489475242</v>
      </c>
      <c r="AV260" s="56">
        <v>10</v>
      </c>
      <c r="AW260" s="33"/>
      <c r="AX260" s="2"/>
      <c r="AY260" s="3"/>
      <c r="BB260" s="33"/>
    </row>
    <row r="261" spans="1:87" s="17" customFormat="1" ht="15.75" customHeight="1" x14ac:dyDescent="0.25">
      <c r="A261" s="7">
        <v>0.41666666666666669</v>
      </c>
      <c r="B261" s="11">
        <f t="shared" ref="B261:B271" si="83">(C261-H261)/C261</f>
        <v>6.7448680351906154E-2</v>
      </c>
      <c r="C261" s="10">
        <v>341</v>
      </c>
      <c r="D261" s="10">
        <v>315</v>
      </c>
      <c r="E261" s="14">
        <f t="shared" ref="E261:E277" si="84">C261-C260</f>
        <v>170</v>
      </c>
      <c r="F261" s="11">
        <f t="shared" ref="F261:F277" si="85">D261/C261</f>
        <v>0.92375366568914952</v>
      </c>
      <c r="G261" s="11">
        <f t="shared" ref="G261:G262" si="86">(D261-D260)/E261</f>
        <v>0.88235294117647056</v>
      </c>
      <c r="H261" s="8">
        <v>318</v>
      </c>
      <c r="I261" s="15">
        <f>H261-H260</f>
        <v>153</v>
      </c>
      <c r="J261" s="13">
        <v>0.88570000000000004</v>
      </c>
      <c r="K261" s="13">
        <v>1</v>
      </c>
      <c r="Y261" s="3"/>
      <c r="Z261" s="3"/>
      <c r="AA261" s="3"/>
      <c r="AB261" s="3"/>
      <c r="AC261" s="3"/>
      <c r="AF261" s="7">
        <v>0.41666666666666669</v>
      </c>
      <c r="AG261" s="11">
        <f t="shared" ref="AG261:AG271" si="87">(AH261-AM261)/AH261</f>
        <v>0.14899713467048711</v>
      </c>
      <c r="AH261" s="10">
        <v>349</v>
      </c>
      <c r="AI261" s="10">
        <v>247</v>
      </c>
      <c r="AJ261" s="14">
        <f t="shared" ref="AJ261:AJ277" si="88">AH261-AH260</f>
        <v>200</v>
      </c>
      <c r="AK261" s="11">
        <f t="shared" ref="AK261:AK277" si="89">AI261/AH261</f>
        <v>0.70773638968481378</v>
      </c>
      <c r="AL261" s="11">
        <f t="shared" ref="AL261:AL262" si="90">(AI261-AI260)/AJ261</f>
        <v>0.505</v>
      </c>
      <c r="AM261" s="8">
        <v>297</v>
      </c>
      <c r="AN261" s="15">
        <f>AM261-AM260</f>
        <v>151</v>
      </c>
      <c r="AO261" s="13">
        <v>0.96299999999999997</v>
      </c>
      <c r="AP261" s="53" t="s">
        <v>86</v>
      </c>
      <c r="AQ261" s="54">
        <v>407</v>
      </c>
      <c r="AR261" s="55">
        <f>(AQ261-AS261)/AQ261</f>
        <v>0.29238329238329236</v>
      </c>
      <c r="AS261" s="54">
        <v>288</v>
      </c>
      <c r="AT261" s="54">
        <v>252</v>
      </c>
      <c r="AU261" s="58">
        <f>AT261/AQ261</f>
        <v>0.61916461916461918</v>
      </c>
      <c r="AV261" s="56">
        <v>12.91</v>
      </c>
      <c r="AW261" s="33"/>
      <c r="AY261" s="3"/>
    </row>
    <row r="262" spans="1:87" s="17" customFormat="1" ht="15.75" customHeight="1" x14ac:dyDescent="0.25">
      <c r="A262" s="7">
        <v>0.4375</v>
      </c>
      <c r="B262" s="11">
        <f t="shared" si="83"/>
        <v>0.12407407407407407</v>
      </c>
      <c r="C262" s="10">
        <v>540</v>
      </c>
      <c r="D262" s="10">
        <v>438</v>
      </c>
      <c r="E262" s="14">
        <f t="shared" si="84"/>
        <v>199</v>
      </c>
      <c r="F262" s="11">
        <f t="shared" si="85"/>
        <v>0.81111111111111112</v>
      </c>
      <c r="G262" s="11">
        <f t="shared" si="86"/>
        <v>0.61809045226130654</v>
      </c>
      <c r="H262" s="8">
        <v>473</v>
      </c>
      <c r="I262" s="15">
        <f t="shared" ref="I262:I277" si="91">H262-H261</f>
        <v>155</v>
      </c>
      <c r="J262" s="13">
        <v>0.8679</v>
      </c>
      <c r="K262" s="13">
        <v>1</v>
      </c>
      <c r="Y262" s="3"/>
      <c r="Z262" s="3"/>
      <c r="AA262" s="3"/>
      <c r="AB262" s="3"/>
      <c r="AC262" s="3"/>
      <c r="AF262" s="7">
        <v>0.43958333333333338</v>
      </c>
      <c r="AG262" s="11">
        <f t="shared" si="87"/>
        <v>0.18525179856115107</v>
      </c>
      <c r="AH262" s="10">
        <v>556</v>
      </c>
      <c r="AI262" s="10">
        <v>374</v>
      </c>
      <c r="AJ262" s="14">
        <f t="shared" si="88"/>
        <v>207</v>
      </c>
      <c r="AK262" s="11">
        <f t="shared" si="89"/>
        <v>0.67266187050359716</v>
      </c>
      <c r="AL262" s="11">
        <f t="shared" si="90"/>
        <v>0.61352657004830913</v>
      </c>
      <c r="AM262" s="8">
        <v>453</v>
      </c>
      <c r="AN262" s="15">
        <f t="shared" ref="AN262:AN277" si="92">AM262-AM261</f>
        <v>156</v>
      </c>
      <c r="AO262" s="13">
        <v>0.97670000000000001</v>
      </c>
      <c r="AP262" s="59" t="s">
        <v>87</v>
      </c>
      <c r="AQ262" s="60">
        <f>SUM(AQ260:AQ261)</f>
        <v>3780</v>
      </c>
      <c r="AR262" s="61">
        <f>(AQ262-AS262)/AQ262</f>
        <v>0.23492063492063492</v>
      </c>
      <c r="AS262" s="60">
        <f>SUM(AS260:AS261)</f>
        <v>2892</v>
      </c>
      <c r="AT262" s="60">
        <f>SUM(AT260:AT261)</f>
        <v>2246</v>
      </c>
      <c r="AU262" s="61">
        <f>AT262/AQ262</f>
        <v>0.59417989417989414</v>
      </c>
      <c r="AV262" s="62">
        <f>(AS260*AV260+AS261*AV261)/AS262</f>
        <v>10.289792531120332</v>
      </c>
      <c r="AW262" s="33"/>
      <c r="AY262" s="3"/>
    </row>
    <row r="263" spans="1:87" s="17" customFormat="1" ht="15.75" customHeight="1" x14ac:dyDescent="0.25">
      <c r="A263" s="7">
        <v>0.45833333333333331</v>
      </c>
      <c r="B263" s="11">
        <f t="shared" si="83"/>
        <v>0.16798941798941799</v>
      </c>
      <c r="C263" s="10">
        <v>756</v>
      </c>
      <c r="D263" s="10">
        <v>524</v>
      </c>
      <c r="E263" s="14">
        <f t="shared" si="84"/>
        <v>216</v>
      </c>
      <c r="F263" s="11">
        <f t="shared" si="85"/>
        <v>0.69312169312169314</v>
      </c>
      <c r="G263" s="11">
        <f>(D263-D262)/E263</f>
        <v>0.39814814814814814</v>
      </c>
      <c r="H263" s="8">
        <v>629</v>
      </c>
      <c r="I263" s="15">
        <f t="shared" si="91"/>
        <v>156</v>
      </c>
      <c r="J263" s="13">
        <v>0.78869999999999996</v>
      </c>
      <c r="K263" s="13">
        <v>1</v>
      </c>
      <c r="Y263" s="3"/>
      <c r="Z263" s="3"/>
      <c r="AA263" s="3"/>
      <c r="AB263" s="3"/>
      <c r="AC263" s="3"/>
      <c r="AF263" s="7">
        <v>0.45833333333333331</v>
      </c>
      <c r="AG263" s="11">
        <f t="shared" si="87"/>
        <v>0.2344559585492228</v>
      </c>
      <c r="AH263" s="10">
        <v>772</v>
      </c>
      <c r="AI263" s="10">
        <v>417</v>
      </c>
      <c r="AJ263" s="14">
        <f t="shared" si="88"/>
        <v>216</v>
      </c>
      <c r="AK263" s="11">
        <f t="shared" si="89"/>
        <v>0.5401554404145078</v>
      </c>
      <c r="AL263" s="11">
        <f>(AI263-AI262)/AJ263</f>
        <v>0.19907407407407407</v>
      </c>
      <c r="AM263" s="8">
        <v>591</v>
      </c>
      <c r="AN263" s="15">
        <f t="shared" si="92"/>
        <v>138</v>
      </c>
      <c r="AO263" s="13">
        <v>0.98150000000000004</v>
      </c>
      <c r="AP263" s="63" t="s">
        <v>107</v>
      </c>
      <c r="AQ263" s="64">
        <v>103</v>
      </c>
      <c r="AR263" s="55">
        <f>(AQ263-AS263)/AQ263</f>
        <v>0.14563106796116504</v>
      </c>
      <c r="AS263" s="64">
        <v>88</v>
      </c>
      <c r="AT263" s="64">
        <v>70</v>
      </c>
      <c r="AU263" s="57">
        <f>AT263/AQ263</f>
        <v>0.67961165048543692</v>
      </c>
      <c r="AV263" s="56">
        <v>11.58</v>
      </c>
      <c r="AW263" s="33"/>
      <c r="AY263" s="3"/>
    </row>
    <row r="264" spans="1:87" s="17" customFormat="1" ht="15.75" customHeight="1" x14ac:dyDescent="0.25">
      <c r="A264" s="7">
        <v>0.47916666666666669</v>
      </c>
      <c r="B264" s="11">
        <f t="shared" si="83"/>
        <v>0.2089108910891089</v>
      </c>
      <c r="C264" s="10">
        <v>1010</v>
      </c>
      <c r="D264" s="10">
        <v>643</v>
      </c>
      <c r="E264" s="14">
        <f t="shared" si="84"/>
        <v>254</v>
      </c>
      <c r="F264" s="11">
        <f t="shared" si="85"/>
        <v>0.63663366336633664</v>
      </c>
      <c r="G264" s="11">
        <f t="shared" ref="G264:G277" si="93">(D264-D263)/E264</f>
        <v>0.46850393700787402</v>
      </c>
      <c r="H264" s="8">
        <v>799</v>
      </c>
      <c r="I264" s="15">
        <f t="shared" si="91"/>
        <v>170</v>
      </c>
      <c r="J264" s="13">
        <v>0.76400000000000001</v>
      </c>
      <c r="K264" s="13">
        <v>1</v>
      </c>
      <c r="Y264" s="3"/>
      <c r="Z264" s="3"/>
      <c r="AA264" s="3"/>
      <c r="AB264" s="3"/>
      <c r="AC264" s="3"/>
      <c r="AF264" s="7">
        <v>0.47916666666666669</v>
      </c>
      <c r="AG264" s="11">
        <f t="shared" si="87"/>
        <v>0.27686350435624396</v>
      </c>
      <c r="AH264" s="10">
        <v>1033</v>
      </c>
      <c r="AI264" s="10">
        <v>457</v>
      </c>
      <c r="AJ264" s="14">
        <f t="shared" si="88"/>
        <v>261</v>
      </c>
      <c r="AK264" s="11">
        <f t="shared" si="89"/>
        <v>0.44240077444336884</v>
      </c>
      <c r="AL264" s="11">
        <f t="shared" ref="AL264:AL277" si="94">(AI264-AI263)/AJ264</f>
        <v>0.1532567049808429</v>
      </c>
      <c r="AM264" s="8">
        <v>747</v>
      </c>
      <c r="AN264" s="15">
        <f t="shared" si="92"/>
        <v>156</v>
      </c>
      <c r="AO264" s="13">
        <v>0.93330000000000002</v>
      </c>
      <c r="AQ264" s="2"/>
      <c r="AS264" s="2"/>
      <c r="AT264" s="3"/>
      <c r="AW264" s="33"/>
      <c r="AY264" s="3"/>
    </row>
    <row r="265" spans="1:87" s="17" customFormat="1" ht="15.75" customHeight="1" x14ac:dyDescent="0.25">
      <c r="A265" s="7">
        <v>0.5</v>
      </c>
      <c r="B265" s="11">
        <f t="shared" si="83"/>
        <v>0.22930463576158941</v>
      </c>
      <c r="C265" s="10">
        <v>1208</v>
      </c>
      <c r="D265" s="10">
        <v>715</v>
      </c>
      <c r="E265" s="14">
        <f t="shared" si="84"/>
        <v>198</v>
      </c>
      <c r="F265" s="11">
        <f t="shared" si="85"/>
        <v>0.5918874172185431</v>
      </c>
      <c r="G265" s="11">
        <f t="shared" si="93"/>
        <v>0.36363636363636365</v>
      </c>
      <c r="H265" s="8">
        <v>931</v>
      </c>
      <c r="I265" s="15">
        <f t="shared" si="91"/>
        <v>132</v>
      </c>
      <c r="J265" s="13">
        <v>0.70589999999999997</v>
      </c>
      <c r="K265" s="13">
        <v>0.80769999999999997</v>
      </c>
      <c r="Y265" s="3"/>
      <c r="Z265" s="3"/>
      <c r="AA265" s="3"/>
      <c r="AB265" s="3"/>
      <c r="AC265" s="3"/>
      <c r="AF265" s="7">
        <v>0.5</v>
      </c>
      <c r="AG265" s="11">
        <f t="shared" si="87"/>
        <v>0.26829268292682928</v>
      </c>
      <c r="AH265" s="10">
        <v>1189</v>
      </c>
      <c r="AI265" s="10">
        <v>552</v>
      </c>
      <c r="AJ265" s="14">
        <f t="shared" si="88"/>
        <v>156</v>
      </c>
      <c r="AK265" s="11">
        <f t="shared" si="89"/>
        <v>0.46425567703952902</v>
      </c>
      <c r="AL265" s="11">
        <f t="shared" si="94"/>
        <v>0.60897435897435892</v>
      </c>
      <c r="AM265" s="8">
        <v>870</v>
      </c>
      <c r="AN265" s="15">
        <f t="shared" si="92"/>
        <v>123</v>
      </c>
      <c r="AO265" s="13">
        <v>0.9405</v>
      </c>
      <c r="AP265" s="3"/>
      <c r="AS265" s="33"/>
      <c r="AW265" s="33"/>
      <c r="AY265" s="3"/>
    </row>
    <row r="266" spans="1:87" s="17" customFormat="1" ht="15.75" customHeight="1" x14ac:dyDescent="0.25">
      <c r="A266" s="7">
        <v>0.52083333333333337</v>
      </c>
      <c r="B266" s="11">
        <f t="shared" si="83"/>
        <v>0.24450951683748171</v>
      </c>
      <c r="C266" s="10">
        <v>1366</v>
      </c>
      <c r="D266" s="10">
        <v>744</v>
      </c>
      <c r="E266" s="14">
        <f t="shared" si="84"/>
        <v>158</v>
      </c>
      <c r="F266" s="11">
        <f t="shared" si="85"/>
        <v>0.54465592972181553</v>
      </c>
      <c r="G266" s="11">
        <f t="shared" si="93"/>
        <v>0.18354430379746836</v>
      </c>
      <c r="H266" s="8">
        <v>1032</v>
      </c>
      <c r="I266" s="15">
        <f t="shared" si="91"/>
        <v>101</v>
      </c>
      <c r="J266" s="13">
        <v>0.64600000000000002</v>
      </c>
      <c r="K266" s="13">
        <v>0.8276</v>
      </c>
      <c r="Y266" s="3"/>
      <c r="Z266" s="3"/>
      <c r="AA266" s="3"/>
      <c r="AB266" s="3"/>
      <c r="AC266" s="3"/>
      <c r="AF266" s="7">
        <v>0.52083333333333337</v>
      </c>
      <c r="AG266" s="11">
        <f t="shared" si="87"/>
        <v>0.31426502534395367</v>
      </c>
      <c r="AH266" s="10">
        <v>1381</v>
      </c>
      <c r="AI266" s="10">
        <v>566</v>
      </c>
      <c r="AJ266" s="14">
        <f t="shared" si="88"/>
        <v>192</v>
      </c>
      <c r="AK266" s="11">
        <f t="shared" si="89"/>
        <v>0.40984793627805938</v>
      </c>
      <c r="AL266" s="11">
        <f t="shared" si="94"/>
        <v>7.2916666666666671E-2</v>
      </c>
      <c r="AM266" s="8">
        <v>947</v>
      </c>
      <c r="AN266" s="15">
        <f t="shared" si="92"/>
        <v>77</v>
      </c>
      <c r="AO266" s="13">
        <v>0.93679999999999997</v>
      </c>
      <c r="AQ266" s="2"/>
      <c r="AR266" s="3"/>
      <c r="AW266" s="33"/>
      <c r="AY266" s="3"/>
    </row>
    <row r="267" spans="1:87" s="17" customFormat="1" ht="15.75" customHeight="1" x14ac:dyDescent="0.25">
      <c r="A267" s="7">
        <v>0.54166666666666663</v>
      </c>
      <c r="B267" s="11">
        <f t="shared" si="83"/>
        <v>0.26027397260273971</v>
      </c>
      <c r="C267" s="10">
        <v>1533</v>
      </c>
      <c r="D267" s="10">
        <v>802</v>
      </c>
      <c r="E267" s="14">
        <f t="shared" si="84"/>
        <v>167</v>
      </c>
      <c r="F267" s="11">
        <f t="shared" si="85"/>
        <v>0.52315720808871491</v>
      </c>
      <c r="G267" s="11">
        <f t="shared" si="93"/>
        <v>0.3473053892215569</v>
      </c>
      <c r="H267" s="8">
        <v>1134</v>
      </c>
      <c r="I267" s="15">
        <f t="shared" si="91"/>
        <v>102</v>
      </c>
      <c r="J267" s="13">
        <v>0.6129</v>
      </c>
      <c r="K267" s="13">
        <v>0.84850000000000003</v>
      </c>
      <c r="Y267" s="3"/>
      <c r="Z267" s="3"/>
      <c r="AA267" s="3"/>
      <c r="AB267" s="3"/>
      <c r="AC267" s="3"/>
      <c r="AF267" s="7">
        <v>0.54652777777777783</v>
      </c>
      <c r="AG267" s="11">
        <f t="shared" si="87"/>
        <v>0.35219326128417039</v>
      </c>
      <c r="AH267" s="10">
        <v>1573</v>
      </c>
      <c r="AI267" s="10">
        <v>579</v>
      </c>
      <c r="AJ267" s="14">
        <f t="shared" si="88"/>
        <v>192</v>
      </c>
      <c r="AK267" s="11">
        <f t="shared" si="89"/>
        <v>0.36808645899554993</v>
      </c>
      <c r="AL267" s="11">
        <f t="shared" si="94"/>
        <v>6.7708333333333329E-2</v>
      </c>
      <c r="AM267" s="8">
        <v>1019</v>
      </c>
      <c r="AN267" s="15">
        <f t="shared" si="92"/>
        <v>72</v>
      </c>
      <c r="AO267" s="13">
        <v>0.84819999999999995</v>
      </c>
      <c r="AQ267" s="2"/>
      <c r="AR267" s="3"/>
      <c r="AW267" s="33"/>
      <c r="AY267" s="3"/>
    </row>
    <row r="268" spans="1:87" s="17" customFormat="1" ht="15.75" customHeight="1" x14ac:dyDescent="0.25">
      <c r="A268" s="7">
        <v>0.5625</v>
      </c>
      <c r="B268" s="11">
        <f t="shared" si="83"/>
        <v>0.26968272620446532</v>
      </c>
      <c r="C268" s="10">
        <v>1702</v>
      </c>
      <c r="D268" s="10">
        <v>833</v>
      </c>
      <c r="E268" s="14">
        <f t="shared" si="84"/>
        <v>169</v>
      </c>
      <c r="F268" s="11">
        <f t="shared" si="85"/>
        <v>0.48942420681551119</v>
      </c>
      <c r="G268" s="11">
        <f t="shared" si="93"/>
        <v>0.18343195266272189</v>
      </c>
      <c r="H268" s="8">
        <v>1243</v>
      </c>
      <c r="I268" s="15">
        <f t="shared" si="91"/>
        <v>109</v>
      </c>
      <c r="J268" s="13">
        <v>0.59230000000000005</v>
      </c>
      <c r="K268" s="13">
        <v>0.83330000000000004</v>
      </c>
      <c r="Y268" s="3"/>
      <c r="Z268" s="3"/>
      <c r="AA268" s="3"/>
      <c r="AB268" s="3"/>
      <c r="AC268" s="3"/>
      <c r="AF268" s="7">
        <v>0.5625</v>
      </c>
      <c r="AG268" s="11">
        <f t="shared" si="87"/>
        <v>0.34417040358744394</v>
      </c>
      <c r="AH268" s="10">
        <v>1784</v>
      </c>
      <c r="AI268" s="10">
        <v>696</v>
      </c>
      <c r="AJ268" s="14">
        <f t="shared" si="88"/>
        <v>211</v>
      </c>
      <c r="AK268" s="11">
        <f t="shared" si="89"/>
        <v>0.39013452914798208</v>
      </c>
      <c r="AL268" s="11">
        <f t="shared" si="94"/>
        <v>0.5545023696682464</v>
      </c>
      <c r="AM268" s="8">
        <v>1170</v>
      </c>
      <c r="AN268" s="15">
        <f t="shared" si="92"/>
        <v>151</v>
      </c>
      <c r="AO268" s="13">
        <v>0.76300000000000001</v>
      </c>
      <c r="AQ268" s="2"/>
      <c r="AR268" s="3"/>
      <c r="AU268" s="2"/>
      <c r="AV268" s="3"/>
      <c r="AW268" s="33"/>
      <c r="AY268" s="3"/>
    </row>
    <row r="269" spans="1:87" s="17" customFormat="1" ht="15.75" customHeight="1" x14ac:dyDescent="0.25">
      <c r="A269" s="7">
        <v>0.58333333333333337</v>
      </c>
      <c r="B269" s="11">
        <f t="shared" si="83"/>
        <v>0.27064464571124136</v>
      </c>
      <c r="C269" s="10">
        <v>1877</v>
      </c>
      <c r="D269" s="10">
        <v>873</v>
      </c>
      <c r="E269" s="14">
        <f t="shared" si="84"/>
        <v>175</v>
      </c>
      <c r="F269" s="11">
        <f t="shared" si="85"/>
        <v>0.46510388918486945</v>
      </c>
      <c r="G269" s="11">
        <f t="shared" si="93"/>
        <v>0.22857142857142856</v>
      </c>
      <c r="H269" s="8">
        <v>1369</v>
      </c>
      <c r="I269" s="15">
        <f t="shared" si="91"/>
        <v>126</v>
      </c>
      <c r="J269" s="13">
        <v>0.59419999999999995</v>
      </c>
      <c r="K269" s="13">
        <v>0.8427</v>
      </c>
      <c r="Y269" s="3"/>
      <c r="Z269" s="3"/>
      <c r="AA269" s="3"/>
      <c r="AB269" s="3"/>
      <c r="AC269" s="3"/>
      <c r="AF269" s="7">
        <v>0.58333333333333337</v>
      </c>
      <c r="AG269" s="11">
        <f t="shared" si="87"/>
        <v>0.33978174603174605</v>
      </c>
      <c r="AH269" s="10">
        <v>2016</v>
      </c>
      <c r="AI269" s="10">
        <v>813</v>
      </c>
      <c r="AJ269" s="14">
        <f t="shared" si="88"/>
        <v>232</v>
      </c>
      <c r="AK269" s="11">
        <f t="shared" si="89"/>
        <v>0.40327380952380953</v>
      </c>
      <c r="AL269" s="11">
        <f t="shared" si="94"/>
        <v>0.50431034482758619</v>
      </c>
      <c r="AM269" s="8">
        <v>1331</v>
      </c>
      <c r="AN269" s="15">
        <f t="shared" si="92"/>
        <v>161</v>
      </c>
      <c r="AO269" s="13">
        <v>0.76470000000000005</v>
      </c>
      <c r="AP269" s="2"/>
      <c r="AQ269" s="3"/>
      <c r="AT269" s="33"/>
      <c r="AU269" s="2"/>
      <c r="AV269" s="3"/>
      <c r="AW269" s="33"/>
      <c r="AY269" s="3"/>
    </row>
    <row r="270" spans="1:87" s="17" customFormat="1" ht="15.75" customHeight="1" x14ac:dyDescent="0.25">
      <c r="A270" s="7">
        <v>0.60416666666666663</v>
      </c>
      <c r="B270" s="11">
        <f t="shared" si="83"/>
        <v>0.26135808500244262</v>
      </c>
      <c r="C270" s="10">
        <v>2047</v>
      </c>
      <c r="D270" s="10">
        <v>983</v>
      </c>
      <c r="E270" s="14">
        <f t="shared" si="84"/>
        <v>170</v>
      </c>
      <c r="F270" s="11">
        <f t="shared" si="85"/>
        <v>0.48021494870542258</v>
      </c>
      <c r="G270" s="11">
        <f t="shared" si="93"/>
        <v>0.6470588235294118</v>
      </c>
      <c r="H270" s="8">
        <v>1512</v>
      </c>
      <c r="I270" s="15">
        <f t="shared" si="91"/>
        <v>143</v>
      </c>
      <c r="J270" s="13">
        <v>0.61109999999999998</v>
      </c>
      <c r="K270" s="13">
        <v>0.85</v>
      </c>
      <c r="Y270" s="3"/>
      <c r="Z270" s="3"/>
      <c r="AA270" s="3"/>
      <c r="AB270" s="3"/>
      <c r="AC270" s="3"/>
      <c r="AF270" s="7">
        <v>0.60416666666666663</v>
      </c>
      <c r="AG270" s="11">
        <f t="shared" si="87"/>
        <v>0.34648139847601972</v>
      </c>
      <c r="AH270" s="10">
        <v>2231</v>
      </c>
      <c r="AI270" s="10">
        <v>877</v>
      </c>
      <c r="AJ270" s="14">
        <f t="shared" si="88"/>
        <v>215</v>
      </c>
      <c r="AK270" s="11">
        <f t="shared" si="89"/>
        <v>0.39309726580008963</v>
      </c>
      <c r="AL270" s="11">
        <f t="shared" si="94"/>
        <v>0.29767441860465116</v>
      </c>
      <c r="AM270" s="8">
        <v>1458</v>
      </c>
      <c r="AN270" s="15">
        <f t="shared" si="92"/>
        <v>127</v>
      </c>
      <c r="AO270" s="13">
        <v>0.77190000000000003</v>
      </c>
      <c r="AP270" s="2"/>
      <c r="AQ270" s="3"/>
      <c r="AT270" s="33"/>
      <c r="AU270" s="2"/>
      <c r="AV270" s="3"/>
      <c r="AW270" s="33"/>
      <c r="AY270" s="3"/>
    </row>
    <row r="271" spans="1:87" s="17" customFormat="1" ht="15.75" customHeight="1" x14ac:dyDescent="0.25">
      <c r="A271" s="7">
        <v>0.625</v>
      </c>
      <c r="B271" s="11">
        <f t="shared" si="83"/>
        <v>0.24809673085535155</v>
      </c>
      <c r="C271" s="10">
        <v>2233</v>
      </c>
      <c r="D271" s="10">
        <v>1147</v>
      </c>
      <c r="E271" s="14">
        <f t="shared" si="84"/>
        <v>186</v>
      </c>
      <c r="F271" s="11">
        <f t="shared" si="85"/>
        <v>0.51365875503806535</v>
      </c>
      <c r="G271" s="11">
        <f t="shared" si="93"/>
        <v>0.88172043010752688</v>
      </c>
      <c r="H271" s="8">
        <v>1679</v>
      </c>
      <c r="I271" s="15">
        <f t="shared" si="91"/>
        <v>167</v>
      </c>
      <c r="J271" s="13">
        <v>0.63690000000000002</v>
      </c>
      <c r="K271" s="13">
        <v>0.83330000000000004</v>
      </c>
      <c r="Y271" s="3"/>
      <c r="Z271" s="3"/>
      <c r="AA271" s="3"/>
      <c r="AB271" s="3"/>
      <c r="AC271" s="3"/>
      <c r="AF271" s="7">
        <v>0.625</v>
      </c>
      <c r="AG271" s="11">
        <f t="shared" si="87"/>
        <v>0.35448666127728373</v>
      </c>
      <c r="AH271" s="10">
        <v>2474</v>
      </c>
      <c r="AI271" s="10">
        <v>898</v>
      </c>
      <c r="AJ271" s="14">
        <f t="shared" si="88"/>
        <v>243</v>
      </c>
      <c r="AK271" s="11">
        <f t="shared" si="89"/>
        <v>0.3629749393694422</v>
      </c>
      <c r="AL271" s="11">
        <f t="shared" si="94"/>
        <v>8.6419753086419748E-2</v>
      </c>
      <c r="AM271" s="8">
        <v>1597</v>
      </c>
      <c r="AN271" s="15">
        <f t="shared" si="92"/>
        <v>139</v>
      </c>
      <c r="AO271" s="13">
        <v>0.68140000000000001</v>
      </c>
      <c r="AP271" s="3"/>
      <c r="AS271" s="33"/>
      <c r="AU271" s="3"/>
      <c r="AW271" s="33"/>
      <c r="AY271" s="3"/>
    </row>
    <row r="272" spans="1:87" s="17" customFormat="1" ht="15.75" customHeight="1" x14ac:dyDescent="0.25">
      <c r="A272" s="7">
        <v>0.64583333333333337</v>
      </c>
      <c r="B272" s="11">
        <f>(C272-H272)/C272</f>
        <v>0.24367346938775511</v>
      </c>
      <c r="C272" s="10">
        <v>2450</v>
      </c>
      <c r="D272" s="10">
        <v>1317</v>
      </c>
      <c r="E272" s="14">
        <f t="shared" si="84"/>
        <v>217</v>
      </c>
      <c r="F272" s="11">
        <f t="shared" si="85"/>
        <v>0.53755102040816327</v>
      </c>
      <c r="G272" s="11">
        <f t="shared" si="93"/>
        <v>0.78341013824884798</v>
      </c>
      <c r="H272" s="8">
        <v>1853</v>
      </c>
      <c r="I272" s="15">
        <f t="shared" si="91"/>
        <v>174</v>
      </c>
      <c r="J272" s="13">
        <v>0.65339999999999998</v>
      </c>
      <c r="K272" s="13">
        <v>0.83330000000000004</v>
      </c>
      <c r="Y272" s="3"/>
      <c r="Z272" s="3"/>
      <c r="AA272" s="3"/>
      <c r="AB272" s="3"/>
      <c r="AC272" s="3"/>
      <c r="AF272" s="7">
        <v>0.65277777777777779</v>
      </c>
      <c r="AG272" s="11">
        <f>(AH272-AM272)/AH272</f>
        <v>0.35850413520316432</v>
      </c>
      <c r="AH272" s="10">
        <v>2781</v>
      </c>
      <c r="AI272" s="10">
        <v>955</v>
      </c>
      <c r="AJ272" s="14">
        <f t="shared" si="88"/>
        <v>307</v>
      </c>
      <c r="AK272" s="11">
        <f t="shared" si="89"/>
        <v>0.34340165408126572</v>
      </c>
      <c r="AL272" s="11">
        <f t="shared" si="94"/>
        <v>0.18566775244299674</v>
      </c>
      <c r="AM272" s="8">
        <v>1784</v>
      </c>
      <c r="AN272" s="15">
        <f t="shared" si="92"/>
        <v>187</v>
      </c>
      <c r="AO272" s="13">
        <v>0.68610000000000004</v>
      </c>
      <c r="AQ272" s="2"/>
      <c r="AR272" s="3"/>
      <c r="AU272" s="3"/>
      <c r="AW272" s="33"/>
      <c r="AY272" s="3"/>
    </row>
    <row r="273" spans="1:51" s="17" customFormat="1" ht="15.75" customHeight="1" x14ac:dyDescent="0.25">
      <c r="A273" s="7">
        <v>0.66666666666666663</v>
      </c>
      <c r="B273" s="11">
        <f t="shared" ref="B273:B277" si="95">(C273-H273)/C273</f>
        <v>0.24003009781790821</v>
      </c>
      <c r="C273" s="10">
        <v>2658</v>
      </c>
      <c r="D273" s="10">
        <v>1469</v>
      </c>
      <c r="E273" s="14">
        <f t="shared" si="84"/>
        <v>208</v>
      </c>
      <c r="F273" s="11">
        <f t="shared" si="85"/>
        <v>0.55267118133935289</v>
      </c>
      <c r="G273" s="11">
        <f t="shared" si="93"/>
        <v>0.73076923076923073</v>
      </c>
      <c r="H273" s="8">
        <v>2020</v>
      </c>
      <c r="I273" s="15">
        <f t="shared" si="91"/>
        <v>167</v>
      </c>
      <c r="J273" s="13">
        <v>0.65590000000000004</v>
      </c>
      <c r="K273" s="13">
        <v>0.82979999999999998</v>
      </c>
      <c r="Y273" s="3"/>
      <c r="Z273" s="3"/>
      <c r="AA273" s="3"/>
      <c r="AB273" s="3"/>
      <c r="AC273" s="3"/>
      <c r="AF273" s="7">
        <v>0.66666666666666663</v>
      </c>
      <c r="AG273" s="11">
        <f t="shared" ref="AG273:AG277" si="96">(AH273-AM273)/AH273</f>
        <v>0.35622025832766824</v>
      </c>
      <c r="AH273" s="10">
        <v>2942</v>
      </c>
      <c r="AI273" s="10">
        <v>1006</v>
      </c>
      <c r="AJ273" s="14">
        <f t="shared" si="88"/>
        <v>161</v>
      </c>
      <c r="AK273" s="11">
        <f t="shared" si="89"/>
        <v>0.34194425560842961</v>
      </c>
      <c r="AL273" s="11">
        <f t="shared" si="94"/>
        <v>0.31677018633540371</v>
      </c>
      <c r="AM273" s="8">
        <v>1894</v>
      </c>
      <c r="AN273" s="15">
        <f t="shared" si="92"/>
        <v>110</v>
      </c>
      <c r="AO273" s="13">
        <v>0.67369999999999997</v>
      </c>
      <c r="AQ273" s="2"/>
      <c r="AR273" s="3"/>
      <c r="AU273" s="3"/>
      <c r="AW273" s="33"/>
      <c r="AY273" s="3"/>
    </row>
    <row r="274" spans="1:51" s="17" customFormat="1" ht="15.75" customHeight="1" x14ac:dyDescent="0.25">
      <c r="A274" s="7">
        <v>0.6875</v>
      </c>
      <c r="B274" s="11">
        <f t="shared" si="95"/>
        <v>0.24424284717376135</v>
      </c>
      <c r="C274" s="10">
        <v>2866</v>
      </c>
      <c r="D274" s="10">
        <v>1600</v>
      </c>
      <c r="E274" s="14">
        <f t="shared" si="84"/>
        <v>208</v>
      </c>
      <c r="F274" s="11">
        <f t="shared" si="85"/>
        <v>0.55826936496859736</v>
      </c>
      <c r="G274" s="11">
        <f t="shared" si="93"/>
        <v>0.62980769230769229</v>
      </c>
      <c r="H274" s="8">
        <v>2166</v>
      </c>
      <c r="I274" s="15">
        <f t="shared" si="91"/>
        <v>146</v>
      </c>
      <c r="J274" s="13">
        <v>0.64249999999999996</v>
      </c>
      <c r="K274" s="13">
        <v>0.82350000000000001</v>
      </c>
      <c r="Y274" s="3"/>
      <c r="Z274" s="3"/>
      <c r="AA274" s="3"/>
      <c r="AB274" s="3"/>
      <c r="AC274" s="3"/>
      <c r="AF274" s="7">
        <v>0.6875</v>
      </c>
      <c r="AG274" s="11">
        <f t="shared" si="96"/>
        <v>0.35243825205826473</v>
      </c>
      <c r="AH274" s="10">
        <v>3158</v>
      </c>
      <c r="AI274" s="10">
        <v>1080</v>
      </c>
      <c r="AJ274" s="14">
        <f t="shared" si="88"/>
        <v>216</v>
      </c>
      <c r="AK274" s="11">
        <f t="shared" si="89"/>
        <v>0.34198860037998735</v>
      </c>
      <c r="AL274" s="11">
        <f t="shared" si="94"/>
        <v>0.34259259259259262</v>
      </c>
      <c r="AM274" s="8">
        <v>2045</v>
      </c>
      <c r="AN274" s="15">
        <f t="shared" si="92"/>
        <v>151</v>
      </c>
      <c r="AO274" s="13">
        <v>0.69079999999999997</v>
      </c>
      <c r="AQ274" s="2"/>
      <c r="AR274" s="3"/>
      <c r="AU274" s="3"/>
      <c r="AW274" s="33"/>
      <c r="AY274" s="3"/>
    </row>
    <row r="275" spans="1:51" s="17" customFormat="1" ht="15.75" customHeight="1" x14ac:dyDescent="0.25">
      <c r="A275" s="7">
        <v>0.70833333333333337</v>
      </c>
      <c r="B275" s="11">
        <f t="shared" si="95"/>
        <v>0.23839110529758012</v>
      </c>
      <c r="C275" s="10">
        <v>3058</v>
      </c>
      <c r="D275" s="10">
        <v>1737</v>
      </c>
      <c r="E275" s="14">
        <f t="shared" si="84"/>
        <v>192</v>
      </c>
      <c r="F275" s="11">
        <f t="shared" si="85"/>
        <v>0.56801831262262914</v>
      </c>
      <c r="G275" s="11">
        <f t="shared" si="93"/>
        <v>0.71354166666666663</v>
      </c>
      <c r="H275" s="8">
        <v>2329</v>
      </c>
      <c r="I275" s="15">
        <f t="shared" si="91"/>
        <v>163</v>
      </c>
      <c r="J275" s="13">
        <v>0.64890000000000003</v>
      </c>
      <c r="K275" s="13">
        <v>0.79310000000000003</v>
      </c>
      <c r="Y275" s="3"/>
      <c r="Z275" s="3"/>
      <c r="AA275" s="3"/>
      <c r="AB275" s="3"/>
      <c r="AC275" s="3"/>
      <c r="AF275" s="7">
        <v>0.70833333333333337</v>
      </c>
      <c r="AG275" s="11">
        <f t="shared" si="96"/>
        <v>0.34709026128266035</v>
      </c>
      <c r="AH275" s="10">
        <v>3368</v>
      </c>
      <c r="AI275" s="10">
        <v>1155</v>
      </c>
      <c r="AJ275" s="14">
        <f t="shared" si="88"/>
        <v>210</v>
      </c>
      <c r="AK275" s="11">
        <f t="shared" si="89"/>
        <v>0.34293349168646081</v>
      </c>
      <c r="AL275" s="11">
        <f t="shared" si="94"/>
        <v>0.35714285714285715</v>
      </c>
      <c r="AM275" s="8">
        <v>2199</v>
      </c>
      <c r="AN275" s="15">
        <f t="shared" si="92"/>
        <v>154</v>
      </c>
      <c r="AO275" s="13">
        <v>0.70269999999999999</v>
      </c>
      <c r="AP275" s="2"/>
      <c r="AQ275" s="3"/>
      <c r="AT275" s="33"/>
      <c r="AU275" s="3"/>
      <c r="AW275" s="33"/>
      <c r="AY275" s="3"/>
    </row>
    <row r="276" spans="1:51" s="17" customFormat="1" ht="15.75" customHeight="1" x14ac:dyDescent="0.25">
      <c r="A276" s="7">
        <v>0.72916666666666663</v>
      </c>
      <c r="B276" s="11">
        <f t="shared" si="95"/>
        <v>0.22824403840198204</v>
      </c>
      <c r="C276" s="10">
        <v>3229</v>
      </c>
      <c r="D276" s="10">
        <v>1899</v>
      </c>
      <c r="E276" s="14">
        <f t="shared" si="84"/>
        <v>171</v>
      </c>
      <c r="F276" s="11">
        <f t="shared" si="85"/>
        <v>0.58810777330442865</v>
      </c>
      <c r="G276" s="11">
        <f t="shared" si="93"/>
        <v>0.94736842105263153</v>
      </c>
      <c r="H276" s="8">
        <v>2492</v>
      </c>
      <c r="I276" s="15">
        <f t="shared" si="91"/>
        <v>163</v>
      </c>
      <c r="J276" s="13">
        <v>0.66239999999999999</v>
      </c>
      <c r="K276" s="13">
        <v>0.79659999999999997</v>
      </c>
      <c r="Y276" s="3"/>
      <c r="Z276" s="3"/>
      <c r="AA276" s="3"/>
      <c r="AB276" s="3"/>
      <c r="AC276" s="3"/>
      <c r="AF276" s="7">
        <v>0.72916666666666663</v>
      </c>
      <c r="AG276" s="11">
        <f t="shared" si="96"/>
        <v>0.34328358208955223</v>
      </c>
      <c r="AH276" s="10">
        <v>3551</v>
      </c>
      <c r="AI276" s="10">
        <v>1267</v>
      </c>
      <c r="AJ276" s="14">
        <f t="shared" si="88"/>
        <v>183</v>
      </c>
      <c r="AK276" s="11">
        <f t="shared" si="89"/>
        <v>0.35680090115460433</v>
      </c>
      <c r="AL276" s="11">
        <f t="shared" si="94"/>
        <v>0.61202185792349728</v>
      </c>
      <c r="AM276" s="8">
        <v>2332</v>
      </c>
      <c r="AN276" s="15">
        <f t="shared" si="92"/>
        <v>133</v>
      </c>
      <c r="AO276" s="13">
        <v>0.68730000000000002</v>
      </c>
      <c r="AP276" s="2"/>
      <c r="AQ276" s="3"/>
      <c r="AT276" s="33"/>
      <c r="AU276" s="3"/>
      <c r="AW276" s="33"/>
      <c r="AY276" s="3"/>
    </row>
    <row r="277" spans="1:51" s="17" customFormat="1" ht="15.75" customHeight="1" x14ac:dyDescent="0.25">
      <c r="A277" s="7">
        <v>0.75</v>
      </c>
      <c r="B277" s="11">
        <f t="shared" si="95"/>
        <v>0.22798695523273052</v>
      </c>
      <c r="C277" s="10">
        <v>3373</v>
      </c>
      <c r="D277" s="10">
        <v>1994</v>
      </c>
      <c r="E277" s="14">
        <f t="shared" si="84"/>
        <v>144</v>
      </c>
      <c r="F277" s="11">
        <f t="shared" si="85"/>
        <v>0.59116513489475242</v>
      </c>
      <c r="G277" s="11">
        <f t="shared" si="93"/>
        <v>0.65972222222222221</v>
      </c>
      <c r="H277" s="8">
        <v>2604</v>
      </c>
      <c r="I277" s="15">
        <f t="shared" si="91"/>
        <v>112</v>
      </c>
      <c r="J277" s="13">
        <v>0.65480000000000005</v>
      </c>
      <c r="K277" s="13">
        <v>0.79659999999999997</v>
      </c>
      <c r="Y277" s="3"/>
      <c r="Z277" s="3"/>
      <c r="AA277" s="3"/>
      <c r="AB277" s="3"/>
      <c r="AC277" s="3"/>
      <c r="AF277" s="7">
        <v>0.75</v>
      </c>
      <c r="AG277" s="11">
        <f t="shared" si="96"/>
        <v>0.3428958051420839</v>
      </c>
      <c r="AH277" s="10">
        <v>3695</v>
      </c>
      <c r="AI277" s="10">
        <v>1329</v>
      </c>
      <c r="AJ277" s="14">
        <f t="shared" si="88"/>
        <v>144</v>
      </c>
      <c r="AK277" s="11">
        <f t="shared" si="89"/>
        <v>0.35967523680649527</v>
      </c>
      <c r="AL277" s="11">
        <f t="shared" si="94"/>
        <v>0.43055555555555558</v>
      </c>
      <c r="AM277" s="8">
        <v>2428</v>
      </c>
      <c r="AN277" s="15">
        <f t="shared" si="92"/>
        <v>96</v>
      </c>
      <c r="AO277" s="13">
        <v>0.68400000000000005</v>
      </c>
      <c r="AP277" s="2"/>
      <c r="AQ277" s="3"/>
      <c r="AT277" s="33"/>
      <c r="AU277" s="3"/>
      <c r="AW277" s="33"/>
      <c r="AY277" s="3"/>
    </row>
    <row r="278" spans="1:51" s="17" customFormat="1" ht="15.75" customHeight="1" x14ac:dyDescent="0.15">
      <c r="F278" s="2"/>
      <c r="Y278" s="3"/>
      <c r="Z278" s="3"/>
      <c r="AA278" s="3"/>
      <c r="AB278" s="3"/>
      <c r="AC278" s="3"/>
      <c r="AH278" s="2"/>
      <c r="AI278" s="2"/>
      <c r="AJ278" s="2"/>
      <c r="AK278" s="2"/>
      <c r="AL278" s="2"/>
      <c r="AM278" s="2"/>
      <c r="AN278" s="2"/>
      <c r="AO278" s="5"/>
      <c r="AP278" s="2"/>
      <c r="AS278" s="2"/>
      <c r="AT278" s="3"/>
      <c r="AW278" s="33"/>
      <c r="AY278" s="3"/>
    </row>
    <row r="279" spans="1:51" s="17" customFormat="1" ht="15.75" customHeight="1" x14ac:dyDescent="0.15">
      <c r="A279" s="67">
        <v>43906</v>
      </c>
      <c r="B279" s="68"/>
      <c r="C279" s="68"/>
      <c r="D279" s="68"/>
      <c r="E279" s="68"/>
      <c r="F279" s="68"/>
      <c r="G279" s="69"/>
      <c r="Y279" s="3"/>
      <c r="Z279" s="3"/>
      <c r="AA279" s="3"/>
      <c r="AB279" s="3"/>
      <c r="AC279" s="3"/>
      <c r="AF279" s="67">
        <v>43899</v>
      </c>
      <c r="AG279" s="68"/>
      <c r="AH279" s="68"/>
      <c r="AI279" s="68"/>
      <c r="AJ279" s="68"/>
      <c r="AK279" s="68"/>
      <c r="AL279" s="69"/>
      <c r="AQ279" s="2"/>
      <c r="AR279" s="3"/>
      <c r="AU279" s="33"/>
      <c r="AW279" s="33"/>
      <c r="AY279" s="3"/>
    </row>
    <row r="280" spans="1:51" s="17" customFormat="1" ht="15.75" customHeight="1" x14ac:dyDescent="0.25">
      <c r="A280" s="70" t="s">
        <v>101</v>
      </c>
      <c r="B280" s="71"/>
      <c r="C280" s="71"/>
      <c r="D280" s="71"/>
      <c r="E280" s="71"/>
      <c r="F280" s="71"/>
      <c r="G280" s="72"/>
      <c r="H280" s="18"/>
      <c r="I280" s="18"/>
      <c r="J280" s="18"/>
      <c r="K280" s="18"/>
      <c r="Y280" s="3"/>
      <c r="Z280" s="3"/>
      <c r="AA280" s="3"/>
      <c r="AB280" s="3"/>
      <c r="AC280" s="3"/>
      <c r="AF280" s="70" t="s">
        <v>101</v>
      </c>
      <c r="AG280" s="71"/>
      <c r="AH280" s="71"/>
      <c r="AI280" s="71"/>
      <c r="AJ280" s="71"/>
      <c r="AK280" s="71"/>
      <c r="AL280" s="72"/>
      <c r="AM280" s="18"/>
      <c r="AN280" s="18"/>
      <c r="AO280" s="18"/>
      <c r="AQ280" s="2"/>
      <c r="AR280" s="3"/>
      <c r="AU280" s="33"/>
      <c r="AW280" s="33"/>
      <c r="AY280" s="3"/>
    </row>
    <row r="281" spans="1:51" s="17" customFormat="1" ht="15.75" customHeight="1" x14ac:dyDescent="0.25">
      <c r="A281" s="9" t="s">
        <v>0</v>
      </c>
      <c r="B281" s="16" t="s">
        <v>70</v>
      </c>
      <c r="C281" s="9" t="s">
        <v>1</v>
      </c>
      <c r="D281" s="9" t="s">
        <v>2</v>
      </c>
      <c r="E281" s="9" t="s">
        <v>3</v>
      </c>
      <c r="F281" s="9" t="s">
        <v>4</v>
      </c>
      <c r="G281" s="9" t="s">
        <v>5</v>
      </c>
      <c r="H281" s="6" t="s">
        <v>6</v>
      </c>
      <c r="I281" s="9" t="s">
        <v>7</v>
      </c>
      <c r="J281" s="9" t="s">
        <v>8</v>
      </c>
      <c r="K281" s="9" t="s">
        <v>71</v>
      </c>
      <c r="Y281" s="3"/>
      <c r="Z281" s="3"/>
      <c r="AA281" s="3"/>
      <c r="AB281" s="3"/>
      <c r="AC281" s="3"/>
      <c r="AF281" s="9" t="s">
        <v>0</v>
      </c>
      <c r="AG281" s="16" t="s">
        <v>100</v>
      </c>
      <c r="AH281" s="9" t="s">
        <v>1</v>
      </c>
      <c r="AI281" s="9" t="s">
        <v>2</v>
      </c>
      <c r="AJ281" s="9" t="s">
        <v>3</v>
      </c>
      <c r="AK281" s="9" t="s">
        <v>4</v>
      </c>
      <c r="AL281" s="9" t="s">
        <v>5</v>
      </c>
      <c r="AM281" s="6" t="s">
        <v>6</v>
      </c>
      <c r="AN281" s="9" t="s">
        <v>7</v>
      </c>
      <c r="AO281" s="9" t="s">
        <v>8</v>
      </c>
      <c r="AP281" s="27"/>
      <c r="AQ281" s="9" t="s">
        <v>88</v>
      </c>
      <c r="AR281" s="9" t="s">
        <v>92</v>
      </c>
      <c r="AS281" s="9" t="s">
        <v>89</v>
      </c>
      <c r="AT281" s="9" t="s">
        <v>90</v>
      </c>
      <c r="AU281" s="9" t="s">
        <v>73</v>
      </c>
      <c r="AV281" s="9" t="s">
        <v>93</v>
      </c>
      <c r="AW281" s="33"/>
      <c r="AY281" s="3"/>
    </row>
    <row r="282" spans="1:51" s="17" customFormat="1" ht="15.75" customHeight="1" x14ac:dyDescent="0.25">
      <c r="A282" s="7">
        <v>0.39583333333333331</v>
      </c>
      <c r="B282" s="11">
        <f>(C282-H282)/C282</f>
        <v>2.0134228187919462E-2</v>
      </c>
      <c r="C282" s="10">
        <v>149</v>
      </c>
      <c r="D282" s="10">
        <v>146</v>
      </c>
      <c r="E282" s="10">
        <v>99</v>
      </c>
      <c r="F282" s="11">
        <f>D282/C282</f>
        <v>0.97986577181208057</v>
      </c>
      <c r="G282" s="12">
        <f>D282/C282</f>
        <v>0.97986577181208057</v>
      </c>
      <c r="H282" s="8">
        <v>146</v>
      </c>
      <c r="I282" s="15">
        <v>146</v>
      </c>
      <c r="J282" s="13">
        <v>0.9375</v>
      </c>
      <c r="K282" s="13">
        <v>1</v>
      </c>
      <c r="Y282" s="3"/>
      <c r="Z282" s="3"/>
      <c r="AA282" s="3"/>
      <c r="AB282" s="3"/>
      <c r="AC282" s="3"/>
      <c r="AF282" s="7">
        <v>0.39583333333333331</v>
      </c>
      <c r="AG282" s="11">
        <f>(AH282-AM282)/AH282</f>
        <v>2.6737967914438502E-2</v>
      </c>
      <c r="AH282" s="10">
        <v>187</v>
      </c>
      <c r="AI282" s="10">
        <v>182</v>
      </c>
      <c r="AJ282" s="10">
        <v>187</v>
      </c>
      <c r="AK282" s="11">
        <f>AI282/AH282</f>
        <v>0.9732620320855615</v>
      </c>
      <c r="AL282" s="12">
        <f>AI282/AH282</f>
        <v>0.9732620320855615</v>
      </c>
      <c r="AM282" s="8">
        <v>182</v>
      </c>
      <c r="AN282" s="15">
        <f>AM282</f>
        <v>182</v>
      </c>
      <c r="AO282" s="13">
        <v>1</v>
      </c>
      <c r="AP282" s="53" t="s">
        <v>85</v>
      </c>
      <c r="AQ282" s="54">
        <v>3695</v>
      </c>
      <c r="AR282" s="55">
        <f>(AQ282-AS282)/AQ282</f>
        <v>0.3428958051420839</v>
      </c>
      <c r="AS282" s="54">
        <v>2428</v>
      </c>
      <c r="AT282" s="56">
        <v>1329</v>
      </c>
      <c r="AU282" s="57">
        <f>AT282/AQ282</f>
        <v>0.35967523680649527</v>
      </c>
      <c r="AV282" s="56">
        <v>10.14</v>
      </c>
      <c r="AW282" s="33"/>
      <c r="AY282" s="3"/>
    </row>
    <row r="283" spans="1:51" s="17" customFormat="1" ht="15.75" customHeight="1" x14ac:dyDescent="0.25">
      <c r="A283" s="7">
        <v>0.41666666666666669</v>
      </c>
      <c r="B283" s="11">
        <f t="shared" ref="B283:B293" si="97">(C283-H283)/C283</f>
        <v>0.14899713467048711</v>
      </c>
      <c r="C283" s="10">
        <v>349</v>
      </c>
      <c r="D283" s="10">
        <v>247</v>
      </c>
      <c r="E283" s="14">
        <f t="shared" ref="E283:E299" si="98">C283-C282</f>
        <v>200</v>
      </c>
      <c r="F283" s="11">
        <f t="shared" ref="F283:F299" si="99">D283/C283</f>
        <v>0.70773638968481378</v>
      </c>
      <c r="G283" s="11">
        <f t="shared" ref="G283:G284" si="100">(D283-D282)/E283</f>
        <v>0.505</v>
      </c>
      <c r="H283" s="8">
        <v>297</v>
      </c>
      <c r="I283" s="15">
        <f>H283-H282</f>
        <v>151</v>
      </c>
      <c r="J283" s="13">
        <v>0.96299999999999997</v>
      </c>
      <c r="K283" s="13">
        <v>1</v>
      </c>
      <c r="Y283" s="3"/>
      <c r="Z283" s="3"/>
      <c r="AA283" s="3"/>
      <c r="AB283" s="3"/>
      <c r="AC283" s="3"/>
      <c r="AF283" s="7">
        <v>0.41666666666666669</v>
      </c>
      <c r="AG283" s="11">
        <f t="shared" ref="AG283:AG293" si="101">(AH283-AM283)/AH283</f>
        <v>4.189944134078212E-2</v>
      </c>
      <c r="AH283" s="10">
        <v>358</v>
      </c>
      <c r="AI283" s="10">
        <v>343</v>
      </c>
      <c r="AJ283" s="14">
        <f t="shared" ref="AJ283:AJ299" si="102">AH283-AH282</f>
        <v>171</v>
      </c>
      <c r="AK283" s="11">
        <f t="shared" ref="AK283:AK299" si="103">AI283/AH283</f>
        <v>0.95810055865921784</v>
      </c>
      <c r="AL283" s="11">
        <f t="shared" ref="AL283:AL284" si="104">(AI283-AI282)/AJ283</f>
        <v>0.94152046783625731</v>
      </c>
      <c r="AM283" s="8">
        <v>343</v>
      </c>
      <c r="AN283" s="15">
        <f>AM283-AM282</f>
        <v>161</v>
      </c>
      <c r="AO283" s="13">
        <v>1</v>
      </c>
      <c r="AP283" s="53" t="s">
        <v>86</v>
      </c>
      <c r="AQ283" s="54">
        <v>418</v>
      </c>
      <c r="AR283" s="55">
        <f>(AQ283-AS283)/AQ283</f>
        <v>0.33014354066985646</v>
      </c>
      <c r="AS283" s="54">
        <v>280</v>
      </c>
      <c r="AT283" s="54">
        <v>213</v>
      </c>
      <c r="AU283" s="58">
        <f>AT283/AQ283</f>
        <v>0.50956937799043067</v>
      </c>
      <c r="AV283" s="56">
        <v>13.9</v>
      </c>
      <c r="AW283" s="33"/>
      <c r="AY283" s="3"/>
    </row>
    <row r="284" spans="1:51" s="17" customFormat="1" ht="15.75" customHeight="1" x14ac:dyDescent="0.25">
      <c r="A284" s="7">
        <v>0.43958333333333338</v>
      </c>
      <c r="B284" s="11">
        <f t="shared" si="97"/>
        <v>0.18525179856115107</v>
      </c>
      <c r="C284" s="10">
        <v>556</v>
      </c>
      <c r="D284" s="10">
        <v>374</v>
      </c>
      <c r="E284" s="14">
        <f t="shared" si="98"/>
        <v>207</v>
      </c>
      <c r="F284" s="11">
        <f t="shared" si="99"/>
        <v>0.67266187050359716</v>
      </c>
      <c r="G284" s="11">
        <f t="shared" si="100"/>
        <v>0.61352657004830913</v>
      </c>
      <c r="H284" s="8">
        <v>453</v>
      </c>
      <c r="I284" s="15">
        <f t="shared" ref="I284:I299" si="105">H284-H283</f>
        <v>156</v>
      </c>
      <c r="J284" s="13">
        <v>0.97670000000000001</v>
      </c>
      <c r="K284" s="13">
        <v>1</v>
      </c>
      <c r="Y284" s="3"/>
      <c r="Z284" s="3"/>
      <c r="AA284" s="3"/>
      <c r="AB284" s="3"/>
      <c r="AC284" s="3"/>
      <c r="AF284" s="7">
        <v>0.43958333333333338</v>
      </c>
      <c r="AG284" s="11">
        <f t="shared" si="101"/>
        <v>0.10631229235880399</v>
      </c>
      <c r="AH284" s="10">
        <v>602</v>
      </c>
      <c r="AI284" s="10">
        <v>533</v>
      </c>
      <c r="AJ284" s="14">
        <f t="shared" si="102"/>
        <v>244</v>
      </c>
      <c r="AK284" s="11">
        <f t="shared" si="103"/>
        <v>0.88538205980066442</v>
      </c>
      <c r="AL284" s="11">
        <f t="shared" si="104"/>
        <v>0.77868852459016391</v>
      </c>
      <c r="AM284" s="8">
        <v>538</v>
      </c>
      <c r="AN284" s="15">
        <f t="shared" ref="AN284:AN299" si="106">AM284-AM283</f>
        <v>195</v>
      </c>
      <c r="AO284" s="13">
        <v>0.94440000000000002</v>
      </c>
      <c r="AP284" s="59" t="s">
        <v>87</v>
      </c>
      <c r="AQ284" s="60">
        <f>SUM(AQ282:AQ283)</f>
        <v>4113</v>
      </c>
      <c r="AR284" s="61">
        <f>(AQ284-AS284)/AQ284</f>
        <v>0.34159980549477265</v>
      </c>
      <c r="AS284" s="60">
        <f>SUM(AS282:AS283)</f>
        <v>2708</v>
      </c>
      <c r="AT284" s="60">
        <f>SUM(AT282:AT283)</f>
        <v>1542</v>
      </c>
      <c r="AU284" s="61">
        <f>AT284/AQ284</f>
        <v>0.37490882567469003</v>
      </c>
      <c r="AV284" s="62">
        <f>(AS282*AV282+AS283*AV283)/AS284</f>
        <v>10.52877400295421</v>
      </c>
      <c r="AW284" s="33"/>
      <c r="AY284" s="3"/>
    </row>
    <row r="285" spans="1:51" s="17" customFormat="1" ht="15.75" customHeight="1" x14ac:dyDescent="0.25">
      <c r="A285" s="7">
        <v>0.45833333333333331</v>
      </c>
      <c r="B285" s="11">
        <f t="shared" si="97"/>
        <v>0.2344559585492228</v>
      </c>
      <c r="C285" s="10">
        <v>772</v>
      </c>
      <c r="D285" s="10">
        <v>417</v>
      </c>
      <c r="E285" s="14">
        <f t="shared" si="98"/>
        <v>216</v>
      </c>
      <c r="F285" s="11">
        <f t="shared" si="99"/>
        <v>0.5401554404145078</v>
      </c>
      <c r="G285" s="11">
        <f>(D285-D284)/E285</f>
        <v>0.19907407407407407</v>
      </c>
      <c r="H285" s="8">
        <v>591</v>
      </c>
      <c r="I285" s="15">
        <f t="shared" si="105"/>
        <v>138</v>
      </c>
      <c r="J285" s="13">
        <v>0.98150000000000004</v>
      </c>
      <c r="K285" s="13">
        <v>1</v>
      </c>
      <c r="Y285" s="3"/>
      <c r="Z285" s="3"/>
      <c r="AA285" s="3"/>
      <c r="AB285" s="3"/>
      <c r="AC285" s="3"/>
      <c r="AF285" s="7">
        <v>0.45833333333333331</v>
      </c>
      <c r="AG285" s="11">
        <f t="shared" si="101"/>
        <v>0.18285714285714286</v>
      </c>
      <c r="AH285" s="10">
        <v>875</v>
      </c>
      <c r="AI285" s="10">
        <v>651</v>
      </c>
      <c r="AJ285" s="14">
        <f t="shared" si="102"/>
        <v>273</v>
      </c>
      <c r="AK285" s="11">
        <f t="shared" si="103"/>
        <v>0.74399999999999999</v>
      </c>
      <c r="AL285" s="11">
        <f>(AI285-AI284)/AJ285</f>
        <v>0.43223443223443225</v>
      </c>
      <c r="AM285" s="8">
        <v>715</v>
      </c>
      <c r="AN285" s="15">
        <f t="shared" si="106"/>
        <v>177</v>
      </c>
      <c r="AO285" s="13">
        <v>0.79490000000000005</v>
      </c>
      <c r="AP285" s="63" t="s">
        <v>107</v>
      </c>
      <c r="AQ285" s="64">
        <v>111</v>
      </c>
      <c r="AR285" s="55">
        <f>(AQ285-AS285)/AQ285</f>
        <v>0.1981981981981982</v>
      </c>
      <c r="AS285" s="64">
        <v>89</v>
      </c>
      <c r="AT285" s="64">
        <v>81</v>
      </c>
      <c r="AU285" s="57">
        <f>AT285/AQ285</f>
        <v>0.72972972972972971</v>
      </c>
      <c r="AV285" s="56">
        <v>13.14</v>
      </c>
      <c r="AW285" s="33"/>
      <c r="AY285" s="3"/>
    </row>
    <row r="286" spans="1:51" s="17" customFormat="1" ht="15.75" customHeight="1" x14ac:dyDescent="0.25">
      <c r="A286" s="7">
        <v>0.47916666666666669</v>
      </c>
      <c r="B286" s="11">
        <f t="shared" si="97"/>
        <v>0.27686350435624396</v>
      </c>
      <c r="C286" s="10">
        <v>1033</v>
      </c>
      <c r="D286" s="10">
        <v>457</v>
      </c>
      <c r="E286" s="14">
        <f t="shared" si="98"/>
        <v>261</v>
      </c>
      <c r="F286" s="11">
        <f t="shared" si="99"/>
        <v>0.44240077444336884</v>
      </c>
      <c r="G286" s="11">
        <f t="shared" ref="G286:G299" si="107">(D286-D285)/E286</f>
        <v>0.1532567049808429</v>
      </c>
      <c r="H286" s="8">
        <v>747</v>
      </c>
      <c r="I286" s="15">
        <f t="shared" si="105"/>
        <v>156</v>
      </c>
      <c r="J286" s="13">
        <v>0.93330000000000002</v>
      </c>
      <c r="K286" s="13">
        <v>1</v>
      </c>
      <c r="Y286" s="3"/>
      <c r="Z286" s="3"/>
      <c r="AA286" s="3"/>
      <c r="AB286" s="3"/>
      <c r="AC286" s="3"/>
      <c r="AF286" s="7">
        <v>0.47916666666666669</v>
      </c>
      <c r="AG286" s="11">
        <f t="shared" si="101"/>
        <v>0.24561403508771928</v>
      </c>
      <c r="AH286" s="10">
        <v>1140</v>
      </c>
      <c r="AI286" s="10">
        <v>685</v>
      </c>
      <c r="AJ286" s="14">
        <f t="shared" si="102"/>
        <v>265</v>
      </c>
      <c r="AK286" s="11">
        <f t="shared" si="103"/>
        <v>0.60087719298245612</v>
      </c>
      <c r="AL286" s="11">
        <f t="shared" ref="AL286:AL299" si="108">(AI286-AI285)/AJ286</f>
        <v>0.12830188679245283</v>
      </c>
      <c r="AM286" s="8">
        <v>860</v>
      </c>
      <c r="AN286" s="15">
        <f t="shared" si="106"/>
        <v>145</v>
      </c>
      <c r="AO286" s="13">
        <v>0.76549999999999996</v>
      </c>
      <c r="AQ286" s="2"/>
      <c r="AS286" s="2"/>
      <c r="AT286" s="3"/>
      <c r="AW286" s="33"/>
      <c r="AY286" s="3"/>
    </row>
    <row r="287" spans="1:51" s="17" customFormat="1" ht="15.75" customHeight="1" x14ac:dyDescent="0.25">
      <c r="A287" s="7">
        <v>0.5</v>
      </c>
      <c r="B287" s="11">
        <f t="shared" si="97"/>
        <v>0.26829268292682928</v>
      </c>
      <c r="C287" s="10">
        <v>1189</v>
      </c>
      <c r="D287" s="10">
        <v>552</v>
      </c>
      <c r="E287" s="14">
        <f t="shared" si="98"/>
        <v>156</v>
      </c>
      <c r="F287" s="11">
        <f t="shared" si="99"/>
        <v>0.46425567703952902</v>
      </c>
      <c r="G287" s="11">
        <f t="shared" si="107"/>
        <v>0.60897435897435892</v>
      </c>
      <c r="H287" s="8">
        <v>870</v>
      </c>
      <c r="I287" s="15">
        <f t="shared" si="105"/>
        <v>123</v>
      </c>
      <c r="J287" s="13">
        <v>0.9405</v>
      </c>
      <c r="K287" s="13">
        <v>0.80769999999999997</v>
      </c>
      <c r="Y287" s="3"/>
      <c r="Z287" s="3"/>
      <c r="AA287" s="3"/>
      <c r="AB287" s="3"/>
      <c r="AC287" s="3"/>
      <c r="AF287" s="7">
        <v>0.5</v>
      </c>
      <c r="AG287" s="11">
        <f t="shared" si="101"/>
        <v>0.28276353276353278</v>
      </c>
      <c r="AH287" s="10">
        <v>1404</v>
      </c>
      <c r="AI287" s="10">
        <v>712</v>
      </c>
      <c r="AJ287" s="14">
        <f t="shared" si="102"/>
        <v>264</v>
      </c>
      <c r="AK287" s="11">
        <f t="shared" si="103"/>
        <v>0.50712250712250717</v>
      </c>
      <c r="AL287" s="11">
        <f t="shared" si="108"/>
        <v>0.10227272727272728</v>
      </c>
      <c r="AM287" s="8">
        <v>1007</v>
      </c>
      <c r="AN287" s="15">
        <f t="shared" si="106"/>
        <v>147</v>
      </c>
      <c r="AO287" s="13">
        <v>0.61650000000000005</v>
      </c>
      <c r="AP287" s="3"/>
      <c r="AS287" s="33"/>
      <c r="AW287" s="33">
        <f>1388/35</f>
        <v>39.657142857142858</v>
      </c>
      <c r="AY287" s="3"/>
    </row>
    <row r="288" spans="1:51" s="17" customFormat="1" ht="15.75" customHeight="1" x14ac:dyDescent="0.25">
      <c r="A288" s="7">
        <v>0.52083333333333337</v>
      </c>
      <c r="B288" s="11">
        <f t="shared" si="97"/>
        <v>0.31426502534395367</v>
      </c>
      <c r="C288" s="10">
        <v>1381</v>
      </c>
      <c r="D288" s="10">
        <v>566</v>
      </c>
      <c r="E288" s="14">
        <f t="shared" si="98"/>
        <v>192</v>
      </c>
      <c r="F288" s="11">
        <f t="shared" si="99"/>
        <v>0.40984793627805938</v>
      </c>
      <c r="G288" s="11">
        <f t="shared" si="107"/>
        <v>7.2916666666666671E-2</v>
      </c>
      <c r="H288" s="8">
        <v>947</v>
      </c>
      <c r="I288" s="15">
        <f t="shared" si="105"/>
        <v>77</v>
      </c>
      <c r="J288" s="13">
        <v>0.93679999999999997</v>
      </c>
      <c r="K288" s="13">
        <v>0.8276</v>
      </c>
      <c r="Y288" s="3"/>
      <c r="Z288" s="3"/>
      <c r="AA288" s="3"/>
      <c r="AB288" s="3"/>
      <c r="AC288" s="3"/>
      <c r="AF288" s="7">
        <v>0.52083333333333337</v>
      </c>
      <c r="AG288" s="11">
        <f t="shared" si="101"/>
        <v>0.33455210237659966</v>
      </c>
      <c r="AH288" s="10">
        <v>1641</v>
      </c>
      <c r="AI288" s="10">
        <v>731</v>
      </c>
      <c r="AJ288" s="14">
        <f t="shared" si="102"/>
        <v>237</v>
      </c>
      <c r="AK288" s="11">
        <f t="shared" si="103"/>
        <v>0.44546008531383302</v>
      </c>
      <c r="AL288" s="11">
        <f t="shared" si="108"/>
        <v>8.0168776371308023E-2</v>
      </c>
      <c r="AM288" s="8">
        <v>1092</v>
      </c>
      <c r="AN288" s="15">
        <f t="shared" si="106"/>
        <v>85</v>
      </c>
      <c r="AO288" s="13">
        <v>0.57789999999999997</v>
      </c>
      <c r="AQ288" s="2"/>
      <c r="AR288" s="3"/>
      <c r="AW288" s="33"/>
      <c r="AY288" s="3"/>
    </row>
    <row r="289" spans="1:51" s="17" customFormat="1" ht="15.75" customHeight="1" x14ac:dyDescent="0.25">
      <c r="A289" s="7">
        <v>0.54652777777777783</v>
      </c>
      <c r="B289" s="11">
        <f t="shared" si="97"/>
        <v>0.35219326128417039</v>
      </c>
      <c r="C289" s="10">
        <v>1573</v>
      </c>
      <c r="D289" s="10">
        <v>579</v>
      </c>
      <c r="E289" s="14">
        <f t="shared" si="98"/>
        <v>192</v>
      </c>
      <c r="F289" s="11">
        <f t="shared" si="99"/>
        <v>0.36808645899554993</v>
      </c>
      <c r="G289" s="11">
        <f t="shared" si="107"/>
        <v>6.7708333333333329E-2</v>
      </c>
      <c r="H289" s="8">
        <v>1019</v>
      </c>
      <c r="I289" s="15">
        <f t="shared" si="105"/>
        <v>72</v>
      </c>
      <c r="J289" s="13">
        <v>0.84819999999999995</v>
      </c>
      <c r="K289" s="13">
        <v>0.84850000000000003</v>
      </c>
      <c r="Y289" s="3"/>
      <c r="Z289" s="3"/>
      <c r="AA289" s="3"/>
      <c r="AB289" s="3"/>
      <c r="AC289" s="3"/>
      <c r="AF289" s="7">
        <v>0.54166666666666696</v>
      </c>
      <c r="AG289" s="11">
        <f t="shared" si="101"/>
        <v>0.3639291465378422</v>
      </c>
      <c r="AH289" s="10">
        <v>1863</v>
      </c>
      <c r="AI289" s="10">
        <v>751</v>
      </c>
      <c r="AJ289" s="14">
        <f t="shared" si="102"/>
        <v>222</v>
      </c>
      <c r="AK289" s="11">
        <f t="shared" si="103"/>
        <v>0.40311325818572197</v>
      </c>
      <c r="AL289" s="11">
        <f t="shared" si="108"/>
        <v>9.0090090090090086E-2</v>
      </c>
      <c r="AM289" s="8">
        <v>1185</v>
      </c>
      <c r="AN289" s="15">
        <f t="shared" si="106"/>
        <v>93</v>
      </c>
      <c r="AO289" s="13">
        <v>0.5665</v>
      </c>
      <c r="AQ289" s="2"/>
      <c r="AR289" s="3"/>
      <c r="AW289" s="33"/>
      <c r="AY289" s="3"/>
    </row>
    <row r="290" spans="1:51" s="17" customFormat="1" ht="15.75" customHeight="1" x14ac:dyDescent="0.25">
      <c r="A290" s="7">
        <v>0.5625</v>
      </c>
      <c r="B290" s="11">
        <f t="shared" si="97"/>
        <v>0.34417040358744394</v>
      </c>
      <c r="C290" s="10">
        <v>1784</v>
      </c>
      <c r="D290" s="10">
        <v>696</v>
      </c>
      <c r="E290" s="14">
        <f t="shared" si="98"/>
        <v>211</v>
      </c>
      <c r="F290" s="11">
        <f t="shared" si="99"/>
        <v>0.39013452914798208</v>
      </c>
      <c r="G290" s="11">
        <f t="shared" si="107"/>
        <v>0.5545023696682464</v>
      </c>
      <c r="H290" s="8">
        <v>1170</v>
      </c>
      <c r="I290" s="15">
        <f t="shared" si="105"/>
        <v>151</v>
      </c>
      <c r="J290" s="13">
        <v>0.76300000000000001</v>
      </c>
      <c r="K290" s="13">
        <v>0.83330000000000004</v>
      </c>
      <c r="Y290" s="3"/>
      <c r="Z290" s="3"/>
      <c r="AA290" s="3"/>
      <c r="AB290" s="3"/>
      <c r="AC290" s="3"/>
      <c r="AF290" s="7">
        <v>0.5625</v>
      </c>
      <c r="AG290" s="11">
        <f t="shared" si="101"/>
        <v>0.36764001914791766</v>
      </c>
      <c r="AH290" s="10">
        <v>2089</v>
      </c>
      <c r="AI290" s="10">
        <v>816</v>
      </c>
      <c r="AJ290" s="14">
        <f t="shared" si="102"/>
        <v>226</v>
      </c>
      <c r="AK290" s="11">
        <f t="shared" si="103"/>
        <v>0.39061752034466252</v>
      </c>
      <c r="AL290" s="11">
        <f t="shared" si="108"/>
        <v>0.28761061946902655</v>
      </c>
      <c r="AM290" s="8">
        <v>1321</v>
      </c>
      <c r="AN290" s="15">
        <f t="shared" si="106"/>
        <v>136</v>
      </c>
      <c r="AO290" s="13">
        <v>0.52790000000000004</v>
      </c>
      <c r="AQ290" s="2"/>
      <c r="AR290" s="3"/>
      <c r="AU290" s="2"/>
      <c r="AV290" s="3"/>
      <c r="AW290" s="33"/>
      <c r="AY290" s="3"/>
    </row>
    <row r="291" spans="1:51" s="17" customFormat="1" ht="15.75" customHeight="1" x14ac:dyDescent="0.25">
      <c r="A291" s="7">
        <v>0.58333333333333337</v>
      </c>
      <c r="B291" s="11">
        <f t="shared" si="97"/>
        <v>0.33978174603174605</v>
      </c>
      <c r="C291" s="10">
        <v>2016</v>
      </c>
      <c r="D291" s="10">
        <v>813</v>
      </c>
      <c r="E291" s="14">
        <f t="shared" si="98"/>
        <v>232</v>
      </c>
      <c r="F291" s="11">
        <f t="shared" si="99"/>
        <v>0.40327380952380953</v>
      </c>
      <c r="G291" s="11">
        <f t="shared" si="107"/>
        <v>0.50431034482758619</v>
      </c>
      <c r="H291" s="8">
        <v>1331</v>
      </c>
      <c r="I291" s="15">
        <f t="shared" si="105"/>
        <v>161</v>
      </c>
      <c r="J291" s="13">
        <v>0.76470000000000005</v>
      </c>
      <c r="K291" s="13">
        <v>0.8427</v>
      </c>
      <c r="Y291" s="3"/>
      <c r="Z291" s="3"/>
      <c r="AA291" s="3"/>
      <c r="AB291" s="3"/>
      <c r="AC291" s="3"/>
      <c r="AF291" s="7">
        <v>0.58333333333333337</v>
      </c>
      <c r="AG291" s="11">
        <f t="shared" si="101"/>
        <v>0.37473233404710921</v>
      </c>
      <c r="AH291" s="10">
        <v>2335</v>
      </c>
      <c r="AI291" s="10">
        <v>887</v>
      </c>
      <c r="AJ291" s="14">
        <f t="shared" si="102"/>
        <v>246</v>
      </c>
      <c r="AK291" s="11">
        <f t="shared" si="103"/>
        <v>0.3798715203426124</v>
      </c>
      <c r="AL291" s="11">
        <f t="shared" si="108"/>
        <v>0.2886178861788618</v>
      </c>
      <c r="AM291" s="8">
        <v>1460</v>
      </c>
      <c r="AN291" s="15">
        <f t="shared" si="106"/>
        <v>139</v>
      </c>
      <c r="AO291" s="13">
        <v>0.4955</v>
      </c>
      <c r="AP291" s="2"/>
      <c r="AQ291" s="3"/>
      <c r="AT291" s="33"/>
      <c r="AU291" s="2"/>
      <c r="AV291" s="3"/>
      <c r="AW291" s="33"/>
      <c r="AY291" s="3"/>
    </row>
    <row r="292" spans="1:51" s="17" customFormat="1" ht="15.75" customHeight="1" x14ac:dyDescent="0.25">
      <c r="A292" s="7">
        <v>0.60416666666666663</v>
      </c>
      <c r="B292" s="11">
        <f t="shared" si="97"/>
        <v>0.34648139847601972</v>
      </c>
      <c r="C292" s="10">
        <v>2231</v>
      </c>
      <c r="D292" s="10">
        <v>877</v>
      </c>
      <c r="E292" s="14">
        <f t="shared" si="98"/>
        <v>215</v>
      </c>
      <c r="F292" s="11">
        <f t="shared" si="99"/>
        <v>0.39309726580008963</v>
      </c>
      <c r="G292" s="11">
        <f t="shared" si="107"/>
        <v>0.29767441860465116</v>
      </c>
      <c r="H292" s="8">
        <v>1458</v>
      </c>
      <c r="I292" s="15">
        <f t="shared" si="105"/>
        <v>127</v>
      </c>
      <c r="J292" s="13">
        <v>0.77190000000000003</v>
      </c>
      <c r="K292" s="13">
        <v>0.85</v>
      </c>
      <c r="Y292" s="3"/>
      <c r="Z292" s="3"/>
      <c r="AA292" s="3"/>
      <c r="AB292" s="3"/>
      <c r="AC292" s="3"/>
      <c r="AF292" s="7">
        <v>0.60416666666666663</v>
      </c>
      <c r="AG292" s="11">
        <f t="shared" si="101"/>
        <v>0.37228582708251085</v>
      </c>
      <c r="AH292" s="10">
        <v>2533</v>
      </c>
      <c r="AI292" s="10">
        <v>971</v>
      </c>
      <c r="AJ292" s="14">
        <f t="shared" si="102"/>
        <v>198</v>
      </c>
      <c r="AK292" s="11">
        <f t="shared" si="103"/>
        <v>0.38333991314646665</v>
      </c>
      <c r="AL292" s="11">
        <f t="shared" si="108"/>
        <v>0.42424242424242425</v>
      </c>
      <c r="AM292" s="8">
        <v>1590</v>
      </c>
      <c r="AN292" s="15">
        <f t="shared" si="106"/>
        <v>130</v>
      </c>
      <c r="AO292" s="13">
        <v>0.5</v>
      </c>
      <c r="AP292" s="2"/>
      <c r="AQ292" s="3"/>
      <c r="AT292" s="33"/>
      <c r="AU292" s="2"/>
      <c r="AV292" s="3"/>
      <c r="AW292" s="33"/>
      <c r="AY292" s="3"/>
    </row>
    <row r="293" spans="1:51" s="17" customFormat="1" ht="15.75" customHeight="1" x14ac:dyDescent="0.25">
      <c r="A293" s="7">
        <v>0.625</v>
      </c>
      <c r="B293" s="11">
        <f t="shared" si="97"/>
        <v>0.35448666127728373</v>
      </c>
      <c r="C293" s="10">
        <v>2474</v>
      </c>
      <c r="D293" s="10">
        <v>898</v>
      </c>
      <c r="E293" s="14">
        <f t="shared" si="98"/>
        <v>243</v>
      </c>
      <c r="F293" s="11">
        <f t="shared" si="99"/>
        <v>0.3629749393694422</v>
      </c>
      <c r="G293" s="11">
        <f t="shared" si="107"/>
        <v>8.6419753086419748E-2</v>
      </c>
      <c r="H293" s="8">
        <v>1597</v>
      </c>
      <c r="I293" s="15">
        <f t="shared" si="105"/>
        <v>139</v>
      </c>
      <c r="J293" s="13">
        <v>0.68140000000000001</v>
      </c>
      <c r="K293" s="13">
        <v>0.83330000000000004</v>
      </c>
      <c r="Y293" s="3"/>
      <c r="Z293" s="3"/>
      <c r="AA293" s="3"/>
      <c r="AB293" s="3"/>
      <c r="AC293" s="3"/>
      <c r="AF293" s="7">
        <v>0.625</v>
      </c>
      <c r="AG293" s="11">
        <f t="shared" si="101"/>
        <v>0.38086707273378717</v>
      </c>
      <c r="AH293" s="10">
        <v>2791</v>
      </c>
      <c r="AI293" s="10">
        <v>1020</v>
      </c>
      <c r="AJ293" s="14">
        <f t="shared" si="102"/>
        <v>258</v>
      </c>
      <c r="AK293" s="11">
        <f t="shared" si="103"/>
        <v>0.36546040845575062</v>
      </c>
      <c r="AL293" s="11">
        <f t="shared" si="108"/>
        <v>0.18992248062015504</v>
      </c>
      <c r="AM293" s="8">
        <v>1728</v>
      </c>
      <c r="AN293" s="15">
        <f t="shared" si="106"/>
        <v>138</v>
      </c>
      <c r="AO293" s="13">
        <v>0.49030000000000001</v>
      </c>
      <c r="AP293" s="3"/>
      <c r="AS293" s="33"/>
      <c r="AU293" s="3"/>
      <c r="AW293" s="33"/>
      <c r="AY293" s="3"/>
    </row>
    <row r="294" spans="1:51" s="17" customFormat="1" ht="15.75" customHeight="1" x14ac:dyDescent="0.25">
      <c r="A294" s="7">
        <v>0.65277777777777779</v>
      </c>
      <c r="B294" s="11">
        <f>(C294-H294)/C294</f>
        <v>0.35850413520316432</v>
      </c>
      <c r="C294" s="10">
        <v>2781</v>
      </c>
      <c r="D294" s="10">
        <v>955</v>
      </c>
      <c r="E294" s="14">
        <f t="shared" si="98"/>
        <v>307</v>
      </c>
      <c r="F294" s="11">
        <f t="shared" si="99"/>
        <v>0.34340165408126572</v>
      </c>
      <c r="G294" s="11">
        <f t="shared" si="107"/>
        <v>0.18566775244299674</v>
      </c>
      <c r="H294" s="8">
        <v>1784</v>
      </c>
      <c r="I294" s="15">
        <f t="shared" si="105"/>
        <v>187</v>
      </c>
      <c r="J294" s="13">
        <v>0.68610000000000004</v>
      </c>
      <c r="K294" s="13">
        <v>0.83330000000000004</v>
      </c>
      <c r="Y294" s="3"/>
      <c r="Z294" s="3"/>
      <c r="AA294" s="3"/>
      <c r="AB294" s="3"/>
      <c r="AC294" s="3"/>
      <c r="AF294" s="7">
        <v>0.64583333333333337</v>
      </c>
      <c r="AG294" s="11">
        <f>(AH294-AM294)/AH294</f>
        <v>0.38721311475409836</v>
      </c>
      <c r="AH294" s="10">
        <v>3050</v>
      </c>
      <c r="AI294" s="10">
        <v>1066</v>
      </c>
      <c r="AJ294" s="14">
        <f t="shared" si="102"/>
        <v>259</v>
      </c>
      <c r="AK294" s="11">
        <f t="shared" si="103"/>
        <v>0.34950819672131145</v>
      </c>
      <c r="AL294" s="11">
        <f t="shared" si="108"/>
        <v>0.17760617760617761</v>
      </c>
      <c r="AM294" s="8">
        <v>1869</v>
      </c>
      <c r="AN294" s="15">
        <f t="shared" si="106"/>
        <v>141</v>
      </c>
      <c r="AO294" s="13">
        <v>0.47539999999999999</v>
      </c>
      <c r="AQ294" s="2"/>
      <c r="AR294" s="3"/>
      <c r="AU294" s="3"/>
      <c r="AW294" s="33"/>
      <c r="AY294" s="3"/>
    </row>
    <row r="295" spans="1:51" s="17" customFormat="1" ht="15.75" customHeight="1" x14ac:dyDescent="0.25">
      <c r="A295" s="7">
        <v>0.66666666666666663</v>
      </c>
      <c r="B295" s="11">
        <f t="shared" ref="B295:B299" si="109">(C295-H295)/C295</f>
        <v>0.35622025832766824</v>
      </c>
      <c r="C295" s="10">
        <v>2942</v>
      </c>
      <c r="D295" s="10">
        <v>1006</v>
      </c>
      <c r="E295" s="14">
        <f t="shared" si="98"/>
        <v>161</v>
      </c>
      <c r="F295" s="11">
        <f t="shared" si="99"/>
        <v>0.34194425560842961</v>
      </c>
      <c r="G295" s="11">
        <f t="shared" si="107"/>
        <v>0.31677018633540371</v>
      </c>
      <c r="H295" s="8">
        <v>1894</v>
      </c>
      <c r="I295" s="15">
        <f t="shared" si="105"/>
        <v>110</v>
      </c>
      <c r="J295" s="13">
        <v>0.67369999999999997</v>
      </c>
      <c r="K295" s="13">
        <v>0.82979999999999998</v>
      </c>
      <c r="Y295" s="3"/>
      <c r="Z295" s="3"/>
      <c r="AA295" s="3"/>
      <c r="AB295" s="3"/>
      <c r="AC295" s="3"/>
      <c r="AF295" s="7">
        <v>0.66666666666666663</v>
      </c>
      <c r="AG295" s="11">
        <f t="shared" ref="AG295:AG299" si="110">(AH295-AM295)/AH295</f>
        <v>0.38816782372472081</v>
      </c>
      <c r="AH295" s="10">
        <v>3313</v>
      </c>
      <c r="AI295" s="10">
        <v>1120</v>
      </c>
      <c r="AJ295" s="14">
        <f t="shared" si="102"/>
        <v>263</v>
      </c>
      <c r="AK295" s="11">
        <f t="shared" si="103"/>
        <v>0.33806217929369153</v>
      </c>
      <c r="AL295" s="11">
        <f t="shared" si="108"/>
        <v>0.20532319391634982</v>
      </c>
      <c r="AM295" s="8">
        <v>2027</v>
      </c>
      <c r="AN295" s="15">
        <f t="shared" si="106"/>
        <v>158</v>
      </c>
      <c r="AO295" s="13">
        <v>0.49159999999999998</v>
      </c>
      <c r="AQ295" s="2"/>
      <c r="AR295" s="3"/>
      <c r="AU295" s="3"/>
      <c r="AW295" s="33"/>
    </row>
    <row r="296" spans="1:51" s="17" customFormat="1" ht="15.75" customHeight="1" x14ac:dyDescent="0.25">
      <c r="A296" s="7">
        <v>0.6875</v>
      </c>
      <c r="B296" s="11">
        <f t="shared" si="109"/>
        <v>0.35243825205826473</v>
      </c>
      <c r="C296" s="10">
        <v>3158</v>
      </c>
      <c r="D296" s="10">
        <v>1080</v>
      </c>
      <c r="E296" s="14">
        <f t="shared" si="98"/>
        <v>216</v>
      </c>
      <c r="F296" s="11">
        <f t="shared" si="99"/>
        <v>0.34198860037998735</v>
      </c>
      <c r="G296" s="11">
        <f t="shared" si="107"/>
        <v>0.34259259259259262</v>
      </c>
      <c r="H296" s="8">
        <v>2045</v>
      </c>
      <c r="I296" s="15">
        <f t="shared" si="105"/>
        <v>151</v>
      </c>
      <c r="J296" s="13">
        <v>0.69079999999999997</v>
      </c>
      <c r="K296" s="13">
        <v>0.82350000000000001</v>
      </c>
      <c r="Y296" s="3"/>
      <c r="Z296" s="3"/>
      <c r="AA296" s="3"/>
      <c r="AB296" s="3"/>
      <c r="AC296" s="3"/>
      <c r="AF296" s="7">
        <v>0.6875</v>
      </c>
      <c r="AG296" s="11">
        <f t="shared" si="110"/>
        <v>0.38743307974077207</v>
      </c>
      <c r="AH296" s="10">
        <v>3549</v>
      </c>
      <c r="AI296" s="10">
        <v>1188</v>
      </c>
      <c r="AJ296" s="14">
        <f t="shared" si="102"/>
        <v>236</v>
      </c>
      <c r="AK296" s="11">
        <f t="shared" si="103"/>
        <v>0.33474218089602703</v>
      </c>
      <c r="AL296" s="11">
        <f t="shared" si="108"/>
        <v>0.28813559322033899</v>
      </c>
      <c r="AM296" s="8">
        <v>2174</v>
      </c>
      <c r="AN296" s="15">
        <f t="shared" si="106"/>
        <v>147</v>
      </c>
      <c r="AO296" s="13">
        <v>0.48870000000000002</v>
      </c>
      <c r="AQ296" s="2"/>
      <c r="AR296" s="3"/>
      <c r="AU296" s="3"/>
      <c r="AW296" s="33"/>
    </row>
    <row r="297" spans="1:51" s="17" customFormat="1" ht="15.75" customHeight="1" x14ac:dyDescent="0.25">
      <c r="A297" s="7">
        <v>0.70833333333333337</v>
      </c>
      <c r="B297" s="11">
        <f t="shared" si="109"/>
        <v>0.34709026128266035</v>
      </c>
      <c r="C297" s="10">
        <v>3368</v>
      </c>
      <c r="D297" s="10">
        <v>1155</v>
      </c>
      <c r="E297" s="14">
        <f t="shared" si="98"/>
        <v>210</v>
      </c>
      <c r="F297" s="11">
        <f t="shared" si="99"/>
        <v>0.34293349168646081</v>
      </c>
      <c r="G297" s="11">
        <f t="shared" si="107"/>
        <v>0.35714285714285715</v>
      </c>
      <c r="H297" s="8">
        <v>2199</v>
      </c>
      <c r="I297" s="15">
        <f t="shared" si="105"/>
        <v>154</v>
      </c>
      <c r="J297" s="13">
        <v>0.70269999999999999</v>
      </c>
      <c r="K297" s="13">
        <v>0.79310000000000003</v>
      </c>
      <c r="Y297" s="3"/>
      <c r="Z297" s="3"/>
      <c r="AA297" s="3"/>
      <c r="AB297" s="3"/>
      <c r="AC297" s="3"/>
      <c r="AF297" s="7">
        <v>0.70833333333333337</v>
      </c>
      <c r="AG297" s="11">
        <f t="shared" si="110"/>
        <v>0.39173640167364016</v>
      </c>
      <c r="AH297" s="10">
        <v>3824</v>
      </c>
      <c r="AI297" s="10">
        <v>1227</v>
      </c>
      <c r="AJ297" s="14">
        <f t="shared" si="102"/>
        <v>275</v>
      </c>
      <c r="AK297" s="11">
        <f t="shared" si="103"/>
        <v>0.32086820083682011</v>
      </c>
      <c r="AL297" s="11">
        <f t="shared" si="108"/>
        <v>0.14181818181818182</v>
      </c>
      <c r="AM297" s="8">
        <v>2326</v>
      </c>
      <c r="AN297" s="15">
        <f t="shared" si="106"/>
        <v>152</v>
      </c>
      <c r="AO297" s="13">
        <v>0.48080000000000001</v>
      </c>
      <c r="AP297" s="2"/>
      <c r="AQ297" s="3"/>
      <c r="AT297" s="33"/>
      <c r="AU297" s="3"/>
    </row>
    <row r="298" spans="1:51" s="17" customFormat="1" ht="15.75" customHeight="1" x14ac:dyDescent="0.25">
      <c r="A298" s="7">
        <v>0.72916666666666663</v>
      </c>
      <c r="B298" s="11">
        <f t="shared" si="109"/>
        <v>0.34328358208955223</v>
      </c>
      <c r="C298" s="10">
        <v>3551</v>
      </c>
      <c r="D298" s="10">
        <v>1267</v>
      </c>
      <c r="E298" s="14">
        <f t="shared" si="98"/>
        <v>183</v>
      </c>
      <c r="F298" s="11">
        <f t="shared" si="99"/>
        <v>0.35680090115460433</v>
      </c>
      <c r="G298" s="11">
        <f t="shared" si="107"/>
        <v>0.61202185792349728</v>
      </c>
      <c r="H298" s="8">
        <v>2332</v>
      </c>
      <c r="I298" s="15">
        <f t="shared" si="105"/>
        <v>133</v>
      </c>
      <c r="J298" s="13">
        <v>0.68730000000000002</v>
      </c>
      <c r="K298" s="13">
        <v>0.79659999999999997</v>
      </c>
      <c r="Y298" s="3"/>
      <c r="Z298" s="3"/>
      <c r="AA298" s="3"/>
      <c r="AB298" s="3"/>
      <c r="AC298" s="3"/>
      <c r="AF298" s="7">
        <v>0.72916666666666663</v>
      </c>
      <c r="AG298" s="11">
        <f t="shared" si="110"/>
        <v>0.38975888640318168</v>
      </c>
      <c r="AH298" s="10">
        <v>4023</v>
      </c>
      <c r="AI298" s="10">
        <v>1276</v>
      </c>
      <c r="AJ298" s="14">
        <f t="shared" si="102"/>
        <v>199</v>
      </c>
      <c r="AK298" s="11">
        <f t="shared" si="103"/>
        <v>0.31717623663932387</v>
      </c>
      <c r="AL298" s="11">
        <f t="shared" si="108"/>
        <v>0.24623115577889448</v>
      </c>
      <c r="AM298" s="8">
        <v>2455</v>
      </c>
      <c r="AN298" s="15">
        <f t="shared" si="106"/>
        <v>129</v>
      </c>
      <c r="AO298" s="13">
        <v>0.47470000000000001</v>
      </c>
      <c r="AP298" s="2"/>
      <c r="AQ298" s="3"/>
      <c r="AT298" s="33"/>
      <c r="AU298" s="3"/>
    </row>
    <row r="299" spans="1:51" s="17" customFormat="1" ht="15.75" customHeight="1" x14ac:dyDescent="0.25">
      <c r="A299" s="7">
        <v>0.75</v>
      </c>
      <c r="B299" s="11">
        <f t="shared" si="109"/>
        <v>0.3428958051420839</v>
      </c>
      <c r="C299" s="10">
        <v>3695</v>
      </c>
      <c r="D299" s="10">
        <v>1329</v>
      </c>
      <c r="E299" s="14">
        <f t="shared" si="98"/>
        <v>144</v>
      </c>
      <c r="F299" s="11">
        <f t="shared" si="99"/>
        <v>0.35967523680649527</v>
      </c>
      <c r="G299" s="11">
        <f t="shared" si="107"/>
        <v>0.43055555555555558</v>
      </c>
      <c r="H299" s="8">
        <v>2428</v>
      </c>
      <c r="I299" s="15">
        <f t="shared" si="105"/>
        <v>96</v>
      </c>
      <c r="J299" s="13">
        <v>0.68400000000000005</v>
      </c>
      <c r="K299" s="13">
        <v>0.79659999999999997</v>
      </c>
      <c r="Y299" s="3"/>
      <c r="Z299" s="3"/>
      <c r="AA299" s="3"/>
      <c r="AB299" s="3"/>
      <c r="AC299" s="3"/>
      <c r="AF299" s="7">
        <v>0.75</v>
      </c>
      <c r="AG299" s="11">
        <f t="shared" si="110"/>
        <v>0.3932745051275936</v>
      </c>
      <c r="AH299" s="10">
        <v>4193</v>
      </c>
      <c r="AI299" s="10">
        <v>1341</v>
      </c>
      <c r="AJ299" s="14">
        <f t="shared" si="102"/>
        <v>170</v>
      </c>
      <c r="AK299" s="11">
        <f t="shared" si="103"/>
        <v>0.31981874552826139</v>
      </c>
      <c r="AL299" s="11">
        <f t="shared" si="108"/>
        <v>0.38235294117647056</v>
      </c>
      <c r="AM299" s="8">
        <v>2544</v>
      </c>
      <c r="AN299" s="15">
        <f t="shared" si="106"/>
        <v>89</v>
      </c>
      <c r="AO299" s="13">
        <v>0.47339999999999999</v>
      </c>
      <c r="AP299" s="2"/>
      <c r="AQ299" s="3"/>
      <c r="AT299" s="33"/>
      <c r="AU299" s="3"/>
    </row>
    <row r="300" spans="1:51" s="17" customFormat="1" ht="15.75" customHeight="1" x14ac:dyDescent="0.15">
      <c r="F300" s="2"/>
      <c r="Y300" s="3"/>
      <c r="Z300" s="3"/>
      <c r="AA300" s="3"/>
      <c r="AB300" s="3"/>
      <c r="AC300" s="3"/>
      <c r="AH300" s="2"/>
      <c r="AI300" s="2"/>
      <c r="AJ300" s="2"/>
      <c r="AK300" s="2"/>
      <c r="AL300" s="2"/>
      <c r="AM300" s="2"/>
      <c r="AN300" s="2"/>
      <c r="AO300" s="5"/>
      <c r="AP300" s="2"/>
      <c r="AT300" s="2"/>
      <c r="AU300" s="3"/>
    </row>
    <row r="301" spans="1:51" s="17" customFormat="1" ht="15.75" customHeight="1" x14ac:dyDescent="0.15">
      <c r="F301" s="2"/>
      <c r="Y301" s="3"/>
      <c r="Z301" s="3"/>
      <c r="AA301" s="3"/>
      <c r="AB301" s="3"/>
      <c r="AC301" s="3"/>
      <c r="AH301" s="2"/>
      <c r="AI301" s="2"/>
      <c r="AJ301" s="2"/>
      <c r="AK301" s="2"/>
      <c r="AL301" s="2"/>
      <c r="AM301" s="2"/>
      <c r="AN301" s="2"/>
      <c r="AO301" s="5"/>
      <c r="AP301" s="2"/>
      <c r="AT301" s="2"/>
      <c r="AU301" s="3"/>
      <c r="AW301" s="33"/>
    </row>
    <row r="302" spans="1:51" s="17" customFormat="1" ht="15.75" customHeight="1" x14ac:dyDescent="0.15">
      <c r="F302" s="2"/>
      <c r="Y302" s="3"/>
      <c r="Z302" s="3"/>
      <c r="AA302" s="3"/>
      <c r="AB302" s="3"/>
      <c r="AC302" s="3"/>
      <c r="AH302" s="2"/>
      <c r="AI302" s="2"/>
      <c r="AJ302" s="2"/>
      <c r="AK302" s="2"/>
      <c r="AL302" s="2"/>
      <c r="AM302" s="2"/>
      <c r="AN302" s="2"/>
      <c r="AO302" s="5"/>
      <c r="AP302" s="2"/>
      <c r="AS302" s="2"/>
      <c r="AT302" s="3"/>
      <c r="AW302" s="33"/>
    </row>
    <row r="303" spans="1:51" s="17" customFormat="1" ht="15.75" customHeight="1" x14ac:dyDescent="0.15">
      <c r="F303" s="2"/>
      <c r="Y303" s="3"/>
      <c r="Z303" s="3"/>
      <c r="AA303" s="3"/>
      <c r="AB303" s="3"/>
      <c r="AC303" s="3"/>
      <c r="AH303" s="2"/>
      <c r="AI303" s="2"/>
      <c r="AJ303" s="2"/>
      <c r="AK303" s="2"/>
      <c r="AL303" s="2"/>
      <c r="AM303" s="2"/>
      <c r="AN303" s="2"/>
      <c r="AO303" s="5"/>
      <c r="AP303" s="2"/>
      <c r="AS303" s="2"/>
      <c r="AT303" s="3"/>
      <c r="AW303" s="33"/>
    </row>
    <row r="304" spans="1:51" s="17" customFormat="1" ht="15.75" customHeight="1" x14ac:dyDescent="0.15">
      <c r="F304" s="2"/>
      <c r="Y304" s="3"/>
      <c r="Z304" s="3"/>
      <c r="AA304" s="3"/>
      <c r="AB304" s="3"/>
      <c r="AC304" s="3"/>
      <c r="AH304" s="2"/>
      <c r="AI304" s="2"/>
      <c r="AJ304" s="2"/>
      <c r="AK304" s="2"/>
      <c r="AL304" s="2"/>
      <c r="AM304" s="2"/>
      <c r="AN304" s="2"/>
      <c r="AO304" s="5"/>
      <c r="AP304" s="2"/>
      <c r="AS304" s="2"/>
      <c r="AT304" s="3"/>
      <c r="AW304" s="33"/>
    </row>
    <row r="305" spans="1:49" s="17" customFormat="1" ht="15.75" customHeight="1" x14ac:dyDescent="0.15">
      <c r="F305" s="2"/>
      <c r="Y305" s="3"/>
      <c r="Z305" s="3"/>
      <c r="AA305" s="3"/>
      <c r="AB305" s="3"/>
      <c r="AC305" s="3"/>
      <c r="AH305" s="2"/>
      <c r="AI305" s="2"/>
      <c r="AJ305" s="2"/>
      <c r="AK305" s="2"/>
      <c r="AL305" s="2"/>
      <c r="AM305" s="2"/>
      <c r="AN305" s="2"/>
      <c r="AO305" s="5"/>
      <c r="AP305" s="2"/>
      <c r="AS305" s="2"/>
      <c r="AT305" s="3"/>
    </row>
    <row r="306" spans="1:49" s="17" customFormat="1" ht="15.75" customHeight="1" x14ac:dyDescent="0.15">
      <c r="F306" s="2"/>
      <c r="Y306" s="3"/>
      <c r="Z306" s="3"/>
      <c r="AA306" s="3"/>
      <c r="AB306" s="3"/>
      <c r="AC306" s="3"/>
      <c r="AH306" s="2"/>
      <c r="AI306" s="2"/>
      <c r="AJ306" s="2"/>
      <c r="AK306" s="2"/>
      <c r="AL306" s="2"/>
      <c r="AM306" s="2"/>
      <c r="AN306" s="2"/>
      <c r="AO306" s="5"/>
      <c r="AP306" s="2"/>
      <c r="AS306" s="2"/>
      <c r="AT306" s="3"/>
      <c r="AW306" s="33"/>
    </row>
    <row r="307" spans="1:49" s="17" customFormat="1" ht="15.75" customHeight="1" x14ac:dyDescent="0.15">
      <c r="F307" s="2"/>
      <c r="Y307" s="3"/>
      <c r="Z307" s="3"/>
      <c r="AA307" s="3"/>
      <c r="AB307" s="3"/>
      <c r="AC307" s="3"/>
      <c r="AH307" s="2"/>
      <c r="AI307" s="2"/>
      <c r="AJ307" s="2"/>
      <c r="AK307" s="2"/>
      <c r="AL307" s="2"/>
      <c r="AM307" s="2"/>
      <c r="AN307" s="2"/>
      <c r="AO307" s="5"/>
      <c r="AP307" s="2"/>
      <c r="AS307" s="2"/>
      <c r="AT307" s="3"/>
      <c r="AW307" s="3"/>
    </row>
    <row r="308" spans="1:49" s="17" customFormat="1" ht="15.75" customHeight="1" x14ac:dyDescent="0.15">
      <c r="F308" s="2"/>
      <c r="Y308" s="3"/>
      <c r="Z308" s="3"/>
      <c r="AA308" s="3"/>
      <c r="AB308" s="3"/>
      <c r="AC308" s="3"/>
      <c r="AH308" s="2"/>
      <c r="AI308" s="2"/>
      <c r="AJ308" s="2"/>
      <c r="AK308" s="2"/>
      <c r="AL308" s="2"/>
      <c r="AM308" s="2"/>
      <c r="AN308" s="2"/>
      <c r="AO308" s="5"/>
      <c r="AP308" s="2"/>
      <c r="AS308" s="2"/>
      <c r="AT308" s="3"/>
      <c r="AW308" s="33"/>
    </row>
    <row r="309" spans="1:49" s="17" customFormat="1" ht="15.75" customHeight="1" x14ac:dyDescent="0.15">
      <c r="F309" s="2"/>
      <c r="Y309" s="3"/>
      <c r="Z309" s="3"/>
      <c r="AA309" s="3"/>
      <c r="AB309" s="3"/>
      <c r="AC309" s="3"/>
      <c r="AH309" s="2"/>
      <c r="AI309" s="2"/>
      <c r="AJ309" s="2"/>
      <c r="AK309" s="2"/>
      <c r="AL309" s="2"/>
      <c r="AM309" s="2"/>
      <c r="AN309" s="2"/>
      <c r="AO309" s="5"/>
      <c r="AP309" s="2"/>
      <c r="AS309" s="2"/>
      <c r="AT309" s="3"/>
      <c r="AW309" s="33"/>
    </row>
    <row r="310" spans="1:49" s="17" customFormat="1" ht="15.75" customHeight="1" x14ac:dyDescent="0.15">
      <c r="F310" s="2"/>
      <c r="Y310" s="3"/>
      <c r="Z310" s="3"/>
      <c r="AA310" s="3"/>
      <c r="AB310" s="3"/>
      <c r="AC310" s="3"/>
      <c r="AH310" s="2"/>
      <c r="AI310" s="2"/>
      <c r="AJ310" s="2"/>
      <c r="AK310" s="2"/>
      <c r="AL310" s="2"/>
      <c r="AM310" s="2"/>
      <c r="AN310" s="2"/>
      <c r="AO310" s="5"/>
      <c r="AP310" s="2"/>
      <c r="AS310" s="2"/>
      <c r="AT310" s="3"/>
      <c r="AW310" s="33"/>
    </row>
    <row r="311" spans="1:49" s="17" customFormat="1" ht="15.75" customHeight="1" x14ac:dyDescent="0.15">
      <c r="A311" s="67">
        <v>43905</v>
      </c>
      <c r="B311" s="68"/>
      <c r="C311" s="68"/>
      <c r="D311" s="68"/>
      <c r="E311" s="68"/>
      <c r="F311" s="68"/>
      <c r="G311" s="69"/>
      <c r="Y311" s="3"/>
      <c r="Z311" s="3"/>
      <c r="AA311" s="3"/>
      <c r="AB311" s="3"/>
      <c r="AC311" s="3"/>
      <c r="AF311" s="67">
        <v>43904</v>
      </c>
      <c r="AG311" s="68"/>
      <c r="AH311" s="68"/>
      <c r="AI311" s="68"/>
      <c r="AJ311" s="68"/>
      <c r="AK311" s="68"/>
      <c r="AL311" s="69"/>
      <c r="AP311" s="2"/>
      <c r="AS311" s="2"/>
      <c r="AT311" s="3"/>
      <c r="AW311" s="33"/>
    </row>
    <row r="312" spans="1:49" s="17" customFormat="1" ht="15.75" customHeight="1" x14ac:dyDescent="0.25">
      <c r="A312" s="70" t="s">
        <v>114</v>
      </c>
      <c r="B312" s="71"/>
      <c r="C312" s="71"/>
      <c r="D312" s="71"/>
      <c r="E312" s="71"/>
      <c r="F312" s="71"/>
      <c r="G312" s="72"/>
      <c r="H312" s="18"/>
      <c r="I312" s="18"/>
      <c r="J312" s="18"/>
      <c r="Y312" s="3"/>
      <c r="Z312" s="3"/>
      <c r="AA312" s="3"/>
      <c r="AB312" s="3"/>
      <c r="AC312" s="3"/>
      <c r="AF312" s="70" t="s">
        <v>96</v>
      </c>
      <c r="AG312" s="71"/>
      <c r="AH312" s="71"/>
      <c r="AI312" s="71"/>
      <c r="AJ312" s="71"/>
      <c r="AK312" s="71"/>
      <c r="AL312" s="72"/>
      <c r="AM312" s="18"/>
      <c r="AN312" s="18"/>
      <c r="AO312" s="18"/>
      <c r="AP312" s="2"/>
      <c r="AS312" s="2"/>
      <c r="AT312" s="3"/>
      <c r="AW312" s="33"/>
    </row>
    <row r="313" spans="1:49" s="17" customFormat="1" ht="15.75" customHeight="1" x14ac:dyDescent="0.25">
      <c r="A313" s="9" t="s">
        <v>0</v>
      </c>
      <c r="B313" s="16" t="s">
        <v>70</v>
      </c>
      <c r="C313" s="9" t="s">
        <v>1</v>
      </c>
      <c r="D313" s="9" t="s">
        <v>2</v>
      </c>
      <c r="E313" s="9" t="s">
        <v>3</v>
      </c>
      <c r="F313" s="9" t="s">
        <v>4</v>
      </c>
      <c r="G313" s="9" t="s">
        <v>5</v>
      </c>
      <c r="H313" s="6" t="s">
        <v>6</v>
      </c>
      <c r="I313" s="9" t="s">
        <v>7</v>
      </c>
      <c r="J313" s="9" t="s">
        <v>8</v>
      </c>
      <c r="Y313" s="3"/>
      <c r="Z313" s="3"/>
      <c r="AA313" s="3"/>
      <c r="AB313" s="3"/>
      <c r="AC313" s="3"/>
      <c r="AF313" s="9" t="s">
        <v>0</v>
      </c>
      <c r="AG313" s="16" t="s">
        <v>70</v>
      </c>
      <c r="AH313" s="9" t="s">
        <v>1</v>
      </c>
      <c r="AI313" s="9" t="s">
        <v>2</v>
      </c>
      <c r="AJ313" s="9" t="s">
        <v>3</v>
      </c>
      <c r="AK313" s="9" t="s">
        <v>4</v>
      </c>
      <c r="AL313" s="9" t="s">
        <v>5</v>
      </c>
      <c r="AM313" s="6" t="s">
        <v>6</v>
      </c>
      <c r="AN313" s="9" t="s">
        <v>7</v>
      </c>
      <c r="AO313" s="9" t="s">
        <v>8</v>
      </c>
      <c r="AP313" s="27"/>
      <c r="AQ313" s="9" t="s">
        <v>88</v>
      </c>
      <c r="AR313" s="9" t="s">
        <v>92</v>
      </c>
      <c r="AS313" s="9" t="s">
        <v>89</v>
      </c>
      <c r="AT313" s="9" t="s">
        <v>90</v>
      </c>
      <c r="AU313" s="9" t="s">
        <v>73</v>
      </c>
      <c r="AV313" s="9" t="s">
        <v>93</v>
      </c>
      <c r="AW313" s="33"/>
    </row>
    <row r="314" spans="1:49" s="17" customFormat="1" ht="15.75" customHeight="1" x14ac:dyDescent="0.25">
      <c r="A314" s="7">
        <v>0.39583333333333331</v>
      </c>
      <c r="B314" s="11">
        <f>(C314-H314)/C314</f>
        <v>0.12121212121212122</v>
      </c>
      <c r="C314" s="10">
        <v>99</v>
      </c>
      <c r="D314" s="10">
        <v>84</v>
      </c>
      <c r="E314" s="10">
        <v>99</v>
      </c>
      <c r="F314" s="11">
        <f>D314/C314</f>
        <v>0.84848484848484851</v>
      </c>
      <c r="G314" s="12">
        <f>D314/C314</f>
        <v>0.84848484848484851</v>
      </c>
      <c r="H314" s="8">
        <v>87</v>
      </c>
      <c r="I314" s="15">
        <v>87</v>
      </c>
      <c r="J314" s="13">
        <v>0.7</v>
      </c>
      <c r="Y314" s="3"/>
      <c r="Z314" s="3"/>
      <c r="AA314" s="3"/>
      <c r="AB314" s="3"/>
      <c r="AC314" s="3"/>
      <c r="AF314" s="7">
        <v>0.39583333333333331</v>
      </c>
      <c r="AG314" s="11">
        <f>(AH314-AM314)/AH314</f>
        <v>0</v>
      </c>
      <c r="AH314" s="10">
        <v>120</v>
      </c>
      <c r="AI314" s="10">
        <v>120</v>
      </c>
      <c r="AJ314" s="10">
        <v>120</v>
      </c>
      <c r="AK314" s="11">
        <f>AI314/AH314</f>
        <v>1</v>
      </c>
      <c r="AL314" s="12">
        <f>AI314/AH314</f>
        <v>1</v>
      </c>
      <c r="AM314" s="8">
        <v>120</v>
      </c>
      <c r="AN314" s="15">
        <v>120</v>
      </c>
      <c r="AO314" s="13">
        <v>1</v>
      </c>
      <c r="AP314" s="53" t="s">
        <v>85</v>
      </c>
      <c r="AQ314" s="54">
        <v>2286</v>
      </c>
      <c r="AR314" s="55">
        <f>(AQ314-AS314)/AQ314</f>
        <v>0.39282589676290464</v>
      </c>
      <c r="AS314" s="54">
        <v>1388</v>
      </c>
      <c r="AT314" s="56">
        <v>739</v>
      </c>
      <c r="AU314" s="57">
        <f>AT314/AQ314</f>
        <v>0.32327209098862641</v>
      </c>
      <c r="AV314" s="56">
        <v>10.23</v>
      </c>
      <c r="AW314" s="33"/>
    </row>
    <row r="315" spans="1:49" s="17" customFormat="1" ht="15.75" customHeight="1" x14ac:dyDescent="0.25">
      <c r="A315" s="7">
        <v>0.41666666666666669</v>
      </c>
      <c r="B315" s="11">
        <f t="shared" ref="B315:B325" si="111">(C315-H315)/C315</f>
        <v>0.19138755980861244</v>
      </c>
      <c r="C315" s="10">
        <v>209</v>
      </c>
      <c r="D315" s="10">
        <v>159</v>
      </c>
      <c r="E315" s="14">
        <f t="shared" ref="E315:E331" si="112">C315-C314</f>
        <v>110</v>
      </c>
      <c r="F315" s="11">
        <f t="shared" ref="F315:F331" si="113">D315/C315</f>
        <v>0.76076555023923442</v>
      </c>
      <c r="G315" s="11">
        <f t="shared" ref="G315:G316" si="114">(D315-D314)/E315</f>
        <v>0.68181818181818177</v>
      </c>
      <c r="H315" s="8">
        <v>169</v>
      </c>
      <c r="I315" s="15">
        <f>H315-H314</f>
        <v>82</v>
      </c>
      <c r="J315" s="13">
        <v>0.84619999999999995</v>
      </c>
      <c r="Y315" s="3"/>
      <c r="Z315" s="3"/>
      <c r="AA315" s="3"/>
      <c r="AB315" s="3"/>
      <c r="AC315" s="3"/>
      <c r="AF315" s="7">
        <v>0.41666666666666669</v>
      </c>
      <c r="AG315" s="11">
        <f t="shared" ref="AG315:AG325" si="115">(AH315-AM315)/AH315</f>
        <v>4.5454545454545452E-3</v>
      </c>
      <c r="AH315" s="10">
        <v>220</v>
      </c>
      <c r="AI315" s="10">
        <v>219</v>
      </c>
      <c r="AJ315" s="14">
        <f t="shared" ref="AJ315:AJ331" si="116">AH315-AH314</f>
        <v>100</v>
      </c>
      <c r="AK315" s="11">
        <f t="shared" ref="AK315:AK331" si="117">AI315/AH315</f>
        <v>0.99545454545454548</v>
      </c>
      <c r="AL315" s="11">
        <f t="shared" ref="AL315:AL316" si="118">(AI315-AI314)/AJ315</f>
        <v>0.99</v>
      </c>
      <c r="AM315" s="8">
        <v>219</v>
      </c>
      <c r="AN315" s="15">
        <f t="shared" ref="AN315:AN331" si="119">AM315-AM314</f>
        <v>99</v>
      </c>
      <c r="AO315" s="13">
        <v>1</v>
      </c>
      <c r="AP315" s="53" t="s">
        <v>86</v>
      </c>
      <c r="AQ315" s="54">
        <v>240</v>
      </c>
      <c r="AR315" s="55">
        <f>(AQ315-AS315)/AQ315</f>
        <v>0.73333333333333328</v>
      </c>
      <c r="AS315" s="54">
        <v>64</v>
      </c>
      <c r="AT315" s="54">
        <v>28</v>
      </c>
      <c r="AU315" s="58">
        <f>AT315/AQ315</f>
        <v>0.11666666666666667</v>
      </c>
      <c r="AV315" s="56">
        <v>147.71</v>
      </c>
      <c r="AW315" s="33"/>
    </row>
    <row r="316" spans="1:49" s="17" customFormat="1" ht="15.75" customHeight="1" x14ac:dyDescent="0.25">
      <c r="A316" s="7">
        <v>0.43958333333333338</v>
      </c>
      <c r="B316" s="11">
        <f t="shared" si="111"/>
        <v>0.21367521367521367</v>
      </c>
      <c r="C316" s="10">
        <v>351</v>
      </c>
      <c r="D316" s="10">
        <v>255</v>
      </c>
      <c r="E316" s="14">
        <f t="shared" si="112"/>
        <v>142</v>
      </c>
      <c r="F316" s="11">
        <f t="shared" si="113"/>
        <v>0.72649572649572647</v>
      </c>
      <c r="G316" s="11">
        <f t="shared" si="114"/>
        <v>0.676056338028169</v>
      </c>
      <c r="H316" s="8">
        <v>276</v>
      </c>
      <c r="I316" s="15">
        <f t="shared" ref="I316:I331" si="120">H316-H315</f>
        <v>107</v>
      </c>
      <c r="J316" s="13">
        <v>0.84</v>
      </c>
      <c r="Y316" s="3"/>
      <c r="Z316" s="3"/>
      <c r="AA316" s="3"/>
      <c r="AB316" s="3"/>
      <c r="AC316" s="3"/>
      <c r="AF316" s="7">
        <v>0.43958333333333338</v>
      </c>
      <c r="AG316" s="11">
        <f t="shared" si="115"/>
        <v>2.6011560693641619E-2</v>
      </c>
      <c r="AH316" s="10">
        <v>346</v>
      </c>
      <c r="AI316" s="10">
        <v>337</v>
      </c>
      <c r="AJ316" s="14">
        <f t="shared" si="116"/>
        <v>126</v>
      </c>
      <c r="AK316" s="11">
        <f t="shared" si="117"/>
        <v>0.97398843930635837</v>
      </c>
      <c r="AL316" s="11">
        <f t="shared" si="118"/>
        <v>0.93650793650793651</v>
      </c>
      <c r="AM316" s="8">
        <v>337</v>
      </c>
      <c r="AN316" s="15">
        <f t="shared" si="119"/>
        <v>118</v>
      </c>
      <c r="AO316" s="13">
        <v>1</v>
      </c>
      <c r="AP316" s="59" t="s">
        <v>87</v>
      </c>
      <c r="AQ316" s="60">
        <f>SUM(AQ314:AQ315)</f>
        <v>2526</v>
      </c>
      <c r="AR316" s="61">
        <f>(AQ316-AS316)/AQ316</f>
        <v>0.42517814726840852</v>
      </c>
      <c r="AS316" s="60">
        <f>SUM(AS314:AS315)</f>
        <v>1452</v>
      </c>
      <c r="AT316" s="60">
        <f>SUM(AT314:AT315)</f>
        <v>767</v>
      </c>
      <c r="AU316" s="61">
        <f>AT316/AQ316</f>
        <v>0.30364212193190815</v>
      </c>
      <c r="AV316" s="62">
        <f>(AS314*AV314+AS315*AV315)/AS316</f>
        <v>16.289724517906336</v>
      </c>
      <c r="AW316" s="33"/>
    </row>
    <row r="317" spans="1:49" s="17" customFormat="1" ht="15.75" customHeight="1" x14ac:dyDescent="0.25">
      <c r="A317" s="7">
        <v>0.45833333333333331</v>
      </c>
      <c r="B317" s="11">
        <f t="shared" si="111"/>
        <v>0.22292993630573249</v>
      </c>
      <c r="C317" s="10">
        <v>471</v>
      </c>
      <c r="D317" s="10">
        <v>310</v>
      </c>
      <c r="E317" s="14">
        <f t="shared" si="112"/>
        <v>120</v>
      </c>
      <c r="F317" s="11">
        <f t="shared" si="113"/>
        <v>0.65817409766454349</v>
      </c>
      <c r="G317" s="11">
        <f>(D317-D316)/E317</f>
        <v>0.45833333333333331</v>
      </c>
      <c r="H317" s="8">
        <v>366</v>
      </c>
      <c r="I317" s="15">
        <f t="shared" si="120"/>
        <v>90</v>
      </c>
      <c r="J317" s="13">
        <v>0.76470000000000005</v>
      </c>
      <c r="Y317" s="3"/>
      <c r="Z317" s="3"/>
      <c r="AA317" s="3"/>
      <c r="AB317" s="3"/>
      <c r="AC317" s="3"/>
      <c r="AF317" s="7">
        <v>0.45833333333333331</v>
      </c>
      <c r="AG317" s="11">
        <f t="shared" si="115"/>
        <v>7.7227722772277227E-2</v>
      </c>
      <c r="AH317" s="10">
        <v>505</v>
      </c>
      <c r="AI317" s="10">
        <v>462</v>
      </c>
      <c r="AJ317" s="14">
        <f t="shared" si="116"/>
        <v>159</v>
      </c>
      <c r="AK317" s="11">
        <f t="shared" si="117"/>
        <v>0.91485148514851489</v>
      </c>
      <c r="AL317" s="11">
        <f>(AI317-AI316)/AJ317</f>
        <v>0.78616352201257866</v>
      </c>
      <c r="AM317" s="8">
        <v>466</v>
      </c>
      <c r="AN317" s="15">
        <f t="shared" si="119"/>
        <v>129</v>
      </c>
      <c r="AO317" s="13">
        <v>0.96970000000000001</v>
      </c>
      <c r="AP317" s="63" t="s">
        <v>107</v>
      </c>
      <c r="AQ317" s="64">
        <v>29</v>
      </c>
      <c r="AR317" s="55">
        <f>(AQ317-AS317)/AQ317</f>
        <v>0.13793103448275862</v>
      </c>
      <c r="AS317" s="64">
        <v>25</v>
      </c>
      <c r="AT317" s="64">
        <v>21</v>
      </c>
      <c r="AU317" s="57">
        <f>AT317/AQ317</f>
        <v>0.72413793103448276</v>
      </c>
      <c r="AV317" s="56">
        <v>13.62</v>
      </c>
      <c r="AW317" s="33"/>
    </row>
    <row r="318" spans="1:49" s="17" customFormat="1" ht="15.75" customHeight="1" x14ac:dyDescent="0.25">
      <c r="A318" s="7">
        <v>0.47916666666666669</v>
      </c>
      <c r="B318" s="11">
        <f t="shared" si="111"/>
        <v>0.26290322580645159</v>
      </c>
      <c r="C318" s="10">
        <v>620</v>
      </c>
      <c r="D318" s="10">
        <v>342</v>
      </c>
      <c r="E318" s="14">
        <f t="shared" si="112"/>
        <v>149</v>
      </c>
      <c r="F318" s="11">
        <f t="shared" si="113"/>
        <v>0.55161290322580647</v>
      </c>
      <c r="G318" s="11">
        <f t="shared" ref="G318:G331" si="121">(D318-D317)/E318</f>
        <v>0.21476510067114093</v>
      </c>
      <c r="H318" s="8">
        <v>457</v>
      </c>
      <c r="I318" s="15">
        <f t="shared" si="120"/>
        <v>91</v>
      </c>
      <c r="J318" s="13">
        <v>0.72089999999999999</v>
      </c>
      <c r="Y318" s="3"/>
      <c r="Z318" s="3"/>
      <c r="AA318" s="3"/>
      <c r="AB318" s="3"/>
      <c r="AC318" s="3"/>
      <c r="AF318" s="7">
        <v>0.47916666666666669</v>
      </c>
      <c r="AG318" s="11">
        <f t="shared" si="115"/>
        <v>0.13787878787878788</v>
      </c>
      <c r="AH318" s="10">
        <v>660</v>
      </c>
      <c r="AI318" s="10">
        <v>530</v>
      </c>
      <c r="AJ318" s="14">
        <f t="shared" si="116"/>
        <v>155</v>
      </c>
      <c r="AK318" s="11">
        <f t="shared" si="117"/>
        <v>0.80303030303030298</v>
      </c>
      <c r="AL318" s="11">
        <f t="shared" ref="AL318:AL331" si="122">(AI318-AI317)/AJ318</f>
        <v>0.43870967741935485</v>
      </c>
      <c r="AM318" s="8">
        <v>569</v>
      </c>
      <c r="AN318" s="15">
        <f t="shared" si="119"/>
        <v>103</v>
      </c>
      <c r="AO318" s="13">
        <v>0.86960000000000004</v>
      </c>
      <c r="AW318" s="33"/>
    </row>
    <row r="319" spans="1:49" s="17" customFormat="1" ht="15.75" customHeight="1" x14ac:dyDescent="0.25">
      <c r="A319" s="7">
        <v>0.5</v>
      </c>
      <c r="B319" s="11">
        <f t="shared" si="111"/>
        <v>0.27619047619047621</v>
      </c>
      <c r="C319" s="10">
        <v>735</v>
      </c>
      <c r="D319" s="10">
        <v>392</v>
      </c>
      <c r="E319" s="14">
        <f t="shared" si="112"/>
        <v>115</v>
      </c>
      <c r="F319" s="11">
        <f t="shared" si="113"/>
        <v>0.53333333333333333</v>
      </c>
      <c r="G319" s="11">
        <f t="shared" si="121"/>
        <v>0.43478260869565216</v>
      </c>
      <c r="H319" s="8">
        <v>532</v>
      </c>
      <c r="I319" s="15">
        <f t="shared" si="120"/>
        <v>75</v>
      </c>
      <c r="J319" s="13">
        <v>0.68630000000000002</v>
      </c>
      <c r="Y319" s="3"/>
      <c r="Z319" s="3"/>
      <c r="AA319" s="3"/>
      <c r="AB319" s="3"/>
      <c r="AC319" s="3"/>
      <c r="AF319" s="7">
        <v>0.5</v>
      </c>
      <c r="AG319" s="11">
        <f t="shared" si="115"/>
        <v>0.16887816646562123</v>
      </c>
      <c r="AH319" s="10">
        <v>829</v>
      </c>
      <c r="AI319" s="10">
        <v>594</v>
      </c>
      <c r="AJ319" s="14">
        <f t="shared" si="116"/>
        <v>169</v>
      </c>
      <c r="AK319" s="11">
        <f t="shared" si="117"/>
        <v>0.71652593486127869</v>
      </c>
      <c r="AL319" s="11">
        <f t="shared" si="122"/>
        <v>0.378698224852071</v>
      </c>
      <c r="AM319" s="8">
        <v>689</v>
      </c>
      <c r="AN319" s="15">
        <f t="shared" si="119"/>
        <v>120</v>
      </c>
      <c r="AO319" s="13">
        <v>0.74580000000000002</v>
      </c>
      <c r="AP319" s="2"/>
      <c r="AS319" s="2"/>
      <c r="AT319" s="3"/>
      <c r="AW319" s="33"/>
    </row>
    <row r="320" spans="1:49" s="17" customFormat="1" ht="15.75" customHeight="1" x14ac:dyDescent="0.25">
      <c r="A320" s="7">
        <v>0.52083333333333337</v>
      </c>
      <c r="B320" s="11">
        <f t="shared" si="111"/>
        <v>0.2838633686690224</v>
      </c>
      <c r="C320" s="10">
        <v>849</v>
      </c>
      <c r="D320" s="10">
        <v>430</v>
      </c>
      <c r="E320" s="14">
        <f t="shared" si="112"/>
        <v>114</v>
      </c>
      <c r="F320" s="11">
        <f t="shared" si="113"/>
        <v>0.50647820965842172</v>
      </c>
      <c r="G320" s="11">
        <f t="shared" si="121"/>
        <v>0.33333333333333331</v>
      </c>
      <c r="H320" s="8">
        <v>608</v>
      </c>
      <c r="I320" s="15">
        <f t="shared" si="120"/>
        <v>76</v>
      </c>
      <c r="J320" s="13">
        <v>0.6825</v>
      </c>
      <c r="Y320" s="3"/>
      <c r="Z320" s="3"/>
      <c r="AA320" s="3"/>
      <c r="AB320" s="3"/>
      <c r="AC320" s="3"/>
      <c r="AF320" s="7">
        <v>0.52083333333333337</v>
      </c>
      <c r="AG320" s="11">
        <f t="shared" si="115"/>
        <v>0.18941798941798943</v>
      </c>
      <c r="AH320" s="10">
        <v>945</v>
      </c>
      <c r="AI320" s="10">
        <v>650</v>
      </c>
      <c r="AJ320" s="14">
        <f t="shared" si="116"/>
        <v>116</v>
      </c>
      <c r="AK320" s="11">
        <f t="shared" si="117"/>
        <v>0.68783068783068779</v>
      </c>
      <c r="AL320" s="11">
        <f t="shared" si="122"/>
        <v>0.48275862068965519</v>
      </c>
      <c r="AM320" s="8">
        <v>766</v>
      </c>
      <c r="AN320" s="15">
        <f t="shared" si="119"/>
        <v>77</v>
      </c>
      <c r="AO320" s="13">
        <v>0.73129999999999995</v>
      </c>
      <c r="AP320" s="2"/>
      <c r="AS320" s="2"/>
      <c r="AT320" s="3"/>
      <c r="AW320" s="33"/>
    </row>
    <row r="321" spans="1:49" s="17" customFormat="1" ht="15.75" customHeight="1" x14ac:dyDescent="0.25">
      <c r="A321" s="7">
        <v>0.54652777777777783</v>
      </c>
      <c r="B321" s="11">
        <f t="shared" si="111"/>
        <v>0.28525980911983034</v>
      </c>
      <c r="C321" s="10">
        <v>943</v>
      </c>
      <c r="D321" s="10">
        <v>484</v>
      </c>
      <c r="E321" s="14">
        <f t="shared" si="112"/>
        <v>94</v>
      </c>
      <c r="F321" s="11">
        <f t="shared" si="113"/>
        <v>0.51325556733828204</v>
      </c>
      <c r="G321" s="11">
        <f t="shared" si="121"/>
        <v>0.57446808510638303</v>
      </c>
      <c r="H321" s="8">
        <v>674</v>
      </c>
      <c r="I321" s="15">
        <f t="shared" si="120"/>
        <v>66</v>
      </c>
      <c r="J321" s="13">
        <v>0.67610000000000003</v>
      </c>
      <c r="Y321" s="3"/>
      <c r="Z321" s="3"/>
      <c r="AA321" s="3"/>
      <c r="AB321" s="3"/>
      <c r="AC321" s="3"/>
      <c r="AF321" s="7">
        <v>0.54652777777777783</v>
      </c>
      <c r="AG321" s="11">
        <f t="shared" si="115"/>
        <v>0.2061762034514078</v>
      </c>
      <c r="AH321" s="10">
        <v>1101</v>
      </c>
      <c r="AI321" s="10">
        <v>743</v>
      </c>
      <c r="AJ321" s="14">
        <f t="shared" si="116"/>
        <v>156</v>
      </c>
      <c r="AK321" s="11">
        <f t="shared" si="117"/>
        <v>0.67484105358764757</v>
      </c>
      <c r="AL321" s="11">
        <f t="shared" si="122"/>
        <v>0.59615384615384615</v>
      </c>
      <c r="AM321" s="8">
        <v>874</v>
      </c>
      <c r="AN321" s="15">
        <f t="shared" si="119"/>
        <v>108</v>
      </c>
      <c r="AO321" s="13">
        <v>0.75339999999999996</v>
      </c>
      <c r="AP321" s="2"/>
      <c r="AS321" s="2"/>
      <c r="AT321" s="3"/>
      <c r="AW321" s="33"/>
    </row>
    <row r="322" spans="1:49" s="17" customFormat="1" ht="15.75" customHeight="1" x14ac:dyDescent="0.25">
      <c r="A322" s="7">
        <v>0.5625</v>
      </c>
      <c r="B322" s="11">
        <f t="shared" si="111"/>
        <v>0.31273408239700373</v>
      </c>
      <c r="C322" s="10">
        <v>1068</v>
      </c>
      <c r="D322" s="10">
        <v>511</v>
      </c>
      <c r="E322" s="14">
        <f t="shared" si="112"/>
        <v>125</v>
      </c>
      <c r="F322" s="11">
        <f t="shared" si="113"/>
        <v>0.47846441947565543</v>
      </c>
      <c r="G322" s="11">
        <f t="shared" si="121"/>
        <v>0.216</v>
      </c>
      <c r="H322" s="8">
        <v>734</v>
      </c>
      <c r="I322" s="15">
        <f t="shared" si="120"/>
        <v>60</v>
      </c>
      <c r="J322" s="13">
        <v>0.6341</v>
      </c>
      <c r="Y322" s="3"/>
      <c r="Z322" s="3"/>
      <c r="AA322" s="3"/>
      <c r="AB322" s="3"/>
      <c r="AC322" s="3"/>
      <c r="AF322" s="7">
        <v>0.5625</v>
      </c>
      <c r="AG322" s="11">
        <f t="shared" si="115"/>
        <v>0.21070234113712374</v>
      </c>
      <c r="AH322" s="10">
        <v>1196</v>
      </c>
      <c r="AI322" s="10">
        <v>792</v>
      </c>
      <c r="AJ322" s="14">
        <f t="shared" si="116"/>
        <v>95</v>
      </c>
      <c r="AK322" s="11">
        <f t="shared" si="117"/>
        <v>0.66220735785953178</v>
      </c>
      <c r="AL322" s="11">
        <f t="shared" si="122"/>
        <v>0.51578947368421058</v>
      </c>
      <c r="AM322" s="8">
        <v>944</v>
      </c>
      <c r="AN322" s="15">
        <f t="shared" si="119"/>
        <v>70</v>
      </c>
      <c r="AO322" s="13">
        <v>0.747</v>
      </c>
      <c r="AP322" s="2"/>
      <c r="AS322" s="2"/>
      <c r="AT322" s="3"/>
      <c r="AW322" s="33"/>
    </row>
    <row r="323" spans="1:49" s="17" customFormat="1" ht="15.75" customHeight="1" x14ac:dyDescent="0.25">
      <c r="A323" s="7">
        <v>0.58333333333333337</v>
      </c>
      <c r="B323" s="11">
        <f t="shared" si="111"/>
        <v>0.32516891891891891</v>
      </c>
      <c r="C323" s="10">
        <v>1184</v>
      </c>
      <c r="D323" s="10">
        <v>526</v>
      </c>
      <c r="E323" s="14">
        <f t="shared" si="112"/>
        <v>116</v>
      </c>
      <c r="F323" s="11">
        <f t="shared" si="113"/>
        <v>0.44425675675675674</v>
      </c>
      <c r="G323" s="11">
        <f t="shared" si="121"/>
        <v>0.12931034482758622</v>
      </c>
      <c r="H323" s="8">
        <v>799</v>
      </c>
      <c r="I323" s="15">
        <f t="shared" si="120"/>
        <v>65</v>
      </c>
      <c r="J323" s="13">
        <v>0.62639999999999996</v>
      </c>
      <c r="Y323" s="3"/>
      <c r="Z323" s="3"/>
      <c r="AA323" s="3"/>
      <c r="AB323" s="3"/>
      <c r="AC323" s="3"/>
      <c r="AF323" s="7">
        <v>0.58333333333333337</v>
      </c>
      <c r="AG323" s="11">
        <f t="shared" si="115"/>
        <v>0.22197309417040359</v>
      </c>
      <c r="AH323" s="10">
        <v>1338</v>
      </c>
      <c r="AI323" s="10">
        <v>874</v>
      </c>
      <c r="AJ323" s="14">
        <f t="shared" si="116"/>
        <v>142</v>
      </c>
      <c r="AK323" s="11">
        <f t="shared" si="117"/>
        <v>0.65321375186846042</v>
      </c>
      <c r="AL323" s="11">
        <f t="shared" si="122"/>
        <v>0.57746478873239437</v>
      </c>
      <c r="AM323" s="8">
        <v>1041</v>
      </c>
      <c r="AN323" s="15">
        <f t="shared" si="119"/>
        <v>97</v>
      </c>
      <c r="AO323" s="13">
        <v>0.7</v>
      </c>
      <c r="AP323" s="2"/>
      <c r="AS323" s="2"/>
      <c r="AT323" s="3"/>
      <c r="AU323" s="3"/>
      <c r="AW323" s="33"/>
    </row>
    <row r="324" spans="1:49" s="17" customFormat="1" ht="15.75" customHeight="1" x14ac:dyDescent="0.25">
      <c r="A324" s="7">
        <v>0.60416666666666663</v>
      </c>
      <c r="B324" s="11">
        <f t="shared" si="111"/>
        <v>0.32804232804232802</v>
      </c>
      <c r="C324" s="10">
        <v>1323</v>
      </c>
      <c r="D324" s="10">
        <v>585</v>
      </c>
      <c r="E324" s="14">
        <f t="shared" si="112"/>
        <v>139</v>
      </c>
      <c r="F324" s="11">
        <f t="shared" si="113"/>
        <v>0.44217687074829931</v>
      </c>
      <c r="G324" s="11">
        <f t="shared" si="121"/>
        <v>0.42446043165467628</v>
      </c>
      <c r="H324" s="8">
        <v>889</v>
      </c>
      <c r="I324" s="15">
        <f t="shared" si="120"/>
        <v>90</v>
      </c>
      <c r="J324" s="13">
        <v>0.63919999999999999</v>
      </c>
      <c r="Y324" s="3"/>
      <c r="Z324" s="3"/>
      <c r="AA324" s="3"/>
      <c r="AB324" s="3"/>
      <c r="AC324" s="3"/>
      <c r="AF324" s="7">
        <v>0.60416666666666663</v>
      </c>
      <c r="AG324" s="11">
        <f t="shared" si="115"/>
        <v>0.21330589849108367</v>
      </c>
      <c r="AH324" s="10">
        <v>1458</v>
      </c>
      <c r="AI324" s="10">
        <v>975</v>
      </c>
      <c r="AJ324" s="14">
        <f t="shared" si="116"/>
        <v>120</v>
      </c>
      <c r="AK324" s="11">
        <f t="shared" si="117"/>
        <v>0.66872427983539096</v>
      </c>
      <c r="AL324" s="11">
        <f t="shared" si="122"/>
        <v>0.84166666666666667</v>
      </c>
      <c r="AM324" s="8">
        <v>1147</v>
      </c>
      <c r="AN324" s="15">
        <f t="shared" si="119"/>
        <v>106</v>
      </c>
      <c r="AO324" s="13">
        <v>0.72729999999999995</v>
      </c>
      <c r="AP324" s="2"/>
      <c r="AS324" s="2"/>
      <c r="AT324" s="3"/>
    </row>
    <row r="325" spans="1:49" s="17" customFormat="1" ht="15.75" customHeight="1" x14ac:dyDescent="0.25">
      <c r="A325" s="7">
        <v>0.625</v>
      </c>
      <c r="B325" s="11">
        <f t="shared" si="111"/>
        <v>0.33674863387978143</v>
      </c>
      <c r="C325" s="10">
        <v>1464</v>
      </c>
      <c r="D325" s="10">
        <v>617</v>
      </c>
      <c r="E325" s="14">
        <f t="shared" si="112"/>
        <v>141</v>
      </c>
      <c r="F325" s="11">
        <f t="shared" si="113"/>
        <v>0.42144808743169399</v>
      </c>
      <c r="G325" s="11">
        <f t="shared" si="121"/>
        <v>0.22695035460992907</v>
      </c>
      <c r="H325" s="8">
        <v>971</v>
      </c>
      <c r="I325" s="15">
        <f t="shared" si="120"/>
        <v>82</v>
      </c>
      <c r="J325" s="13">
        <v>0.62619999999999998</v>
      </c>
      <c r="Y325" s="3"/>
      <c r="Z325" s="3"/>
      <c r="AA325" s="3"/>
      <c r="AB325" s="3"/>
      <c r="AC325" s="3"/>
      <c r="AF325" s="7">
        <v>0.625</v>
      </c>
      <c r="AG325" s="11">
        <f t="shared" si="115"/>
        <v>0.20980757293606456</v>
      </c>
      <c r="AH325" s="10">
        <v>1611</v>
      </c>
      <c r="AI325" s="10">
        <v>1100</v>
      </c>
      <c r="AJ325" s="14">
        <f t="shared" si="116"/>
        <v>153</v>
      </c>
      <c r="AK325" s="11">
        <f t="shared" si="117"/>
        <v>0.68280571073867158</v>
      </c>
      <c r="AL325" s="11">
        <f t="shared" si="122"/>
        <v>0.81699346405228757</v>
      </c>
      <c r="AM325" s="8">
        <v>1273</v>
      </c>
      <c r="AN325" s="15">
        <f t="shared" si="119"/>
        <v>126</v>
      </c>
      <c r="AO325" s="13">
        <v>0.73499999999999999</v>
      </c>
      <c r="AP325" s="2"/>
      <c r="AS325" s="2"/>
      <c r="AT325" s="3"/>
    </row>
    <row r="326" spans="1:49" s="17" customFormat="1" ht="15.75" customHeight="1" x14ac:dyDescent="0.25">
      <c r="A326" s="7">
        <v>0.64583333333333337</v>
      </c>
      <c r="B326" s="11">
        <f>(C326-H326)/C326</f>
        <v>0.35845588235294118</v>
      </c>
      <c r="C326" s="10">
        <v>1632</v>
      </c>
      <c r="D326" s="10">
        <v>637</v>
      </c>
      <c r="E326" s="14">
        <f t="shared" si="112"/>
        <v>168</v>
      </c>
      <c r="F326" s="11">
        <f t="shared" si="113"/>
        <v>0.39031862745098039</v>
      </c>
      <c r="G326" s="11">
        <f t="shared" si="121"/>
        <v>0.11904761904761904</v>
      </c>
      <c r="H326" s="8">
        <v>1047</v>
      </c>
      <c r="I326" s="15">
        <f t="shared" si="120"/>
        <v>76</v>
      </c>
      <c r="J326" s="13">
        <v>0.5726</v>
      </c>
      <c r="Y326" s="3"/>
      <c r="Z326" s="3"/>
      <c r="AA326" s="3"/>
      <c r="AB326" s="3"/>
      <c r="AC326" s="3"/>
      <c r="AF326" s="7">
        <v>0.64583333333333337</v>
      </c>
      <c r="AG326" s="11">
        <f>(AH326-AM326)/AH326</f>
        <v>0.20814220183486237</v>
      </c>
      <c r="AH326" s="10">
        <v>1744</v>
      </c>
      <c r="AI326" s="10">
        <v>1198</v>
      </c>
      <c r="AJ326" s="14">
        <f t="shared" si="116"/>
        <v>133</v>
      </c>
      <c r="AK326" s="11">
        <f t="shared" si="117"/>
        <v>0.68692660550458717</v>
      </c>
      <c r="AL326" s="11">
        <f t="shared" si="122"/>
        <v>0.73684210526315785</v>
      </c>
      <c r="AM326" s="8">
        <v>1381</v>
      </c>
      <c r="AN326" s="15">
        <f t="shared" si="119"/>
        <v>108</v>
      </c>
      <c r="AO326" s="13">
        <v>0.752</v>
      </c>
      <c r="AP326" s="2"/>
      <c r="AS326" s="2"/>
      <c r="AT326" s="3"/>
    </row>
    <row r="327" spans="1:49" s="17" customFormat="1" ht="15.75" customHeight="1" x14ac:dyDescent="0.25">
      <c r="A327" s="7">
        <v>0.66666666666666663</v>
      </c>
      <c r="B327" s="11">
        <f t="shared" ref="B327:B331" si="123">(C327-H327)/C327</f>
        <v>0.37646402677077523</v>
      </c>
      <c r="C327" s="10">
        <v>1793</v>
      </c>
      <c r="D327" s="10">
        <v>643</v>
      </c>
      <c r="E327" s="14">
        <f t="shared" si="112"/>
        <v>161</v>
      </c>
      <c r="F327" s="11">
        <f t="shared" si="113"/>
        <v>0.35861684327941995</v>
      </c>
      <c r="G327" s="11">
        <f t="shared" si="121"/>
        <v>3.7267080745341616E-2</v>
      </c>
      <c r="H327" s="8">
        <v>1118</v>
      </c>
      <c r="I327" s="15">
        <f t="shared" si="120"/>
        <v>71</v>
      </c>
      <c r="J327" s="13">
        <v>0.52139999999999997</v>
      </c>
      <c r="Y327" s="3"/>
      <c r="Z327" s="3"/>
      <c r="AA327" s="3"/>
      <c r="AB327" s="3"/>
      <c r="AC327" s="3"/>
      <c r="AF327" s="7">
        <v>0.66666666666666663</v>
      </c>
      <c r="AG327" s="11">
        <f t="shared" ref="AG327:AG331" si="124">(AH327-AM327)/AH327</f>
        <v>0.20941300898995241</v>
      </c>
      <c r="AH327" s="10">
        <v>1891</v>
      </c>
      <c r="AI327" s="10">
        <v>1306</v>
      </c>
      <c r="AJ327" s="14">
        <f t="shared" si="116"/>
        <v>147</v>
      </c>
      <c r="AK327" s="11">
        <f t="shared" si="117"/>
        <v>0.69063987308302488</v>
      </c>
      <c r="AL327" s="11">
        <f t="shared" si="122"/>
        <v>0.73469387755102045</v>
      </c>
      <c r="AM327" s="8">
        <v>1495</v>
      </c>
      <c r="AN327" s="15">
        <f t="shared" si="119"/>
        <v>114</v>
      </c>
      <c r="AO327" s="13">
        <v>0.74450000000000005</v>
      </c>
      <c r="AP327" s="2"/>
      <c r="AS327" s="2"/>
      <c r="AT327" s="3"/>
    </row>
    <row r="328" spans="1:49" s="17" customFormat="1" ht="15.75" customHeight="1" x14ac:dyDescent="0.25">
      <c r="A328" s="7">
        <v>0.6875</v>
      </c>
      <c r="B328" s="11">
        <f t="shared" si="123"/>
        <v>0.37317327766179542</v>
      </c>
      <c r="C328" s="10">
        <v>1916</v>
      </c>
      <c r="D328" s="10">
        <v>677</v>
      </c>
      <c r="E328" s="14">
        <f t="shared" si="112"/>
        <v>123</v>
      </c>
      <c r="F328" s="11">
        <f t="shared" si="113"/>
        <v>0.35334029227557412</v>
      </c>
      <c r="G328" s="11">
        <f t="shared" si="121"/>
        <v>0.27642276422764228</v>
      </c>
      <c r="H328" s="8">
        <v>1201</v>
      </c>
      <c r="I328" s="15">
        <f t="shared" si="120"/>
        <v>83</v>
      </c>
      <c r="J328" s="13">
        <v>0.51659999999999995</v>
      </c>
      <c r="Y328" s="3"/>
      <c r="Z328" s="3"/>
      <c r="AA328" s="3"/>
      <c r="AB328" s="3"/>
      <c r="AC328" s="3"/>
      <c r="AF328" s="7">
        <v>0.6875</v>
      </c>
      <c r="AG328" s="11">
        <f t="shared" si="124"/>
        <v>0.21690821256038648</v>
      </c>
      <c r="AH328" s="10">
        <v>2070</v>
      </c>
      <c r="AI328" s="10">
        <v>1405</v>
      </c>
      <c r="AJ328" s="14">
        <f t="shared" si="116"/>
        <v>179</v>
      </c>
      <c r="AK328" s="11">
        <f t="shared" si="117"/>
        <v>0.67874396135265702</v>
      </c>
      <c r="AL328" s="11">
        <f t="shared" si="122"/>
        <v>0.55307262569832405</v>
      </c>
      <c r="AM328" s="8">
        <v>1621</v>
      </c>
      <c r="AN328" s="15">
        <f t="shared" si="119"/>
        <v>126</v>
      </c>
      <c r="AO328" s="13">
        <v>0.75680000000000003</v>
      </c>
      <c r="AP328" s="2"/>
      <c r="AS328" s="2"/>
      <c r="AT328" s="3"/>
      <c r="AW328" s="33"/>
    </row>
    <row r="329" spans="1:49" s="17" customFormat="1" ht="15.75" customHeight="1" x14ac:dyDescent="0.25">
      <c r="A329" s="7">
        <v>0.70833333333333337</v>
      </c>
      <c r="B329" s="11">
        <f t="shared" si="123"/>
        <v>0.37420615534929164</v>
      </c>
      <c r="C329" s="10">
        <v>2047</v>
      </c>
      <c r="D329" s="10">
        <v>706</v>
      </c>
      <c r="E329" s="14">
        <f t="shared" si="112"/>
        <v>131</v>
      </c>
      <c r="F329" s="11">
        <f t="shared" si="113"/>
        <v>0.34489496824621396</v>
      </c>
      <c r="G329" s="11">
        <f t="shared" si="121"/>
        <v>0.22137404580152673</v>
      </c>
      <c r="H329" s="8">
        <v>1281</v>
      </c>
      <c r="I329" s="15">
        <f t="shared" si="120"/>
        <v>80</v>
      </c>
      <c r="J329" s="13">
        <v>0.503</v>
      </c>
      <c r="Y329" s="3"/>
      <c r="Z329" s="3"/>
      <c r="AA329" s="3"/>
      <c r="AB329" s="3"/>
      <c r="AC329" s="3"/>
      <c r="AF329" s="7">
        <v>0.70833333333333337</v>
      </c>
      <c r="AG329" s="11">
        <f t="shared" si="124"/>
        <v>0.21284403669724772</v>
      </c>
      <c r="AH329" s="10">
        <v>2180</v>
      </c>
      <c r="AI329" s="10">
        <v>1489</v>
      </c>
      <c r="AJ329" s="14">
        <f t="shared" si="116"/>
        <v>110</v>
      </c>
      <c r="AK329" s="11">
        <f t="shared" si="117"/>
        <v>0.68302752293577984</v>
      </c>
      <c r="AL329" s="11">
        <f t="shared" si="122"/>
        <v>0.76363636363636367</v>
      </c>
      <c r="AM329" s="8">
        <v>1716</v>
      </c>
      <c r="AN329" s="15">
        <f t="shared" si="119"/>
        <v>95</v>
      </c>
      <c r="AO329" s="13">
        <v>0.76470000000000005</v>
      </c>
      <c r="AP329" s="2"/>
      <c r="AS329" s="2"/>
      <c r="AT329" s="3"/>
      <c r="AW329" s="33"/>
    </row>
    <row r="330" spans="1:49" s="17" customFormat="1" ht="15.75" customHeight="1" x14ac:dyDescent="0.25">
      <c r="A330" s="7">
        <v>0.72916666666666663</v>
      </c>
      <c r="B330" s="11">
        <f t="shared" si="123"/>
        <v>0.37707948243992606</v>
      </c>
      <c r="C330" s="10">
        <v>2164</v>
      </c>
      <c r="D330" s="10">
        <v>733</v>
      </c>
      <c r="E330" s="14">
        <f t="shared" si="112"/>
        <v>117</v>
      </c>
      <c r="F330" s="11">
        <f t="shared" si="113"/>
        <v>0.33872458410351203</v>
      </c>
      <c r="G330" s="11">
        <f t="shared" si="121"/>
        <v>0.23076923076923078</v>
      </c>
      <c r="H330" s="8">
        <v>1348</v>
      </c>
      <c r="I330" s="15">
        <f t="shared" si="120"/>
        <v>67</v>
      </c>
      <c r="J330" s="13">
        <v>0.50290000000000001</v>
      </c>
      <c r="Y330" s="3"/>
      <c r="Z330" s="3"/>
      <c r="AA330" s="3"/>
      <c r="AB330" s="3"/>
      <c r="AC330" s="3"/>
      <c r="AF330" s="7">
        <v>0.72916666666666663</v>
      </c>
      <c r="AG330" s="11">
        <f t="shared" si="124"/>
        <v>0.21526586620926244</v>
      </c>
      <c r="AH330" s="10">
        <v>2332</v>
      </c>
      <c r="AI330" s="10">
        <v>1590</v>
      </c>
      <c r="AJ330" s="14">
        <f t="shared" si="116"/>
        <v>152</v>
      </c>
      <c r="AK330" s="11">
        <f t="shared" si="117"/>
        <v>0.68181818181818177</v>
      </c>
      <c r="AL330" s="11">
        <f t="shared" si="122"/>
        <v>0.66447368421052633</v>
      </c>
      <c r="AM330" s="8">
        <v>1830</v>
      </c>
      <c r="AN330" s="15">
        <f t="shared" si="119"/>
        <v>114</v>
      </c>
      <c r="AO330" s="13">
        <v>0.7722</v>
      </c>
      <c r="AP330" s="2"/>
      <c r="AS330" s="2"/>
      <c r="AT330" s="3"/>
      <c r="AW330" s="33"/>
    </row>
    <row r="331" spans="1:49" s="17" customFormat="1" ht="15.75" customHeight="1" x14ac:dyDescent="0.25">
      <c r="A331" s="7">
        <v>0.75</v>
      </c>
      <c r="B331" s="11">
        <f t="shared" si="123"/>
        <v>0.39282589676290464</v>
      </c>
      <c r="C331" s="10">
        <v>2286</v>
      </c>
      <c r="D331" s="10">
        <v>739</v>
      </c>
      <c r="E331" s="14">
        <f t="shared" si="112"/>
        <v>122</v>
      </c>
      <c r="F331" s="11">
        <f t="shared" si="113"/>
        <v>0.32327209098862641</v>
      </c>
      <c r="G331" s="11">
        <f t="shared" si="121"/>
        <v>4.9180327868852458E-2</v>
      </c>
      <c r="H331" s="8">
        <v>1388</v>
      </c>
      <c r="I331" s="15">
        <f t="shared" si="120"/>
        <v>40</v>
      </c>
      <c r="J331" s="13">
        <v>0.50560000000000005</v>
      </c>
      <c r="Y331" s="3"/>
      <c r="Z331" s="3"/>
      <c r="AA331" s="3"/>
      <c r="AB331" s="3"/>
      <c r="AC331" s="3"/>
      <c r="AF331" s="7">
        <v>0.75</v>
      </c>
      <c r="AG331" s="11">
        <f t="shared" si="124"/>
        <v>0.2280557834290402</v>
      </c>
      <c r="AH331" s="10">
        <v>2438</v>
      </c>
      <c r="AI331" s="10">
        <v>1632</v>
      </c>
      <c r="AJ331" s="14">
        <f t="shared" si="116"/>
        <v>106</v>
      </c>
      <c r="AK331" s="11">
        <f t="shared" si="117"/>
        <v>0.66940114848236254</v>
      </c>
      <c r="AL331" s="11">
        <f t="shared" si="122"/>
        <v>0.39622641509433965</v>
      </c>
      <c r="AM331" s="8">
        <v>1882</v>
      </c>
      <c r="AN331" s="15">
        <f t="shared" si="119"/>
        <v>52</v>
      </c>
      <c r="AO331" s="13">
        <v>0.77759999999999996</v>
      </c>
      <c r="AP331" s="2"/>
      <c r="AS331" s="2"/>
      <c r="AT331" s="3"/>
      <c r="AW331" s="33"/>
    </row>
    <row r="332" spans="1:49" s="17" customFormat="1" ht="15.75" customHeight="1" x14ac:dyDescent="0.15">
      <c r="F332" s="2"/>
      <c r="Y332" s="3"/>
      <c r="Z332" s="3"/>
      <c r="AA332" s="3"/>
      <c r="AB332" s="3"/>
      <c r="AC332" s="3"/>
      <c r="AH332" s="2"/>
      <c r="AI332" s="2"/>
      <c r="AJ332" s="2"/>
      <c r="AK332" s="2"/>
      <c r="AL332" s="2"/>
      <c r="AM332" s="2"/>
      <c r="AN332" s="2"/>
      <c r="AO332" s="5"/>
      <c r="AP332" s="2"/>
      <c r="AS332" s="2"/>
      <c r="AT332" s="3"/>
      <c r="AW332" s="33"/>
    </row>
    <row r="333" spans="1:49" s="17" customFormat="1" ht="15.75" customHeight="1" x14ac:dyDescent="0.15">
      <c r="F333" s="2"/>
      <c r="Y333" s="3"/>
      <c r="Z333" s="3"/>
      <c r="AA333" s="3"/>
      <c r="AB333" s="3"/>
      <c r="AC333" s="3"/>
      <c r="AH333" s="2"/>
      <c r="AI333" s="2"/>
      <c r="AJ333" s="2"/>
      <c r="AK333" s="2"/>
      <c r="AL333" s="2"/>
      <c r="AM333" s="2"/>
      <c r="AN333" s="2"/>
      <c r="AO333" s="5"/>
      <c r="AP333" s="2"/>
      <c r="AS333" s="2"/>
      <c r="AT333" s="3"/>
      <c r="AW333" s="33"/>
    </row>
    <row r="334" spans="1:49" s="17" customFormat="1" ht="15.75" customHeight="1" x14ac:dyDescent="0.15">
      <c r="F334" s="2"/>
      <c r="Y334" s="3"/>
      <c r="Z334" s="3"/>
      <c r="AA334" s="3"/>
      <c r="AB334" s="3"/>
      <c r="AC334" s="3"/>
      <c r="AH334" s="2"/>
      <c r="AI334" s="2"/>
      <c r="AJ334" s="2"/>
      <c r="AK334" s="2"/>
      <c r="AL334" s="2"/>
      <c r="AM334" s="2"/>
      <c r="AN334" s="2"/>
      <c r="AO334" s="5"/>
      <c r="AP334" s="2"/>
      <c r="AS334" s="2"/>
      <c r="AT334" s="3"/>
      <c r="AW334" s="33"/>
    </row>
    <row r="335" spans="1:49" s="17" customFormat="1" ht="15.75" customHeight="1" x14ac:dyDescent="0.15">
      <c r="A335" s="67">
        <v>43904</v>
      </c>
      <c r="B335" s="68"/>
      <c r="C335" s="68"/>
      <c r="D335" s="68"/>
      <c r="E335" s="68"/>
      <c r="F335" s="68"/>
      <c r="G335" s="69"/>
      <c r="Y335" s="3"/>
      <c r="Z335" s="3"/>
      <c r="AA335" s="3"/>
      <c r="AB335" s="3"/>
      <c r="AC335" s="3"/>
      <c r="AF335" s="67">
        <v>43897</v>
      </c>
      <c r="AG335" s="68"/>
      <c r="AH335" s="68"/>
      <c r="AI335" s="68"/>
      <c r="AJ335" s="68"/>
      <c r="AK335" s="68"/>
      <c r="AL335" s="69"/>
      <c r="AP335" s="2"/>
      <c r="AS335" s="2"/>
      <c r="AT335" s="3"/>
      <c r="AW335" s="33"/>
    </row>
    <row r="336" spans="1:49" s="17" customFormat="1" ht="15.75" customHeight="1" x14ac:dyDescent="0.25">
      <c r="A336" s="70" t="s">
        <v>113</v>
      </c>
      <c r="B336" s="71"/>
      <c r="C336" s="71"/>
      <c r="D336" s="71"/>
      <c r="E336" s="71"/>
      <c r="F336" s="71"/>
      <c r="G336" s="72"/>
      <c r="H336" s="18"/>
      <c r="I336" s="18"/>
      <c r="J336" s="18"/>
      <c r="Y336" s="3"/>
      <c r="Z336" s="3"/>
      <c r="AA336" s="3"/>
      <c r="AB336" s="3"/>
      <c r="AC336" s="3"/>
      <c r="AF336" s="70" t="s">
        <v>97</v>
      </c>
      <c r="AG336" s="71"/>
      <c r="AH336" s="71"/>
      <c r="AI336" s="71"/>
      <c r="AJ336" s="71"/>
      <c r="AK336" s="71"/>
      <c r="AL336" s="72"/>
      <c r="AM336" s="18"/>
      <c r="AN336" s="18"/>
      <c r="AO336" s="18"/>
      <c r="AP336" s="2"/>
      <c r="AS336" s="2"/>
      <c r="AT336" s="3"/>
      <c r="AW336" s="33"/>
    </row>
    <row r="337" spans="1:50" s="17" customFormat="1" ht="15.75" customHeight="1" x14ac:dyDescent="0.25">
      <c r="A337" s="9" t="s">
        <v>0</v>
      </c>
      <c r="B337" s="16" t="s">
        <v>70</v>
      </c>
      <c r="C337" s="9" t="s">
        <v>1</v>
      </c>
      <c r="D337" s="9" t="s">
        <v>2</v>
      </c>
      <c r="E337" s="9" t="s">
        <v>3</v>
      </c>
      <c r="F337" s="9" t="s">
        <v>4</v>
      </c>
      <c r="G337" s="9" t="s">
        <v>5</v>
      </c>
      <c r="H337" s="6" t="s">
        <v>6</v>
      </c>
      <c r="I337" s="9" t="s">
        <v>7</v>
      </c>
      <c r="J337" s="9" t="s">
        <v>8</v>
      </c>
      <c r="Y337" s="3"/>
      <c r="Z337" s="3"/>
      <c r="AA337" s="3"/>
      <c r="AB337" s="3"/>
      <c r="AC337" s="3"/>
      <c r="AF337" s="9" t="s">
        <v>0</v>
      </c>
      <c r="AG337" s="16" t="s">
        <v>70</v>
      </c>
      <c r="AH337" s="9" t="s">
        <v>1</v>
      </c>
      <c r="AI337" s="9" t="s">
        <v>2</v>
      </c>
      <c r="AJ337" s="9" t="s">
        <v>3</v>
      </c>
      <c r="AK337" s="9" t="s">
        <v>4</v>
      </c>
      <c r="AL337" s="9" t="s">
        <v>5</v>
      </c>
      <c r="AM337" s="6" t="s">
        <v>6</v>
      </c>
      <c r="AN337" s="9" t="s">
        <v>7</v>
      </c>
      <c r="AO337" s="9" t="s">
        <v>8</v>
      </c>
      <c r="AP337" s="27"/>
      <c r="AQ337" s="9" t="s">
        <v>88</v>
      </c>
      <c r="AR337" s="9" t="s">
        <v>92</v>
      </c>
      <c r="AS337" s="9" t="s">
        <v>89</v>
      </c>
      <c r="AT337" s="9" t="s">
        <v>90</v>
      </c>
      <c r="AU337" s="9" t="s">
        <v>73</v>
      </c>
      <c r="AV337" s="9" t="s">
        <v>93</v>
      </c>
      <c r="AW337" s="33"/>
    </row>
    <row r="338" spans="1:50" s="17" customFormat="1" ht="15.75" customHeight="1" x14ac:dyDescent="0.25">
      <c r="A338" s="7">
        <v>0.39583333333333331</v>
      </c>
      <c r="B338" s="11">
        <f>(C338-H338)/C338</f>
        <v>0</v>
      </c>
      <c r="C338" s="10">
        <v>120</v>
      </c>
      <c r="D338" s="10">
        <v>120</v>
      </c>
      <c r="E338" s="10">
        <v>120</v>
      </c>
      <c r="F338" s="11">
        <f>D338/C338</f>
        <v>1</v>
      </c>
      <c r="G338" s="12">
        <f>D338/C338</f>
        <v>1</v>
      </c>
      <c r="H338" s="8">
        <v>120</v>
      </c>
      <c r="I338" s="15">
        <v>120</v>
      </c>
      <c r="J338" s="13">
        <v>1</v>
      </c>
      <c r="Y338" s="3"/>
      <c r="Z338" s="3"/>
      <c r="AA338" s="3"/>
      <c r="AB338" s="3"/>
      <c r="AC338" s="3"/>
      <c r="AF338" s="7">
        <v>0.39583333333333331</v>
      </c>
      <c r="AG338" s="11">
        <v>1.4285714285714285E-2</v>
      </c>
      <c r="AH338" s="10">
        <v>140</v>
      </c>
      <c r="AI338" s="10">
        <v>138</v>
      </c>
      <c r="AJ338" s="10">
        <v>140</v>
      </c>
      <c r="AK338" s="11">
        <v>0.98571428571428577</v>
      </c>
      <c r="AL338" s="12">
        <v>0.98571428571428577</v>
      </c>
      <c r="AM338" s="8">
        <v>138</v>
      </c>
      <c r="AN338" s="15">
        <v>138</v>
      </c>
      <c r="AO338" s="13">
        <v>1</v>
      </c>
      <c r="AP338" s="53" t="s">
        <v>85</v>
      </c>
      <c r="AQ338" s="54">
        <v>2438</v>
      </c>
      <c r="AR338" s="55">
        <f>(AQ338-AS338)/AQ338</f>
        <v>0.2280557834290402</v>
      </c>
      <c r="AS338" s="54">
        <v>1882</v>
      </c>
      <c r="AT338" s="56">
        <v>1632</v>
      </c>
      <c r="AU338" s="57">
        <f>AT338/AQ338</f>
        <v>0.66940114848236254</v>
      </c>
      <c r="AV338" s="56">
        <v>9.2100000000000009</v>
      </c>
      <c r="AW338" s="33"/>
    </row>
    <row r="339" spans="1:50" s="17" customFormat="1" ht="15.75" customHeight="1" x14ac:dyDescent="0.25">
      <c r="A339" s="7">
        <v>0.41666666666666669</v>
      </c>
      <c r="B339" s="11">
        <f t="shared" ref="B339:B349" si="125">(C339-H339)/C339</f>
        <v>4.5454545454545452E-3</v>
      </c>
      <c r="C339" s="10">
        <v>220</v>
      </c>
      <c r="D339" s="10">
        <v>219</v>
      </c>
      <c r="E339" s="14">
        <f t="shared" ref="E339:E355" si="126">C339-C338</f>
        <v>100</v>
      </c>
      <c r="F339" s="11">
        <f t="shared" ref="F339:F355" si="127">D339/C339</f>
        <v>0.99545454545454548</v>
      </c>
      <c r="G339" s="11">
        <f t="shared" ref="G339:G340" si="128">(D339-D338)/E339</f>
        <v>0.99</v>
      </c>
      <c r="H339" s="8">
        <v>219</v>
      </c>
      <c r="I339" s="15">
        <f t="shared" ref="I339:I355" si="129">H339-H338</f>
        <v>99</v>
      </c>
      <c r="J339" s="13">
        <v>1</v>
      </c>
      <c r="Y339" s="3"/>
      <c r="Z339" s="3"/>
      <c r="AA339" s="3"/>
      <c r="AB339" s="3"/>
      <c r="AC339" s="3"/>
      <c r="AF339" s="7">
        <v>0.41666666666666669</v>
      </c>
      <c r="AG339" s="11">
        <v>0.12037037037037036</v>
      </c>
      <c r="AH339" s="10">
        <v>324</v>
      </c>
      <c r="AI339" s="10">
        <v>283</v>
      </c>
      <c r="AJ339" s="14">
        <v>184</v>
      </c>
      <c r="AK339" s="11">
        <v>0.87345679012345678</v>
      </c>
      <c r="AL339" s="11">
        <v>0.78804347826086951</v>
      </c>
      <c r="AM339" s="8">
        <v>285</v>
      </c>
      <c r="AN339" s="15">
        <v>147</v>
      </c>
      <c r="AO339" s="13">
        <v>0.85189999999999999</v>
      </c>
      <c r="AP339" s="53" t="s">
        <v>86</v>
      </c>
      <c r="AQ339" s="54">
        <v>246</v>
      </c>
      <c r="AR339" s="55">
        <f>(AQ339-AS339)/AQ339</f>
        <v>0.50406504065040647</v>
      </c>
      <c r="AS339" s="54">
        <v>122</v>
      </c>
      <c r="AT339" s="54">
        <v>84</v>
      </c>
      <c r="AU339" s="58">
        <f>AT339/AQ339</f>
        <v>0.34146341463414637</v>
      </c>
      <c r="AV339" s="56">
        <v>13.87</v>
      </c>
      <c r="AW339" s="33"/>
    </row>
    <row r="340" spans="1:50" s="17" customFormat="1" ht="15.75" customHeight="1" x14ac:dyDescent="0.25">
      <c r="A340" s="7">
        <v>0.43958333333333338</v>
      </c>
      <c r="B340" s="11">
        <f t="shared" si="125"/>
        <v>2.6011560693641619E-2</v>
      </c>
      <c r="C340" s="10">
        <v>346</v>
      </c>
      <c r="D340" s="10">
        <v>337</v>
      </c>
      <c r="E340" s="14">
        <f t="shared" si="126"/>
        <v>126</v>
      </c>
      <c r="F340" s="11">
        <f t="shared" si="127"/>
        <v>0.97398843930635837</v>
      </c>
      <c r="G340" s="11">
        <f t="shared" si="128"/>
        <v>0.93650793650793651</v>
      </c>
      <c r="H340" s="8">
        <v>337</v>
      </c>
      <c r="I340" s="15">
        <f t="shared" si="129"/>
        <v>118</v>
      </c>
      <c r="J340" s="13">
        <v>1</v>
      </c>
      <c r="Y340" s="3"/>
      <c r="Z340" s="3"/>
      <c r="AA340" s="3"/>
      <c r="AB340" s="3"/>
      <c r="AC340" s="3"/>
      <c r="AF340" s="7">
        <v>0.4375</v>
      </c>
      <c r="AG340" s="11">
        <v>0.13082039911308205</v>
      </c>
      <c r="AH340" s="10">
        <v>451</v>
      </c>
      <c r="AI340" s="10">
        <v>380</v>
      </c>
      <c r="AJ340" s="14">
        <v>127</v>
      </c>
      <c r="AK340" s="11">
        <v>0.84257206208425717</v>
      </c>
      <c r="AL340" s="11">
        <v>0.76377952755905509</v>
      </c>
      <c r="AM340" s="8">
        <v>392</v>
      </c>
      <c r="AN340" s="15">
        <v>107</v>
      </c>
      <c r="AO340" s="13">
        <f>$AO$11</f>
        <v>0.87760000000000005</v>
      </c>
      <c r="AP340" s="59" t="s">
        <v>87</v>
      </c>
      <c r="AQ340" s="60">
        <f>SUM(AQ338:AQ339)</f>
        <v>2684</v>
      </c>
      <c r="AR340" s="61">
        <f>(AQ340-AS340)/AQ340</f>
        <v>0.25335320417287632</v>
      </c>
      <c r="AS340" s="60">
        <f>SUM(AS338:AS339)</f>
        <v>2004</v>
      </c>
      <c r="AT340" s="60">
        <f>SUM(AT338:AT339)</f>
        <v>1716</v>
      </c>
      <c r="AU340" s="61">
        <f>AT340/AQ340</f>
        <v>0.63934426229508201</v>
      </c>
      <c r="AV340" s="62">
        <f>(AS338*AV338+AS339*AV339)/AS340</f>
        <v>9.4936926147704597</v>
      </c>
      <c r="AW340" s="33"/>
    </row>
    <row r="341" spans="1:50" s="17" customFormat="1" ht="15.75" customHeight="1" x14ac:dyDescent="0.25">
      <c r="A341" s="7">
        <v>0.45833333333333331</v>
      </c>
      <c r="B341" s="11">
        <f t="shared" si="125"/>
        <v>7.7227722772277227E-2</v>
      </c>
      <c r="C341" s="10">
        <v>505</v>
      </c>
      <c r="D341" s="10">
        <v>462</v>
      </c>
      <c r="E341" s="14">
        <f t="shared" si="126"/>
        <v>159</v>
      </c>
      <c r="F341" s="11">
        <f t="shared" si="127"/>
        <v>0.91485148514851489</v>
      </c>
      <c r="G341" s="11">
        <f>(D341-D340)/E341</f>
        <v>0.78616352201257866</v>
      </c>
      <c r="H341" s="8">
        <v>466</v>
      </c>
      <c r="I341" s="15">
        <f t="shared" si="129"/>
        <v>129</v>
      </c>
      <c r="J341" s="13">
        <v>0.96970000000000001</v>
      </c>
      <c r="Y341" s="3"/>
      <c r="Z341" s="3"/>
      <c r="AA341" s="3"/>
      <c r="AB341" s="3"/>
      <c r="AC341" s="3"/>
      <c r="AF341" s="7">
        <v>0.45833333333333331</v>
      </c>
      <c r="AG341" s="11">
        <v>0.16825396825396827</v>
      </c>
      <c r="AH341" s="10">
        <v>630</v>
      </c>
      <c r="AI341" s="10">
        <v>483</v>
      </c>
      <c r="AJ341" s="14">
        <v>179</v>
      </c>
      <c r="AK341" s="11">
        <v>0.76666666666666672</v>
      </c>
      <c r="AL341" s="11">
        <v>0.57541899441340782</v>
      </c>
      <c r="AM341" s="8">
        <v>524</v>
      </c>
      <c r="AN341" s="15">
        <v>132</v>
      </c>
      <c r="AO341" s="13">
        <f>$AO$11</f>
        <v>0.87760000000000005</v>
      </c>
      <c r="AP341" s="63" t="s">
        <v>107</v>
      </c>
      <c r="AQ341" s="64">
        <v>54</v>
      </c>
      <c r="AR341" s="55">
        <f>(AQ341-AS341)/AQ341</f>
        <v>0.22222222222222221</v>
      </c>
      <c r="AS341" s="64">
        <v>42</v>
      </c>
      <c r="AT341" s="64">
        <v>27</v>
      </c>
      <c r="AU341" s="57">
        <f>AT341/AQ341</f>
        <v>0.5</v>
      </c>
      <c r="AV341" s="56">
        <v>6.53</v>
      </c>
      <c r="AW341" s="33"/>
    </row>
    <row r="342" spans="1:50" s="17" customFormat="1" ht="15.75" customHeight="1" x14ac:dyDescent="0.25">
      <c r="A342" s="7">
        <v>0.47916666666666669</v>
      </c>
      <c r="B342" s="11">
        <f t="shared" si="125"/>
        <v>0.13787878787878788</v>
      </c>
      <c r="C342" s="10">
        <v>660</v>
      </c>
      <c r="D342" s="10">
        <v>530</v>
      </c>
      <c r="E342" s="14">
        <f t="shared" si="126"/>
        <v>155</v>
      </c>
      <c r="F342" s="11">
        <f t="shared" si="127"/>
        <v>0.80303030303030298</v>
      </c>
      <c r="G342" s="11">
        <f t="shared" ref="G342:G355" si="130">(D342-D341)/E342</f>
        <v>0.43870967741935485</v>
      </c>
      <c r="H342" s="8">
        <v>569</v>
      </c>
      <c r="I342" s="15">
        <f t="shared" si="129"/>
        <v>103</v>
      </c>
      <c r="J342" s="13">
        <v>0.86960000000000004</v>
      </c>
      <c r="Y342" s="3"/>
      <c r="Z342" s="3"/>
      <c r="AA342" s="3"/>
      <c r="AB342" s="3"/>
      <c r="AC342" s="3"/>
      <c r="AF342" s="7">
        <v>0.47916666666666669</v>
      </c>
      <c r="AG342" s="11">
        <v>0.21315468940316687</v>
      </c>
      <c r="AH342" s="10">
        <v>821</v>
      </c>
      <c r="AI342" s="10">
        <v>569</v>
      </c>
      <c r="AJ342" s="14">
        <v>191</v>
      </c>
      <c r="AK342" s="11">
        <v>0.69305724725943973</v>
      </c>
      <c r="AL342" s="11">
        <v>0.45026178010471202</v>
      </c>
      <c r="AM342" s="8">
        <v>646</v>
      </c>
      <c r="AN342" s="15">
        <v>122</v>
      </c>
      <c r="AO342" s="13">
        <v>0.60260000000000002</v>
      </c>
      <c r="AW342" s="33"/>
    </row>
    <row r="343" spans="1:50" s="17" customFormat="1" ht="15.75" customHeight="1" x14ac:dyDescent="0.25">
      <c r="A343" s="7">
        <v>0.5</v>
      </c>
      <c r="B343" s="11">
        <f t="shared" si="125"/>
        <v>0.16887816646562123</v>
      </c>
      <c r="C343" s="10">
        <v>829</v>
      </c>
      <c r="D343" s="10">
        <v>594</v>
      </c>
      <c r="E343" s="14">
        <f t="shared" si="126"/>
        <v>169</v>
      </c>
      <c r="F343" s="11">
        <f t="shared" si="127"/>
        <v>0.71652593486127869</v>
      </c>
      <c r="G343" s="11">
        <f t="shared" si="130"/>
        <v>0.378698224852071</v>
      </c>
      <c r="H343" s="8">
        <v>689</v>
      </c>
      <c r="I343" s="15">
        <f t="shared" si="129"/>
        <v>120</v>
      </c>
      <c r="J343" s="13">
        <v>0.74580000000000002</v>
      </c>
      <c r="Y343" s="3"/>
      <c r="Z343" s="3"/>
      <c r="AA343" s="3"/>
      <c r="AB343" s="3"/>
      <c r="AC343" s="3"/>
      <c r="AF343" s="7">
        <v>0.5</v>
      </c>
      <c r="AG343" s="11">
        <v>0.2649656526005888</v>
      </c>
      <c r="AH343" s="10">
        <v>1019</v>
      </c>
      <c r="AI343" s="10">
        <v>593</v>
      </c>
      <c r="AJ343" s="14">
        <v>198</v>
      </c>
      <c r="AK343" s="11">
        <v>0.58194308145240436</v>
      </c>
      <c r="AL343" s="11">
        <v>0.12121212121212122</v>
      </c>
      <c r="AM343" s="8">
        <v>749</v>
      </c>
      <c r="AN343" s="15">
        <v>103</v>
      </c>
      <c r="AO343" s="13">
        <f>$AO$11</f>
        <v>0.87760000000000005</v>
      </c>
      <c r="AP343" s="2"/>
      <c r="AS343" s="2"/>
      <c r="AT343" s="3"/>
      <c r="AW343" s="33">
        <f>AW16/AU16</f>
        <v>7.1933676500476832E-3</v>
      </c>
      <c r="AX343" s="17">
        <f>51/60</f>
        <v>0.85</v>
      </c>
    </row>
    <row r="344" spans="1:50" s="17" customFormat="1" ht="15.75" customHeight="1" x14ac:dyDescent="0.25">
      <c r="A344" s="7">
        <v>0.52083333333333337</v>
      </c>
      <c r="B344" s="11">
        <f t="shared" si="125"/>
        <v>0.18941798941798943</v>
      </c>
      <c r="C344" s="10">
        <v>945</v>
      </c>
      <c r="D344" s="10">
        <v>650</v>
      </c>
      <c r="E344" s="14">
        <f t="shared" si="126"/>
        <v>116</v>
      </c>
      <c r="F344" s="11">
        <f t="shared" si="127"/>
        <v>0.68783068783068779</v>
      </c>
      <c r="G344" s="11">
        <f t="shared" si="130"/>
        <v>0.48275862068965519</v>
      </c>
      <c r="H344" s="8">
        <v>766</v>
      </c>
      <c r="I344" s="15">
        <f t="shared" si="129"/>
        <v>77</v>
      </c>
      <c r="J344" s="13">
        <v>0.73129999999999995</v>
      </c>
      <c r="Y344" s="3"/>
      <c r="Z344" s="3"/>
      <c r="AA344" s="3"/>
      <c r="AB344" s="3"/>
      <c r="AC344" s="3"/>
      <c r="AF344" s="7">
        <v>0.52083333333333337</v>
      </c>
      <c r="AG344" s="11">
        <v>0.30318257956448913</v>
      </c>
      <c r="AH344" s="10">
        <v>1194</v>
      </c>
      <c r="AI344" s="10">
        <v>615</v>
      </c>
      <c r="AJ344" s="14">
        <v>175</v>
      </c>
      <c r="AK344" s="11">
        <v>0.51507537688442206</v>
      </c>
      <c r="AL344" s="11">
        <v>0.12571428571428572</v>
      </c>
      <c r="AM344" s="8">
        <v>832</v>
      </c>
      <c r="AN344" s="15">
        <v>83</v>
      </c>
      <c r="AO344" s="13">
        <v>0.47370000000000001</v>
      </c>
      <c r="AP344" s="2"/>
      <c r="AS344" s="2"/>
      <c r="AT344" s="3"/>
      <c r="AW344" s="33"/>
    </row>
    <row r="345" spans="1:50" s="17" customFormat="1" ht="15.75" customHeight="1" x14ac:dyDescent="0.25">
      <c r="A345" s="7">
        <v>0.54652777777777783</v>
      </c>
      <c r="B345" s="11">
        <f t="shared" si="125"/>
        <v>0.2061762034514078</v>
      </c>
      <c r="C345" s="10">
        <v>1101</v>
      </c>
      <c r="D345" s="10">
        <v>743</v>
      </c>
      <c r="E345" s="14">
        <f t="shared" si="126"/>
        <v>156</v>
      </c>
      <c r="F345" s="11">
        <f t="shared" si="127"/>
        <v>0.67484105358764757</v>
      </c>
      <c r="G345" s="11">
        <f t="shared" si="130"/>
        <v>0.59615384615384615</v>
      </c>
      <c r="H345" s="8">
        <v>874</v>
      </c>
      <c r="I345" s="15">
        <f t="shared" si="129"/>
        <v>108</v>
      </c>
      <c r="J345" s="13">
        <v>0.75339999999999996</v>
      </c>
      <c r="Y345" s="3"/>
      <c r="Z345" s="3"/>
      <c r="AA345" s="3"/>
      <c r="AB345" s="3"/>
      <c r="AC345" s="3"/>
      <c r="AF345" s="7">
        <v>0.54166666666666663</v>
      </c>
      <c r="AG345" s="11">
        <v>0.31973293768545996</v>
      </c>
      <c r="AH345" s="10">
        <v>1348</v>
      </c>
      <c r="AI345" s="10">
        <v>658</v>
      </c>
      <c r="AJ345" s="14">
        <v>154</v>
      </c>
      <c r="AK345" s="11">
        <v>0.48813056379821956</v>
      </c>
      <c r="AL345" s="11">
        <v>0.2792207792207792</v>
      </c>
      <c r="AM345" s="8">
        <v>917</v>
      </c>
      <c r="AN345" s="15">
        <v>85</v>
      </c>
      <c r="AO345" s="13">
        <v>0.4733</v>
      </c>
      <c r="AP345" s="2"/>
      <c r="AS345" s="2"/>
      <c r="AT345" s="3"/>
      <c r="AW345" s="33"/>
    </row>
    <row r="346" spans="1:50" s="17" customFormat="1" ht="15.75" customHeight="1" x14ac:dyDescent="0.25">
      <c r="A346" s="7">
        <v>0.5625</v>
      </c>
      <c r="B346" s="11">
        <f t="shared" si="125"/>
        <v>0.21070234113712374</v>
      </c>
      <c r="C346" s="10">
        <v>1196</v>
      </c>
      <c r="D346" s="10">
        <v>792</v>
      </c>
      <c r="E346" s="14">
        <f t="shared" si="126"/>
        <v>95</v>
      </c>
      <c r="F346" s="11">
        <f t="shared" si="127"/>
        <v>0.66220735785953178</v>
      </c>
      <c r="G346" s="11">
        <f t="shared" si="130"/>
        <v>0.51578947368421058</v>
      </c>
      <c r="H346" s="8">
        <v>944</v>
      </c>
      <c r="I346" s="15">
        <f t="shared" si="129"/>
        <v>70</v>
      </c>
      <c r="J346" s="13">
        <v>0.747</v>
      </c>
      <c r="Y346" s="3"/>
      <c r="Z346" s="3"/>
      <c r="AA346" s="3"/>
      <c r="AB346" s="3"/>
      <c r="AC346" s="3"/>
      <c r="AF346" s="7">
        <v>0.5625</v>
      </c>
      <c r="AG346" s="11">
        <v>0.33686300463269359</v>
      </c>
      <c r="AH346" s="10">
        <v>1511</v>
      </c>
      <c r="AI346" s="10">
        <v>710</v>
      </c>
      <c r="AJ346" s="14">
        <v>163</v>
      </c>
      <c r="AK346" s="11">
        <v>0.46988749172733291</v>
      </c>
      <c r="AL346" s="11">
        <v>0.31901840490797545</v>
      </c>
      <c r="AM346" s="8">
        <v>1002</v>
      </c>
      <c r="AN346" s="15">
        <v>85</v>
      </c>
      <c r="AO346" s="13">
        <v>0.43619999999999998</v>
      </c>
      <c r="AP346" s="2"/>
      <c r="AS346" s="2"/>
      <c r="AT346" s="3"/>
      <c r="AW346" s="33"/>
    </row>
    <row r="347" spans="1:50" s="17" customFormat="1" ht="15.75" customHeight="1" x14ac:dyDescent="0.25">
      <c r="A347" s="7">
        <v>0.58333333333333337</v>
      </c>
      <c r="B347" s="11">
        <f t="shared" si="125"/>
        <v>0.22197309417040359</v>
      </c>
      <c r="C347" s="10">
        <v>1338</v>
      </c>
      <c r="D347" s="10">
        <v>874</v>
      </c>
      <c r="E347" s="14">
        <f t="shared" si="126"/>
        <v>142</v>
      </c>
      <c r="F347" s="11">
        <f t="shared" si="127"/>
        <v>0.65321375186846042</v>
      </c>
      <c r="G347" s="11">
        <f t="shared" si="130"/>
        <v>0.57746478873239437</v>
      </c>
      <c r="H347" s="8">
        <v>1041</v>
      </c>
      <c r="I347" s="15">
        <f t="shared" si="129"/>
        <v>97</v>
      </c>
      <c r="J347" s="13">
        <v>0.7</v>
      </c>
      <c r="Y347" s="3"/>
      <c r="Z347" s="3"/>
      <c r="AA347" s="3"/>
      <c r="AB347" s="3"/>
      <c r="AC347" s="3"/>
      <c r="AF347" s="7">
        <v>0.58333333333333337</v>
      </c>
      <c r="AG347" s="11" t="e">
        <f t="shared" ref="AG347:AG348" si="131">(AH347-AM347)/AH347</f>
        <v>#DIV/0!</v>
      </c>
      <c r="AH347" s="10"/>
      <c r="AI347" s="10"/>
      <c r="AJ347" s="14"/>
      <c r="AK347" s="11" t="e">
        <f t="shared" ref="AK347:AK348" si="132">AI347/AH347</f>
        <v>#DIV/0!</v>
      </c>
      <c r="AL347" s="11" t="e">
        <f t="shared" ref="AL347:AL348" si="133">(AI347-AI346)/AJ347</f>
        <v>#DIV/0!</v>
      </c>
      <c r="AM347" s="8"/>
      <c r="AN347" s="15">
        <f t="shared" ref="AN347:AN348" si="134">AM347-AM346</f>
        <v>-1002</v>
      </c>
      <c r="AO347" s="13"/>
      <c r="AP347" s="2"/>
      <c r="AS347" s="2"/>
      <c r="AT347" s="3"/>
      <c r="AU347" s="3"/>
      <c r="AW347" s="9" t="s">
        <v>93</v>
      </c>
    </row>
    <row r="348" spans="1:50" s="17" customFormat="1" ht="15.75" customHeight="1" x14ac:dyDescent="0.25">
      <c r="A348" s="7">
        <v>0.60416666666666663</v>
      </c>
      <c r="B348" s="11">
        <f t="shared" si="125"/>
        <v>0.21330589849108367</v>
      </c>
      <c r="C348" s="10">
        <v>1458</v>
      </c>
      <c r="D348" s="10">
        <v>975</v>
      </c>
      <c r="E348" s="14">
        <f t="shared" si="126"/>
        <v>120</v>
      </c>
      <c r="F348" s="11">
        <f t="shared" si="127"/>
        <v>0.66872427983539096</v>
      </c>
      <c r="G348" s="11">
        <f t="shared" si="130"/>
        <v>0.84166666666666667</v>
      </c>
      <c r="H348" s="8">
        <v>1147</v>
      </c>
      <c r="I348" s="15">
        <f t="shared" si="129"/>
        <v>106</v>
      </c>
      <c r="J348" s="13">
        <v>0.72729999999999995</v>
      </c>
      <c r="Y348" s="3"/>
      <c r="Z348" s="3"/>
      <c r="AA348" s="3"/>
      <c r="AB348" s="3"/>
      <c r="AC348" s="3"/>
      <c r="AF348" s="7">
        <v>0.60416666666666663</v>
      </c>
      <c r="AG348" s="11" t="e">
        <f t="shared" si="131"/>
        <v>#DIV/0!</v>
      </c>
      <c r="AH348" s="10"/>
      <c r="AI348" s="10"/>
      <c r="AJ348" s="14"/>
      <c r="AK348" s="11" t="e">
        <f t="shared" si="132"/>
        <v>#DIV/0!</v>
      </c>
      <c r="AL348" s="11" t="e">
        <f t="shared" si="133"/>
        <v>#DIV/0!</v>
      </c>
      <c r="AM348" s="8"/>
      <c r="AN348" s="15">
        <f t="shared" si="134"/>
        <v>0</v>
      </c>
      <c r="AO348" s="13"/>
      <c r="AP348" s="2"/>
      <c r="AS348" s="2"/>
      <c r="AT348" s="3"/>
      <c r="AW348" s="48">
        <v>9.4600000000000009</v>
      </c>
    </row>
    <row r="349" spans="1:50" s="17" customFormat="1" ht="15.75" customHeight="1" x14ac:dyDescent="0.25">
      <c r="A349" s="7">
        <v>0.625</v>
      </c>
      <c r="B349" s="11">
        <f t="shared" si="125"/>
        <v>0.20980757293606456</v>
      </c>
      <c r="C349" s="10">
        <v>1611</v>
      </c>
      <c r="D349" s="10">
        <v>1100</v>
      </c>
      <c r="E349" s="14">
        <f t="shared" si="126"/>
        <v>153</v>
      </c>
      <c r="F349" s="11">
        <f t="shared" si="127"/>
        <v>0.68280571073867158</v>
      </c>
      <c r="G349" s="11">
        <f t="shared" si="130"/>
        <v>0.81699346405228757</v>
      </c>
      <c r="H349" s="8">
        <v>1273</v>
      </c>
      <c r="I349" s="15">
        <f t="shared" si="129"/>
        <v>126</v>
      </c>
      <c r="J349" s="13">
        <v>0.73499999999999999</v>
      </c>
      <c r="Y349" s="3"/>
      <c r="Z349" s="3"/>
      <c r="AA349" s="3"/>
      <c r="AB349" s="3"/>
      <c r="AC349" s="3"/>
      <c r="AF349" s="7">
        <v>0.625</v>
      </c>
      <c r="AG349" s="11">
        <v>0.35147058823529409</v>
      </c>
      <c r="AH349" s="10">
        <v>2040</v>
      </c>
      <c r="AI349" s="10">
        <v>902</v>
      </c>
      <c r="AJ349" s="14">
        <v>2040</v>
      </c>
      <c r="AK349" s="11">
        <v>0.44215686274509802</v>
      </c>
      <c r="AL349" s="11">
        <v>0.44215686274509802</v>
      </c>
      <c r="AM349" s="8">
        <v>1323</v>
      </c>
      <c r="AN349" s="15">
        <v>1323</v>
      </c>
      <c r="AO349" s="13">
        <v>0.44269999999999998</v>
      </c>
      <c r="AP349" s="2"/>
      <c r="AS349" s="2"/>
      <c r="AT349" s="3"/>
      <c r="AW349" s="48">
        <v>15.69</v>
      </c>
    </row>
    <row r="350" spans="1:50" s="17" customFormat="1" ht="15.75" customHeight="1" x14ac:dyDescent="0.25">
      <c r="A350" s="7">
        <v>0.64583333333333337</v>
      </c>
      <c r="B350" s="11">
        <f>(C350-H350)/C350</f>
        <v>0.20814220183486237</v>
      </c>
      <c r="C350" s="10">
        <v>1744</v>
      </c>
      <c r="D350" s="10">
        <v>1198</v>
      </c>
      <c r="E350" s="14">
        <f t="shared" si="126"/>
        <v>133</v>
      </c>
      <c r="F350" s="11">
        <f t="shared" si="127"/>
        <v>0.68692660550458717</v>
      </c>
      <c r="G350" s="11">
        <f t="shared" si="130"/>
        <v>0.73684210526315785</v>
      </c>
      <c r="H350" s="8">
        <v>1381</v>
      </c>
      <c r="I350" s="15">
        <f t="shared" si="129"/>
        <v>108</v>
      </c>
      <c r="J350" s="13">
        <v>0.752</v>
      </c>
      <c r="Y350" s="3"/>
      <c r="Z350" s="3"/>
      <c r="AA350" s="3"/>
      <c r="AB350" s="3"/>
      <c r="AC350" s="3"/>
      <c r="AF350" s="7">
        <v>0.64583333333333337</v>
      </c>
      <c r="AG350" s="11">
        <v>0.35054347826086957</v>
      </c>
      <c r="AH350" s="10">
        <v>2208</v>
      </c>
      <c r="AI350" s="10">
        <v>981</v>
      </c>
      <c r="AJ350" s="14">
        <v>168</v>
      </c>
      <c r="AK350" s="11">
        <v>0.44429347826086957</v>
      </c>
      <c r="AL350" s="11">
        <v>0.47023809523809523</v>
      </c>
      <c r="AM350" s="8">
        <v>1434</v>
      </c>
      <c r="AN350" s="15">
        <v>111</v>
      </c>
      <c r="AO350" s="13">
        <v>0.44019999999999998</v>
      </c>
      <c r="AP350" s="2"/>
      <c r="AS350" s="2"/>
      <c r="AT350" s="3"/>
      <c r="AW350" s="50">
        <f>(AT411*AW348+AT412*AW349)/AT413</f>
        <v>10.072210090361446</v>
      </c>
    </row>
    <row r="351" spans="1:50" s="17" customFormat="1" ht="15.75" customHeight="1" x14ac:dyDescent="0.25">
      <c r="A351" s="7">
        <v>0.66666666666666663</v>
      </c>
      <c r="B351" s="11">
        <f t="shared" ref="B351:B355" si="135">(C351-H351)/C351</f>
        <v>0.20941300898995241</v>
      </c>
      <c r="C351" s="10">
        <v>1891</v>
      </c>
      <c r="D351" s="10">
        <v>1306</v>
      </c>
      <c r="E351" s="14">
        <f t="shared" si="126"/>
        <v>147</v>
      </c>
      <c r="F351" s="11">
        <f t="shared" si="127"/>
        <v>0.69063987308302488</v>
      </c>
      <c r="G351" s="11">
        <f t="shared" si="130"/>
        <v>0.73469387755102045</v>
      </c>
      <c r="H351" s="8">
        <v>1495</v>
      </c>
      <c r="I351" s="15">
        <f t="shared" si="129"/>
        <v>114</v>
      </c>
      <c r="J351" s="13">
        <v>0.74450000000000005</v>
      </c>
      <c r="Y351" s="3"/>
      <c r="Z351" s="3"/>
      <c r="AA351" s="3"/>
      <c r="AB351" s="3"/>
      <c r="AC351" s="3"/>
      <c r="AF351" s="7">
        <v>0.66666666666666663</v>
      </c>
      <c r="AG351" s="11">
        <v>0.35008375209380233</v>
      </c>
      <c r="AH351" s="10">
        <v>2388</v>
      </c>
      <c r="AI351" s="10">
        <v>1042</v>
      </c>
      <c r="AJ351" s="14">
        <v>180</v>
      </c>
      <c r="AK351" s="11">
        <v>0.43634840871021774</v>
      </c>
      <c r="AL351" s="11">
        <v>0.33888888888888891</v>
      </c>
      <c r="AM351" s="8">
        <v>1552</v>
      </c>
      <c r="AN351" s="15">
        <v>118</v>
      </c>
      <c r="AO351" s="13">
        <v>0.42130000000000001</v>
      </c>
      <c r="AP351" s="2"/>
      <c r="AS351" s="2"/>
      <c r="AT351" s="3"/>
      <c r="AW351" s="33"/>
    </row>
    <row r="352" spans="1:50" s="17" customFormat="1" ht="15.75" customHeight="1" x14ac:dyDescent="0.25">
      <c r="A352" s="7">
        <v>0.6875</v>
      </c>
      <c r="B352" s="11">
        <f t="shared" si="135"/>
        <v>0.21690821256038648</v>
      </c>
      <c r="C352" s="10">
        <v>2070</v>
      </c>
      <c r="D352" s="10">
        <v>1405</v>
      </c>
      <c r="E352" s="14">
        <f t="shared" si="126"/>
        <v>179</v>
      </c>
      <c r="F352" s="11">
        <f t="shared" si="127"/>
        <v>0.67874396135265702</v>
      </c>
      <c r="G352" s="11">
        <f t="shared" si="130"/>
        <v>0.55307262569832405</v>
      </c>
      <c r="H352" s="8">
        <v>1621</v>
      </c>
      <c r="I352" s="15">
        <f t="shared" si="129"/>
        <v>126</v>
      </c>
      <c r="J352" s="13">
        <v>0.75680000000000003</v>
      </c>
      <c r="Y352" s="3"/>
      <c r="Z352" s="3"/>
      <c r="AA352" s="3"/>
      <c r="AB352" s="3"/>
      <c r="AC352" s="3"/>
      <c r="AF352" s="7">
        <v>0.6875</v>
      </c>
      <c r="AG352" s="11">
        <v>0.35312378734963135</v>
      </c>
      <c r="AH352" s="10">
        <v>2577</v>
      </c>
      <c r="AI352" s="10">
        <v>1094</v>
      </c>
      <c r="AJ352" s="14">
        <v>189</v>
      </c>
      <c r="AK352" s="11">
        <v>0.42452464105549087</v>
      </c>
      <c r="AL352" s="11">
        <v>0.27513227513227512</v>
      </c>
      <c r="AM352" s="8">
        <v>1667</v>
      </c>
      <c r="AN352" s="15">
        <v>115</v>
      </c>
      <c r="AO352" s="13">
        <v>0.40939999999999999</v>
      </c>
      <c r="AP352" s="2"/>
      <c r="AS352" s="2"/>
      <c r="AT352" s="3"/>
      <c r="AW352" s="33"/>
    </row>
    <row r="353" spans="1:49" s="17" customFormat="1" ht="15.75" customHeight="1" x14ac:dyDescent="0.25">
      <c r="A353" s="7">
        <v>0.70833333333333337</v>
      </c>
      <c r="B353" s="11">
        <f t="shared" si="135"/>
        <v>0.21284403669724772</v>
      </c>
      <c r="C353" s="10">
        <v>2180</v>
      </c>
      <c r="D353" s="10">
        <v>1489</v>
      </c>
      <c r="E353" s="14">
        <f t="shared" si="126"/>
        <v>110</v>
      </c>
      <c r="F353" s="11">
        <f t="shared" si="127"/>
        <v>0.68302752293577984</v>
      </c>
      <c r="G353" s="11">
        <f t="shared" si="130"/>
        <v>0.76363636363636367</v>
      </c>
      <c r="H353" s="8">
        <v>1716</v>
      </c>
      <c r="I353" s="15">
        <f t="shared" si="129"/>
        <v>95</v>
      </c>
      <c r="J353" s="13">
        <v>0.76470000000000005</v>
      </c>
      <c r="Y353" s="3"/>
      <c r="Z353" s="3"/>
      <c r="AA353" s="3"/>
      <c r="AB353" s="3"/>
      <c r="AC353" s="3"/>
      <c r="AF353" s="7">
        <v>0.70833333333333337</v>
      </c>
      <c r="AG353" s="11">
        <v>0.35202604920405212</v>
      </c>
      <c r="AH353" s="10">
        <v>2764</v>
      </c>
      <c r="AI353" s="10">
        <v>1159</v>
      </c>
      <c r="AJ353" s="14">
        <v>187</v>
      </c>
      <c r="AK353" s="11">
        <v>0.41931982633863968</v>
      </c>
      <c r="AL353" s="11">
        <v>0.34759358288770054</v>
      </c>
      <c r="AM353" s="8">
        <v>1791</v>
      </c>
      <c r="AN353" s="15">
        <v>124</v>
      </c>
      <c r="AO353" s="13">
        <v>0.41389999999999999</v>
      </c>
      <c r="AP353" s="2"/>
      <c r="AS353" s="2"/>
      <c r="AT353" s="3"/>
      <c r="AW353" s="33"/>
    </row>
    <row r="354" spans="1:49" s="17" customFormat="1" ht="15.75" customHeight="1" x14ac:dyDescent="0.25">
      <c r="A354" s="7">
        <v>0.72916666666666663</v>
      </c>
      <c r="B354" s="11">
        <f t="shared" si="135"/>
        <v>0.21526586620926244</v>
      </c>
      <c r="C354" s="10">
        <v>2332</v>
      </c>
      <c r="D354" s="10">
        <v>1590</v>
      </c>
      <c r="E354" s="14">
        <f t="shared" si="126"/>
        <v>152</v>
      </c>
      <c r="F354" s="11">
        <f t="shared" si="127"/>
        <v>0.68181818181818177</v>
      </c>
      <c r="G354" s="11">
        <f t="shared" si="130"/>
        <v>0.66447368421052633</v>
      </c>
      <c r="H354" s="8">
        <v>1830</v>
      </c>
      <c r="I354" s="15">
        <f t="shared" si="129"/>
        <v>114</v>
      </c>
      <c r="J354" s="13">
        <v>0.7722</v>
      </c>
      <c r="Y354" s="3"/>
      <c r="Z354" s="3"/>
      <c r="AA354" s="3"/>
      <c r="AB354" s="3"/>
      <c r="AC354" s="3"/>
      <c r="AF354" s="7">
        <v>0.72916666666666663</v>
      </c>
      <c r="AG354" s="11">
        <v>0.35181382614647499</v>
      </c>
      <c r="AH354" s="10">
        <v>2922</v>
      </c>
      <c r="AI354" s="10">
        <v>1225</v>
      </c>
      <c r="AJ354" s="14">
        <v>158</v>
      </c>
      <c r="AK354" s="11">
        <v>0.419233401779603</v>
      </c>
      <c r="AL354" s="11">
        <v>0.41772151898734178</v>
      </c>
      <c r="AM354" s="8">
        <v>1894</v>
      </c>
      <c r="AN354" s="15">
        <v>103</v>
      </c>
      <c r="AO354" s="13">
        <v>0.42459999999999998</v>
      </c>
      <c r="AP354" s="2"/>
      <c r="AS354" s="2"/>
      <c r="AT354" s="3"/>
      <c r="AW354" s="33"/>
    </row>
    <row r="355" spans="1:49" s="17" customFormat="1" ht="15.75" customHeight="1" x14ac:dyDescent="0.25">
      <c r="A355" s="7">
        <v>0.75</v>
      </c>
      <c r="B355" s="11">
        <f t="shared" si="135"/>
        <v>0.2280557834290402</v>
      </c>
      <c r="C355" s="10">
        <v>2438</v>
      </c>
      <c r="D355" s="10">
        <v>1632</v>
      </c>
      <c r="E355" s="14">
        <f t="shared" si="126"/>
        <v>106</v>
      </c>
      <c r="F355" s="11">
        <f t="shared" si="127"/>
        <v>0.66940114848236254</v>
      </c>
      <c r="G355" s="11">
        <f t="shared" si="130"/>
        <v>0.39622641509433965</v>
      </c>
      <c r="H355" s="8">
        <v>1882</v>
      </c>
      <c r="I355" s="15">
        <f t="shared" si="129"/>
        <v>52</v>
      </c>
      <c r="J355" s="13">
        <v>0.77759999999999996</v>
      </c>
      <c r="Y355" s="3"/>
      <c r="Z355" s="3"/>
      <c r="AA355" s="3"/>
      <c r="AB355" s="3"/>
      <c r="AC355" s="3"/>
      <c r="AF355" s="7">
        <v>0.75</v>
      </c>
      <c r="AG355" s="11" t="e">
        <f t="shared" ref="AG355" si="136">(AH355-AM355)/AH355</f>
        <v>#DIV/0!</v>
      </c>
      <c r="AH355" s="10"/>
      <c r="AI355" s="10"/>
      <c r="AJ355" s="14">
        <f t="shared" ref="AJ355" si="137">AH355-AH354</f>
        <v>-2922</v>
      </c>
      <c r="AK355" s="11" t="e">
        <f t="shared" ref="AK355" si="138">AI355/AH355</f>
        <v>#DIV/0!</v>
      </c>
      <c r="AL355" s="11">
        <f t="shared" ref="AL355" si="139">(AI355-AI354)/AJ355</f>
        <v>0.419233401779603</v>
      </c>
      <c r="AM355" s="8">
        <f t="shared" ref="AM355" si="140">$AU$16</f>
        <v>2369</v>
      </c>
      <c r="AN355" s="15">
        <f t="shared" ref="AN355" si="141">AM355-AM354</f>
        <v>475</v>
      </c>
      <c r="AO355" s="13">
        <f>$AO$11</f>
        <v>0.87760000000000005</v>
      </c>
      <c r="AP355" s="2"/>
      <c r="AS355" s="2"/>
      <c r="AT355" s="3"/>
      <c r="AW355" s="33"/>
    </row>
    <row r="356" spans="1:49" s="17" customFormat="1" ht="15.75" customHeight="1" x14ac:dyDescent="0.15">
      <c r="F356" s="2"/>
      <c r="Y356" s="3"/>
      <c r="Z356" s="3"/>
      <c r="AA356" s="3"/>
      <c r="AB356" s="3"/>
      <c r="AC356" s="3"/>
      <c r="AH356" s="2"/>
      <c r="AI356" s="2"/>
      <c r="AJ356" s="2"/>
      <c r="AK356" s="2"/>
      <c r="AL356" s="2"/>
      <c r="AM356" s="2"/>
      <c r="AN356" s="2"/>
      <c r="AO356" s="5"/>
      <c r="AP356" s="2"/>
      <c r="AS356" s="2"/>
      <c r="AT356" s="3"/>
      <c r="AW356" s="33"/>
    </row>
    <row r="357" spans="1:49" s="17" customFormat="1" ht="15.75" customHeight="1" x14ac:dyDescent="0.15">
      <c r="F357" s="2"/>
      <c r="Y357" s="3"/>
      <c r="Z357" s="3"/>
      <c r="AA357" s="3"/>
      <c r="AB357" s="3"/>
      <c r="AC357" s="3"/>
      <c r="AH357" s="2"/>
      <c r="AI357" s="2"/>
      <c r="AJ357" s="2"/>
      <c r="AK357" s="2"/>
      <c r="AL357" s="2"/>
      <c r="AM357" s="2"/>
      <c r="AN357" s="2"/>
      <c r="AO357" s="5"/>
      <c r="AP357" s="2"/>
      <c r="AS357" s="2"/>
      <c r="AT357" s="3"/>
      <c r="AW357" s="33"/>
    </row>
    <row r="358" spans="1:49" s="17" customFormat="1" ht="15.75" customHeight="1" x14ac:dyDescent="0.15">
      <c r="A358" s="67">
        <v>43903</v>
      </c>
      <c r="B358" s="68"/>
      <c r="C358" s="68"/>
      <c r="D358" s="68"/>
      <c r="E358" s="68"/>
      <c r="F358" s="68"/>
      <c r="G358" s="69"/>
      <c r="Y358" s="3"/>
      <c r="Z358" s="3"/>
      <c r="AA358" s="3"/>
      <c r="AB358" s="3"/>
      <c r="AC358" s="3"/>
      <c r="AF358" s="67">
        <v>43902</v>
      </c>
      <c r="AG358" s="68"/>
      <c r="AH358" s="68"/>
      <c r="AI358" s="68"/>
      <c r="AJ358" s="68"/>
      <c r="AK358" s="68"/>
      <c r="AL358" s="69"/>
      <c r="AP358" s="2"/>
      <c r="AS358" s="2"/>
      <c r="AT358" s="3"/>
      <c r="AW358" s="33"/>
    </row>
    <row r="359" spans="1:49" s="17" customFormat="1" ht="15.75" customHeight="1" x14ac:dyDescent="0.25">
      <c r="A359" s="70" t="s">
        <v>112</v>
      </c>
      <c r="B359" s="71"/>
      <c r="C359" s="71"/>
      <c r="D359" s="71"/>
      <c r="E359" s="71"/>
      <c r="F359" s="71"/>
      <c r="G359" s="72"/>
      <c r="H359" s="18"/>
      <c r="I359" s="18"/>
      <c r="J359" s="18"/>
      <c r="Y359" s="3"/>
      <c r="Z359" s="3"/>
      <c r="AA359" s="3"/>
      <c r="AB359" s="3"/>
      <c r="AC359" s="3"/>
      <c r="AF359" s="70" t="s">
        <v>77</v>
      </c>
      <c r="AG359" s="71"/>
      <c r="AH359" s="71"/>
      <c r="AI359" s="71"/>
      <c r="AJ359" s="71"/>
      <c r="AK359" s="71"/>
      <c r="AL359" s="72"/>
      <c r="AM359" s="18"/>
      <c r="AN359" s="18"/>
      <c r="AO359" s="18"/>
      <c r="AP359" s="2"/>
      <c r="AS359" s="2"/>
      <c r="AT359" s="3"/>
      <c r="AW359" s="33"/>
    </row>
    <row r="360" spans="1:49" s="17" customFormat="1" ht="15.75" customHeight="1" x14ac:dyDescent="0.25">
      <c r="A360" s="9" t="s">
        <v>0</v>
      </c>
      <c r="B360" s="16" t="s">
        <v>70</v>
      </c>
      <c r="C360" s="9" t="s">
        <v>1</v>
      </c>
      <c r="D360" s="9" t="s">
        <v>2</v>
      </c>
      <c r="E360" s="9" t="s">
        <v>3</v>
      </c>
      <c r="F360" s="9" t="s">
        <v>4</v>
      </c>
      <c r="G360" s="9" t="s">
        <v>5</v>
      </c>
      <c r="H360" s="6" t="s">
        <v>6</v>
      </c>
      <c r="I360" s="9" t="s">
        <v>7</v>
      </c>
      <c r="J360" s="9" t="s">
        <v>8</v>
      </c>
      <c r="Y360" s="3"/>
      <c r="Z360" s="3"/>
      <c r="AA360" s="3"/>
      <c r="AB360" s="3"/>
      <c r="AC360" s="3"/>
      <c r="AF360" s="9" t="s">
        <v>0</v>
      </c>
      <c r="AG360" s="16" t="s">
        <v>70</v>
      </c>
      <c r="AH360" s="9" t="s">
        <v>1</v>
      </c>
      <c r="AI360" s="9" t="s">
        <v>2</v>
      </c>
      <c r="AJ360" s="9" t="s">
        <v>3</v>
      </c>
      <c r="AK360" s="9" t="s">
        <v>4</v>
      </c>
      <c r="AL360" s="9" t="s">
        <v>5</v>
      </c>
      <c r="AM360" s="6" t="s">
        <v>6</v>
      </c>
      <c r="AN360" s="9" t="s">
        <v>7</v>
      </c>
      <c r="AO360" s="9" t="s">
        <v>8</v>
      </c>
      <c r="AP360" s="27"/>
      <c r="AQ360" s="9" t="s">
        <v>88</v>
      </c>
      <c r="AR360" s="9" t="s">
        <v>92</v>
      </c>
      <c r="AS360" s="9" t="s">
        <v>89</v>
      </c>
      <c r="AT360" s="9" t="s">
        <v>90</v>
      </c>
      <c r="AU360" s="9" t="s">
        <v>73</v>
      </c>
      <c r="AV360" s="9" t="s">
        <v>93</v>
      </c>
      <c r="AW360" s="33"/>
    </row>
    <row r="361" spans="1:49" s="17" customFormat="1" ht="15.75" customHeight="1" x14ac:dyDescent="0.25">
      <c r="A361" s="7">
        <v>0.39583333333333331</v>
      </c>
      <c r="B361" s="11">
        <f>(C361-H361)/C361</f>
        <v>6.6666666666666671E-3</v>
      </c>
      <c r="C361" s="10">
        <v>150</v>
      </c>
      <c r="D361" s="10">
        <v>149</v>
      </c>
      <c r="E361" s="10">
        <v>150</v>
      </c>
      <c r="F361" s="11">
        <f>D361/C361</f>
        <v>0.99333333333333329</v>
      </c>
      <c r="G361" s="12">
        <f>D361/C361</f>
        <v>0.99333333333333329</v>
      </c>
      <c r="H361" s="8">
        <v>149</v>
      </c>
      <c r="I361" s="15">
        <v>149</v>
      </c>
      <c r="J361" s="13">
        <v>1</v>
      </c>
      <c r="Y361" s="3"/>
      <c r="Z361" s="3"/>
      <c r="AA361" s="3"/>
      <c r="AB361" s="3"/>
      <c r="AC361" s="3"/>
      <c r="AF361" s="7">
        <v>0.39583333333333331</v>
      </c>
      <c r="AG361" s="11">
        <f>(AH361-AM361)/AH361</f>
        <v>4.1916167664670656E-2</v>
      </c>
      <c r="AH361" s="10">
        <v>167</v>
      </c>
      <c r="AI361" s="10">
        <v>160</v>
      </c>
      <c r="AJ361" s="10">
        <v>187</v>
      </c>
      <c r="AK361" s="11">
        <f>AI361/AH361</f>
        <v>0.95808383233532934</v>
      </c>
      <c r="AL361" s="12">
        <f>AI361/AH361</f>
        <v>0.95808383233532934</v>
      </c>
      <c r="AM361" s="8">
        <v>160</v>
      </c>
      <c r="AN361" s="15">
        <v>160</v>
      </c>
      <c r="AO361" s="13">
        <v>0.95809999999999995</v>
      </c>
      <c r="AP361" s="53" t="s">
        <v>85</v>
      </c>
      <c r="AQ361" s="54">
        <v>3242</v>
      </c>
      <c r="AR361" s="55">
        <f>(AQ361-AS361)/AQ361</f>
        <v>0.22455274521900062</v>
      </c>
      <c r="AS361" s="54">
        <v>2514</v>
      </c>
      <c r="AT361" s="56">
        <v>1991</v>
      </c>
      <c r="AU361" s="57">
        <f>AT361/AQ361</f>
        <v>0.6141270820481185</v>
      </c>
      <c r="AV361" s="56">
        <v>10.4</v>
      </c>
      <c r="AW361" s="33"/>
    </row>
    <row r="362" spans="1:49" s="17" customFormat="1" ht="15.75" customHeight="1" x14ac:dyDescent="0.25">
      <c r="A362" s="7">
        <v>0.41666666666666669</v>
      </c>
      <c r="B362" s="11">
        <f t="shared" ref="B362:B372" si="142">(C362-H362)/C362</f>
        <v>8.7947882736156349E-2</v>
      </c>
      <c r="C362" s="10">
        <v>307</v>
      </c>
      <c r="D362" s="10">
        <v>278</v>
      </c>
      <c r="E362" s="14">
        <f t="shared" ref="E362:E378" si="143">C362-C361</f>
        <v>157</v>
      </c>
      <c r="F362" s="11">
        <f t="shared" ref="F362:F378" si="144">D362/C362</f>
        <v>0.90553745928338758</v>
      </c>
      <c r="G362" s="11">
        <f t="shared" ref="G362:G363" si="145">(D362-D361)/E362</f>
        <v>0.82165605095541405</v>
      </c>
      <c r="H362" s="8">
        <v>280</v>
      </c>
      <c r="I362" s="15">
        <f t="shared" ref="I362:I378" si="146">H362-H361</f>
        <v>131</v>
      </c>
      <c r="J362" s="13">
        <v>1</v>
      </c>
      <c r="Y362" s="3"/>
      <c r="Z362" s="3"/>
      <c r="AA362" s="3"/>
      <c r="AB362" s="3"/>
      <c r="AC362" s="3"/>
      <c r="AF362" s="7">
        <v>0.41666666666666669</v>
      </c>
      <c r="AG362" s="11">
        <f t="shared" ref="AG362:AG372" si="147">(AH362-AM362)/AH362</f>
        <v>2.3333333333333334E-2</v>
      </c>
      <c r="AH362" s="10">
        <v>300</v>
      </c>
      <c r="AI362" s="10">
        <v>293</v>
      </c>
      <c r="AJ362" s="14">
        <f t="shared" ref="AJ362:AJ378" si="148">AH362-AH361</f>
        <v>133</v>
      </c>
      <c r="AK362" s="11">
        <f t="shared" ref="AK362:AK378" si="149">AI362/AH362</f>
        <v>0.97666666666666668</v>
      </c>
      <c r="AL362" s="11">
        <f t="shared" ref="AL362:AL363" si="150">(AI362-AI361)/AJ362</f>
        <v>1</v>
      </c>
      <c r="AM362" s="8">
        <v>293</v>
      </c>
      <c r="AN362" s="15">
        <f>AM362-AM361</f>
        <v>133</v>
      </c>
      <c r="AO362" s="13">
        <v>0.97670000000000001</v>
      </c>
      <c r="AP362" s="53" t="s">
        <v>86</v>
      </c>
      <c r="AQ362" s="54">
        <v>380</v>
      </c>
      <c r="AR362" s="55">
        <f>(AQ362-AS362)/AQ362</f>
        <v>0.33947368421052632</v>
      </c>
      <c r="AS362" s="54">
        <v>251</v>
      </c>
      <c r="AT362" s="54">
        <v>193</v>
      </c>
      <c r="AU362" s="58">
        <f>AT362/AQ362</f>
        <v>0.50789473684210529</v>
      </c>
      <c r="AV362" s="56">
        <v>15.6</v>
      </c>
      <c r="AW362" s="33"/>
    </row>
    <row r="363" spans="1:49" s="17" customFormat="1" ht="15.75" customHeight="1" x14ac:dyDescent="0.25">
      <c r="A363" s="7">
        <v>0.43958333333333338</v>
      </c>
      <c r="B363" s="11">
        <f t="shared" si="142"/>
        <v>0.12427184466019417</v>
      </c>
      <c r="C363" s="10">
        <v>515</v>
      </c>
      <c r="D363" s="10">
        <v>441</v>
      </c>
      <c r="E363" s="14">
        <f t="shared" si="143"/>
        <v>208</v>
      </c>
      <c r="F363" s="11">
        <f t="shared" si="144"/>
        <v>0.85631067961165053</v>
      </c>
      <c r="G363" s="11">
        <f t="shared" si="145"/>
        <v>0.78365384615384615</v>
      </c>
      <c r="H363" s="8">
        <v>451</v>
      </c>
      <c r="I363" s="15">
        <f t="shared" si="146"/>
        <v>171</v>
      </c>
      <c r="J363" s="13">
        <v>1</v>
      </c>
      <c r="Y363" s="3"/>
      <c r="Z363" s="3"/>
      <c r="AA363" s="3"/>
      <c r="AB363" s="3"/>
      <c r="AC363" s="3"/>
      <c r="AF363" s="7">
        <v>0.43958333333333338</v>
      </c>
      <c r="AG363" s="11">
        <f t="shared" si="147"/>
        <v>3.7549407114624504E-2</v>
      </c>
      <c r="AH363" s="10">
        <v>506</v>
      </c>
      <c r="AI363" s="10">
        <v>486</v>
      </c>
      <c r="AJ363" s="14">
        <f t="shared" si="148"/>
        <v>206</v>
      </c>
      <c r="AK363" s="11">
        <f t="shared" si="149"/>
        <v>0.96047430830039526</v>
      </c>
      <c r="AL363" s="11">
        <f t="shared" si="150"/>
        <v>0.93689320388349517</v>
      </c>
      <c r="AM363" s="8">
        <v>487</v>
      </c>
      <c r="AN363" s="15">
        <f t="shared" ref="AN363:AN378" si="151">AM363-AM362</f>
        <v>194</v>
      </c>
      <c r="AO363" s="13">
        <v>0.96050000000000002</v>
      </c>
      <c r="AP363" s="59" t="s">
        <v>87</v>
      </c>
      <c r="AQ363" s="60">
        <f>SUM(AQ361:AQ362)</f>
        <v>3622</v>
      </c>
      <c r="AR363" s="61">
        <f>(AQ363-AS363)/AQ363</f>
        <v>0.23660960795140806</v>
      </c>
      <c r="AS363" s="60">
        <f>SUM(AS361:AS362)</f>
        <v>2765</v>
      </c>
      <c r="AT363" s="60">
        <f>SUM(AT361:AT362)</f>
        <v>2184</v>
      </c>
      <c r="AU363" s="61">
        <f>AT363/AQ363</f>
        <v>0.60298177802319164</v>
      </c>
      <c r="AV363" s="62">
        <f>(AS361*AV361+AS362*AV362)/AS363</f>
        <v>10.872043399638336</v>
      </c>
      <c r="AW363" s="33"/>
    </row>
    <row r="364" spans="1:49" s="17" customFormat="1" ht="15.75" customHeight="1" x14ac:dyDescent="0.25">
      <c r="A364" s="7">
        <v>0.45833333333333331</v>
      </c>
      <c r="B364" s="11">
        <f t="shared" si="142"/>
        <v>0.14568599717114569</v>
      </c>
      <c r="C364" s="10">
        <v>707</v>
      </c>
      <c r="D364" s="10">
        <v>560</v>
      </c>
      <c r="E364" s="14">
        <f t="shared" si="143"/>
        <v>192</v>
      </c>
      <c r="F364" s="11">
        <f t="shared" si="144"/>
        <v>0.79207920792079212</v>
      </c>
      <c r="G364" s="11">
        <f>(D364-D363)/E364</f>
        <v>0.61979166666666663</v>
      </c>
      <c r="H364" s="8">
        <v>604</v>
      </c>
      <c r="I364" s="15">
        <f t="shared" si="146"/>
        <v>153</v>
      </c>
      <c r="J364" s="13">
        <v>0.90569999999999995</v>
      </c>
      <c r="Y364" s="3"/>
      <c r="Z364" s="3"/>
      <c r="AA364" s="3"/>
      <c r="AB364" s="3"/>
      <c r="AC364" s="3"/>
      <c r="AF364" s="7">
        <v>0.45833333333333331</v>
      </c>
      <c r="AG364" s="11">
        <f t="shared" si="147"/>
        <v>8.5106382978723402E-2</v>
      </c>
      <c r="AH364" s="10">
        <v>705</v>
      </c>
      <c r="AI364" s="10">
        <v>630</v>
      </c>
      <c r="AJ364" s="14">
        <f t="shared" si="148"/>
        <v>199</v>
      </c>
      <c r="AK364" s="11">
        <f t="shared" si="149"/>
        <v>0.8936170212765957</v>
      </c>
      <c r="AL364" s="11">
        <f>(AI364-AI363)/AJ364</f>
        <v>0.72361809045226133</v>
      </c>
      <c r="AM364" s="8">
        <v>645</v>
      </c>
      <c r="AN364" s="15">
        <f t="shared" si="151"/>
        <v>158</v>
      </c>
      <c r="AO364" s="13">
        <v>0.89359999999999995</v>
      </c>
      <c r="AP364" s="63" t="s">
        <v>107</v>
      </c>
      <c r="AQ364" s="64">
        <f>$E$12</f>
        <v>90</v>
      </c>
      <c r="AR364" s="55">
        <f>(AQ364-AS364)/AQ364</f>
        <v>4.4444444444444446E-2</v>
      </c>
      <c r="AS364" s="64">
        <f>$AU$12</f>
        <v>86</v>
      </c>
      <c r="AT364" s="64">
        <f>$AF$12</f>
        <v>86</v>
      </c>
      <c r="AU364" s="57">
        <f>AT364/AQ364</f>
        <v>0.9555555555555556</v>
      </c>
      <c r="AV364" s="56">
        <v>12.28</v>
      </c>
      <c r="AW364" s="33"/>
    </row>
    <row r="365" spans="1:49" s="17" customFormat="1" ht="15.75" customHeight="1" x14ac:dyDescent="0.25">
      <c r="A365" s="7">
        <v>0.47916666666666669</v>
      </c>
      <c r="B365" s="11">
        <f t="shared" si="142"/>
        <v>0.16004415011037529</v>
      </c>
      <c r="C365" s="10">
        <v>906</v>
      </c>
      <c r="D365" s="10">
        <v>655</v>
      </c>
      <c r="E365" s="14">
        <f t="shared" si="143"/>
        <v>199</v>
      </c>
      <c r="F365" s="11">
        <f t="shared" si="144"/>
        <v>0.72295805739514352</v>
      </c>
      <c r="G365" s="11">
        <f t="shared" ref="G365:G378" si="152">(D365-D364)/E365</f>
        <v>0.47738693467336685</v>
      </c>
      <c r="H365" s="8">
        <v>761</v>
      </c>
      <c r="I365" s="15">
        <f t="shared" si="146"/>
        <v>157</v>
      </c>
      <c r="J365" s="13">
        <v>0.81430000000000002</v>
      </c>
      <c r="Y365" s="3"/>
      <c r="Z365" s="3"/>
      <c r="AA365" s="3"/>
      <c r="AB365" s="3"/>
      <c r="AC365" s="3"/>
      <c r="AF365" s="7">
        <v>0.47916666666666669</v>
      </c>
      <c r="AG365" s="11">
        <f t="shared" si="147"/>
        <v>9.0154211150652433E-2</v>
      </c>
      <c r="AH365" s="10">
        <v>843</v>
      </c>
      <c r="AI365" s="10">
        <v>735</v>
      </c>
      <c r="AJ365" s="14">
        <f t="shared" si="148"/>
        <v>138</v>
      </c>
      <c r="AK365" s="11">
        <f t="shared" si="149"/>
        <v>0.87188612099644125</v>
      </c>
      <c r="AL365" s="11">
        <f t="shared" ref="AL365:AL378" si="153">(AI365-AI364)/AJ365</f>
        <v>0.76086956521739135</v>
      </c>
      <c r="AM365" s="8">
        <v>767</v>
      </c>
      <c r="AN365" s="15">
        <f t="shared" si="151"/>
        <v>122</v>
      </c>
      <c r="AO365" s="13">
        <v>0.87190000000000001</v>
      </c>
      <c r="AW365" s="33"/>
    </row>
    <row r="366" spans="1:49" s="17" customFormat="1" ht="15.75" customHeight="1" x14ac:dyDescent="0.25">
      <c r="A366" s="7">
        <v>0.5</v>
      </c>
      <c r="B366" s="11">
        <f t="shared" si="142"/>
        <v>0.17788018433179723</v>
      </c>
      <c r="C366" s="10">
        <v>1085</v>
      </c>
      <c r="D366" s="10">
        <v>763</v>
      </c>
      <c r="E366" s="14">
        <f t="shared" si="143"/>
        <v>179</v>
      </c>
      <c r="F366" s="11">
        <f t="shared" si="144"/>
        <v>0.70322580645161292</v>
      </c>
      <c r="G366" s="11">
        <f t="shared" si="152"/>
        <v>0.6033519553072626</v>
      </c>
      <c r="H366" s="8">
        <v>892</v>
      </c>
      <c r="I366" s="15">
        <f t="shared" si="146"/>
        <v>131</v>
      </c>
      <c r="J366" s="13">
        <v>0.81110000000000004</v>
      </c>
      <c r="Y366" s="3"/>
      <c r="Z366" s="3"/>
      <c r="AA366" s="3"/>
      <c r="AB366" s="3"/>
      <c r="AC366" s="3"/>
      <c r="AF366" s="7">
        <v>0.5</v>
      </c>
      <c r="AG366" s="11">
        <f t="shared" si="147"/>
        <v>0.14462416745956233</v>
      </c>
      <c r="AH366" s="10">
        <v>1051</v>
      </c>
      <c r="AI366" s="10">
        <v>809</v>
      </c>
      <c r="AJ366" s="14">
        <f t="shared" si="148"/>
        <v>208</v>
      </c>
      <c r="AK366" s="11">
        <f t="shared" si="149"/>
        <v>0.76974310180780214</v>
      </c>
      <c r="AL366" s="11">
        <f t="shared" si="153"/>
        <v>0.35576923076923078</v>
      </c>
      <c r="AM366" s="8">
        <v>899</v>
      </c>
      <c r="AN366" s="15">
        <f t="shared" si="151"/>
        <v>132</v>
      </c>
      <c r="AO366" s="13">
        <v>0.96550000000000002</v>
      </c>
      <c r="AP366" s="2"/>
      <c r="AS366" s="2"/>
      <c r="AT366" s="3"/>
      <c r="AW366" s="33"/>
    </row>
    <row r="367" spans="1:49" s="17" customFormat="1" ht="15.75" customHeight="1" x14ac:dyDescent="0.25">
      <c r="A367" s="7">
        <v>0.52083333333333337</v>
      </c>
      <c r="B367" s="11">
        <f t="shared" si="142"/>
        <v>0.21233974358974358</v>
      </c>
      <c r="C367" s="10">
        <v>1248</v>
      </c>
      <c r="D367" s="10">
        <v>797</v>
      </c>
      <c r="E367" s="14">
        <f t="shared" si="143"/>
        <v>163</v>
      </c>
      <c r="F367" s="11">
        <f t="shared" si="144"/>
        <v>0.63862179487179482</v>
      </c>
      <c r="G367" s="11">
        <f t="shared" si="152"/>
        <v>0.20858895705521471</v>
      </c>
      <c r="H367" s="8">
        <v>983</v>
      </c>
      <c r="I367" s="15">
        <f t="shared" si="146"/>
        <v>91</v>
      </c>
      <c r="J367" s="13">
        <v>0.72170000000000001</v>
      </c>
      <c r="Y367" s="3"/>
      <c r="Z367" s="3"/>
      <c r="AA367" s="3"/>
      <c r="AB367" s="3"/>
      <c r="AC367" s="3"/>
      <c r="AF367" s="7">
        <v>0.52083333333333337</v>
      </c>
      <c r="AG367" s="11">
        <f t="shared" si="147"/>
        <v>0.18855218855218855</v>
      </c>
      <c r="AH367" s="10">
        <v>1188</v>
      </c>
      <c r="AI367" s="10">
        <v>818</v>
      </c>
      <c r="AJ367" s="14">
        <f t="shared" si="148"/>
        <v>137</v>
      </c>
      <c r="AK367" s="11">
        <f t="shared" si="149"/>
        <v>0.68855218855218858</v>
      </c>
      <c r="AL367" s="11">
        <f t="shared" si="153"/>
        <v>6.569343065693431E-2</v>
      </c>
      <c r="AM367" s="8">
        <v>964</v>
      </c>
      <c r="AN367" s="15">
        <f t="shared" si="151"/>
        <v>65</v>
      </c>
      <c r="AO367" s="13">
        <v>0.9355</v>
      </c>
      <c r="AP367" s="2"/>
      <c r="AS367" s="2"/>
      <c r="AT367" s="3"/>
      <c r="AW367" s="33"/>
    </row>
    <row r="368" spans="1:49" s="17" customFormat="1" ht="15.75" customHeight="1" x14ac:dyDescent="0.25">
      <c r="A368" s="7">
        <v>0.54166666666666696</v>
      </c>
      <c r="B368" s="11">
        <f t="shared" si="142"/>
        <v>0.2364149611856034</v>
      </c>
      <c r="C368" s="10">
        <v>1417</v>
      </c>
      <c r="D368" s="10">
        <v>845</v>
      </c>
      <c r="E368" s="14">
        <f t="shared" si="143"/>
        <v>169</v>
      </c>
      <c r="F368" s="11">
        <f t="shared" si="144"/>
        <v>0.59633027522935778</v>
      </c>
      <c r="G368" s="11">
        <f t="shared" si="152"/>
        <v>0.28402366863905326</v>
      </c>
      <c r="H368" s="8">
        <v>1082</v>
      </c>
      <c r="I368" s="15">
        <f t="shared" si="146"/>
        <v>99</v>
      </c>
      <c r="J368" s="13">
        <v>0.7087</v>
      </c>
      <c r="Y368" s="3"/>
      <c r="Z368" s="3"/>
      <c r="AA368" s="3"/>
      <c r="AB368" s="3"/>
      <c r="AC368" s="3"/>
      <c r="AF368" s="7">
        <v>0.54166666666666696</v>
      </c>
      <c r="AG368" s="11">
        <f t="shared" si="147"/>
        <v>0.22129277566539923</v>
      </c>
      <c r="AH368" s="10">
        <v>1315</v>
      </c>
      <c r="AI368" s="10">
        <v>824</v>
      </c>
      <c r="AJ368" s="14">
        <f t="shared" si="148"/>
        <v>127</v>
      </c>
      <c r="AK368" s="11">
        <f t="shared" si="149"/>
        <v>0.62661596958174903</v>
      </c>
      <c r="AL368" s="11">
        <f t="shared" si="153"/>
        <v>4.7244094488188976E-2</v>
      </c>
      <c r="AM368" s="8">
        <v>1024</v>
      </c>
      <c r="AN368" s="15">
        <f t="shared" si="151"/>
        <v>60</v>
      </c>
      <c r="AO368" s="13">
        <v>0.83650000000000002</v>
      </c>
      <c r="AP368" s="2"/>
      <c r="AS368" s="2"/>
      <c r="AT368" s="3"/>
      <c r="AW368" s="33"/>
    </row>
    <row r="369" spans="1:49" s="17" customFormat="1" ht="15.75" customHeight="1" x14ac:dyDescent="0.25">
      <c r="A369" s="7">
        <v>0.5625</v>
      </c>
      <c r="B369" s="11">
        <f t="shared" si="142"/>
        <v>0.23206205559146736</v>
      </c>
      <c r="C369" s="10">
        <v>1547</v>
      </c>
      <c r="D369" s="10">
        <v>920</v>
      </c>
      <c r="E369" s="14">
        <f t="shared" si="143"/>
        <v>130</v>
      </c>
      <c r="F369" s="11">
        <f t="shared" si="144"/>
        <v>0.59469941822882999</v>
      </c>
      <c r="G369" s="11">
        <f t="shared" si="152"/>
        <v>0.57692307692307687</v>
      </c>
      <c r="H369" s="8">
        <v>1188</v>
      </c>
      <c r="I369" s="15">
        <f t="shared" si="146"/>
        <v>106</v>
      </c>
      <c r="J369" s="13">
        <v>0.71220000000000006</v>
      </c>
      <c r="Y369" s="3"/>
      <c r="Z369" s="3"/>
      <c r="AA369" s="3"/>
      <c r="AB369" s="3"/>
      <c r="AC369" s="3"/>
      <c r="AF369" s="7">
        <v>0.5625</v>
      </c>
      <c r="AG369" s="11">
        <f t="shared" si="147"/>
        <v>0.23324213406292749</v>
      </c>
      <c r="AH369" s="10">
        <v>1462</v>
      </c>
      <c r="AI369" s="10">
        <v>871</v>
      </c>
      <c r="AJ369" s="14">
        <f t="shared" si="148"/>
        <v>147</v>
      </c>
      <c r="AK369" s="11">
        <f t="shared" si="149"/>
        <v>0.59575923392612862</v>
      </c>
      <c r="AL369" s="11">
        <f t="shared" si="153"/>
        <v>0.31972789115646261</v>
      </c>
      <c r="AM369" s="8">
        <v>1121</v>
      </c>
      <c r="AN369" s="15">
        <f t="shared" si="151"/>
        <v>97</v>
      </c>
      <c r="AO369" s="13">
        <v>0.7661</v>
      </c>
      <c r="AP369" s="2"/>
      <c r="AS369" s="2"/>
      <c r="AT369" s="3"/>
      <c r="AW369" s="9" t="s">
        <v>93</v>
      </c>
    </row>
    <row r="370" spans="1:49" s="17" customFormat="1" ht="15.75" customHeight="1" x14ac:dyDescent="0.25">
      <c r="A370" s="7">
        <v>0.58333333333333337</v>
      </c>
      <c r="B370" s="11">
        <f t="shared" si="142"/>
        <v>0.22486926205694363</v>
      </c>
      <c r="C370" s="10">
        <v>1721</v>
      </c>
      <c r="D370" s="10">
        <v>1049</v>
      </c>
      <c r="E370" s="14">
        <f t="shared" si="143"/>
        <v>174</v>
      </c>
      <c r="F370" s="11">
        <f t="shared" si="144"/>
        <v>0.60952934340499709</v>
      </c>
      <c r="G370" s="11">
        <f t="shared" si="152"/>
        <v>0.74137931034482762</v>
      </c>
      <c r="H370" s="8">
        <v>1334</v>
      </c>
      <c r="I370" s="15">
        <f t="shared" si="146"/>
        <v>146</v>
      </c>
      <c r="J370" s="13">
        <v>0.73199999999999998</v>
      </c>
      <c r="Y370" s="3"/>
      <c r="Z370" s="3"/>
      <c r="AA370" s="3"/>
      <c r="AB370" s="3"/>
      <c r="AC370" s="3"/>
      <c r="AF370" s="7">
        <v>0.58333333333333337</v>
      </c>
      <c r="AG370" s="11">
        <f t="shared" si="147"/>
        <v>0.22858903265557609</v>
      </c>
      <c r="AH370" s="10">
        <v>1623</v>
      </c>
      <c r="AI370" s="10">
        <v>1000</v>
      </c>
      <c r="AJ370" s="14">
        <f t="shared" si="148"/>
        <v>161</v>
      </c>
      <c r="AK370" s="11">
        <f t="shared" si="149"/>
        <v>0.61614294516327783</v>
      </c>
      <c r="AL370" s="11">
        <f t="shared" si="153"/>
        <v>0.80124223602484468</v>
      </c>
      <c r="AM370" s="8">
        <v>1252</v>
      </c>
      <c r="AN370" s="15">
        <f t="shared" si="151"/>
        <v>131</v>
      </c>
      <c r="AO370" s="13">
        <v>0.7883</v>
      </c>
      <c r="AP370" s="2"/>
      <c r="AS370" s="2"/>
      <c r="AT370" s="3"/>
      <c r="AU370" s="3"/>
      <c r="AW370" s="48">
        <v>9.85</v>
      </c>
    </row>
    <row r="371" spans="1:49" s="17" customFormat="1" ht="15.75" customHeight="1" x14ac:dyDescent="0.25">
      <c r="A371" s="7">
        <v>0.60416666666666663</v>
      </c>
      <c r="B371" s="11">
        <f t="shared" si="142"/>
        <v>0.22436231129619991</v>
      </c>
      <c r="C371" s="10">
        <v>1921</v>
      </c>
      <c r="D371" s="10">
        <v>1177</v>
      </c>
      <c r="E371" s="14">
        <f t="shared" si="143"/>
        <v>200</v>
      </c>
      <c r="F371" s="11">
        <f t="shared" si="144"/>
        <v>0.61270171785528371</v>
      </c>
      <c r="G371" s="11">
        <f t="shared" si="152"/>
        <v>0.64</v>
      </c>
      <c r="H371" s="8">
        <v>1490</v>
      </c>
      <c r="I371" s="15">
        <f t="shared" si="146"/>
        <v>156</v>
      </c>
      <c r="J371" s="13">
        <v>0.75</v>
      </c>
      <c r="Y371" s="3"/>
      <c r="Z371" s="3"/>
      <c r="AA371" s="3"/>
      <c r="AB371" s="3"/>
      <c r="AC371" s="3"/>
      <c r="AF371" s="7">
        <v>0.60416666666666663</v>
      </c>
      <c r="AG371" s="11">
        <f t="shared" si="147"/>
        <v>0.21365149833518313</v>
      </c>
      <c r="AH371" s="10">
        <v>1802</v>
      </c>
      <c r="AI371" s="10">
        <v>1154</v>
      </c>
      <c r="AJ371" s="14">
        <f t="shared" si="148"/>
        <v>179</v>
      </c>
      <c r="AK371" s="11">
        <f t="shared" si="149"/>
        <v>0.64039955604883458</v>
      </c>
      <c r="AL371" s="11">
        <f t="shared" si="153"/>
        <v>0.86033519553072624</v>
      </c>
      <c r="AM371" s="8">
        <v>1417</v>
      </c>
      <c r="AN371" s="15">
        <f t="shared" si="151"/>
        <v>165</v>
      </c>
      <c r="AO371" s="13">
        <v>0.80789999999999995</v>
      </c>
      <c r="AP371" s="2"/>
      <c r="AS371" s="2"/>
      <c r="AT371" s="3"/>
      <c r="AW371" s="48">
        <v>13.67</v>
      </c>
    </row>
    <row r="372" spans="1:49" s="17" customFormat="1" ht="15.75" customHeight="1" x14ac:dyDescent="0.25">
      <c r="A372" s="7">
        <v>0.625</v>
      </c>
      <c r="B372" s="11">
        <f t="shared" si="142"/>
        <v>0.20635673624288425</v>
      </c>
      <c r="C372" s="10">
        <v>2108</v>
      </c>
      <c r="D372" s="10">
        <v>1348</v>
      </c>
      <c r="E372" s="14">
        <f t="shared" si="143"/>
        <v>187</v>
      </c>
      <c r="F372" s="11">
        <f t="shared" si="144"/>
        <v>0.63946869070208734</v>
      </c>
      <c r="G372" s="11">
        <f t="shared" si="152"/>
        <v>0.91443850267379678</v>
      </c>
      <c r="H372" s="8">
        <v>1673</v>
      </c>
      <c r="I372" s="15">
        <f t="shared" si="146"/>
        <v>183</v>
      </c>
      <c r="J372" s="13">
        <v>0.77080000000000004</v>
      </c>
      <c r="Y372" s="3"/>
      <c r="Z372" s="3"/>
      <c r="AA372" s="3"/>
      <c r="AB372" s="3"/>
      <c r="AC372" s="3"/>
      <c r="AF372" s="7">
        <v>0.625</v>
      </c>
      <c r="AG372" s="11">
        <f t="shared" si="147"/>
        <v>0.20637329286798178</v>
      </c>
      <c r="AH372" s="10">
        <v>1977</v>
      </c>
      <c r="AI372" s="10">
        <v>1297</v>
      </c>
      <c r="AJ372" s="14">
        <f t="shared" si="148"/>
        <v>175</v>
      </c>
      <c r="AK372" s="11">
        <f t="shared" si="149"/>
        <v>0.65604451188669699</v>
      </c>
      <c r="AL372" s="11">
        <f t="shared" si="153"/>
        <v>0.81714285714285717</v>
      </c>
      <c r="AM372" s="8">
        <v>1569</v>
      </c>
      <c r="AN372" s="15">
        <f t="shared" si="151"/>
        <v>152</v>
      </c>
      <c r="AO372" s="13">
        <v>0.81879999999999997</v>
      </c>
      <c r="AP372" s="2"/>
      <c r="AS372" s="2"/>
      <c r="AT372" s="3"/>
      <c r="AW372" s="50">
        <f>(AT433*AW370+AT434*AW371)/AT435</f>
        <v>10.224030955585464</v>
      </c>
    </row>
    <row r="373" spans="1:49" s="17" customFormat="1" ht="15.75" customHeight="1" x14ac:dyDescent="0.25">
      <c r="A373" s="7">
        <v>0.64583333333333337</v>
      </c>
      <c r="B373" s="11">
        <f>(C373-H373)/C373</f>
        <v>0.21029857204673302</v>
      </c>
      <c r="C373" s="10">
        <v>2311</v>
      </c>
      <c r="D373" s="10">
        <v>1487</v>
      </c>
      <c r="E373" s="14">
        <f t="shared" si="143"/>
        <v>203</v>
      </c>
      <c r="F373" s="11">
        <f t="shared" si="144"/>
        <v>0.64344439636520989</v>
      </c>
      <c r="G373" s="11">
        <f t="shared" si="152"/>
        <v>0.68472906403940892</v>
      </c>
      <c r="H373" s="8">
        <v>1825</v>
      </c>
      <c r="I373" s="15">
        <f t="shared" si="146"/>
        <v>152</v>
      </c>
      <c r="J373" s="13">
        <v>0.77290000000000003</v>
      </c>
      <c r="Y373" s="3"/>
      <c r="Z373" s="3"/>
      <c r="AA373" s="3"/>
      <c r="AB373" s="3"/>
      <c r="AC373" s="3"/>
      <c r="AF373" s="7">
        <v>0.64583333333333337</v>
      </c>
      <c r="AG373" s="11">
        <f>(AH373-AM373)/AH373</f>
        <v>0.20018578727357175</v>
      </c>
      <c r="AH373" s="10">
        <v>2153</v>
      </c>
      <c r="AI373" s="10">
        <v>1423</v>
      </c>
      <c r="AJ373" s="14">
        <f t="shared" si="148"/>
        <v>176</v>
      </c>
      <c r="AK373" s="11">
        <f t="shared" si="149"/>
        <v>0.66093822573153738</v>
      </c>
      <c r="AL373" s="11">
        <f t="shared" si="153"/>
        <v>0.71590909090909094</v>
      </c>
      <c r="AM373" s="8">
        <v>1722</v>
      </c>
      <c r="AN373" s="15">
        <f t="shared" si="151"/>
        <v>153</v>
      </c>
      <c r="AO373" s="13">
        <v>0.78949999999999998</v>
      </c>
      <c r="AP373" s="2"/>
      <c r="AS373" s="2"/>
      <c r="AT373" s="3"/>
      <c r="AW373" s="33"/>
    </row>
    <row r="374" spans="1:49" s="17" customFormat="1" ht="15.75" customHeight="1" x14ac:dyDescent="0.25">
      <c r="A374" s="7">
        <v>0.66666666666666663</v>
      </c>
      <c r="B374" s="11">
        <f t="shared" ref="B374:B378" si="154">(C374-H374)/C374</f>
        <v>0.21918351169242964</v>
      </c>
      <c r="C374" s="10">
        <v>2523</v>
      </c>
      <c r="D374" s="10">
        <v>1593</v>
      </c>
      <c r="E374" s="14">
        <f t="shared" si="143"/>
        <v>212</v>
      </c>
      <c r="F374" s="11">
        <f t="shared" si="144"/>
        <v>0.63139120095124857</v>
      </c>
      <c r="G374" s="11">
        <f t="shared" si="152"/>
        <v>0.5</v>
      </c>
      <c r="H374" s="8">
        <v>1970</v>
      </c>
      <c r="I374" s="15">
        <f t="shared" si="146"/>
        <v>145</v>
      </c>
      <c r="J374" s="13">
        <v>0.75109999999999999</v>
      </c>
      <c r="Y374" s="3"/>
      <c r="Z374" s="3"/>
      <c r="AA374" s="3"/>
      <c r="AB374" s="3"/>
      <c r="AC374" s="3"/>
      <c r="AF374" s="7">
        <v>0.66666666666666663</v>
      </c>
      <c r="AG374" s="11">
        <f t="shared" ref="AG374:AG378" si="155">(AH374-AM374)/AH374</f>
        <v>0.19084296106118956</v>
      </c>
      <c r="AH374" s="10">
        <v>2337</v>
      </c>
      <c r="AI374" s="10">
        <v>1592</v>
      </c>
      <c r="AJ374" s="14">
        <f t="shared" si="148"/>
        <v>184</v>
      </c>
      <c r="AK374" s="11">
        <f t="shared" si="149"/>
        <v>0.68121523320496358</v>
      </c>
      <c r="AL374" s="11">
        <f t="shared" si="153"/>
        <v>0.91847826086956519</v>
      </c>
      <c r="AM374" s="8">
        <v>1891</v>
      </c>
      <c r="AN374" s="15">
        <f t="shared" si="151"/>
        <v>169</v>
      </c>
      <c r="AO374" s="13">
        <v>0.84489999999999998</v>
      </c>
      <c r="AP374" s="2"/>
      <c r="AS374" s="2"/>
      <c r="AT374" s="3"/>
      <c r="AW374" s="33"/>
    </row>
    <row r="375" spans="1:49" s="17" customFormat="1" ht="15.75" customHeight="1" x14ac:dyDescent="0.25">
      <c r="A375" s="7">
        <v>0.6875</v>
      </c>
      <c r="B375" s="11">
        <f t="shared" si="154"/>
        <v>0.22299017824663514</v>
      </c>
      <c r="C375" s="10">
        <v>2749</v>
      </c>
      <c r="D375" s="10">
        <v>1714</v>
      </c>
      <c r="E375" s="14">
        <f t="shared" si="143"/>
        <v>226</v>
      </c>
      <c r="F375" s="11">
        <f t="shared" si="144"/>
        <v>0.62349945434703524</v>
      </c>
      <c r="G375" s="11">
        <f t="shared" si="152"/>
        <v>0.53539823008849563</v>
      </c>
      <c r="H375" s="8">
        <v>2136</v>
      </c>
      <c r="I375" s="15">
        <f t="shared" si="146"/>
        <v>166</v>
      </c>
      <c r="J375" s="13">
        <v>0.75409999999999999</v>
      </c>
      <c r="Y375" s="3"/>
      <c r="Z375" s="3"/>
      <c r="AA375" s="3"/>
      <c r="AB375" s="3"/>
      <c r="AC375" s="3"/>
      <c r="AF375" s="7">
        <v>0.6875</v>
      </c>
      <c r="AG375" s="11">
        <f t="shared" si="155"/>
        <v>0.18408551068883611</v>
      </c>
      <c r="AH375" s="10">
        <v>2526</v>
      </c>
      <c r="AI375" s="10">
        <v>1759</v>
      </c>
      <c r="AJ375" s="14">
        <f t="shared" si="148"/>
        <v>189</v>
      </c>
      <c r="AK375" s="11">
        <f t="shared" si="149"/>
        <v>0.6963578780680918</v>
      </c>
      <c r="AL375" s="11">
        <f t="shared" si="153"/>
        <v>0.8835978835978836</v>
      </c>
      <c r="AM375" s="8">
        <v>2061</v>
      </c>
      <c r="AN375" s="15">
        <f t="shared" si="151"/>
        <v>170</v>
      </c>
      <c r="AO375" s="13">
        <v>0.85499999999999998</v>
      </c>
      <c r="AP375" s="2"/>
      <c r="AS375" s="2"/>
      <c r="AT375" s="3"/>
      <c r="AW375" s="33"/>
    </row>
    <row r="376" spans="1:49" s="17" customFormat="1" ht="15.75" customHeight="1" x14ac:dyDescent="0.25">
      <c r="A376" s="7">
        <v>0.70833333333333337</v>
      </c>
      <c r="B376" s="11">
        <f t="shared" si="154"/>
        <v>0.22396187882913546</v>
      </c>
      <c r="C376" s="10">
        <v>2938</v>
      </c>
      <c r="D376" s="10">
        <v>1806</v>
      </c>
      <c r="E376" s="14">
        <f t="shared" si="143"/>
        <v>189</v>
      </c>
      <c r="F376" s="11">
        <f t="shared" si="144"/>
        <v>0.61470388019060584</v>
      </c>
      <c r="G376" s="11">
        <f t="shared" si="152"/>
        <v>0.48677248677248675</v>
      </c>
      <c r="H376" s="8">
        <v>2280</v>
      </c>
      <c r="I376" s="15">
        <f t="shared" si="146"/>
        <v>144</v>
      </c>
      <c r="J376" s="13">
        <v>0.75980000000000003</v>
      </c>
      <c r="Y376" s="3"/>
      <c r="Z376" s="3"/>
      <c r="AA376" s="3"/>
      <c r="AB376" s="3"/>
      <c r="AC376" s="3"/>
      <c r="AF376" s="7">
        <v>0.70833333333333337</v>
      </c>
      <c r="AG376" s="11">
        <f t="shared" si="155"/>
        <v>0.1746090841399851</v>
      </c>
      <c r="AH376" s="10">
        <v>2686</v>
      </c>
      <c r="AI376" s="10">
        <v>1914</v>
      </c>
      <c r="AJ376" s="14">
        <f t="shared" si="148"/>
        <v>160</v>
      </c>
      <c r="AK376" s="11">
        <f t="shared" si="149"/>
        <v>0.71258376768428888</v>
      </c>
      <c r="AL376" s="11">
        <f t="shared" si="153"/>
        <v>0.96875</v>
      </c>
      <c r="AM376" s="8">
        <v>2217</v>
      </c>
      <c r="AN376" s="15">
        <f t="shared" si="151"/>
        <v>156</v>
      </c>
      <c r="AO376" s="13">
        <v>0.86880000000000002</v>
      </c>
      <c r="AP376" s="2"/>
      <c r="AS376" s="2"/>
      <c r="AT376" s="3"/>
      <c r="AW376" s="33"/>
    </row>
    <row r="377" spans="1:49" s="17" customFormat="1" ht="15.75" customHeight="1" x14ac:dyDescent="0.25">
      <c r="A377" s="7">
        <v>0.72916666666666663</v>
      </c>
      <c r="B377" s="11">
        <f t="shared" si="154"/>
        <v>0.22849807445442877</v>
      </c>
      <c r="C377" s="10">
        <v>3116</v>
      </c>
      <c r="D377" s="10">
        <v>1887</v>
      </c>
      <c r="E377" s="14">
        <f t="shared" si="143"/>
        <v>178</v>
      </c>
      <c r="F377" s="11">
        <f t="shared" si="144"/>
        <v>0.60558408215661108</v>
      </c>
      <c r="G377" s="11">
        <f t="shared" si="152"/>
        <v>0.4550561797752809</v>
      </c>
      <c r="H377" s="8">
        <v>2404</v>
      </c>
      <c r="I377" s="15">
        <f t="shared" si="146"/>
        <v>124</v>
      </c>
      <c r="J377" s="13">
        <v>0.77070000000000005</v>
      </c>
      <c r="Y377" s="3"/>
      <c r="Z377" s="3"/>
      <c r="AA377" s="3"/>
      <c r="AB377" s="3"/>
      <c r="AC377" s="3"/>
      <c r="AF377" s="7">
        <v>0.72916666666666663</v>
      </c>
      <c r="AG377" s="11">
        <f t="shared" si="155"/>
        <v>0.17257264351523743</v>
      </c>
      <c r="AH377" s="10">
        <v>2822</v>
      </c>
      <c r="AI377" s="10">
        <v>2028</v>
      </c>
      <c r="AJ377" s="14">
        <f t="shared" si="148"/>
        <v>136</v>
      </c>
      <c r="AK377" s="11">
        <f t="shared" si="149"/>
        <v>0.71863926293408931</v>
      </c>
      <c r="AL377" s="11">
        <f t="shared" si="153"/>
        <v>0.83823529411764708</v>
      </c>
      <c r="AM377" s="8">
        <v>2335</v>
      </c>
      <c r="AN377" s="15">
        <f t="shared" si="151"/>
        <v>118</v>
      </c>
      <c r="AO377" s="13">
        <v>0.87280000000000002</v>
      </c>
      <c r="AP377" s="2"/>
      <c r="AS377" s="2"/>
      <c r="AT377" s="3"/>
      <c r="AW377" s="33"/>
    </row>
    <row r="378" spans="1:49" s="17" customFormat="1" ht="15.75" customHeight="1" x14ac:dyDescent="0.25">
      <c r="A378" s="7">
        <v>0.75</v>
      </c>
      <c r="B378" s="11">
        <f t="shared" si="154"/>
        <v>0.22455274521900062</v>
      </c>
      <c r="C378" s="10">
        <v>3242</v>
      </c>
      <c r="D378" s="10">
        <v>1991</v>
      </c>
      <c r="E378" s="14">
        <f t="shared" si="143"/>
        <v>126</v>
      </c>
      <c r="F378" s="11">
        <f t="shared" si="144"/>
        <v>0.6141270820481185</v>
      </c>
      <c r="G378" s="11">
        <f t="shared" si="152"/>
        <v>0.82539682539682535</v>
      </c>
      <c r="H378" s="8">
        <v>2514</v>
      </c>
      <c r="I378" s="15">
        <f t="shared" si="146"/>
        <v>110</v>
      </c>
      <c r="J378" s="13">
        <v>0.7782</v>
      </c>
      <c r="Y378" s="3"/>
      <c r="Z378" s="3"/>
      <c r="AA378" s="3"/>
      <c r="AB378" s="3"/>
      <c r="AC378" s="3"/>
      <c r="AF378" s="7">
        <v>0.75</v>
      </c>
      <c r="AG378" s="11">
        <f t="shared" si="155"/>
        <v>0.17567108392796466</v>
      </c>
      <c r="AH378" s="10">
        <v>2943</v>
      </c>
      <c r="AI378" s="10">
        <v>2105</v>
      </c>
      <c r="AJ378" s="14">
        <f t="shared" si="148"/>
        <v>121</v>
      </c>
      <c r="AK378" s="11">
        <f t="shared" si="149"/>
        <v>0.71525654094461433</v>
      </c>
      <c r="AL378" s="11">
        <f t="shared" si="153"/>
        <v>0.63636363636363635</v>
      </c>
      <c r="AM378" s="8">
        <v>2426</v>
      </c>
      <c r="AN378" s="15">
        <f t="shared" si="151"/>
        <v>91</v>
      </c>
      <c r="AO378" s="13">
        <v>0.87660000000000005</v>
      </c>
      <c r="AP378" s="2"/>
      <c r="AS378" s="2"/>
      <c r="AT378" s="3"/>
      <c r="AW378" s="33"/>
    </row>
    <row r="379" spans="1:49" s="17" customFormat="1" x14ac:dyDescent="0.15">
      <c r="F379" s="2"/>
      <c r="Y379" s="3"/>
      <c r="Z379" s="3"/>
      <c r="AA379" s="3"/>
      <c r="AB379" s="3"/>
      <c r="AC379" s="3"/>
      <c r="AH379" s="2"/>
      <c r="AI379" s="2"/>
      <c r="AJ379" s="2"/>
      <c r="AK379" s="2"/>
      <c r="AL379" s="2"/>
      <c r="AM379" s="2"/>
      <c r="AN379" s="2"/>
      <c r="AO379" s="5"/>
      <c r="AP379" s="2"/>
      <c r="AS379" s="2"/>
      <c r="AT379" s="3"/>
      <c r="AW379" s="33"/>
    </row>
    <row r="380" spans="1:49" s="17" customFormat="1" ht="15.75" customHeight="1" x14ac:dyDescent="0.15">
      <c r="F380" s="2"/>
      <c r="Y380" s="3"/>
      <c r="Z380" s="3"/>
      <c r="AA380" s="3"/>
      <c r="AB380" s="3"/>
      <c r="AC380" s="3"/>
      <c r="AH380" s="2"/>
      <c r="AI380" s="2"/>
      <c r="AJ380" s="2"/>
      <c r="AK380" s="2"/>
      <c r="AL380" s="2"/>
      <c r="AM380" s="2"/>
      <c r="AN380" s="2"/>
      <c r="AO380" s="5"/>
      <c r="AP380" s="2"/>
      <c r="AS380" s="2"/>
      <c r="AT380" s="3"/>
      <c r="AW380" s="33"/>
    </row>
    <row r="381" spans="1:49" s="17" customFormat="1" ht="15.75" customHeight="1" x14ac:dyDescent="0.15">
      <c r="F381" s="2"/>
      <c r="Y381" s="3"/>
      <c r="Z381" s="3"/>
      <c r="AA381" s="3"/>
      <c r="AB381" s="3"/>
      <c r="AC381" s="3"/>
      <c r="AH381" s="2"/>
      <c r="AI381" s="2"/>
      <c r="AJ381" s="2"/>
      <c r="AK381" s="2"/>
      <c r="AL381" s="2"/>
      <c r="AM381" s="2"/>
      <c r="AN381" s="2"/>
      <c r="AO381" s="5"/>
      <c r="AP381" s="2"/>
      <c r="AS381" s="2"/>
      <c r="AT381" s="3"/>
      <c r="AW381" s="33"/>
    </row>
    <row r="382" spans="1:49" s="17" customFormat="1" ht="15.75" customHeight="1" x14ac:dyDescent="0.15">
      <c r="F382" s="2"/>
      <c r="Y382" s="3"/>
      <c r="Z382" s="3"/>
      <c r="AA382" s="3"/>
      <c r="AB382" s="3"/>
      <c r="AC382" s="3"/>
      <c r="AH382" s="2"/>
      <c r="AI382" s="2"/>
      <c r="AJ382" s="2"/>
      <c r="AK382" s="2"/>
      <c r="AL382" s="2"/>
      <c r="AM382" s="2"/>
      <c r="AN382" s="2"/>
      <c r="AO382" s="5"/>
      <c r="AP382" s="2"/>
      <c r="AS382" s="2"/>
      <c r="AT382" s="3"/>
      <c r="AW382" s="33"/>
    </row>
    <row r="383" spans="1:49" s="17" customFormat="1" ht="15.75" customHeight="1" x14ac:dyDescent="0.15">
      <c r="F383" s="2"/>
      <c r="Y383" s="3"/>
      <c r="Z383" s="3"/>
      <c r="AA383" s="3"/>
      <c r="AB383" s="3"/>
      <c r="AC383" s="3"/>
      <c r="AH383" s="2"/>
      <c r="AI383" s="2"/>
      <c r="AJ383" s="2"/>
      <c r="AK383" s="2"/>
      <c r="AL383" s="2"/>
      <c r="AM383" s="2"/>
      <c r="AN383" s="2"/>
      <c r="AO383" s="5"/>
      <c r="AP383" s="2"/>
      <c r="AS383" s="2"/>
      <c r="AT383" s="3"/>
      <c r="AW383" s="33"/>
    </row>
    <row r="384" spans="1:49" s="17" customFormat="1" ht="15.75" customHeight="1" x14ac:dyDescent="0.15">
      <c r="F384" s="2"/>
      <c r="Y384" s="3"/>
      <c r="Z384" s="3"/>
      <c r="AA384" s="3"/>
      <c r="AB384" s="3"/>
      <c r="AC384" s="3"/>
      <c r="AH384" s="2"/>
      <c r="AI384" s="2"/>
      <c r="AJ384" s="2"/>
      <c r="AK384" s="2"/>
      <c r="AL384" s="2"/>
      <c r="AM384" s="2"/>
      <c r="AN384" s="2"/>
      <c r="AO384" s="5"/>
      <c r="AP384" s="2"/>
      <c r="AS384" s="2"/>
      <c r="AT384" s="3"/>
      <c r="AW384" s="33"/>
    </row>
    <row r="385" spans="1:49" s="17" customFormat="1" ht="15.75" customHeight="1" x14ac:dyDescent="0.15">
      <c r="A385" s="67">
        <v>43902</v>
      </c>
      <c r="B385" s="68"/>
      <c r="C385" s="68"/>
      <c r="D385" s="68"/>
      <c r="E385" s="68"/>
      <c r="F385" s="68"/>
      <c r="G385" s="69"/>
      <c r="Y385" s="3"/>
      <c r="Z385" s="3"/>
      <c r="AA385" s="3"/>
      <c r="AB385" s="3"/>
      <c r="AC385" s="3"/>
      <c r="AF385" s="67">
        <v>43901</v>
      </c>
      <c r="AG385" s="68"/>
      <c r="AH385" s="68"/>
      <c r="AI385" s="68"/>
      <c r="AJ385" s="68"/>
      <c r="AK385" s="68"/>
      <c r="AL385" s="69"/>
      <c r="AP385" s="2"/>
      <c r="AS385" s="2"/>
      <c r="AT385" s="3"/>
      <c r="AW385" s="33"/>
    </row>
    <row r="386" spans="1:49" s="17" customFormat="1" ht="15.75" customHeight="1" x14ac:dyDescent="0.25">
      <c r="A386" s="70" t="s">
        <v>104</v>
      </c>
      <c r="B386" s="71"/>
      <c r="C386" s="71"/>
      <c r="D386" s="71"/>
      <c r="E386" s="71"/>
      <c r="F386" s="71"/>
      <c r="G386" s="72"/>
      <c r="H386" s="18"/>
      <c r="I386" s="18"/>
      <c r="J386" s="18"/>
      <c r="Y386" s="3"/>
      <c r="Z386" s="3"/>
      <c r="AA386" s="3"/>
      <c r="AB386" s="3"/>
      <c r="AC386" s="3"/>
      <c r="AF386" s="70" t="s">
        <v>103</v>
      </c>
      <c r="AG386" s="71"/>
      <c r="AH386" s="71"/>
      <c r="AI386" s="71"/>
      <c r="AJ386" s="71"/>
      <c r="AK386" s="71"/>
      <c r="AL386" s="72"/>
      <c r="AM386" s="18"/>
      <c r="AN386" s="18"/>
      <c r="AO386" s="18"/>
      <c r="AP386" s="2"/>
      <c r="AS386" s="2"/>
      <c r="AT386" s="3"/>
      <c r="AW386" s="33"/>
    </row>
    <row r="387" spans="1:49" s="17" customFormat="1" ht="15.75" customHeight="1" x14ac:dyDescent="0.25">
      <c r="A387" s="9" t="s">
        <v>0</v>
      </c>
      <c r="B387" s="16" t="s">
        <v>70</v>
      </c>
      <c r="C387" s="9" t="s">
        <v>1</v>
      </c>
      <c r="D387" s="9" t="s">
        <v>2</v>
      </c>
      <c r="E387" s="9" t="s">
        <v>3</v>
      </c>
      <c r="F387" s="9" t="s">
        <v>4</v>
      </c>
      <c r="G387" s="9" t="s">
        <v>5</v>
      </c>
      <c r="H387" s="6" t="s">
        <v>6</v>
      </c>
      <c r="I387" s="9" t="s">
        <v>7</v>
      </c>
      <c r="J387" s="9" t="s">
        <v>8</v>
      </c>
      <c r="Y387" s="3"/>
      <c r="Z387" s="3"/>
      <c r="AA387" s="3"/>
      <c r="AB387" s="3"/>
      <c r="AC387" s="3"/>
      <c r="AF387" s="9" t="s">
        <v>0</v>
      </c>
      <c r="AG387" s="16" t="s">
        <v>70</v>
      </c>
      <c r="AH387" s="9" t="s">
        <v>1</v>
      </c>
      <c r="AI387" s="9" t="s">
        <v>2</v>
      </c>
      <c r="AJ387" s="9" t="s">
        <v>3</v>
      </c>
      <c r="AK387" s="9" t="s">
        <v>4</v>
      </c>
      <c r="AL387" s="9" t="s">
        <v>5</v>
      </c>
      <c r="AM387" s="6" t="s">
        <v>6</v>
      </c>
      <c r="AN387" s="9" t="s">
        <v>7</v>
      </c>
      <c r="AO387" s="9" t="s">
        <v>8</v>
      </c>
      <c r="AP387" s="27"/>
      <c r="AQ387" s="9" t="s">
        <v>108</v>
      </c>
      <c r="AR387" s="9" t="s">
        <v>92</v>
      </c>
      <c r="AS387" s="9" t="s">
        <v>109</v>
      </c>
      <c r="AT387" s="9" t="s">
        <v>110</v>
      </c>
      <c r="AU387" s="9" t="s">
        <v>111</v>
      </c>
      <c r="AV387" s="9" t="s">
        <v>93</v>
      </c>
      <c r="AW387" s="33"/>
    </row>
    <row r="388" spans="1:49" s="17" customFormat="1" ht="15.75" customHeight="1" x14ac:dyDescent="0.25">
      <c r="A388" s="7">
        <v>0.39583333333333331</v>
      </c>
      <c r="B388" s="11">
        <f>(C388-H388)/C388</f>
        <v>4.1916167664670656E-2</v>
      </c>
      <c r="C388" s="10">
        <v>167</v>
      </c>
      <c r="D388" s="10">
        <v>160</v>
      </c>
      <c r="E388" s="10">
        <v>187</v>
      </c>
      <c r="F388" s="11">
        <f>D388/C388</f>
        <v>0.95808383233532934</v>
      </c>
      <c r="G388" s="12">
        <f>D388/C388</f>
        <v>0.95808383233532934</v>
      </c>
      <c r="H388" s="8">
        <v>160</v>
      </c>
      <c r="I388" s="15">
        <v>160</v>
      </c>
      <c r="J388" s="13">
        <v>0.95809999999999995</v>
      </c>
      <c r="Y388" s="3"/>
      <c r="Z388" s="3"/>
      <c r="AA388" s="3"/>
      <c r="AB388" s="3"/>
      <c r="AC388" s="3"/>
      <c r="AF388" s="7">
        <v>0.39583333333333331</v>
      </c>
      <c r="AG388" s="11">
        <f>(AH388-AM388)/AH388</f>
        <v>1.4184397163120567E-2</v>
      </c>
      <c r="AH388" s="10">
        <v>141</v>
      </c>
      <c r="AI388" s="10">
        <v>139</v>
      </c>
      <c r="AJ388" s="10">
        <v>187</v>
      </c>
      <c r="AK388" s="11">
        <f>AI388/AH388</f>
        <v>0.98581560283687941</v>
      </c>
      <c r="AL388" s="12">
        <f>AI388/AH388</f>
        <v>0.98581560283687941</v>
      </c>
      <c r="AM388" s="8">
        <v>139</v>
      </c>
      <c r="AN388" s="15">
        <f>AM388</f>
        <v>139</v>
      </c>
      <c r="AO388" s="13">
        <v>1</v>
      </c>
      <c r="AP388" s="53" t="s">
        <v>85</v>
      </c>
      <c r="AQ388" s="54">
        <v>2943</v>
      </c>
      <c r="AR388" s="55">
        <f>(AQ388-AS388)/AQ388</f>
        <v>0.17567108392796466</v>
      </c>
      <c r="AS388" s="54">
        <v>2426</v>
      </c>
      <c r="AT388" s="56">
        <v>2105</v>
      </c>
      <c r="AU388" s="57">
        <f>AT388/AQ388</f>
        <v>0.71525654094461433</v>
      </c>
      <c r="AV388" s="56">
        <v>10.07</v>
      </c>
      <c r="AW388" s="33"/>
    </row>
    <row r="389" spans="1:49" s="17" customFormat="1" ht="15.75" customHeight="1" x14ac:dyDescent="0.25">
      <c r="A389" s="7">
        <v>0.41666666666666669</v>
      </c>
      <c r="B389" s="11">
        <f t="shared" ref="B389:B399" si="156">(C389-H389)/C389</f>
        <v>2.3333333333333334E-2</v>
      </c>
      <c r="C389" s="10">
        <v>300</v>
      </c>
      <c r="D389" s="10">
        <v>293</v>
      </c>
      <c r="E389" s="14">
        <f t="shared" ref="E389:E405" si="157">C389-C388</f>
        <v>133</v>
      </c>
      <c r="F389" s="11">
        <f t="shared" ref="F389:F405" si="158">D389/C389</f>
        <v>0.97666666666666668</v>
      </c>
      <c r="G389" s="11">
        <f t="shared" ref="G389:G390" si="159">(D389-D388)/E389</f>
        <v>1</v>
      </c>
      <c r="H389" s="8">
        <v>293</v>
      </c>
      <c r="I389" s="15">
        <f>H389-H388</f>
        <v>133</v>
      </c>
      <c r="J389" s="13">
        <v>0.97670000000000001</v>
      </c>
      <c r="Y389" s="3"/>
      <c r="Z389" s="3"/>
      <c r="AA389" s="3"/>
      <c r="AB389" s="3"/>
      <c r="AC389" s="3"/>
      <c r="AF389" s="7">
        <v>0.41666666666666669</v>
      </c>
      <c r="AG389" s="11">
        <f t="shared" ref="AG389:AG399" si="160">(AH389-AM389)/AH389</f>
        <v>3.4602076124567477E-2</v>
      </c>
      <c r="AH389" s="10">
        <v>289</v>
      </c>
      <c r="AI389" s="10">
        <v>279</v>
      </c>
      <c r="AJ389" s="14">
        <f t="shared" ref="AJ389:AJ405" si="161">AH389-AH388</f>
        <v>148</v>
      </c>
      <c r="AK389" s="11">
        <f t="shared" ref="AK389:AK405" si="162">AI389/AH389</f>
        <v>0.96539792387543255</v>
      </c>
      <c r="AL389" s="11">
        <f t="shared" ref="AL389:AL390" si="163">(AI389-AI388)/AJ389</f>
        <v>0.94594594594594594</v>
      </c>
      <c r="AM389" s="8">
        <v>279</v>
      </c>
      <c r="AN389" s="15">
        <f>AM389-AM388</f>
        <v>140</v>
      </c>
      <c r="AO389" s="13">
        <v>1</v>
      </c>
      <c r="AP389" s="53" t="s">
        <v>105</v>
      </c>
      <c r="AQ389" s="54">
        <v>363</v>
      </c>
      <c r="AR389" s="55">
        <f>(AQ389-AS389)/AQ389</f>
        <v>0.22865013774104684</v>
      </c>
      <c r="AS389" s="54">
        <v>280</v>
      </c>
      <c r="AT389" s="54">
        <v>257</v>
      </c>
      <c r="AU389" s="58">
        <f>AT389/AQ389</f>
        <v>0.70798898071625349</v>
      </c>
      <c r="AV389" s="56">
        <v>14.77</v>
      </c>
      <c r="AW389" s="33"/>
    </row>
    <row r="390" spans="1:49" s="17" customFormat="1" ht="15.75" customHeight="1" x14ac:dyDescent="0.25">
      <c r="A390" s="7">
        <v>0.43958333333333338</v>
      </c>
      <c r="B390" s="11">
        <f t="shared" si="156"/>
        <v>3.7549407114624504E-2</v>
      </c>
      <c r="C390" s="10">
        <v>506</v>
      </c>
      <c r="D390" s="10">
        <v>486</v>
      </c>
      <c r="E390" s="14">
        <f t="shared" si="157"/>
        <v>206</v>
      </c>
      <c r="F390" s="11">
        <f t="shared" si="158"/>
        <v>0.96047430830039526</v>
      </c>
      <c r="G390" s="11">
        <f t="shared" si="159"/>
        <v>0.93689320388349517</v>
      </c>
      <c r="H390" s="8">
        <v>487</v>
      </c>
      <c r="I390" s="15">
        <f t="shared" ref="I390:I405" si="164">H390-H389</f>
        <v>194</v>
      </c>
      <c r="J390" s="13">
        <v>0.96050000000000002</v>
      </c>
      <c r="Y390" s="3"/>
      <c r="Z390" s="3"/>
      <c r="AA390" s="3"/>
      <c r="AB390" s="3"/>
      <c r="AC390" s="3"/>
      <c r="AF390" s="7">
        <v>0.43958333333333338</v>
      </c>
      <c r="AG390" s="11">
        <f t="shared" si="160"/>
        <v>0.10652173913043478</v>
      </c>
      <c r="AH390" s="10">
        <v>460</v>
      </c>
      <c r="AI390" s="10">
        <v>388</v>
      </c>
      <c r="AJ390" s="14">
        <f t="shared" si="161"/>
        <v>171</v>
      </c>
      <c r="AK390" s="11">
        <f t="shared" si="162"/>
        <v>0.84347826086956523</v>
      </c>
      <c r="AL390" s="11">
        <f t="shared" si="163"/>
        <v>0.63742690058479534</v>
      </c>
      <c r="AM390" s="8">
        <v>411</v>
      </c>
      <c r="AN390" s="15">
        <f t="shared" ref="AN390:AN405" si="165">AM390-AM389</f>
        <v>132</v>
      </c>
      <c r="AO390" s="13">
        <v>1</v>
      </c>
      <c r="AP390" s="59" t="s">
        <v>106</v>
      </c>
      <c r="AQ390" s="60">
        <f>SUM(AQ388:AQ389)</f>
        <v>3306</v>
      </c>
      <c r="AR390" s="61">
        <f>(AQ390-AS390)/AQ390</f>
        <v>0.18148820326678766</v>
      </c>
      <c r="AS390" s="60">
        <f>SUM(AS388:AS389)</f>
        <v>2706</v>
      </c>
      <c r="AT390" s="60">
        <f>SUM(AT388:AT389)</f>
        <v>2362</v>
      </c>
      <c r="AU390" s="61">
        <f>AT390/AQ390</f>
        <v>0.71445856019358744</v>
      </c>
      <c r="AV390" s="62">
        <f>(AS388*AV388+AS389*AV389)/AS390</f>
        <v>10.556326681448631</v>
      </c>
      <c r="AW390" s="33"/>
    </row>
    <row r="391" spans="1:49" s="17" customFormat="1" ht="15.75" customHeight="1" x14ac:dyDescent="0.25">
      <c r="A391" s="7">
        <v>0.45833333333333331</v>
      </c>
      <c r="B391" s="11">
        <f t="shared" si="156"/>
        <v>8.5106382978723402E-2</v>
      </c>
      <c r="C391" s="10">
        <v>705</v>
      </c>
      <c r="D391" s="10">
        <v>630</v>
      </c>
      <c r="E391" s="14">
        <f t="shared" si="157"/>
        <v>199</v>
      </c>
      <c r="F391" s="11">
        <f t="shared" si="158"/>
        <v>0.8936170212765957</v>
      </c>
      <c r="G391" s="11">
        <f>(D391-D390)/E391</f>
        <v>0.72361809045226133</v>
      </c>
      <c r="H391" s="8">
        <v>645</v>
      </c>
      <c r="I391" s="15">
        <f t="shared" si="164"/>
        <v>158</v>
      </c>
      <c r="J391" s="13">
        <v>0.89359999999999995</v>
      </c>
      <c r="Y391" s="3"/>
      <c r="Z391" s="3"/>
      <c r="AA391" s="3"/>
      <c r="AB391" s="3"/>
      <c r="AC391" s="3"/>
      <c r="AF391" s="7">
        <v>0.45833333333333331</v>
      </c>
      <c r="AG391" s="11">
        <f t="shared" si="160"/>
        <v>0.1588235294117647</v>
      </c>
      <c r="AH391" s="10">
        <v>680</v>
      </c>
      <c r="AI391" s="10">
        <v>519</v>
      </c>
      <c r="AJ391" s="14">
        <f t="shared" si="161"/>
        <v>220</v>
      </c>
      <c r="AK391" s="11">
        <f t="shared" si="162"/>
        <v>0.76323529411764701</v>
      </c>
      <c r="AL391" s="11">
        <f>(AI391-AI390)/AJ391</f>
        <v>0.59545454545454546</v>
      </c>
      <c r="AM391" s="8">
        <v>572</v>
      </c>
      <c r="AN391" s="15">
        <f t="shared" si="165"/>
        <v>161</v>
      </c>
      <c r="AO391" s="13">
        <v>0.88519999999999999</v>
      </c>
      <c r="AP391" s="63" t="s">
        <v>107</v>
      </c>
      <c r="AQ391" s="64">
        <v>85</v>
      </c>
      <c r="AR391" s="55">
        <f>(AQ391-AS391)/AQ391</f>
        <v>5.8823529411764705E-2</v>
      </c>
      <c r="AS391" s="64">
        <v>80</v>
      </c>
      <c r="AT391" s="64">
        <v>78</v>
      </c>
      <c r="AU391" s="57">
        <f>AT391/AQ391</f>
        <v>0.91764705882352937</v>
      </c>
      <c r="AV391" s="54">
        <v>12.32</v>
      </c>
      <c r="AW391" s="33"/>
    </row>
    <row r="392" spans="1:49" s="17" customFormat="1" ht="15.75" customHeight="1" x14ac:dyDescent="0.25">
      <c r="A392" s="7">
        <v>0.47916666666666669</v>
      </c>
      <c r="B392" s="11">
        <f t="shared" si="156"/>
        <v>9.0154211150652433E-2</v>
      </c>
      <c r="C392" s="10">
        <v>843</v>
      </c>
      <c r="D392" s="10">
        <v>735</v>
      </c>
      <c r="E392" s="14">
        <f t="shared" si="157"/>
        <v>138</v>
      </c>
      <c r="F392" s="11">
        <f t="shared" si="158"/>
        <v>0.87188612099644125</v>
      </c>
      <c r="G392" s="11">
        <f t="shared" ref="G392:G405" si="166">(D392-D391)/E392</f>
        <v>0.76086956521739135</v>
      </c>
      <c r="H392" s="8">
        <v>767</v>
      </c>
      <c r="I392" s="15">
        <f t="shared" si="164"/>
        <v>122</v>
      </c>
      <c r="J392" s="13">
        <v>0.87190000000000001</v>
      </c>
      <c r="Y392" s="3"/>
      <c r="Z392" s="3"/>
      <c r="AA392" s="3"/>
      <c r="AB392" s="3"/>
      <c r="AC392" s="3"/>
      <c r="AF392" s="7">
        <v>0.47916666666666669</v>
      </c>
      <c r="AG392" s="11">
        <f t="shared" si="160"/>
        <v>0.17233294255568582</v>
      </c>
      <c r="AH392" s="10">
        <v>853</v>
      </c>
      <c r="AI392" s="10">
        <v>596</v>
      </c>
      <c r="AJ392" s="14">
        <f t="shared" si="161"/>
        <v>173</v>
      </c>
      <c r="AK392" s="11">
        <f t="shared" si="162"/>
        <v>0.69871043376318875</v>
      </c>
      <c r="AL392" s="11">
        <f t="shared" ref="AL392:AL405" si="167">(AI392-AI391)/AJ392</f>
        <v>0.44508670520231214</v>
      </c>
      <c r="AM392" s="8">
        <v>706</v>
      </c>
      <c r="AN392" s="15">
        <f t="shared" si="165"/>
        <v>134</v>
      </c>
      <c r="AO392" s="13">
        <v>0.89190000000000003</v>
      </c>
      <c r="AW392" s="9" t="s">
        <v>93</v>
      </c>
    </row>
    <row r="393" spans="1:49" s="17" customFormat="1" ht="15.75" customHeight="1" x14ac:dyDescent="0.25">
      <c r="A393" s="7">
        <v>0.5</v>
      </c>
      <c r="B393" s="11">
        <f t="shared" si="156"/>
        <v>0.14462416745956233</v>
      </c>
      <c r="C393" s="10">
        <v>1051</v>
      </c>
      <c r="D393" s="10">
        <v>809</v>
      </c>
      <c r="E393" s="14">
        <f t="shared" si="157"/>
        <v>208</v>
      </c>
      <c r="F393" s="11">
        <f t="shared" si="158"/>
        <v>0.76974310180780214</v>
      </c>
      <c r="G393" s="11">
        <f t="shared" si="166"/>
        <v>0.35576923076923078</v>
      </c>
      <c r="H393" s="8">
        <v>899</v>
      </c>
      <c r="I393" s="15">
        <f t="shared" si="164"/>
        <v>132</v>
      </c>
      <c r="J393" s="13">
        <v>0.96550000000000002</v>
      </c>
      <c r="Y393" s="3"/>
      <c r="Z393" s="3"/>
      <c r="AA393" s="3"/>
      <c r="AB393" s="3"/>
      <c r="AC393" s="3"/>
      <c r="AF393" s="7">
        <v>0.5</v>
      </c>
      <c r="AG393" s="11">
        <f t="shared" si="160"/>
        <v>0.17017017017017017</v>
      </c>
      <c r="AH393" s="10">
        <v>999</v>
      </c>
      <c r="AI393" s="10">
        <v>708</v>
      </c>
      <c r="AJ393" s="14">
        <f t="shared" si="161"/>
        <v>146</v>
      </c>
      <c r="AK393" s="11">
        <f t="shared" si="162"/>
        <v>0.70870870870870872</v>
      </c>
      <c r="AL393" s="11">
        <f t="shared" si="167"/>
        <v>0.76712328767123283</v>
      </c>
      <c r="AM393" s="8">
        <v>829</v>
      </c>
      <c r="AN393" s="15">
        <f t="shared" si="165"/>
        <v>123</v>
      </c>
      <c r="AO393" s="13">
        <v>0.90800000000000003</v>
      </c>
      <c r="AP393" s="2"/>
      <c r="AS393" s="2"/>
      <c r="AT393" s="3"/>
      <c r="AW393" s="48">
        <v>9.44</v>
      </c>
    </row>
    <row r="394" spans="1:49" s="17" customFormat="1" ht="15.75" customHeight="1" x14ac:dyDescent="0.25">
      <c r="A394" s="7">
        <v>0.52083333333333337</v>
      </c>
      <c r="B394" s="11">
        <f t="shared" si="156"/>
        <v>0.18855218855218855</v>
      </c>
      <c r="C394" s="10">
        <v>1188</v>
      </c>
      <c r="D394" s="10">
        <v>818</v>
      </c>
      <c r="E394" s="14">
        <f t="shared" si="157"/>
        <v>137</v>
      </c>
      <c r="F394" s="11">
        <f t="shared" si="158"/>
        <v>0.68855218855218858</v>
      </c>
      <c r="G394" s="11">
        <f t="shared" si="166"/>
        <v>6.569343065693431E-2</v>
      </c>
      <c r="H394" s="8">
        <v>964</v>
      </c>
      <c r="I394" s="15">
        <f t="shared" si="164"/>
        <v>65</v>
      </c>
      <c r="J394" s="13">
        <v>0.9355</v>
      </c>
      <c r="Y394" s="3"/>
      <c r="Z394" s="3"/>
      <c r="AA394" s="3"/>
      <c r="AB394" s="3"/>
      <c r="AC394" s="3"/>
      <c r="AF394" s="7">
        <v>0.52083333333333337</v>
      </c>
      <c r="AG394" s="11">
        <f t="shared" si="160"/>
        <v>0.20402802101576181</v>
      </c>
      <c r="AH394" s="10">
        <v>1142</v>
      </c>
      <c r="AI394" s="10">
        <v>757</v>
      </c>
      <c r="AJ394" s="14">
        <f t="shared" si="161"/>
        <v>143</v>
      </c>
      <c r="AK394" s="11">
        <f t="shared" si="162"/>
        <v>0.66287215411558664</v>
      </c>
      <c r="AL394" s="11">
        <f t="shared" si="167"/>
        <v>0.34265734265734266</v>
      </c>
      <c r="AM394" s="8">
        <v>909</v>
      </c>
      <c r="AN394" s="15">
        <f t="shared" si="165"/>
        <v>80</v>
      </c>
      <c r="AO394" s="13">
        <v>0.81189999999999996</v>
      </c>
      <c r="AP394" s="2"/>
      <c r="AS394" s="2"/>
      <c r="AT394" s="3"/>
      <c r="AW394" s="48">
        <v>13.21</v>
      </c>
    </row>
    <row r="395" spans="1:49" s="17" customFormat="1" ht="15.75" customHeight="1" x14ac:dyDescent="0.25">
      <c r="A395" s="7">
        <v>0.54166666666666696</v>
      </c>
      <c r="B395" s="11">
        <f t="shared" si="156"/>
        <v>0.22129277566539923</v>
      </c>
      <c r="C395" s="10">
        <v>1315</v>
      </c>
      <c r="D395" s="10">
        <v>824</v>
      </c>
      <c r="E395" s="14">
        <f t="shared" si="157"/>
        <v>127</v>
      </c>
      <c r="F395" s="11">
        <f t="shared" si="158"/>
        <v>0.62661596958174903</v>
      </c>
      <c r="G395" s="11">
        <f t="shared" si="166"/>
        <v>4.7244094488188976E-2</v>
      </c>
      <c r="H395" s="8">
        <v>1024</v>
      </c>
      <c r="I395" s="15">
        <f t="shared" si="164"/>
        <v>60</v>
      </c>
      <c r="J395" s="13">
        <v>0.83650000000000002</v>
      </c>
      <c r="Y395" s="3"/>
      <c r="Z395" s="3"/>
      <c r="AA395" s="3"/>
      <c r="AB395" s="3"/>
      <c r="AC395" s="3"/>
      <c r="AF395" s="7">
        <v>0.54166666666666696</v>
      </c>
      <c r="AG395" s="11">
        <f t="shared" si="160"/>
        <v>0.20565149136577707</v>
      </c>
      <c r="AH395" s="10">
        <v>1274</v>
      </c>
      <c r="AI395" s="10">
        <v>819</v>
      </c>
      <c r="AJ395" s="14">
        <f t="shared" si="161"/>
        <v>132</v>
      </c>
      <c r="AK395" s="11">
        <f t="shared" si="162"/>
        <v>0.6428571428571429</v>
      </c>
      <c r="AL395" s="11">
        <f t="shared" si="167"/>
        <v>0.46969696969696972</v>
      </c>
      <c r="AM395" s="8">
        <v>1012</v>
      </c>
      <c r="AN395" s="15">
        <f t="shared" si="165"/>
        <v>103</v>
      </c>
      <c r="AO395" s="13">
        <v>0.82569999999999999</v>
      </c>
      <c r="AP395" s="2"/>
      <c r="AS395" s="2"/>
      <c r="AT395" s="3"/>
      <c r="AW395" s="50">
        <f>(AT456*AW393+AT457*AW394)/AT458</f>
        <v>9.7761009667024705</v>
      </c>
    </row>
    <row r="396" spans="1:49" s="17" customFormat="1" ht="15.75" customHeight="1" x14ac:dyDescent="0.25">
      <c r="A396" s="7">
        <v>0.5625</v>
      </c>
      <c r="B396" s="11">
        <f t="shared" si="156"/>
        <v>0.23324213406292749</v>
      </c>
      <c r="C396" s="10">
        <v>1462</v>
      </c>
      <c r="D396" s="10">
        <v>871</v>
      </c>
      <c r="E396" s="14">
        <f t="shared" si="157"/>
        <v>147</v>
      </c>
      <c r="F396" s="11">
        <f t="shared" si="158"/>
        <v>0.59575923392612862</v>
      </c>
      <c r="G396" s="11">
        <f t="shared" si="166"/>
        <v>0.31972789115646261</v>
      </c>
      <c r="H396" s="8">
        <v>1121</v>
      </c>
      <c r="I396" s="15">
        <f t="shared" si="164"/>
        <v>97</v>
      </c>
      <c r="J396" s="13">
        <v>0.7661</v>
      </c>
      <c r="Y396" s="3"/>
      <c r="Z396" s="3"/>
      <c r="AA396" s="3"/>
      <c r="AB396" s="3"/>
      <c r="AC396" s="3"/>
      <c r="AF396" s="7">
        <v>0.5625</v>
      </c>
      <c r="AG396" s="11">
        <f t="shared" si="160"/>
        <v>0.18948126801152737</v>
      </c>
      <c r="AH396" s="10">
        <v>1388</v>
      </c>
      <c r="AI396" s="10">
        <v>930</v>
      </c>
      <c r="AJ396" s="14">
        <f t="shared" si="161"/>
        <v>114</v>
      </c>
      <c r="AK396" s="11">
        <f t="shared" si="162"/>
        <v>0.67002881844380402</v>
      </c>
      <c r="AL396" s="11">
        <f t="shared" si="167"/>
        <v>0.97368421052631582</v>
      </c>
      <c r="AM396" s="8">
        <v>1125</v>
      </c>
      <c r="AN396" s="15">
        <f t="shared" si="165"/>
        <v>113</v>
      </c>
      <c r="AO396" s="13">
        <v>0.8417</v>
      </c>
      <c r="AP396" s="2"/>
      <c r="AS396" s="2"/>
      <c r="AT396" s="3"/>
      <c r="AW396" s="33"/>
    </row>
    <row r="397" spans="1:49" s="17" customFormat="1" ht="15.75" customHeight="1" x14ac:dyDescent="0.25">
      <c r="A397" s="7">
        <v>0.58333333333333337</v>
      </c>
      <c r="B397" s="11">
        <f t="shared" si="156"/>
        <v>0.22858903265557609</v>
      </c>
      <c r="C397" s="10">
        <v>1623</v>
      </c>
      <c r="D397" s="10">
        <v>1000</v>
      </c>
      <c r="E397" s="14">
        <f t="shared" si="157"/>
        <v>161</v>
      </c>
      <c r="F397" s="11">
        <f t="shared" si="158"/>
        <v>0.61614294516327783</v>
      </c>
      <c r="G397" s="11">
        <f t="shared" si="166"/>
        <v>0.80124223602484468</v>
      </c>
      <c r="H397" s="8">
        <v>1252</v>
      </c>
      <c r="I397" s="15">
        <f t="shared" si="164"/>
        <v>131</v>
      </c>
      <c r="J397" s="13">
        <v>0.7883</v>
      </c>
      <c r="Y397" s="3"/>
      <c r="Z397" s="3"/>
      <c r="AA397" s="3"/>
      <c r="AB397" s="3"/>
      <c r="AC397" s="3"/>
      <c r="AF397" s="7">
        <v>0.58333333333333337</v>
      </c>
      <c r="AG397" s="11">
        <f t="shared" si="160"/>
        <v>0.18175937904269082</v>
      </c>
      <c r="AH397" s="10">
        <v>1546</v>
      </c>
      <c r="AI397" s="10">
        <v>1056</v>
      </c>
      <c r="AJ397" s="14">
        <f t="shared" si="161"/>
        <v>158</v>
      </c>
      <c r="AK397" s="11">
        <f t="shared" si="162"/>
        <v>0.68305304010349288</v>
      </c>
      <c r="AL397" s="11">
        <f t="shared" si="167"/>
        <v>0.79746835443037978</v>
      </c>
      <c r="AM397" s="8">
        <v>1265</v>
      </c>
      <c r="AN397" s="15">
        <f t="shared" si="165"/>
        <v>140</v>
      </c>
      <c r="AO397" s="13">
        <v>0.84730000000000005</v>
      </c>
      <c r="AP397" s="2"/>
      <c r="AS397" s="2"/>
      <c r="AT397" s="3"/>
      <c r="AW397" s="33"/>
    </row>
    <row r="398" spans="1:49" s="17" customFormat="1" ht="15.75" customHeight="1" x14ac:dyDescent="0.25">
      <c r="A398" s="7">
        <v>0.60416666666666663</v>
      </c>
      <c r="B398" s="11">
        <f t="shared" si="156"/>
        <v>0.21365149833518313</v>
      </c>
      <c r="C398" s="10">
        <v>1802</v>
      </c>
      <c r="D398" s="10">
        <v>1154</v>
      </c>
      <c r="E398" s="14">
        <f t="shared" si="157"/>
        <v>179</v>
      </c>
      <c r="F398" s="11">
        <f t="shared" si="158"/>
        <v>0.64039955604883458</v>
      </c>
      <c r="G398" s="11">
        <f t="shared" si="166"/>
        <v>0.86033519553072624</v>
      </c>
      <c r="H398" s="8">
        <v>1417</v>
      </c>
      <c r="I398" s="15">
        <f t="shared" si="164"/>
        <v>165</v>
      </c>
      <c r="J398" s="13">
        <v>0.80789999999999995</v>
      </c>
      <c r="Y398" s="3"/>
      <c r="Z398" s="3"/>
      <c r="AA398" s="3"/>
      <c r="AB398" s="3"/>
      <c r="AC398" s="3"/>
      <c r="AF398" s="7">
        <v>0.60416666666666663</v>
      </c>
      <c r="AG398" s="11">
        <f t="shared" si="160"/>
        <v>0.17131001778304683</v>
      </c>
      <c r="AH398" s="10">
        <v>1687</v>
      </c>
      <c r="AI398" s="10">
        <v>1186</v>
      </c>
      <c r="AJ398" s="14">
        <f t="shared" si="161"/>
        <v>141</v>
      </c>
      <c r="AK398" s="11">
        <f t="shared" si="162"/>
        <v>0.70302311796087724</v>
      </c>
      <c r="AL398" s="11">
        <f t="shared" si="167"/>
        <v>0.92198581560283688</v>
      </c>
      <c r="AM398" s="8">
        <v>1398</v>
      </c>
      <c r="AN398" s="15">
        <f t="shared" si="165"/>
        <v>133</v>
      </c>
      <c r="AO398" s="13">
        <v>0.85229999999999995</v>
      </c>
      <c r="AP398" s="2"/>
      <c r="AS398" s="2"/>
      <c r="AT398" s="3"/>
      <c r="AW398" s="33"/>
    </row>
    <row r="399" spans="1:49" s="17" customFormat="1" ht="15.75" customHeight="1" x14ac:dyDescent="0.25">
      <c r="A399" s="7">
        <v>0.625</v>
      </c>
      <c r="B399" s="11">
        <f t="shared" si="156"/>
        <v>0.20637329286798178</v>
      </c>
      <c r="C399" s="10">
        <v>1977</v>
      </c>
      <c r="D399" s="10">
        <v>1297</v>
      </c>
      <c r="E399" s="14">
        <f t="shared" si="157"/>
        <v>175</v>
      </c>
      <c r="F399" s="11">
        <f t="shared" si="158"/>
        <v>0.65604451188669699</v>
      </c>
      <c r="G399" s="11">
        <f t="shared" si="166"/>
        <v>0.81714285714285717</v>
      </c>
      <c r="H399" s="8">
        <v>1569</v>
      </c>
      <c r="I399" s="15">
        <f t="shared" si="164"/>
        <v>152</v>
      </c>
      <c r="J399" s="13">
        <v>0.81879999999999997</v>
      </c>
      <c r="Y399" s="3"/>
      <c r="Z399" s="3"/>
      <c r="AA399" s="3"/>
      <c r="AB399" s="3"/>
      <c r="AC399" s="3"/>
      <c r="AF399" s="7">
        <v>0.625</v>
      </c>
      <c r="AG399" s="11">
        <f t="shared" si="160"/>
        <v>0.16144708423326135</v>
      </c>
      <c r="AH399" s="10">
        <v>1852</v>
      </c>
      <c r="AI399" s="10">
        <v>1341</v>
      </c>
      <c r="AJ399" s="14">
        <f t="shared" si="161"/>
        <v>165</v>
      </c>
      <c r="AK399" s="11">
        <f t="shared" si="162"/>
        <v>0.72408207343412523</v>
      </c>
      <c r="AL399" s="11">
        <f t="shared" si="167"/>
        <v>0.93939393939393945</v>
      </c>
      <c r="AM399" s="8">
        <v>1553</v>
      </c>
      <c r="AN399" s="15">
        <f t="shared" si="165"/>
        <v>155</v>
      </c>
      <c r="AO399" s="13">
        <v>0.8659</v>
      </c>
      <c r="AP399" s="2"/>
      <c r="AS399" s="2"/>
      <c r="AT399" s="3"/>
      <c r="AW399" s="33"/>
    </row>
    <row r="400" spans="1:49" s="17" customFormat="1" ht="15.75" customHeight="1" x14ac:dyDescent="0.25">
      <c r="A400" s="7">
        <v>0.64583333333333337</v>
      </c>
      <c r="B400" s="11">
        <f>(C400-H400)/C400</f>
        <v>0.20018578727357175</v>
      </c>
      <c r="C400" s="10">
        <v>2153</v>
      </c>
      <c r="D400" s="10">
        <v>1423</v>
      </c>
      <c r="E400" s="14">
        <f t="shared" si="157"/>
        <v>176</v>
      </c>
      <c r="F400" s="11">
        <f t="shared" si="158"/>
        <v>0.66093822573153738</v>
      </c>
      <c r="G400" s="11">
        <f t="shared" si="166"/>
        <v>0.71590909090909094</v>
      </c>
      <c r="H400" s="8">
        <v>1722</v>
      </c>
      <c r="I400" s="15">
        <f t="shared" si="164"/>
        <v>153</v>
      </c>
      <c r="J400" s="13">
        <v>0.78949999999999998</v>
      </c>
      <c r="Y400" s="3"/>
      <c r="Z400" s="3"/>
      <c r="AA400" s="3"/>
      <c r="AB400" s="3"/>
      <c r="AC400" s="3"/>
      <c r="AF400" s="7">
        <v>0.64583333333333337</v>
      </c>
      <c r="AG400" s="11">
        <f>(AH400-AM400)/AH400</f>
        <v>0.15773955773955775</v>
      </c>
      <c r="AH400" s="10">
        <v>2035</v>
      </c>
      <c r="AI400" s="10">
        <v>1495</v>
      </c>
      <c r="AJ400" s="14">
        <f t="shared" si="161"/>
        <v>183</v>
      </c>
      <c r="AK400" s="11">
        <f t="shared" si="162"/>
        <v>0.73464373464373467</v>
      </c>
      <c r="AL400" s="11">
        <f t="shared" si="167"/>
        <v>0.84153005464480879</v>
      </c>
      <c r="AM400" s="8">
        <v>1714</v>
      </c>
      <c r="AN400" s="15">
        <f t="shared" si="165"/>
        <v>161</v>
      </c>
      <c r="AO400" s="13">
        <v>0.85409999999999997</v>
      </c>
      <c r="AP400" s="2"/>
      <c r="AS400" s="2"/>
      <c r="AT400" s="3"/>
      <c r="AW400" s="33"/>
    </row>
    <row r="401" spans="1:49" s="17" customFormat="1" ht="15.75" customHeight="1" x14ac:dyDescent="0.25">
      <c r="A401" s="7">
        <v>0.66666666666666663</v>
      </c>
      <c r="B401" s="11">
        <f t="shared" ref="B401:B405" si="168">(C401-H401)/C401</f>
        <v>0.19084296106118956</v>
      </c>
      <c r="C401" s="10">
        <v>2337</v>
      </c>
      <c r="D401" s="10">
        <v>1592</v>
      </c>
      <c r="E401" s="14">
        <f t="shared" si="157"/>
        <v>184</v>
      </c>
      <c r="F401" s="11">
        <f t="shared" si="158"/>
        <v>0.68121523320496358</v>
      </c>
      <c r="G401" s="11">
        <f t="shared" si="166"/>
        <v>0.91847826086956519</v>
      </c>
      <c r="H401" s="8">
        <v>1891</v>
      </c>
      <c r="I401" s="15">
        <f t="shared" si="164"/>
        <v>169</v>
      </c>
      <c r="J401" s="13">
        <v>0.84489999999999998</v>
      </c>
      <c r="Y401" s="3"/>
      <c r="Z401" s="3"/>
      <c r="AA401" s="3"/>
      <c r="AB401" s="3"/>
      <c r="AC401" s="3"/>
      <c r="AF401" s="7">
        <v>0.66666666666666663</v>
      </c>
      <c r="AG401" s="11">
        <f t="shared" ref="AG401:AG405" si="169">(AH401-AM401)/AH401</f>
        <v>0.16267510167193855</v>
      </c>
      <c r="AH401" s="10">
        <v>2213</v>
      </c>
      <c r="AI401" s="10">
        <v>1620</v>
      </c>
      <c r="AJ401" s="14">
        <f t="shared" si="161"/>
        <v>178</v>
      </c>
      <c r="AK401" s="11">
        <f t="shared" si="162"/>
        <v>0.73203795752372347</v>
      </c>
      <c r="AL401" s="11">
        <f t="shared" si="167"/>
        <v>0.702247191011236</v>
      </c>
      <c r="AM401" s="8">
        <v>1853</v>
      </c>
      <c r="AN401" s="15">
        <f t="shared" si="165"/>
        <v>139</v>
      </c>
      <c r="AO401" s="13">
        <v>0.85940000000000005</v>
      </c>
      <c r="AP401" s="2"/>
      <c r="AS401" s="2"/>
      <c r="AT401" s="3"/>
      <c r="AW401" s="33"/>
    </row>
    <row r="402" spans="1:49" s="17" customFormat="1" ht="15.75" customHeight="1" x14ac:dyDescent="0.25">
      <c r="A402" s="7">
        <v>0.6875</v>
      </c>
      <c r="B402" s="11">
        <f t="shared" si="168"/>
        <v>0.18408551068883611</v>
      </c>
      <c r="C402" s="10">
        <v>2526</v>
      </c>
      <c r="D402" s="10">
        <v>1759</v>
      </c>
      <c r="E402" s="14">
        <f t="shared" si="157"/>
        <v>189</v>
      </c>
      <c r="F402" s="11">
        <f t="shared" si="158"/>
        <v>0.6963578780680918</v>
      </c>
      <c r="G402" s="11">
        <f t="shared" si="166"/>
        <v>0.8835978835978836</v>
      </c>
      <c r="H402" s="8">
        <v>2061</v>
      </c>
      <c r="I402" s="15">
        <f t="shared" si="164"/>
        <v>170</v>
      </c>
      <c r="J402" s="13">
        <v>0.85499999999999998</v>
      </c>
      <c r="Y402" s="3"/>
      <c r="Z402" s="3"/>
      <c r="AA402" s="3"/>
      <c r="AB402" s="3"/>
      <c r="AC402" s="3"/>
      <c r="AF402" s="7">
        <v>0.6875</v>
      </c>
      <c r="AG402" s="11" t="e">
        <f t="shared" si="169"/>
        <v>#DIV/0!</v>
      </c>
      <c r="AH402" s="10"/>
      <c r="AI402" s="10"/>
      <c r="AJ402" s="14">
        <f t="shared" si="161"/>
        <v>-2213</v>
      </c>
      <c r="AK402" s="11" t="e">
        <f t="shared" si="162"/>
        <v>#DIV/0!</v>
      </c>
      <c r="AL402" s="11">
        <f t="shared" si="167"/>
        <v>0.73203795752372347</v>
      </c>
      <c r="AM402" s="8"/>
      <c r="AN402" s="15">
        <f t="shared" si="165"/>
        <v>-1853</v>
      </c>
      <c r="AO402" s="13"/>
      <c r="AP402" s="2"/>
      <c r="AS402" s="2"/>
      <c r="AT402" s="3"/>
      <c r="AW402" s="33"/>
    </row>
    <row r="403" spans="1:49" s="17" customFormat="1" ht="15.75" customHeight="1" x14ac:dyDescent="0.25">
      <c r="A403" s="7">
        <v>0.70833333333333337</v>
      </c>
      <c r="B403" s="11">
        <f t="shared" si="168"/>
        <v>0.1746090841399851</v>
      </c>
      <c r="C403" s="10">
        <v>2686</v>
      </c>
      <c r="D403" s="10">
        <v>1914</v>
      </c>
      <c r="E403" s="14">
        <f t="shared" si="157"/>
        <v>160</v>
      </c>
      <c r="F403" s="11">
        <f t="shared" si="158"/>
        <v>0.71258376768428888</v>
      </c>
      <c r="G403" s="11">
        <f t="shared" si="166"/>
        <v>0.96875</v>
      </c>
      <c r="H403" s="8">
        <v>2217</v>
      </c>
      <c r="I403" s="15">
        <f t="shared" si="164"/>
        <v>156</v>
      </c>
      <c r="J403" s="13">
        <v>0.86880000000000002</v>
      </c>
      <c r="Y403" s="3"/>
      <c r="Z403" s="3"/>
      <c r="AA403" s="3"/>
      <c r="AB403" s="3"/>
      <c r="AC403" s="3"/>
      <c r="AF403" s="7">
        <v>0.70833333333333337</v>
      </c>
      <c r="AG403" s="11">
        <f t="shared" si="169"/>
        <v>0.166793893129771</v>
      </c>
      <c r="AH403" s="10">
        <v>2620</v>
      </c>
      <c r="AI403" s="10">
        <v>1879</v>
      </c>
      <c r="AJ403" s="14">
        <f t="shared" si="161"/>
        <v>2620</v>
      </c>
      <c r="AK403" s="11">
        <f t="shared" si="162"/>
        <v>0.71717557251908393</v>
      </c>
      <c r="AL403" s="11">
        <f t="shared" si="167"/>
        <v>0.71717557251908393</v>
      </c>
      <c r="AM403" s="8">
        <v>2183</v>
      </c>
      <c r="AN403" s="15">
        <f t="shared" si="165"/>
        <v>2183</v>
      </c>
      <c r="AO403" s="13">
        <v>0.86670000000000003</v>
      </c>
      <c r="AP403" s="2"/>
      <c r="AS403" s="2"/>
      <c r="AT403" s="3"/>
      <c r="AW403" s="33"/>
    </row>
    <row r="404" spans="1:49" s="17" customFormat="1" ht="15.75" customHeight="1" x14ac:dyDescent="0.25">
      <c r="A404" s="7">
        <v>0.72916666666666663</v>
      </c>
      <c r="B404" s="11">
        <f t="shared" si="168"/>
        <v>0.17257264351523743</v>
      </c>
      <c r="C404" s="10">
        <v>2822</v>
      </c>
      <c r="D404" s="10">
        <v>2028</v>
      </c>
      <c r="E404" s="14">
        <f t="shared" si="157"/>
        <v>136</v>
      </c>
      <c r="F404" s="11">
        <f t="shared" si="158"/>
        <v>0.71863926293408931</v>
      </c>
      <c r="G404" s="11">
        <f t="shared" si="166"/>
        <v>0.83823529411764708</v>
      </c>
      <c r="H404" s="8">
        <v>2335</v>
      </c>
      <c r="I404" s="15">
        <f t="shared" si="164"/>
        <v>118</v>
      </c>
      <c r="J404" s="13">
        <v>0.87280000000000002</v>
      </c>
      <c r="Y404" s="3"/>
      <c r="Z404" s="3"/>
      <c r="AA404" s="3"/>
      <c r="AB404" s="3"/>
      <c r="AC404" s="3"/>
      <c r="AF404" s="7">
        <v>0.72916666666666663</v>
      </c>
      <c r="AG404" s="11">
        <f t="shared" si="169"/>
        <v>0.16005820298290288</v>
      </c>
      <c r="AH404" s="10">
        <v>2749</v>
      </c>
      <c r="AI404" s="10">
        <v>1995</v>
      </c>
      <c r="AJ404" s="14">
        <f t="shared" si="161"/>
        <v>129</v>
      </c>
      <c r="AK404" s="11">
        <f t="shared" si="162"/>
        <v>0.72571844307020739</v>
      </c>
      <c r="AL404" s="11">
        <f t="shared" si="167"/>
        <v>0.89922480620155043</v>
      </c>
      <c r="AM404" s="8">
        <v>2309</v>
      </c>
      <c r="AN404" s="15">
        <f t="shared" si="165"/>
        <v>126</v>
      </c>
      <c r="AO404" s="13">
        <v>0.87290000000000001</v>
      </c>
      <c r="AP404" s="2"/>
      <c r="AS404" s="2"/>
      <c r="AT404" s="3"/>
      <c r="AW404" s="33"/>
    </row>
    <row r="405" spans="1:49" s="17" customFormat="1" ht="15.75" customHeight="1" x14ac:dyDescent="0.25">
      <c r="A405" s="7">
        <v>0.75</v>
      </c>
      <c r="B405" s="11">
        <f t="shared" si="168"/>
        <v>0.17567108392796466</v>
      </c>
      <c r="C405" s="10">
        <v>2943</v>
      </c>
      <c r="D405" s="10">
        <v>2105</v>
      </c>
      <c r="E405" s="14">
        <f t="shared" si="157"/>
        <v>121</v>
      </c>
      <c r="F405" s="11">
        <f t="shared" si="158"/>
        <v>0.71525654094461433</v>
      </c>
      <c r="G405" s="11">
        <f t="shared" si="166"/>
        <v>0.63636363636363635</v>
      </c>
      <c r="H405" s="8">
        <v>2426</v>
      </c>
      <c r="I405" s="15">
        <f t="shared" si="164"/>
        <v>91</v>
      </c>
      <c r="J405" s="13">
        <v>0.87660000000000005</v>
      </c>
      <c r="Y405" s="3"/>
      <c r="Z405" s="3"/>
      <c r="AA405" s="3"/>
      <c r="AB405" s="3"/>
      <c r="AC405" s="3"/>
      <c r="AF405" s="7">
        <v>0.75</v>
      </c>
      <c r="AG405" s="11">
        <f t="shared" si="169"/>
        <v>0.15935415935415936</v>
      </c>
      <c r="AH405" s="10">
        <v>2849</v>
      </c>
      <c r="AI405" s="10">
        <v>2081</v>
      </c>
      <c r="AJ405" s="14">
        <f t="shared" si="161"/>
        <v>100</v>
      </c>
      <c r="AK405" s="11">
        <f t="shared" si="162"/>
        <v>0.73043173043173049</v>
      </c>
      <c r="AL405" s="11">
        <f t="shared" si="167"/>
        <v>0.86</v>
      </c>
      <c r="AM405" s="8">
        <v>2395</v>
      </c>
      <c r="AN405" s="15">
        <f t="shared" si="165"/>
        <v>86</v>
      </c>
      <c r="AO405" s="13">
        <v>0.878</v>
      </c>
      <c r="AP405" s="2"/>
      <c r="AS405" s="2"/>
      <c r="AT405" s="3"/>
      <c r="AW405" s="33"/>
    </row>
    <row r="406" spans="1:49" s="17" customFormat="1" ht="15.75" customHeight="1" x14ac:dyDescent="0.15">
      <c r="F406" s="2"/>
      <c r="Y406" s="3"/>
      <c r="Z406" s="3"/>
      <c r="AA406" s="3"/>
      <c r="AB406" s="3"/>
      <c r="AC406" s="3"/>
      <c r="AH406" s="2"/>
      <c r="AI406" s="2"/>
      <c r="AJ406" s="2"/>
      <c r="AK406" s="2"/>
      <c r="AL406" s="2"/>
      <c r="AM406" s="2"/>
      <c r="AN406" s="2"/>
      <c r="AO406" s="5"/>
      <c r="AP406" s="2"/>
      <c r="AS406" s="2"/>
      <c r="AT406" s="3"/>
      <c r="AW406" s="33"/>
    </row>
    <row r="407" spans="1:49" s="17" customFormat="1" ht="15.75" customHeight="1" x14ac:dyDescent="0.15">
      <c r="F407" s="2"/>
      <c r="Y407" s="3"/>
      <c r="Z407" s="3"/>
      <c r="AA407" s="3"/>
      <c r="AB407" s="3"/>
      <c r="AC407" s="3"/>
      <c r="AH407" s="2"/>
      <c r="AI407" s="2"/>
      <c r="AJ407" s="2"/>
      <c r="AK407" s="2"/>
      <c r="AL407" s="2"/>
      <c r="AM407" s="2"/>
      <c r="AN407" s="2"/>
      <c r="AO407" s="5"/>
      <c r="AP407" s="2"/>
      <c r="AS407" s="2"/>
      <c r="AT407" s="3"/>
      <c r="AW407" s="33"/>
    </row>
    <row r="408" spans="1:49" s="17" customFormat="1" ht="15.75" customHeight="1" x14ac:dyDescent="0.15">
      <c r="A408" s="67">
        <v>43901</v>
      </c>
      <c r="B408" s="68"/>
      <c r="C408" s="68"/>
      <c r="D408" s="68"/>
      <c r="E408" s="68"/>
      <c r="F408" s="68"/>
      <c r="G408" s="69"/>
      <c r="Y408" s="3"/>
      <c r="Z408" s="3"/>
      <c r="AA408" s="3"/>
      <c r="AB408" s="3"/>
      <c r="AC408" s="3"/>
      <c r="AF408" s="67">
        <v>43900</v>
      </c>
      <c r="AG408" s="68"/>
      <c r="AH408" s="68"/>
      <c r="AI408" s="68"/>
      <c r="AJ408" s="68"/>
      <c r="AK408" s="68"/>
      <c r="AL408" s="69"/>
      <c r="AS408" s="2"/>
      <c r="AT408" s="3"/>
      <c r="AW408" s="33"/>
    </row>
    <row r="409" spans="1:49" s="17" customFormat="1" ht="15.75" customHeight="1" x14ac:dyDescent="0.25">
      <c r="A409" s="70" t="s">
        <v>103</v>
      </c>
      <c r="B409" s="71"/>
      <c r="C409" s="71"/>
      <c r="D409" s="71"/>
      <c r="E409" s="71"/>
      <c r="F409" s="71"/>
      <c r="G409" s="72"/>
      <c r="H409" s="18"/>
      <c r="I409" s="18"/>
      <c r="J409" s="18"/>
      <c r="K409" s="18"/>
      <c r="Y409" s="3"/>
      <c r="Z409" s="3"/>
      <c r="AA409" s="3"/>
      <c r="AB409" s="3"/>
      <c r="AC409" s="3"/>
      <c r="AF409" s="70" t="s">
        <v>102</v>
      </c>
      <c r="AG409" s="71"/>
      <c r="AH409" s="71"/>
      <c r="AI409" s="71"/>
      <c r="AJ409" s="71"/>
      <c r="AK409" s="71"/>
      <c r="AL409" s="72"/>
      <c r="AM409" s="18"/>
      <c r="AN409" s="18"/>
      <c r="AO409" s="18"/>
      <c r="AP409" s="18"/>
      <c r="AS409" s="2"/>
      <c r="AT409" s="3"/>
      <c r="AW409" s="33"/>
    </row>
    <row r="410" spans="1:49" s="17" customFormat="1" ht="15.75" customHeight="1" x14ac:dyDescent="0.25">
      <c r="A410" s="9" t="s">
        <v>0</v>
      </c>
      <c r="B410" s="16" t="s">
        <v>70</v>
      </c>
      <c r="C410" s="9" t="s">
        <v>1</v>
      </c>
      <c r="D410" s="9" t="s">
        <v>2</v>
      </c>
      <c r="E410" s="9" t="s">
        <v>3</v>
      </c>
      <c r="F410" s="9" t="s">
        <v>4</v>
      </c>
      <c r="G410" s="9" t="s">
        <v>5</v>
      </c>
      <c r="H410" s="6" t="s">
        <v>6</v>
      </c>
      <c r="I410" s="9" t="s">
        <v>7</v>
      </c>
      <c r="J410" s="9" t="s">
        <v>8</v>
      </c>
      <c r="K410" s="9"/>
      <c r="Y410" s="3"/>
      <c r="Z410" s="3"/>
      <c r="AA410" s="3"/>
      <c r="AB410" s="3"/>
      <c r="AC410" s="3"/>
      <c r="AF410" s="9" t="s">
        <v>0</v>
      </c>
      <c r="AG410" s="16" t="s">
        <v>100</v>
      </c>
      <c r="AH410" s="9" t="s">
        <v>1</v>
      </c>
      <c r="AI410" s="9" t="s">
        <v>2</v>
      </c>
      <c r="AJ410" s="9" t="s">
        <v>3</v>
      </c>
      <c r="AK410" s="9" t="s">
        <v>4</v>
      </c>
      <c r="AL410" s="9" t="s">
        <v>5</v>
      </c>
      <c r="AM410" s="6" t="s">
        <v>6</v>
      </c>
      <c r="AN410" s="9" t="s">
        <v>7</v>
      </c>
      <c r="AO410" s="9" t="s">
        <v>8</v>
      </c>
      <c r="AP410" s="9"/>
      <c r="AQ410" s="27"/>
      <c r="AR410" s="9" t="s">
        <v>88</v>
      </c>
      <c r="AS410" s="9" t="s">
        <v>92</v>
      </c>
      <c r="AT410" s="9" t="s">
        <v>89</v>
      </c>
      <c r="AU410" s="9" t="s">
        <v>90</v>
      </c>
      <c r="AV410" s="9" t="s">
        <v>73</v>
      </c>
      <c r="AW410" s="33"/>
    </row>
    <row r="411" spans="1:49" s="17" customFormat="1" ht="15.75" customHeight="1" x14ac:dyDescent="0.25">
      <c r="A411" s="7">
        <v>0.39583333333333331</v>
      </c>
      <c r="B411" s="11">
        <f>(C411-H411)/C411</f>
        <v>1.4184397163120567E-2</v>
      </c>
      <c r="C411" s="10">
        <v>141</v>
      </c>
      <c r="D411" s="10">
        <v>139</v>
      </c>
      <c r="E411" s="10">
        <v>187</v>
      </c>
      <c r="F411" s="11">
        <f>D411/C411</f>
        <v>0.98581560283687941</v>
      </c>
      <c r="G411" s="12">
        <f>D411/C411</f>
        <v>0.98581560283687941</v>
      </c>
      <c r="H411" s="8">
        <v>139</v>
      </c>
      <c r="I411" s="15">
        <f>H411</f>
        <v>139</v>
      </c>
      <c r="J411" s="13">
        <v>1</v>
      </c>
      <c r="K411" s="13"/>
      <c r="Y411" s="3"/>
      <c r="Z411" s="3"/>
      <c r="AA411" s="3"/>
      <c r="AB411" s="3"/>
      <c r="AC411" s="3"/>
      <c r="AF411" s="7">
        <v>0.39583333333333331</v>
      </c>
      <c r="AG411" s="11">
        <v>2.030456852791878E-2</v>
      </c>
      <c r="AH411" s="10">
        <v>197</v>
      </c>
      <c r="AI411" s="10">
        <v>192</v>
      </c>
      <c r="AJ411" s="10">
        <v>197</v>
      </c>
      <c r="AK411" s="11">
        <v>0.97461928934010156</v>
      </c>
      <c r="AL411" s="12">
        <v>0.97461928934010156</v>
      </c>
      <c r="AM411" s="8">
        <v>193</v>
      </c>
      <c r="AN411" s="15">
        <v>193</v>
      </c>
      <c r="AO411" s="13">
        <v>0.5968</v>
      </c>
      <c r="AP411" s="13"/>
      <c r="AQ411" s="27" t="s">
        <v>85</v>
      </c>
      <c r="AR411" s="46">
        <v>2849</v>
      </c>
      <c r="AS411" s="47">
        <f>(AR411-AT411)/AR411</f>
        <v>0.15935415935415936</v>
      </c>
      <c r="AT411" s="46">
        <v>2395</v>
      </c>
      <c r="AU411" s="48">
        <v>2081</v>
      </c>
      <c r="AV411" s="49">
        <f>AU411/AR411</f>
        <v>0.73043173043173049</v>
      </c>
      <c r="AW411" s="33"/>
    </row>
    <row r="412" spans="1:49" s="17" customFormat="1" ht="15.75" customHeight="1" x14ac:dyDescent="0.25">
      <c r="A412" s="7">
        <v>0.41666666666666669</v>
      </c>
      <c r="B412" s="11">
        <f t="shared" ref="B412:B422" si="170">(C412-H412)/C412</f>
        <v>3.4602076124567477E-2</v>
      </c>
      <c r="C412" s="10">
        <v>289</v>
      </c>
      <c r="D412" s="10">
        <v>279</v>
      </c>
      <c r="E412" s="14">
        <f t="shared" ref="E412:E428" si="171">C412-C411</f>
        <v>148</v>
      </c>
      <c r="F412" s="11">
        <f t="shared" ref="F412:F428" si="172">D412/C412</f>
        <v>0.96539792387543255</v>
      </c>
      <c r="G412" s="11">
        <f t="shared" ref="G412:G413" si="173">(D412-D411)/E412</f>
        <v>0.94594594594594594</v>
      </c>
      <c r="H412" s="8">
        <v>279</v>
      </c>
      <c r="I412" s="15">
        <f>H412-H411</f>
        <v>140</v>
      </c>
      <c r="J412" s="13">
        <v>1</v>
      </c>
      <c r="K412" s="13"/>
      <c r="Y412" s="3"/>
      <c r="Z412" s="3"/>
      <c r="AA412" s="3"/>
      <c r="AB412" s="3"/>
      <c r="AC412" s="3"/>
      <c r="AF412" s="7">
        <v>0.41666666666666669</v>
      </c>
      <c r="AG412" s="11">
        <v>5.0377833753148617E-2</v>
      </c>
      <c r="AH412" s="10">
        <v>397</v>
      </c>
      <c r="AI412" s="10">
        <v>375</v>
      </c>
      <c r="AJ412" s="14">
        <v>200</v>
      </c>
      <c r="AK412" s="11">
        <v>0.94458438287153657</v>
      </c>
      <c r="AL412" s="11">
        <v>0.91500000000000004</v>
      </c>
      <c r="AM412" s="8">
        <v>377</v>
      </c>
      <c r="AN412" s="15">
        <v>184</v>
      </c>
      <c r="AO412" s="13">
        <v>0.97060000000000002</v>
      </c>
      <c r="AP412" s="13"/>
      <c r="AQ412" s="27" t="s">
        <v>86</v>
      </c>
      <c r="AR412" s="46">
        <v>450</v>
      </c>
      <c r="AS412" s="47">
        <f>(AR412-AT412)/AR412</f>
        <v>0.42</v>
      </c>
      <c r="AT412" s="46">
        <v>261</v>
      </c>
      <c r="AU412" s="46">
        <v>197</v>
      </c>
      <c r="AV412" s="45">
        <f>AU412/AR412</f>
        <v>0.43777777777777777</v>
      </c>
      <c r="AW412" s="33"/>
    </row>
    <row r="413" spans="1:49" s="17" customFormat="1" ht="15.75" customHeight="1" x14ac:dyDescent="0.25">
      <c r="A413" s="7">
        <v>0.43958333333333338</v>
      </c>
      <c r="B413" s="11">
        <f t="shared" si="170"/>
        <v>0.10652173913043478</v>
      </c>
      <c r="C413" s="10">
        <v>460</v>
      </c>
      <c r="D413" s="10">
        <v>388</v>
      </c>
      <c r="E413" s="14">
        <f t="shared" si="171"/>
        <v>171</v>
      </c>
      <c r="F413" s="11">
        <f t="shared" si="172"/>
        <v>0.84347826086956523</v>
      </c>
      <c r="G413" s="11">
        <f t="shared" si="173"/>
        <v>0.63742690058479534</v>
      </c>
      <c r="H413" s="8">
        <v>411</v>
      </c>
      <c r="I413" s="15">
        <f t="shared" ref="I413:I428" si="174">H413-H412</f>
        <v>132</v>
      </c>
      <c r="J413" s="13">
        <v>1</v>
      </c>
      <c r="K413" s="13"/>
      <c r="Y413" s="3"/>
      <c r="Z413" s="3"/>
      <c r="AA413" s="3"/>
      <c r="AB413" s="3"/>
      <c r="AC413" s="3"/>
      <c r="AF413" s="7">
        <v>0.43958333333333338</v>
      </c>
      <c r="AG413" s="11">
        <v>9.8522167487684734E-2</v>
      </c>
      <c r="AH413" s="10">
        <v>609</v>
      </c>
      <c r="AI413" s="10">
        <v>535</v>
      </c>
      <c r="AJ413" s="14">
        <v>212</v>
      </c>
      <c r="AK413" s="11">
        <v>0.87848932676518887</v>
      </c>
      <c r="AL413" s="11">
        <v>0.75471698113207553</v>
      </c>
      <c r="AM413" s="8">
        <v>549</v>
      </c>
      <c r="AN413" s="15">
        <v>172</v>
      </c>
      <c r="AO413" s="13">
        <v>0.97870000000000001</v>
      </c>
      <c r="AP413" s="13"/>
      <c r="AQ413" s="28" t="s">
        <v>87</v>
      </c>
      <c r="AR413" s="46">
        <f>SUM(AR411:AR412)</f>
        <v>3299</v>
      </c>
      <c r="AS413" s="47">
        <f>(AR413-AT413)/AR413</f>
        <v>0.19490754774173993</v>
      </c>
      <c r="AT413" s="46">
        <f>SUM(AT411:AT412)</f>
        <v>2656</v>
      </c>
      <c r="AU413" s="46">
        <f>SUM(AU411:AU412)</f>
        <v>2278</v>
      </c>
      <c r="AV413" s="47">
        <f>AU413/AR413</f>
        <v>0.69051227644740831</v>
      </c>
      <c r="AW413" s="33"/>
    </row>
    <row r="414" spans="1:49" s="17" customFormat="1" ht="15.75" customHeight="1" x14ac:dyDescent="0.25">
      <c r="A414" s="7">
        <v>0.45833333333333331</v>
      </c>
      <c r="B414" s="11">
        <f t="shared" si="170"/>
        <v>0.1588235294117647</v>
      </c>
      <c r="C414" s="10">
        <v>680</v>
      </c>
      <c r="D414" s="10">
        <v>519</v>
      </c>
      <c r="E414" s="14">
        <f t="shared" si="171"/>
        <v>220</v>
      </c>
      <c r="F414" s="11">
        <f t="shared" si="172"/>
        <v>0.76323529411764701</v>
      </c>
      <c r="G414" s="11">
        <f>(D414-D413)/E414</f>
        <v>0.59545454545454546</v>
      </c>
      <c r="H414" s="8">
        <v>572</v>
      </c>
      <c r="I414" s="15">
        <f t="shared" si="174"/>
        <v>161</v>
      </c>
      <c r="J414" s="13">
        <v>0.88519999999999999</v>
      </c>
      <c r="K414" s="13"/>
      <c r="Y414" s="3"/>
      <c r="Z414" s="3"/>
      <c r="AA414" s="3"/>
      <c r="AB414" s="3"/>
      <c r="AC414" s="3"/>
      <c r="AF414" s="7">
        <v>0.45833333333333331</v>
      </c>
      <c r="AG414" s="11">
        <v>0.15331807780320367</v>
      </c>
      <c r="AH414" s="10">
        <v>874</v>
      </c>
      <c r="AI414" s="10">
        <v>693</v>
      </c>
      <c r="AJ414" s="14">
        <v>265</v>
      </c>
      <c r="AK414" s="11">
        <v>0.79290617848970246</v>
      </c>
      <c r="AL414" s="11">
        <v>0.5962264150943396</v>
      </c>
      <c r="AM414" s="8">
        <v>740</v>
      </c>
      <c r="AN414" s="15">
        <v>191</v>
      </c>
      <c r="AO414" s="13">
        <v>0.83330000000000004</v>
      </c>
      <c r="AP414" s="13"/>
      <c r="AS414" s="2"/>
      <c r="AT414" s="3"/>
      <c r="AW414" s="9" t="s">
        <v>93</v>
      </c>
    </row>
    <row r="415" spans="1:49" s="17" customFormat="1" ht="15.75" customHeight="1" x14ac:dyDescent="0.25">
      <c r="A415" s="7">
        <v>0.47916666666666669</v>
      </c>
      <c r="B415" s="11">
        <f t="shared" si="170"/>
        <v>0.17233294255568582</v>
      </c>
      <c r="C415" s="10">
        <v>853</v>
      </c>
      <c r="D415" s="10">
        <v>596</v>
      </c>
      <c r="E415" s="14">
        <f t="shared" si="171"/>
        <v>173</v>
      </c>
      <c r="F415" s="11">
        <f t="shared" si="172"/>
        <v>0.69871043376318875</v>
      </c>
      <c r="G415" s="11">
        <f t="shared" ref="G415:G428" si="175">(D415-D414)/E415</f>
        <v>0.44508670520231214</v>
      </c>
      <c r="H415" s="8">
        <v>706</v>
      </c>
      <c r="I415" s="15">
        <f t="shared" si="174"/>
        <v>134</v>
      </c>
      <c r="J415" s="13">
        <v>0.89190000000000003</v>
      </c>
      <c r="K415" s="13"/>
      <c r="Y415" s="3"/>
      <c r="Z415" s="3"/>
      <c r="AA415" s="3"/>
      <c r="AB415" s="3"/>
      <c r="AC415" s="3"/>
      <c r="AF415" s="7">
        <v>0.47916666666666669</v>
      </c>
      <c r="AG415" s="11">
        <v>0.21739130434782608</v>
      </c>
      <c r="AH415" s="10">
        <v>1150</v>
      </c>
      <c r="AI415" s="10">
        <v>742</v>
      </c>
      <c r="AJ415" s="14">
        <v>276</v>
      </c>
      <c r="AK415" s="11">
        <v>0.64521739130434785</v>
      </c>
      <c r="AL415" s="11">
        <v>0.17753623188405798</v>
      </c>
      <c r="AM415" s="8">
        <v>900</v>
      </c>
      <c r="AN415" s="15">
        <v>160</v>
      </c>
      <c r="AO415" s="13">
        <v>0.70650000000000002</v>
      </c>
      <c r="AP415" s="13"/>
      <c r="AS415" s="2"/>
      <c r="AT415" s="3"/>
      <c r="AW415" s="48">
        <v>10.210000000000001</v>
      </c>
    </row>
    <row r="416" spans="1:49" s="17" customFormat="1" ht="15.75" customHeight="1" x14ac:dyDescent="0.25">
      <c r="A416" s="7">
        <v>0.5</v>
      </c>
      <c r="B416" s="11">
        <f t="shared" si="170"/>
        <v>0.17017017017017017</v>
      </c>
      <c r="C416" s="10">
        <v>999</v>
      </c>
      <c r="D416" s="10">
        <v>708</v>
      </c>
      <c r="E416" s="14">
        <f t="shared" si="171"/>
        <v>146</v>
      </c>
      <c r="F416" s="11">
        <f t="shared" si="172"/>
        <v>0.70870870870870872</v>
      </c>
      <c r="G416" s="11">
        <f t="shared" si="175"/>
        <v>0.76712328767123283</v>
      </c>
      <c r="H416" s="8">
        <v>829</v>
      </c>
      <c r="I416" s="15">
        <f t="shared" si="174"/>
        <v>123</v>
      </c>
      <c r="J416" s="13">
        <v>0.90800000000000003</v>
      </c>
      <c r="K416" s="13"/>
      <c r="Y416" s="3"/>
      <c r="Z416" s="3"/>
      <c r="AA416" s="3"/>
      <c r="AB416" s="3"/>
      <c r="AC416" s="3"/>
      <c r="AF416" s="7">
        <v>0.5</v>
      </c>
      <c r="AG416" s="11">
        <v>0.23965141612200436</v>
      </c>
      <c r="AH416" s="10">
        <v>1377</v>
      </c>
      <c r="AI416" s="10">
        <v>816</v>
      </c>
      <c r="AJ416" s="14">
        <v>227</v>
      </c>
      <c r="AK416" s="11">
        <v>0.59259259259259256</v>
      </c>
      <c r="AL416" s="11">
        <v>0.32599118942731276</v>
      </c>
      <c r="AM416" s="8">
        <v>1047</v>
      </c>
      <c r="AN416" s="15">
        <v>147</v>
      </c>
      <c r="AO416" s="13">
        <v>0.65</v>
      </c>
      <c r="AP416" s="13"/>
      <c r="AS416" s="2"/>
      <c r="AT416" s="3"/>
      <c r="AW416" s="48">
        <v>18.149999999999999</v>
      </c>
    </row>
    <row r="417" spans="1:49" s="17" customFormat="1" ht="15.75" customHeight="1" x14ac:dyDescent="0.25">
      <c r="A417" s="7">
        <v>0.52083333333333337</v>
      </c>
      <c r="B417" s="11">
        <f t="shared" si="170"/>
        <v>0.20402802101576181</v>
      </c>
      <c r="C417" s="10">
        <v>1142</v>
      </c>
      <c r="D417" s="10">
        <v>757</v>
      </c>
      <c r="E417" s="14">
        <f t="shared" si="171"/>
        <v>143</v>
      </c>
      <c r="F417" s="11">
        <f t="shared" si="172"/>
        <v>0.66287215411558664</v>
      </c>
      <c r="G417" s="11">
        <f t="shared" si="175"/>
        <v>0.34265734265734266</v>
      </c>
      <c r="H417" s="8">
        <v>909</v>
      </c>
      <c r="I417" s="15">
        <f t="shared" si="174"/>
        <v>80</v>
      </c>
      <c r="J417" s="13">
        <v>0.81189999999999996</v>
      </c>
      <c r="K417" s="13"/>
      <c r="Y417" s="3"/>
      <c r="Z417" s="3"/>
      <c r="AA417" s="3"/>
      <c r="AB417" s="3"/>
      <c r="AC417" s="3"/>
      <c r="AF417" s="7">
        <v>0.52083333333333337</v>
      </c>
      <c r="AG417" s="11">
        <v>0.25883108542068078</v>
      </c>
      <c r="AH417" s="10">
        <v>1557</v>
      </c>
      <c r="AI417" s="10">
        <v>858</v>
      </c>
      <c r="AJ417" s="14">
        <v>180</v>
      </c>
      <c r="AK417" s="11">
        <v>0.55105973025048172</v>
      </c>
      <c r="AL417" s="11">
        <v>0.23333333333333334</v>
      </c>
      <c r="AM417" s="8">
        <v>1154</v>
      </c>
      <c r="AN417" s="15">
        <v>107</v>
      </c>
      <c r="AO417" s="13">
        <v>0.64229999999999998</v>
      </c>
      <c r="AP417" s="13"/>
      <c r="AS417" s="2"/>
      <c r="AT417" s="3"/>
      <c r="AW417" s="50">
        <f>(AT478*AW415+AT479*AW416)/AT480</f>
        <v>10.811865889212829</v>
      </c>
    </row>
    <row r="418" spans="1:49" s="17" customFormat="1" ht="15.75" customHeight="1" x14ac:dyDescent="0.25">
      <c r="A418" s="7">
        <v>0.54166666666666696</v>
      </c>
      <c r="B418" s="11">
        <f t="shared" si="170"/>
        <v>0.20565149136577707</v>
      </c>
      <c r="C418" s="10">
        <v>1274</v>
      </c>
      <c r="D418" s="10">
        <v>819</v>
      </c>
      <c r="E418" s="14">
        <f t="shared" si="171"/>
        <v>132</v>
      </c>
      <c r="F418" s="11">
        <f t="shared" si="172"/>
        <v>0.6428571428571429</v>
      </c>
      <c r="G418" s="11">
        <f t="shared" si="175"/>
        <v>0.46969696969696972</v>
      </c>
      <c r="H418" s="8">
        <v>1012</v>
      </c>
      <c r="I418" s="15">
        <f t="shared" si="174"/>
        <v>103</v>
      </c>
      <c r="J418" s="13">
        <v>0.82569999999999999</v>
      </c>
      <c r="K418" s="13"/>
      <c r="Y418" s="3"/>
      <c r="Z418" s="3"/>
      <c r="AA418" s="3"/>
      <c r="AB418" s="3"/>
      <c r="AC418" s="3"/>
      <c r="AF418" s="7">
        <v>0.54166666666666696</v>
      </c>
      <c r="AG418" s="11">
        <v>0.29358319136854061</v>
      </c>
      <c r="AH418" s="10">
        <v>1761</v>
      </c>
      <c r="AI418" s="10">
        <v>884</v>
      </c>
      <c r="AJ418" s="14">
        <v>204</v>
      </c>
      <c r="AK418" s="11">
        <v>0.50198750709823958</v>
      </c>
      <c r="AL418" s="11">
        <v>0.12745098039215685</v>
      </c>
      <c r="AM418" s="8">
        <v>1244</v>
      </c>
      <c r="AN418" s="15">
        <v>90</v>
      </c>
      <c r="AO418" s="13">
        <v>0.58130000000000004</v>
      </c>
      <c r="AP418" s="13"/>
      <c r="AS418" s="2"/>
      <c r="AT418" s="3"/>
      <c r="AW418" s="33"/>
    </row>
    <row r="419" spans="1:49" s="17" customFormat="1" ht="15.75" customHeight="1" x14ac:dyDescent="0.25">
      <c r="A419" s="7">
        <v>0.5625</v>
      </c>
      <c r="B419" s="11">
        <f t="shared" si="170"/>
        <v>0.18948126801152737</v>
      </c>
      <c r="C419" s="10">
        <v>1388</v>
      </c>
      <c r="D419" s="10">
        <v>930</v>
      </c>
      <c r="E419" s="14">
        <f t="shared" si="171"/>
        <v>114</v>
      </c>
      <c r="F419" s="11">
        <f t="shared" si="172"/>
        <v>0.67002881844380402</v>
      </c>
      <c r="G419" s="11">
        <f t="shared" si="175"/>
        <v>0.97368421052631582</v>
      </c>
      <c r="H419" s="8">
        <v>1125</v>
      </c>
      <c r="I419" s="15">
        <f t="shared" si="174"/>
        <v>113</v>
      </c>
      <c r="J419" s="13">
        <v>0.8417</v>
      </c>
      <c r="K419" s="13"/>
      <c r="Y419" s="3"/>
      <c r="Z419" s="3"/>
      <c r="AA419" s="3"/>
      <c r="AB419" s="3"/>
      <c r="AC419" s="3"/>
      <c r="AF419" s="7">
        <v>0.5625</v>
      </c>
      <c r="AG419" s="11">
        <v>0.29119170984455961</v>
      </c>
      <c r="AH419" s="10">
        <v>1930</v>
      </c>
      <c r="AI419" s="10">
        <v>971</v>
      </c>
      <c r="AJ419" s="14">
        <v>169</v>
      </c>
      <c r="AK419" s="11">
        <v>0.50310880829015547</v>
      </c>
      <c r="AL419" s="11">
        <v>0.51479289940828399</v>
      </c>
      <c r="AM419" s="8">
        <v>1368</v>
      </c>
      <c r="AN419" s="15">
        <v>124</v>
      </c>
      <c r="AO419" s="13">
        <v>0.59660000000000002</v>
      </c>
      <c r="AP419" s="13"/>
      <c r="AS419" s="2"/>
      <c r="AT419" s="3"/>
      <c r="AW419" s="33"/>
    </row>
    <row r="420" spans="1:49" s="17" customFormat="1" ht="15.75" customHeight="1" x14ac:dyDescent="0.25">
      <c r="A420" s="7">
        <v>0.58333333333333337</v>
      </c>
      <c r="B420" s="11">
        <f t="shared" si="170"/>
        <v>0.18175937904269082</v>
      </c>
      <c r="C420" s="10">
        <v>1546</v>
      </c>
      <c r="D420" s="10">
        <v>1056</v>
      </c>
      <c r="E420" s="14">
        <f t="shared" si="171"/>
        <v>158</v>
      </c>
      <c r="F420" s="11">
        <f t="shared" si="172"/>
        <v>0.68305304010349288</v>
      </c>
      <c r="G420" s="11">
        <f t="shared" si="175"/>
        <v>0.79746835443037978</v>
      </c>
      <c r="H420" s="8">
        <v>1265</v>
      </c>
      <c r="I420" s="15">
        <f t="shared" si="174"/>
        <v>140</v>
      </c>
      <c r="J420" s="13">
        <v>0.84730000000000005</v>
      </c>
      <c r="K420" s="13"/>
      <c r="Y420" s="3"/>
      <c r="Z420" s="3"/>
      <c r="AA420" s="3"/>
      <c r="AB420" s="3"/>
      <c r="AC420" s="3"/>
      <c r="AF420" s="7">
        <v>0.58333333333333337</v>
      </c>
      <c r="AG420" s="11">
        <v>0.29478138222849082</v>
      </c>
      <c r="AH420" s="10">
        <v>2127</v>
      </c>
      <c r="AI420" s="10">
        <v>1043</v>
      </c>
      <c r="AJ420" s="14">
        <v>197</v>
      </c>
      <c r="AK420" s="11">
        <v>0.49036201222378939</v>
      </c>
      <c r="AL420" s="11">
        <v>0.36548223350253806</v>
      </c>
      <c r="AM420" s="8">
        <v>1500</v>
      </c>
      <c r="AN420" s="15">
        <v>132</v>
      </c>
      <c r="AO420" s="13">
        <v>0.5968</v>
      </c>
      <c r="AP420" s="13"/>
      <c r="AS420" s="2"/>
      <c r="AT420" s="3"/>
      <c r="AW420" s="33"/>
    </row>
    <row r="421" spans="1:49" s="17" customFormat="1" ht="15.75" customHeight="1" x14ac:dyDescent="0.25">
      <c r="A421" s="7">
        <v>0.60416666666666663</v>
      </c>
      <c r="B421" s="11">
        <f t="shared" si="170"/>
        <v>0.17131001778304683</v>
      </c>
      <c r="C421" s="10">
        <v>1687</v>
      </c>
      <c r="D421" s="10">
        <v>1186</v>
      </c>
      <c r="E421" s="14">
        <f t="shared" si="171"/>
        <v>141</v>
      </c>
      <c r="F421" s="11">
        <f t="shared" si="172"/>
        <v>0.70302311796087724</v>
      </c>
      <c r="G421" s="11">
        <f t="shared" si="175"/>
        <v>0.92198581560283688</v>
      </c>
      <c r="H421" s="8">
        <v>1398</v>
      </c>
      <c r="I421" s="15">
        <f t="shared" si="174"/>
        <v>133</v>
      </c>
      <c r="J421" s="13">
        <v>0.85229999999999995</v>
      </c>
      <c r="K421" s="13"/>
      <c r="Y421" s="3"/>
      <c r="Z421" s="3"/>
      <c r="AA421" s="3"/>
      <c r="AB421" s="3"/>
      <c r="AC421" s="3"/>
      <c r="AF421" s="7">
        <v>0.60833333333333328</v>
      </c>
      <c r="AG421" s="11">
        <v>0.29163179916317994</v>
      </c>
      <c r="AH421" s="10">
        <v>2390</v>
      </c>
      <c r="AI421" s="10">
        <v>1198</v>
      </c>
      <c r="AJ421" s="14">
        <v>263</v>
      </c>
      <c r="AK421" s="11">
        <v>0.50125523012552298</v>
      </c>
      <c r="AL421" s="11">
        <v>0.58935361216730042</v>
      </c>
      <c r="AM421" s="8">
        <v>1693</v>
      </c>
      <c r="AN421" s="15">
        <v>193</v>
      </c>
      <c r="AO421" s="13">
        <v>0.6341</v>
      </c>
      <c r="AP421" s="13"/>
      <c r="AS421" s="2"/>
      <c r="AT421" s="3"/>
      <c r="AW421" s="33"/>
    </row>
    <row r="422" spans="1:49" s="17" customFormat="1" ht="15.75" customHeight="1" x14ac:dyDescent="0.25">
      <c r="A422" s="7">
        <v>0.625</v>
      </c>
      <c r="B422" s="11">
        <f t="shared" si="170"/>
        <v>0.16144708423326135</v>
      </c>
      <c r="C422" s="10">
        <v>1852</v>
      </c>
      <c r="D422" s="10">
        <v>1341</v>
      </c>
      <c r="E422" s="14">
        <f t="shared" si="171"/>
        <v>165</v>
      </c>
      <c r="F422" s="11">
        <f t="shared" si="172"/>
        <v>0.72408207343412523</v>
      </c>
      <c r="G422" s="11">
        <f t="shared" si="175"/>
        <v>0.93939393939393945</v>
      </c>
      <c r="H422" s="8">
        <v>1553</v>
      </c>
      <c r="I422" s="15">
        <f t="shared" si="174"/>
        <v>155</v>
      </c>
      <c r="J422" s="13">
        <v>0.8659</v>
      </c>
      <c r="K422" s="13"/>
      <c r="Y422" s="3"/>
      <c r="Z422" s="3"/>
      <c r="AA422" s="3"/>
      <c r="AB422" s="3"/>
      <c r="AC422" s="3"/>
      <c r="AF422" s="7">
        <v>0.625</v>
      </c>
      <c r="AG422" s="11">
        <v>0.27663772691396998</v>
      </c>
      <c r="AH422" s="10">
        <v>2534</v>
      </c>
      <c r="AI422" s="10">
        <v>1316</v>
      </c>
      <c r="AJ422" s="14">
        <v>144</v>
      </c>
      <c r="AK422" s="11">
        <v>0.51933701657458564</v>
      </c>
      <c r="AL422" s="11">
        <v>0.81944444444444442</v>
      </c>
      <c r="AM422" s="8">
        <v>1833</v>
      </c>
      <c r="AN422" s="15">
        <v>140</v>
      </c>
      <c r="AO422" s="13">
        <v>0.64149999999999996</v>
      </c>
      <c r="AP422" s="13"/>
      <c r="AS422" s="2"/>
      <c r="AT422" s="3"/>
      <c r="AW422" s="33"/>
    </row>
    <row r="423" spans="1:49" s="17" customFormat="1" ht="15.75" customHeight="1" x14ac:dyDescent="0.25">
      <c r="A423" s="7">
        <v>0.64583333333333337</v>
      </c>
      <c r="B423" s="11">
        <f>(C423-H423)/C423</f>
        <v>0.15773955773955775</v>
      </c>
      <c r="C423" s="10">
        <v>2035</v>
      </c>
      <c r="D423" s="10">
        <v>1495</v>
      </c>
      <c r="E423" s="14">
        <f t="shared" si="171"/>
        <v>183</v>
      </c>
      <c r="F423" s="11">
        <f t="shared" si="172"/>
        <v>0.73464373464373467</v>
      </c>
      <c r="G423" s="11">
        <f t="shared" si="175"/>
        <v>0.84153005464480879</v>
      </c>
      <c r="H423" s="8">
        <v>1714</v>
      </c>
      <c r="I423" s="15">
        <f t="shared" si="174"/>
        <v>161</v>
      </c>
      <c r="J423" s="13">
        <v>0.85409999999999997</v>
      </c>
      <c r="K423" s="13"/>
      <c r="Y423" s="3"/>
      <c r="Z423" s="3"/>
      <c r="AA423" s="3"/>
      <c r="AB423" s="3"/>
      <c r="AC423" s="3"/>
      <c r="AF423" s="7">
        <v>0.64583333333333337</v>
      </c>
      <c r="AG423" s="11">
        <v>0.266691257838436</v>
      </c>
      <c r="AH423" s="10">
        <v>2711</v>
      </c>
      <c r="AI423" s="10">
        <v>1469</v>
      </c>
      <c r="AJ423" s="14">
        <v>177</v>
      </c>
      <c r="AK423" s="11">
        <v>0.54186646993729248</v>
      </c>
      <c r="AL423" s="11">
        <v>0.86440677966101698</v>
      </c>
      <c r="AM423" s="8">
        <v>1988</v>
      </c>
      <c r="AN423" s="15">
        <v>155</v>
      </c>
      <c r="AO423" s="13">
        <v>0.66959999999999997</v>
      </c>
      <c r="AP423" s="13"/>
      <c r="AS423" s="2"/>
      <c r="AT423" s="3"/>
      <c r="AW423" s="33"/>
    </row>
    <row r="424" spans="1:49" s="17" customFormat="1" ht="15.75" customHeight="1" x14ac:dyDescent="0.25">
      <c r="A424" s="7">
        <v>0.66666666666666663</v>
      </c>
      <c r="B424" s="11">
        <f t="shared" ref="B424:B428" si="176">(C424-H424)/C424</f>
        <v>0.16267510167193855</v>
      </c>
      <c r="C424" s="10">
        <v>2213</v>
      </c>
      <c r="D424" s="10">
        <v>1620</v>
      </c>
      <c r="E424" s="14">
        <f t="shared" si="171"/>
        <v>178</v>
      </c>
      <c r="F424" s="11">
        <f t="shared" si="172"/>
        <v>0.73203795752372347</v>
      </c>
      <c r="G424" s="11">
        <f t="shared" si="175"/>
        <v>0.702247191011236</v>
      </c>
      <c r="H424" s="8">
        <v>1853</v>
      </c>
      <c r="I424" s="15">
        <f t="shared" si="174"/>
        <v>139</v>
      </c>
      <c r="J424" s="13">
        <v>0.85940000000000005</v>
      </c>
      <c r="K424" s="13"/>
      <c r="Y424" s="3"/>
      <c r="Z424" s="3"/>
      <c r="AA424" s="3"/>
      <c r="AB424" s="3"/>
      <c r="AC424" s="3"/>
      <c r="AF424" s="7">
        <v>0.66666666666666663</v>
      </c>
      <c r="AG424" s="11">
        <v>0.25695410292072324</v>
      </c>
      <c r="AH424" s="10">
        <v>2876</v>
      </c>
      <c r="AI424" s="10">
        <v>1610</v>
      </c>
      <c r="AJ424" s="14">
        <v>165</v>
      </c>
      <c r="AK424" s="11">
        <v>0.5598052851182197</v>
      </c>
      <c r="AL424" s="11">
        <v>0.8545454545454545</v>
      </c>
      <c r="AM424" s="8">
        <v>2137</v>
      </c>
      <c r="AN424" s="15">
        <v>149</v>
      </c>
      <c r="AO424" s="13">
        <v>0.67769999999999997</v>
      </c>
      <c r="AP424" s="13"/>
      <c r="AS424" s="2"/>
      <c r="AT424" s="3"/>
      <c r="AW424" s="33"/>
    </row>
    <row r="425" spans="1:49" s="17" customFormat="1" ht="15.75" customHeight="1" x14ac:dyDescent="0.25">
      <c r="A425" s="7">
        <v>0.6875</v>
      </c>
      <c r="B425" s="11" t="e">
        <f t="shared" si="176"/>
        <v>#DIV/0!</v>
      </c>
      <c r="C425" s="10"/>
      <c r="D425" s="10"/>
      <c r="E425" s="14">
        <f t="shared" si="171"/>
        <v>-2213</v>
      </c>
      <c r="F425" s="11" t="e">
        <f t="shared" si="172"/>
        <v>#DIV/0!</v>
      </c>
      <c r="G425" s="11">
        <f t="shared" si="175"/>
        <v>0.73203795752372347</v>
      </c>
      <c r="H425" s="8"/>
      <c r="I425" s="15">
        <f t="shared" si="174"/>
        <v>-1853</v>
      </c>
      <c r="J425" s="13"/>
      <c r="K425" s="13"/>
      <c r="Y425" s="3"/>
      <c r="Z425" s="3"/>
      <c r="AA425" s="3"/>
      <c r="AB425" s="3"/>
      <c r="AC425" s="3"/>
      <c r="AF425" s="7">
        <v>0.6875</v>
      </c>
      <c r="AG425" s="11">
        <v>0.24672774869109948</v>
      </c>
      <c r="AH425" s="10">
        <v>3056</v>
      </c>
      <c r="AI425" s="10">
        <v>1766</v>
      </c>
      <c r="AJ425" s="14">
        <v>180</v>
      </c>
      <c r="AK425" s="11">
        <v>0.57787958115183247</v>
      </c>
      <c r="AL425" s="11">
        <v>0.8666666666666667</v>
      </c>
      <c r="AM425" s="8">
        <v>2302</v>
      </c>
      <c r="AN425" s="15">
        <v>165</v>
      </c>
      <c r="AO425" s="13">
        <v>0.7</v>
      </c>
      <c r="AP425" s="13"/>
      <c r="AS425" s="2"/>
      <c r="AT425" s="3"/>
      <c r="AW425" s="33"/>
    </row>
    <row r="426" spans="1:49" s="17" customFormat="1" ht="15.75" customHeight="1" x14ac:dyDescent="0.25">
      <c r="A426" s="7">
        <v>0.70833333333333337</v>
      </c>
      <c r="B426" s="11">
        <f t="shared" si="176"/>
        <v>0.166793893129771</v>
      </c>
      <c r="C426" s="10">
        <v>2620</v>
      </c>
      <c r="D426" s="10">
        <v>1879</v>
      </c>
      <c r="E426" s="14">
        <f t="shared" si="171"/>
        <v>2620</v>
      </c>
      <c r="F426" s="11">
        <f t="shared" si="172"/>
        <v>0.71717557251908393</v>
      </c>
      <c r="G426" s="11">
        <f t="shared" si="175"/>
        <v>0.71717557251908393</v>
      </c>
      <c r="H426" s="8">
        <v>2183</v>
      </c>
      <c r="I426" s="15">
        <f t="shared" si="174"/>
        <v>2183</v>
      </c>
      <c r="J426" s="13">
        <v>0.86670000000000003</v>
      </c>
      <c r="K426" s="13"/>
      <c r="Y426" s="3"/>
      <c r="Z426" s="3"/>
      <c r="AA426" s="3"/>
      <c r="AB426" s="3"/>
      <c r="AC426" s="3"/>
      <c r="AF426" s="7">
        <v>0.70833333333333337</v>
      </c>
      <c r="AG426" s="11">
        <v>0.24976844705155912</v>
      </c>
      <c r="AH426" s="10">
        <v>3239</v>
      </c>
      <c r="AI426" s="10">
        <v>1870</v>
      </c>
      <c r="AJ426" s="14">
        <v>183</v>
      </c>
      <c r="AK426" s="11">
        <v>0.57733868477925288</v>
      </c>
      <c r="AL426" s="11">
        <v>0.56830601092896171</v>
      </c>
      <c r="AM426" s="8">
        <v>2430</v>
      </c>
      <c r="AN426" s="15">
        <v>128</v>
      </c>
      <c r="AO426" s="13">
        <v>0.70569999999999999</v>
      </c>
      <c r="AP426" s="13"/>
      <c r="AS426" s="2"/>
      <c r="AT426" s="3"/>
      <c r="AW426" s="33"/>
    </row>
    <row r="427" spans="1:49" s="17" customFormat="1" ht="15.75" customHeight="1" x14ac:dyDescent="0.25">
      <c r="A427" s="7">
        <v>0.72916666666666663</v>
      </c>
      <c r="B427" s="11">
        <f t="shared" si="176"/>
        <v>0.16005820298290288</v>
      </c>
      <c r="C427" s="10">
        <v>2749</v>
      </c>
      <c r="D427" s="10">
        <v>1995</v>
      </c>
      <c r="E427" s="14">
        <f t="shared" si="171"/>
        <v>129</v>
      </c>
      <c r="F427" s="11">
        <f t="shared" si="172"/>
        <v>0.72571844307020739</v>
      </c>
      <c r="G427" s="11">
        <f t="shared" si="175"/>
        <v>0.89922480620155043</v>
      </c>
      <c r="H427" s="8">
        <v>2309</v>
      </c>
      <c r="I427" s="15">
        <f t="shared" si="174"/>
        <v>126</v>
      </c>
      <c r="J427" s="13">
        <v>0.87290000000000001</v>
      </c>
      <c r="K427" s="13"/>
      <c r="Y427" s="3"/>
      <c r="Z427" s="3"/>
      <c r="AA427" s="3"/>
      <c r="AB427" s="3"/>
      <c r="AC427" s="3"/>
      <c r="AF427" s="7">
        <v>0.72916666666666663</v>
      </c>
      <c r="AG427" s="11">
        <v>0.23988183161004431</v>
      </c>
      <c r="AH427" s="10">
        <v>3385</v>
      </c>
      <c r="AI427" s="10">
        <v>2005</v>
      </c>
      <c r="AJ427" s="14">
        <v>146</v>
      </c>
      <c r="AK427" s="11">
        <v>0.59231905465288037</v>
      </c>
      <c r="AL427" s="11">
        <v>0.92465753424657537</v>
      </c>
      <c r="AM427" s="8">
        <v>2573</v>
      </c>
      <c r="AN427" s="15">
        <v>143</v>
      </c>
      <c r="AO427" s="13">
        <v>0.71960000000000002</v>
      </c>
      <c r="AP427" s="13"/>
      <c r="AS427" s="2"/>
      <c r="AT427" s="3"/>
      <c r="AW427" s="33"/>
    </row>
    <row r="428" spans="1:49" s="17" customFormat="1" ht="15.75" customHeight="1" x14ac:dyDescent="0.25">
      <c r="A428" s="7">
        <v>0.75</v>
      </c>
      <c r="B428" s="11">
        <f t="shared" si="176"/>
        <v>0.15935415935415936</v>
      </c>
      <c r="C428" s="10">
        <v>2849</v>
      </c>
      <c r="D428" s="10">
        <v>2081</v>
      </c>
      <c r="E428" s="14">
        <f t="shared" si="171"/>
        <v>100</v>
      </c>
      <c r="F428" s="11">
        <f t="shared" si="172"/>
        <v>0.73043173043173049</v>
      </c>
      <c r="G428" s="11">
        <f t="shared" si="175"/>
        <v>0.86</v>
      </c>
      <c r="H428" s="8">
        <v>2395</v>
      </c>
      <c r="I428" s="15">
        <f t="shared" si="174"/>
        <v>86</v>
      </c>
      <c r="J428" s="13">
        <v>0.878</v>
      </c>
      <c r="K428" s="13"/>
      <c r="Y428" s="3"/>
      <c r="Z428" s="3"/>
      <c r="AA428" s="3"/>
      <c r="AB428" s="3"/>
      <c r="AC428" s="3"/>
      <c r="AF428" s="7">
        <v>0.75</v>
      </c>
      <c r="AG428" s="11">
        <f t="shared" ref="AG428" si="177">(AH428-AM428)/AH428</f>
        <v>0.11769087523277467</v>
      </c>
      <c r="AH428" s="10">
        <f t="shared" ref="AH428" si="178">$E$16</f>
        <v>2685</v>
      </c>
      <c r="AI428" s="10">
        <f t="shared" ref="AI428" si="179">$AF$16</f>
        <v>2234</v>
      </c>
      <c r="AJ428" s="14">
        <f t="shared" ref="AJ428" si="180">AH428-AH427</f>
        <v>-700</v>
      </c>
      <c r="AK428" s="11">
        <f t="shared" ref="AK428" si="181">AI428/AH428</f>
        <v>0.83202979515828679</v>
      </c>
      <c r="AL428" s="11">
        <f t="shared" ref="AL428" si="182">(AI428-AI427)/AJ428</f>
        <v>-0.32714285714285712</v>
      </c>
      <c r="AM428" s="8">
        <f t="shared" ref="AM428" si="183">$AU$16</f>
        <v>2369</v>
      </c>
      <c r="AN428" s="15">
        <f t="shared" ref="AN428" si="184">AM428-AM427</f>
        <v>-204</v>
      </c>
      <c r="AO428" s="13">
        <f>$AO$11</f>
        <v>0.87760000000000005</v>
      </c>
      <c r="AP428" s="13"/>
      <c r="AS428" s="2"/>
      <c r="AT428" s="3"/>
      <c r="AW428" s="33"/>
    </row>
    <row r="429" spans="1:49" s="17" customFormat="1" ht="15.75" customHeight="1" x14ac:dyDescent="0.15">
      <c r="F429" s="2"/>
      <c r="Y429" s="3"/>
      <c r="Z429" s="3"/>
      <c r="AA429" s="3"/>
      <c r="AB429" s="3"/>
      <c r="AC429" s="3"/>
      <c r="AH429" s="2"/>
      <c r="AI429" s="2"/>
      <c r="AJ429" s="2"/>
      <c r="AK429" s="2"/>
      <c r="AL429" s="2"/>
      <c r="AM429" s="2"/>
      <c r="AN429" s="2"/>
      <c r="AO429" s="5"/>
      <c r="AP429" s="2"/>
      <c r="AS429" s="2"/>
      <c r="AT429" s="3"/>
      <c r="AW429" s="33"/>
    </row>
    <row r="430" spans="1:49" s="17" customFormat="1" ht="15.75" customHeight="1" x14ac:dyDescent="0.15">
      <c r="A430" s="67">
        <v>43900</v>
      </c>
      <c r="B430" s="68"/>
      <c r="C430" s="68"/>
      <c r="D430" s="68"/>
      <c r="E430" s="68"/>
      <c r="F430" s="68"/>
      <c r="G430" s="69"/>
      <c r="Y430" s="3"/>
      <c r="Z430" s="3"/>
      <c r="AA430" s="3"/>
      <c r="AB430" s="3"/>
      <c r="AC430" s="3"/>
      <c r="AF430" s="67">
        <v>43899</v>
      </c>
      <c r="AG430" s="68"/>
      <c r="AH430" s="68"/>
      <c r="AI430" s="68"/>
      <c r="AJ430" s="68"/>
      <c r="AK430" s="68"/>
      <c r="AL430" s="69"/>
      <c r="AS430" s="2"/>
      <c r="AT430" s="3"/>
      <c r="AW430" s="33"/>
    </row>
    <row r="431" spans="1:49" s="17" customFormat="1" ht="15.75" customHeight="1" x14ac:dyDescent="0.25">
      <c r="A431" s="70" t="s">
        <v>102</v>
      </c>
      <c r="B431" s="71"/>
      <c r="C431" s="71"/>
      <c r="D431" s="71"/>
      <c r="E431" s="71"/>
      <c r="F431" s="71"/>
      <c r="G431" s="72"/>
      <c r="H431" s="18"/>
      <c r="I431" s="18"/>
      <c r="J431" s="18"/>
      <c r="K431" s="18"/>
      <c r="Y431" s="3"/>
      <c r="Z431" s="3"/>
      <c r="AA431" s="3"/>
      <c r="AB431" s="3"/>
      <c r="AC431" s="3"/>
      <c r="AF431" s="70" t="s">
        <v>72</v>
      </c>
      <c r="AG431" s="71"/>
      <c r="AH431" s="71"/>
      <c r="AI431" s="71"/>
      <c r="AJ431" s="71"/>
      <c r="AK431" s="71"/>
      <c r="AL431" s="72"/>
      <c r="AM431" s="18"/>
      <c r="AN431" s="18"/>
      <c r="AO431" s="18"/>
      <c r="AP431" s="18"/>
      <c r="AS431" s="2"/>
      <c r="AT431" s="3"/>
      <c r="AW431" s="33"/>
    </row>
    <row r="432" spans="1:49" s="17" customFormat="1" ht="15.75" customHeight="1" x14ac:dyDescent="0.25">
      <c r="A432" s="9" t="s">
        <v>0</v>
      </c>
      <c r="B432" s="16" t="s">
        <v>100</v>
      </c>
      <c r="C432" s="9" t="s">
        <v>1</v>
      </c>
      <c r="D432" s="9" t="s">
        <v>2</v>
      </c>
      <c r="E432" s="9" t="s">
        <v>3</v>
      </c>
      <c r="F432" s="9" t="s">
        <v>4</v>
      </c>
      <c r="G432" s="9" t="s">
        <v>5</v>
      </c>
      <c r="H432" s="6" t="s">
        <v>6</v>
      </c>
      <c r="I432" s="9" t="s">
        <v>7</v>
      </c>
      <c r="J432" s="9" t="s">
        <v>8</v>
      </c>
      <c r="K432" s="9" t="s">
        <v>71</v>
      </c>
      <c r="Y432" s="3"/>
      <c r="Z432" s="3"/>
      <c r="AA432" s="3"/>
      <c r="AB432" s="3"/>
      <c r="AC432" s="3"/>
      <c r="AF432" s="9" t="s">
        <v>0</v>
      </c>
      <c r="AG432" s="16" t="s">
        <v>70</v>
      </c>
      <c r="AH432" s="9" t="s">
        <v>1</v>
      </c>
      <c r="AI432" s="9" t="s">
        <v>2</v>
      </c>
      <c r="AJ432" s="9" t="s">
        <v>3</v>
      </c>
      <c r="AK432" s="9" t="s">
        <v>4</v>
      </c>
      <c r="AL432" s="9" t="s">
        <v>5</v>
      </c>
      <c r="AM432" s="6" t="s">
        <v>6</v>
      </c>
      <c r="AN432" s="9" t="s">
        <v>7</v>
      </c>
      <c r="AO432" s="9" t="s">
        <v>8</v>
      </c>
      <c r="AP432" s="9" t="s">
        <v>71</v>
      </c>
      <c r="AQ432" s="27"/>
      <c r="AR432" s="9" t="s">
        <v>88</v>
      </c>
      <c r="AS432" s="9" t="s">
        <v>92</v>
      </c>
      <c r="AT432" s="9" t="s">
        <v>89</v>
      </c>
      <c r="AU432" s="9" t="s">
        <v>90</v>
      </c>
      <c r="AV432" s="9" t="s">
        <v>73</v>
      </c>
      <c r="AW432" s="33"/>
    </row>
    <row r="433" spans="1:50" s="17" customFormat="1" ht="15.75" customHeight="1" x14ac:dyDescent="0.25">
      <c r="A433" s="7">
        <v>0.39583333333333331</v>
      </c>
      <c r="B433" s="11">
        <v>2.030456852791878E-2</v>
      </c>
      <c r="C433" s="10">
        <v>197</v>
      </c>
      <c r="D433" s="10">
        <v>192</v>
      </c>
      <c r="E433" s="10">
        <v>197</v>
      </c>
      <c r="F433" s="11">
        <v>0.97461928934010156</v>
      </c>
      <c r="G433" s="12">
        <v>0.97461928934010156</v>
      </c>
      <c r="H433" s="8">
        <v>193</v>
      </c>
      <c r="I433" s="15">
        <v>193</v>
      </c>
      <c r="J433" s="13">
        <v>0.5968</v>
      </c>
      <c r="K433" s="13">
        <v>0.88890000000000002</v>
      </c>
      <c r="Y433" s="3"/>
      <c r="Z433" s="3"/>
      <c r="AA433" s="3"/>
      <c r="AB433" s="3"/>
      <c r="AC433" s="3"/>
      <c r="AF433" s="7">
        <v>0.39583333333333331</v>
      </c>
      <c r="AG433" s="11">
        <f>(AH433-AM433)/AH433</f>
        <v>2.6737967914438502E-2</v>
      </c>
      <c r="AH433" s="10">
        <v>187</v>
      </c>
      <c r="AI433" s="10">
        <v>182</v>
      </c>
      <c r="AJ433" s="10">
        <v>187</v>
      </c>
      <c r="AK433" s="11">
        <f>AI433/AH433</f>
        <v>0.9732620320855615</v>
      </c>
      <c r="AL433" s="12">
        <f>AI433/AH433</f>
        <v>0.9732620320855615</v>
      </c>
      <c r="AM433" s="8">
        <v>182</v>
      </c>
      <c r="AN433" s="15">
        <f>AM433</f>
        <v>182</v>
      </c>
      <c r="AO433" s="13">
        <v>1</v>
      </c>
      <c r="AP433" s="13">
        <v>1</v>
      </c>
      <c r="AQ433" s="27" t="s">
        <v>85</v>
      </c>
      <c r="AR433" s="46">
        <v>3526</v>
      </c>
      <c r="AS433" s="47">
        <f>(AR433-AT433)/AR433</f>
        <v>0.23964832671582531</v>
      </c>
      <c r="AT433" s="46">
        <v>2681</v>
      </c>
      <c r="AU433" s="48">
        <v>2108</v>
      </c>
      <c r="AV433" s="49">
        <f>AU433/AR433</f>
        <v>0.59784458309699373</v>
      </c>
      <c r="AW433" s="33"/>
    </row>
    <row r="434" spans="1:50" s="17" customFormat="1" ht="15.75" customHeight="1" x14ac:dyDescent="0.25">
      <c r="A434" s="7">
        <v>0.41666666666666669</v>
      </c>
      <c r="B434" s="11">
        <v>5.0377833753148617E-2</v>
      </c>
      <c r="C434" s="10">
        <v>397</v>
      </c>
      <c r="D434" s="10">
        <v>375</v>
      </c>
      <c r="E434" s="14">
        <v>200</v>
      </c>
      <c r="F434" s="11">
        <v>0.94458438287153657</v>
      </c>
      <c r="G434" s="11">
        <v>0.91500000000000004</v>
      </c>
      <c r="H434" s="8">
        <v>377</v>
      </c>
      <c r="I434" s="15">
        <v>184</v>
      </c>
      <c r="J434" s="13">
        <v>0.97060000000000002</v>
      </c>
      <c r="K434" s="13">
        <v>1</v>
      </c>
      <c r="Y434" s="3"/>
      <c r="Z434" s="3"/>
      <c r="AA434" s="3"/>
      <c r="AB434" s="3"/>
      <c r="AC434" s="3"/>
      <c r="AF434" s="7">
        <v>0.41666666666666669</v>
      </c>
      <c r="AG434" s="11">
        <f t="shared" ref="AG434:AG444" si="185">(AH434-AM434)/AH434</f>
        <v>4.189944134078212E-2</v>
      </c>
      <c r="AH434" s="10">
        <v>358</v>
      </c>
      <c r="AI434" s="10">
        <v>343</v>
      </c>
      <c r="AJ434" s="14">
        <f t="shared" ref="AJ434:AJ450" si="186">AH434-AH433</f>
        <v>171</v>
      </c>
      <c r="AK434" s="11">
        <f t="shared" ref="AK434:AK450" si="187">AI434/AH434</f>
        <v>0.95810055865921784</v>
      </c>
      <c r="AL434" s="11">
        <f t="shared" ref="AL434:AL435" si="188">(AI434-AI433)/AJ434</f>
        <v>0.94152046783625731</v>
      </c>
      <c r="AM434" s="8">
        <v>343</v>
      </c>
      <c r="AN434" s="15">
        <f>AM434-AM433</f>
        <v>161</v>
      </c>
      <c r="AO434" s="13">
        <v>1</v>
      </c>
      <c r="AP434" s="13">
        <v>1</v>
      </c>
      <c r="AQ434" s="27" t="s">
        <v>86</v>
      </c>
      <c r="AR434" s="46">
        <v>426</v>
      </c>
      <c r="AS434" s="47">
        <f>(AR434-AT434)/AR434</f>
        <v>0.31690140845070425</v>
      </c>
      <c r="AT434" s="46">
        <v>291</v>
      </c>
      <c r="AU434" s="46">
        <v>242</v>
      </c>
      <c r="AV434" s="45">
        <f>AU434/AR434</f>
        <v>0.568075117370892</v>
      </c>
      <c r="AW434" s="34">
        <f>AW16/AU16</f>
        <v>7.1933676500476832E-3</v>
      </c>
      <c r="AX434" s="17">
        <f>47/60</f>
        <v>0.78333333333333333</v>
      </c>
    </row>
    <row r="435" spans="1:50" s="17" customFormat="1" ht="15.75" customHeight="1" x14ac:dyDescent="0.25">
      <c r="A435" s="7">
        <v>0.43958333333333338</v>
      </c>
      <c r="B435" s="11">
        <v>9.8522167487684734E-2</v>
      </c>
      <c r="C435" s="10">
        <v>609</v>
      </c>
      <c r="D435" s="10">
        <v>535</v>
      </c>
      <c r="E435" s="14">
        <v>212</v>
      </c>
      <c r="F435" s="11">
        <v>0.87848932676518887</v>
      </c>
      <c r="G435" s="11">
        <v>0.75471698113207553</v>
      </c>
      <c r="H435" s="8">
        <v>549</v>
      </c>
      <c r="I435" s="15">
        <v>172</v>
      </c>
      <c r="J435" s="13">
        <v>0.97870000000000001</v>
      </c>
      <c r="K435" s="13">
        <v>1</v>
      </c>
      <c r="Y435" s="3"/>
      <c r="Z435" s="3"/>
      <c r="AA435" s="3"/>
      <c r="AB435" s="3"/>
      <c r="AC435" s="3"/>
      <c r="AF435" s="7">
        <v>0.43958333333333338</v>
      </c>
      <c r="AG435" s="11">
        <f t="shared" si="185"/>
        <v>0.10631229235880399</v>
      </c>
      <c r="AH435" s="10">
        <v>602</v>
      </c>
      <c r="AI435" s="10">
        <v>533</v>
      </c>
      <c r="AJ435" s="14">
        <f t="shared" si="186"/>
        <v>244</v>
      </c>
      <c r="AK435" s="11">
        <f t="shared" si="187"/>
        <v>0.88538205980066442</v>
      </c>
      <c r="AL435" s="11">
        <f t="shared" si="188"/>
        <v>0.77868852459016391</v>
      </c>
      <c r="AM435" s="8">
        <v>538</v>
      </c>
      <c r="AN435" s="15">
        <f t="shared" ref="AN435:AN450" si="189">AM435-AM434</f>
        <v>195</v>
      </c>
      <c r="AO435" s="13">
        <v>0.94440000000000002</v>
      </c>
      <c r="AP435" s="13">
        <v>1</v>
      </c>
      <c r="AQ435" s="28" t="s">
        <v>87</v>
      </c>
      <c r="AR435" s="46">
        <f>SUM(AR433:AR434)</f>
        <v>3952</v>
      </c>
      <c r="AS435" s="47">
        <f>(AR435-AT435)/AR435</f>
        <v>0.2479757085020243</v>
      </c>
      <c r="AT435" s="46">
        <f>SUM(AT433:AT434)</f>
        <v>2972</v>
      </c>
      <c r="AU435" s="46">
        <f>SUM(AU433:AU434)</f>
        <v>2350</v>
      </c>
      <c r="AV435" s="47">
        <f>AU435/AR435</f>
        <v>0.59463562753036436</v>
      </c>
      <c r="AW435" s="33"/>
    </row>
    <row r="436" spans="1:50" s="17" customFormat="1" ht="15.75" customHeight="1" x14ac:dyDescent="0.25">
      <c r="A436" s="7">
        <v>0.45833333333333331</v>
      </c>
      <c r="B436" s="11">
        <v>0.15331807780320367</v>
      </c>
      <c r="C436" s="10">
        <v>874</v>
      </c>
      <c r="D436" s="10">
        <v>693</v>
      </c>
      <c r="E436" s="14">
        <v>265</v>
      </c>
      <c r="F436" s="11">
        <v>0.79290617848970246</v>
      </c>
      <c r="G436" s="11">
        <v>0.5962264150943396</v>
      </c>
      <c r="H436" s="8">
        <v>740</v>
      </c>
      <c r="I436" s="15">
        <v>191</v>
      </c>
      <c r="J436" s="13">
        <v>0.83330000000000004</v>
      </c>
      <c r="K436" s="13">
        <v>1</v>
      </c>
      <c r="Y436" s="3"/>
      <c r="Z436" s="3"/>
      <c r="AA436" s="3"/>
      <c r="AB436" s="3"/>
      <c r="AC436" s="3"/>
      <c r="AF436" s="7">
        <v>0.45833333333333331</v>
      </c>
      <c r="AG436" s="11">
        <f t="shared" si="185"/>
        <v>0.18285714285714286</v>
      </c>
      <c r="AH436" s="10">
        <v>875</v>
      </c>
      <c r="AI436" s="10">
        <v>651</v>
      </c>
      <c r="AJ436" s="14">
        <f t="shared" si="186"/>
        <v>273</v>
      </c>
      <c r="AK436" s="11">
        <f t="shared" si="187"/>
        <v>0.74399999999999999</v>
      </c>
      <c r="AL436" s="11">
        <f>(AI436-AI435)/AJ436</f>
        <v>0.43223443223443225</v>
      </c>
      <c r="AM436" s="8">
        <v>715</v>
      </c>
      <c r="AN436" s="15">
        <f t="shared" si="189"/>
        <v>177</v>
      </c>
      <c r="AO436" s="13">
        <v>0.79490000000000005</v>
      </c>
      <c r="AP436" s="13">
        <v>1</v>
      </c>
      <c r="AS436" s="2"/>
      <c r="AT436" s="3"/>
      <c r="AW436" s="33"/>
    </row>
    <row r="437" spans="1:50" s="17" customFormat="1" ht="15.75" customHeight="1" x14ac:dyDescent="0.25">
      <c r="A437" s="7">
        <v>0.47916666666666669</v>
      </c>
      <c r="B437" s="11">
        <v>0.21739130434782608</v>
      </c>
      <c r="C437" s="10">
        <v>1150</v>
      </c>
      <c r="D437" s="10">
        <v>742</v>
      </c>
      <c r="E437" s="14">
        <v>276</v>
      </c>
      <c r="F437" s="11">
        <v>0.64521739130434785</v>
      </c>
      <c r="G437" s="11">
        <v>0.17753623188405798</v>
      </c>
      <c r="H437" s="8">
        <v>900</v>
      </c>
      <c r="I437" s="15">
        <v>160</v>
      </c>
      <c r="J437" s="13">
        <v>0.70650000000000002</v>
      </c>
      <c r="K437" s="13">
        <v>0.83330000000000004</v>
      </c>
      <c r="Y437" s="3"/>
      <c r="Z437" s="3"/>
      <c r="AA437" s="3"/>
      <c r="AB437" s="3"/>
      <c r="AC437" s="3"/>
      <c r="AF437" s="7">
        <v>0.47916666666666669</v>
      </c>
      <c r="AG437" s="11">
        <f t="shared" si="185"/>
        <v>0.24561403508771928</v>
      </c>
      <c r="AH437" s="10">
        <v>1140</v>
      </c>
      <c r="AI437" s="10">
        <v>685</v>
      </c>
      <c r="AJ437" s="14">
        <f t="shared" si="186"/>
        <v>265</v>
      </c>
      <c r="AK437" s="11">
        <f t="shared" si="187"/>
        <v>0.60087719298245612</v>
      </c>
      <c r="AL437" s="11">
        <f t="shared" ref="AL437:AL450" si="190">(AI437-AI436)/AJ437</f>
        <v>0.12830188679245283</v>
      </c>
      <c r="AM437" s="8">
        <v>860</v>
      </c>
      <c r="AN437" s="15">
        <f t="shared" si="189"/>
        <v>145</v>
      </c>
      <c r="AO437" s="13">
        <v>0.76549999999999996</v>
      </c>
      <c r="AP437" s="13">
        <v>1</v>
      </c>
      <c r="AS437" s="2"/>
      <c r="AT437" s="3"/>
      <c r="AW437" s="9" t="s">
        <v>93</v>
      </c>
    </row>
    <row r="438" spans="1:50" s="17" customFormat="1" ht="15.75" customHeight="1" x14ac:dyDescent="0.25">
      <c r="A438" s="7">
        <v>0.5</v>
      </c>
      <c r="B438" s="11">
        <v>0.23965141612200436</v>
      </c>
      <c r="C438" s="10">
        <v>1377</v>
      </c>
      <c r="D438" s="10">
        <v>816</v>
      </c>
      <c r="E438" s="14">
        <v>227</v>
      </c>
      <c r="F438" s="11">
        <v>0.59259259259259256</v>
      </c>
      <c r="G438" s="11">
        <v>0.32599118942731276</v>
      </c>
      <c r="H438" s="8">
        <v>1047</v>
      </c>
      <c r="I438" s="15">
        <v>147</v>
      </c>
      <c r="J438" s="13">
        <v>0.65</v>
      </c>
      <c r="K438" s="13">
        <v>0.82609999999999995</v>
      </c>
      <c r="Y438" s="3"/>
      <c r="Z438" s="3"/>
      <c r="AA438" s="3"/>
      <c r="AB438" s="3"/>
      <c r="AC438" s="3"/>
      <c r="AF438" s="7">
        <v>0.5</v>
      </c>
      <c r="AG438" s="11">
        <f t="shared" si="185"/>
        <v>0.28276353276353278</v>
      </c>
      <c r="AH438" s="10">
        <v>1404</v>
      </c>
      <c r="AI438" s="10">
        <v>712</v>
      </c>
      <c r="AJ438" s="14">
        <f t="shared" si="186"/>
        <v>264</v>
      </c>
      <c r="AK438" s="11">
        <f t="shared" si="187"/>
        <v>0.50712250712250717</v>
      </c>
      <c r="AL438" s="11">
        <f t="shared" si="190"/>
        <v>0.10227272727272728</v>
      </c>
      <c r="AM438" s="8">
        <v>1007</v>
      </c>
      <c r="AN438" s="15">
        <f t="shared" si="189"/>
        <v>147</v>
      </c>
      <c r="AO438" s="13">
        <v>0.61650000000000005</v>
      </c>
      <c r="AP438" s="13">
        <v>0.80769999999999997</v>
      </c>
      <c r="AS438" s="2"/>
      <c r="AT438" s="3"/>
      <c r="AW438" s="48">
        <v>9.7799999999999994</v>
      </c>
    </row>
    <row r="439" spans="1:50" s="17" customFormat="1" ht="15.75" customHeight="1" x14ac:dyDescent="0.25">
      <c r="A439" s="7">
        <v>0.52083333333333337</v>
      </c>
      <c r="B439" s="11">
        <v>0.25883108542068078</v>
      </c>
      <c r="C439" s="10">
        <v>1557</v>
      </c>
      <c r="D439" s="10">
        <v>858</v>
      </c>
      <c r="E439" s="14">
        <v>180</v>
      </c>
      <c r="F439" s="11">
        <v>0.55105973025048172</v>
      </c>
      <c r="G439" s="11">
        <v>0.23333333333333334</v>
      </c>
      <c r="H439" s="8">
        <v>1154</v>
      </c>
      <c r="I439" s="15">
        <v>107</v>
      </c>
      <c r="J439" s="13">
        <v>0.64229999999999998</v>
      </c>
      <c r="K439" s="13">
        <v>0.83330000000000004</v>
      </c>
      <c r="Y439" s="3"/>
      <c r="Z439" s="3"/>
      <c r="AA439" s="3"/>
      <c r="AB439" s="3"/>
      <c r="AC439" s="3"/>
      <c r="AF439" s="7">
        <v>0.52083333333333337</v>
      </c>
      <c r="AG439" s="11">
        <f t="shared" si="185"/>
        <v>0.33455210237659966</v>
      </c>
      <c r="AH439" s="10">
        <v>1641</v>
      </c>
      <c r="AI439" s="10">
        <v>731</v>
      </c>
      <c r="AJ439" s="14">
        <f t="shared" si="186"/>
        <v>237</v>
      </c>
      <c r="AK439" s="11">
        <f t="shared" si="187"/>
        <v>0.44546008531383302</v>
      </c>
      <c r="AL439" s="11">
        <f t="shared" si="190"/>
        <v>8.0168776371308023E-2</v>
      </c>
      <c r="AM439" s="8">
        <v>1092</v>
      </c>
      <c r="AN439" s="15">
        <f t="shared" si="189"/>
        <v>85</v>
      </c>
      <c r="AO439" s="13">
        <v>0.57789999999999997</v>
      </c>
      <c r="AP439" s="13">
        <v>0.8276</v>
      </c>
      <c r="AS439" s="2"/>
      <c r="AT439" s="3"/>
      <c r="AW439" s="48">
        <v>12.54</v>
      </c>
    </row>
    <row r="440" spans="1:50" s="17" customFormat="1" ht="15.75" customHeight="1" x14ac:dyDescent="0.25">
      <c r="A440" s="7">
        <v>0.54166666666666696</v>
      </c>
      <c r="B440" s="11">
        <v>0.29358319136854061</v>
      </c>
      <c r="C440" s="10">
        <v>1761</v>
      </c>
      <c r="D440" s="10">
        <v>884</v>
      </c>
      <c r="E440" s="14">
        <v>204</v>
      </c>
      <c r="F440" s="11">
        <v>0.50198750709823958</v>
      </c>
      <c r="G440" s="11">
        <v>0.12745098039215685</v>
      </c>
      <c r="H440" s="8">
        <v>1244</v>
      </c>
      <c r="I440" s="15">
        <v>90</v>
      </c>
      <c r="J440" s="13">
        <v>0.58130000000000004</v>
      </c>
      <c r="K440" s="13">
        <v>0.85709999999999997</v>
      </c>
      <c r="Y440" s="3"/>
      <c r="Z440" s="3"/>
      <c r="AA440" s="3"/>
      <c r="AB440" s="3"/>
      <c r="AC440" s="3"/>
      <c r="AF440" s="7">
        <v>0.54166666666666696</v>
      </c>
      <c r="AG440" s="11">
        <f t="shared" si="185"/>
        <v>0.3639291465378422</v>
      </c>
      <c r="AH440" s="10">
        <v>1863</v>
      </c>
      <c r="AI440" s="10">
        <v>751</v>
      </c>
      <c r="AJ440" s="14">
        <f t="shared" si="186"/>
        <v>222</v>
      </c>
      <c r="AK440" s="11">
        <f t="shared" si="187"/>
        <v>0.40311325818572197</v>
      </c>
      <c r="AL440" s="11">
        <f t="shared" si="190"/>
        <v>9.0090090090090086E-2</v>
      </c>
      <c r="AM440" s="8">
        <v>1185</v>
      </c>
      <c r="AN440" s="15">
        <f t="shared" si="189"/>
        <v>93</v>
      </c>
      <c r="AO440" s="13">
        <v>0.5665</v>
      </c>
      <c r="AP440" s="13">
        <v>0.84850000000000003</v>
      </c>
      <c r="AS440" s="2"/>
      <c r="AT440" s="3"/>
      <c r="AW440" s="50">
        <f>(AT501*AW438+AT502*AW439)/AT503</f>
        <v>9.8529576059850363</v>
      </c>
    </row>
    <row r="441" spans="1:50" s="17" customFormat="1" ht="15.75" customHeight="1" x14ac:dyDescent="0.25">
      <c r="A441" s="7">
        <v>0.5625</v>
      </c>
      <c r="B441" s="11">
        <v>0.29119170984455961</v>
      </c>
      <c r="C441" s="10">
        <v>1930</v>
      </c>
      <c r="D441" s="10">
        <v>971</v>
      </c>
      <c r="E441" s="14">
        <v>169</v>
      </c>
      <c r="F441" s="11">
        <v>0.50310880829015547</v>
      </c>
      <c r="G441" s="11">
        <v>0.51479289940828399</v>
      </c>
      <c r="H441" s="8">
        <v>1368</v>
      </c>
      <c r="I441" s="15">
        <v>124</v>
      </c>
      <c r="J441" s="13">
        <v>0.59660000000000002</v>
      </c>
      <c r="K441" s="13">
        <v>0.86670000000000003</v>
      </c>
      <c r="Y441" s="3"/>
      <c r="Z441" s="3"/>
      <c r="AA441" s="3"/>
      <c r="AB441" s="3"/>
      <c r="AC441" s="3"/>
      <c r="AF441" s="7">
        <v>0.5625</v>
      </c>
      <c r="AG441" s="11">
        <f t="shared" si="185"/>
        <v>0.36764001914791766</v>
      </c>
      <c r="AH441" s="10">
        <v>2089</v>
      </c>
      <c r="AI441" s="10">
        <v>816</v>
      </c>
      <c r="AJ441" s="14">
        <f t="shared" si="186"/>
        <v>226</v>
      </c>
      <c r="AK441" s="11">
        <f t="shared" si="187"/>
        <v>0.39061752034466252</v>
      </c>
      <c r="AL441" s="11">
        <f t="shared" si="190"/>
        <v>0.28761061946902655</v>
      </c>
      <c r="AM441" s="8">
        <v>1321</v>
      </c>
      <c r="AN441" s="15">
        <f t="shared" si="189"/>
        <v>136</v>
      </c>
      <c r="AO441" s="13">
        <v>0.52790000000000004</v>
      </c>
      <c r="AP441" s="13">
        <v>0.83330000000000004</v>
      </c>
      <c r="AS441" s="2"/>
      <c r="AT441" s="3"/>
      <c r="AW441" s="33"/>
    </row>
    <row r="442" spans="1:50" s="17" customFormat="1" ht="15.75" customHeight="1" x14ac:dyDescent="0.25">
      <c r="A442" s="7">
        <v>0.58333333333333337</v>
      </c>
      <c r="B442" s="11">
        <v>0.29478138222849082</v>
      </c>
      <c r="C442" s="10">
        <v>2127</v>
      </c>
      <c r="D442" s="10">
        <v>1043</v>
      </c>
      <c r="E442" s="14">
        <v>197</v>
      </c>
      <c r="F442" s="11">
        <v>0.49036201222378939</v>
      </c>
      <c r="G442" s="11">
        <v>0.36548223350253806</v>
      </c>
      <c r="H442" s="8">
        <v>1500</v>
      </c>
      <c r="I442" s="15">
        <v>132</v>
      </c>
      <c r="J442" s="13">
        <v>0.5968</v>
      </c>
      <c r="K442" s="13">
        <v>0.88890000000000002</v>
      </c>
      <c r="Y442" s="3"/>
      <c r="Z442" s="3"/>
      <c r="AA442" s="3"/>
      <c r="AB442" s="3"/>
      <c r="AC442" s="3"/>
      <c r="AF442" s="7">
        <v>0.58333333333333337</v>
      </c>
      <c r="AG442" s="11">
        <f t="shared" si="185"/>
        <v>0.37473233404710921</v>
      </c>
      <c r="AH442" s="10">
        <v>2335</v>
      </c>
      <c r="AI442" s="10">
        <v>887</v>
      </c>
      <c r="AJ442" s="14">
        <f t="shared" si="186"/>
        <v>246</v>
      </c>
      <c r="AK442" s="11">
        <f t="shared" si="187"/>
        <v>0.3798715203426124</v>
      </c>
      <c r="AL442" s="11">
        <f t="shared" si="190"/>
        <v>0.2886178861788618</v>
      </c>
      <c r="AM442" s="8">
        <v>1460</v>
      </c>
      <c r="AN442" s="15">
        <f t="shared" si="189"/>
        <v>139</v>
      </c>
      <c r="AO442" s="13">
        <v>0.4955</v>
      </c>
      <c r="AP442" s="13">
        <v>0.8427</v>
      </c>
      <c r="AS442" s="2"/>
      <c r="AT442" s="3"/>
      <c r="AW442" s="33"/>
    </row>
    <row r="443" spans="1:50" s="17" customFormat="1" ht="15.75" customHeight="1" x14ac:dyDescent="0.25">
      <c r="A443" s="7">
        <v>0.60833333333333328</v>
      </c>
      <c r="B443" s="11">
        <v>0.29163179916317994</v>
      </c>
      <c r="C443" s="10">
        <v>2390</v>
      </c>
      <c r="D443" s="10">
        <v>1198</v>
      </c>
      <c r="E443" s="14">
        <v>263</v>
      </c>
      <c r="F443" s="11">
        <v>0.50125523012552298</v>
      </c>
      <c r="G443" s="11">
        <v>0.58935361216730042</v>
      </c>
      <c r="H443" s="8">
        <v>1693</v>
      </c>
      <c r="I443" s="15">
        <v>193</v>
      </c>
      <c r="J443" s="13">
        <v>0.6341</v>
      </c>
      <c r="K443" s="13">
        <v>0.89739999999999998</v>
      </c>
      <c r="Y443" s="3"/>
      <c r="Z443" s="3"/>
      <c r="AA443" s="3"/>
      <c r="AB443" s="3"/>
      <c r="AC443" s="3"/>
      <c r="AF443" s="7">
        <v>0.60416666666666663</v>
      </c>
      <c r="AG443" s="11">
        <f t="shared" si="185"/>
        <v>0.37228582708251085</v>
      </c>
      <c r="AH443" s="10">
        <v>2533</v>
      </c>
      <c r="AI443" s="10">
        <v>971</v>
      </c>
      <c r="AJ443" s="14">
        <f t="shared" si="186"/>
        <v>198</v>
      </c>
      <c r="AK443" s="11">
        <f t="shared" si="187"/>
        <v>0.38333991314646665</v>
      </c>
      <c r="AL443" s="11">
        <f t="shared" si="190"/>
        <v>0.42424242424242425</v>
      </c>
      <c r="AM443" s="8">
        <v>1590</v>
      </c>
      <c r="AN443" s="15">
        <f t="shared" si="189"/>
        <v>130</v>
      </c>
      <c r="AO443" s="13">
        <v>0.5</v>
      </c>
      <c r="AP443" s="13">
        <v>0.85</v>
      </c>
      <c r="AS443" s="2"/>
      <c r="AT443" s="3"/>
      <c r="AW443" s="33"/>
    </row>
    <row r="444" spans="1:50" s="17" customFormat="1" ht="15.75" customHeight="1" x14ac:dyDescent="0.25">
      <c r="A444" s="7">
        <v>0.625</v>
      </c>
      <c r="B444" s="11">
        <v>0.27663772691396998</v>
      </c>
      <c r="C444" s="10">
        <v>2534</v>
      </c>
      <c r="D444" s="10">
        <v>1316</v>
      </c>
      <c r="E444" s="14">
        <v>144</v>
      </c>
      <c r="F444" s="11">
        <v>0.51933701657458564</v>
      </c>
      <c r="G444" s="11">
        <v>0.81944444444444442</v>
      </c>
      <c r="H444" s="8">
        <v>1833</v>
      </c>
      <c r="I444" s="15">
        <v>140</v>
      </c>
      <c r="J444" s="13">
        <v>0.64149999999999996</v>
      </c>
      <c r="K444" s="13">
        <v>0.90239999999999998</v>
      </c>
      <c r="Y444" s="3"/>
      <c r="Z444" s="3"/>
      <c r="AA444" s="3"/>
      <c r="AB444" s="3"/>
      <c r="AC444" s="3"/>
      <c r="AF444" s="7">
        <v>0.625</v>
      </c>
      <c r="AG444" s="11">
        <f t="shared" si="185"/>
        <v>0.38086707273378717</v>
      </c>
      <c r="AH444" s="10">
        <v>2791</v>
      </c>
      <c r="AI444" s="10">
        <v>1020</v>
      </c>
      <c r="AJ444" s="14">
        <f t="shared" si="186"/>
        <v>258</v>
      </c>
      <c r="AK444" s="11">
        <f t="shared" si="187"/>
        <v>0.36546040845575062</v>
      </c>
      <c r="AL444" s="11">
        <f t="shared" si="190"/>
        <v>0.18992248062015504</v>
      </c>
      <c r="AM444" s="8">
        <v>1728</v>
      </c>
      <c r="AN444" s="15">
        <f t="shared" si="189"/>
        <v>138</v>
      </c>
      <c r="AO444" s="13">
        <v>0.49030000000000001</v>
      </c>
      <c r="AP444" s="13">
        <v>0.83330000000000004</v>
      </c>
      <c r="AS444" s="2"/>
      <c r="AT444" s="3"/>
      <c r="AW444" s="33"/>
    </row>
    <row r="445" spans="1:50" s="17" customFormat="1" ht="15.75" customHeight="1" x14ac:dyDescent="0.25">
      <c r="A445" s="7">
        <v>0.64583333333333337</v>
      </c>
      <c r="B445" s="11">
        <v>0.266691257838436</v>
      </c>
      <c r="C445" s="10">
        <v>2711</v>
      </c>
      <c r="D445" s="10">
        <v>1469</v>
      </c>
      <c r="E445" s="14">
        <v>177</v>
      </c>
      <c r="F445" s="11">
        <v>0.54186646993729248</v>
      </c>
      <c r="G445" s="11">
        <v>0.86440677966101698</v>
      </c>
      <c r="H445" s="8">
        <v>1988</v>
      </c>
      <c r="I445" s="15">
        <v>155</v>
      </c>
      <c r="J445" s="13">
        <v>0.66959999999999997</v>
      </c>
      <c r="K445" s="13">
        <v>0.90700000000000003</v>
      </c>
      <c r="Y445" s="3"/>
      <c r="Z445" s="3"/>
      <c r="AA445" s="3"/>
      <c r="AB445" s="3"/>
      <c r="AC445" s="3"/>
      <c r="AF445" s="7">
        <v>0.64583333333333337</v>
      </c>
      <c r="AG445" s="11">
        <f>(AH445-AM445)/AH445</f>
        <v>0.38721311475409836</v>
      </c>
      <c r="AH445" s="10">
        <v>3050</v>
      </c>
      <c r="AI445" s="10">
        <v>1066</v>
      </c>
      <c r="AJ445" s="14">
        <f t="shared" si="186"/>
        <v>259</v>
      </c>
      <c r="AK445" s="11">
        <f t="shared" si="187"/>
        <v>0.34950819672131145</v>
      </c>
      <c r="AL445" s="11">
        <f t="shared" si="190"/>
        <v>0.17760617760617761</v>
      </c>
      <c r="AM445" s="8">
        <v>1869</v>
      </c>
      <c r="AN445" s="15">
        <f t="shared" si="189"/>
        <v>141</v>
      </c>
      <c r="AO445" s="13">
        <v>0.47539999999999999</v>
      </c>
      <c r="AP445" s="13">
        <v>0.83330000000000004</v>
      </c>
      <c r="AS445" s="2"/>
      <c r="AT445" s="3"/>
      <c r="AW445" s="33"/>
    </row>
    <row r="446" spans="1:50" s="17" customFormat="1" ht="15.75" customHeight="1" x14ac:dyDescent="0.25">
      <c r="A446" s="7">
        <v>0.66666666666666663</v>
      </c>
      <c r="B446" s="11">
        <v>0.25695410292072324</v>
      </c>
      <c r="C446" s="10">
        <v>2876</v>
      </c>
      <c r="D446" s="10">
        <v>1610</v>
      </c>
      <c r="E446" s="14">
        <v>165</v>
      </c>
      <c r="F446" s="11">
        <v>0.5598052851182197</v>
      </c>
      <c r="G446" s="11">
        <v>0.8545454545454545</v>
      </c>
      <c r="H446" s="8">
        <v>2137</v>
      </c>
      <c r="I446" s="15">
        <v>149</v>
      </c>
      <c r="J446" s="13">
        <v>0.67769999999999997</v>
      </c>
      <c r="K446" s="13">
        <v>0.91300000000000003</v>
      </c>
      <c r="Y446" s="3"/>
      <c r="Z446" s="3"/>
      <c r="AA446" s="3"/>
      <c r="AB446" s="3"/>
      <c r="AC446" s="3"/>
      <c r="AF446" s="7">
        <v>0.66666666666666663</v>
      </c>
      <c r="AG446" s="11">
        <f t="shared" ref="AG446:AG450" si="191">(AH446-AM446)/AH446</f>
        <v>0.38816782372472081</v>
      </c>
      <c r="AH446" s="10">
        <v>3313</v>
      </c>
      <c r="AI446" s="10">
        <v>1120</v>
      </c>
      <c r="AJ446" s="14">
        <f t="shared" si="186"/>
        <v>263</v>
      </c>
      <c r="AK446" s="11">
        <f t="shared" si="187"/>
        <v>0.33806217929369153</v>
      </c>
      <c r="AL446" s="11">
        <f t="shared" si="190"/>
        <v>0.20532319391634982</v>
      </c>
      <c r="AM446" s="8">
        <v>2027</v>
      </c>
      <c r="AN446" s="15">
        <f t="shared" si="189"/>
        <v>158</v>
      </c>
      <c r="AO446" s="13">
        <v>0.49159999999999998</v>
      </c>
      <c r="AP446" s="13">
        <v>0.82979999999999998</v>
      </c>
      <c r="AS446" s="2"/>
      <c r="AT446" s="3"/>
      <c r="AW446" s="33"/>
    </row>
    <row r="447" spans="1:50" s="17" customFormat="1" ht="15.75" customHeight="1" x14ac:dyDescent="0.25">
      <c r="A447" s="7">
        <v>0.6875</v>
      </c>
      <c r="B447" s="11">
        <v>0.24672774869109948</v>
      </c>
      <c r="C447" s="10">
        <v>3056</v>
      </c>
      <c r="D447" s="10">
        <v>1766</v>
      </c>
      <c r="E447" s="14">
        <v>180</v>
      </c>
      <c r="F447" s="11">
        <v>0.57787958115183247</v>
      </c>
      <c r="G447" s="11">
        <v>0.8666666666666667</v>
      </c>
      <c r="H447" s="8">
        <v>2302</v>
      </c>
      <c r="I447" s="15">
        <v>165</v>
      </c>
      <c r="J447" s="13">
        <v>0.7</v>
      </c>
      <c r="K447" s="13">
        <v>0.875</v>
      </c>
      <c r="Y447" s="3"/>
      <c r="Z447" s="3"/>
      <c r="AA447" s="3"/>
      <c r="AB447" s="3"/>
      <c r="AC447" s="3"/>
      <c r="AF447" s="7">
        <v>0.6875</v>
      </c>
      <c r="AG447" s="11">
        <f t="shared" si="191"/>
        <v>0.38743307974077207</v>
      </c>
      <c r="AH447" s="10">
        <v>3549</v>
      </c>
      <c r="AI447" s="10">
        <v>1188</v>
      </c>
      <c r="AJ447" s="14">
        <f t="shared" si="186"/>
        <v>236</v>
      </c>
      <c r="AK447" s="11">
        <f t="shared" si="187"/>
        <v>0.33474218089602703</v>
      </c>
      <c r="AL447" s="11">
        <f t="shared" si="190"/>
        <v>0.28813559322033899</v>
      </c>
      <c r="AM447" s="8">
        <v>2174</v>
      </c>
      <c r="AN447" s="15">
        <f t="shared" si="189"/>
        <v>147</v>
      </c>
      <c r="AO447" s="13">
        <v>0.48870000000000002</v>
      </c>
      <c r="AP447" s="13">
        <v>0.82350000000000001</v>
      </c>
      <c r="AS447" s="2"/>
      <c r="AT447" s="3"/>
      <c r="AW447" s="33"/>
    </row>
    <row r="448" spans="1:50" s="17" customFormat="1" ht="15.75" customHeight="1" x14ac:dyDescent="0.25">
      <c r="A448" s="7">
        <v>0.70833333333333337</v>
      </c>
      <c r="B448" s="11">
        <v>0.24976844705155912</v>
      </c>
      <c r="C448" s="10">
        <v>3239</v>
      </c>
      <c r="D448" s="10">
        <v>1870</v>
      </c>
      <c r="E448" s="14">
        <v>183</v>
      </c>
      <c r="F448" s="11">
        <v>0.57733868477925288</v>
      </c>
      <c r="G448" s="11">
        <v>0.56830601092896171</v>
      </c>
      <c r="H448" s="8">
        <v>2430</v>
      </c>
      <c r="I448" s="15">
        <v>128</v>
      </c>
      <c r="J448" s="13">
        <v>0.70569999999999999</v>
      </c>
      <c r="K448" s="13">
        <v>0.88</v>
      </c>
      <c r="Y448" s="3"/>
      <c r="Z448" s="3"/>
      <c r="AA448" s="3"/>
      <c r="AB448" s="3"/>
      <c r="AC448" s="3"/>
      <c r="AF448" s="7">
        <v>0.70833333333333337</v>
      </c>
      <c r="AG448" s="11">
        <f t="shared" si="191"/>
        <v>0.39173640167364016</v>
      </c>
      <c r="AH448" s="10">
        <v>3824</v>
      </c>
      <c r="AI448" s="10">
        <v>1227</v>
      </c>
      <c r="AJ448" s="14">
        <f t="shared" si="186"/>
        <v>275</v>
      </c>
      <c r="AK448" s="11">
        <f t="shared" si="187"/>
        <v>0.32086820083682011</v>
      </c>
      <c r="AL448" s="11">
        <f t="shared" si="190"/>
        <v>0.14181818181818182</v>
      </c>
      <c r="AM448" s="8">
        <v>2326</v>
      </c>
      <c r="AN448" s="15">
        <f t="shared" si="189"/>
        <v>152</v>
      </c>
      <c r="AO448" s="13">
        <v>0.48080000000000001</v>
      </c>
      <c r="AP448" s="13">
        <v>0.79310000000000003</v>
      </c>
      <c r="AS448" s="2"/>
      <c r="AT448" s="3"/>
      <c r="AW448" s="33"/>
    </row>
    <row r="449" spans="1:50" s="17" customFormat="1" ht="15.75" customHeight="1" x14ac:dyDescent="0.25">
      <c r="A449" s="7">
        <v>0.72916666666666663</v>
      </c>
      <c r="B449" s="11">
        <v>0.23988183161004431</v>
      </c>
      <c r="C449" s="10">
        <v>3385</v>
      </c>
      <c r="D449" s="10">
        <v>2005</v>
      </c>
      <c r="E449" s="14">
        <v>146</v>
      </c>
      <c r="F449" s="11">
        <v>0.59231905465288037</v>
      </c>
      <c r="G449" s="11">
        <v>0.92465753424657537</v>
      </c>
      <c r="H449" s="8">
        <v>2573</v>
      </c>
      <c r="I449" s="15">
        <v>143</v>
      </c>
      <c r="J449" s="13">
        <v>0.71960000000000002</v>
      </c>
      <c r="K449" s="13">
        <v>0.88890000000000002</v>
      </c>
      <c r="Y449" s="3"/>
      <c r="Z449" s="3"/>
      <c r="AA449" s="3"/>
      <c r="AB449" s="3"/>
      <c r="AC449" s="3"/>
      <c r="AF449" s="7">
        <v>0.72916666666666663</v>
      </c>
      <c r="AG449" s="11">
        <f t="shared" si="191"/>
        <v>0.38975888640318168</v>
      </c>
      <c r="AH449" s="10">
        <v>4023</v>
      </c>
      <c r="AI449" s="10">
        <v>1276</v>
      </c>
      <c r="AJ449" s="14">
        <f t="shared" si="186"/>
        <v>199</v>
      </c>
      <c r="AK449" s="11">
        <f t="shared" si="187"/>
        <v>0.31717623663932387</v>
      </c>
      <c r="AL449" s="11">
        <f t="shared" si="190"/>
        <v>0.24623115577889448</v>
      </c>
      <c r="AM449" s="8">
        <v>2455</v>
      </c>
      <c r="AN449" s="15">
        <f t="shared" si="189"/>
        <v>129</v>
      </c>
      <c r="AO449" s="13">
        <v>0.47470000000000001</v>
      </c>
      <c r="AP449" s="13">
        <v>0.79659999999999997</v>
      </c>
      <c r="AS449" s="2"/>
      <c r="AT449" s="3"/>
      <c r="AW449" s="33"/>
    </row>
    <row r="450" spans="1:50" s="17" customFormat="1" ht="15.75" customHeight="1" x14ac:dyDescent="0.25">
      <c r="A450" s="7">
        <v>0.75</v>
      </c>
      <c r="B450" s="11">
        <f t="shared" ref="B450" si="192">(C450-H450)/C450</f>
        <v>0.11769087523277467</v>
      </c>
      <c r="C450" s="10">
        <f t="shared" ref="C450" si="193">$E$16</f>
        <v>2685</v>
      </c>
      <c r="D450" s="10">
        <f t="shared" ref="D450" si="194">$AF$16</f>
        <v>2234</v>
      </c>
      <c r="E450" s="14">
        <f t="shared" ref="E450" si="195">C450-C449</f>
        <v>-700</v>
      </c>
      <c r="F450" s="11">
        <f t="shared" ref="F450" si="196">D450/C450</f>
        <v>0.83202979515828679</v>
      </c>
      <c r="G450" s="11">
        <f t="shared" ref="G450" si="197">(D450-D449)/E450</f>
        <v>-0.32714285714285712</v>
      </c>
      <c r="H450" s="8">
        <f t="shared" ref="H450" si="198">$AU$16</f>
        <v>2369</v>
      </c>
      <c r="I450" s="15">
        <f t="shared" ref="I450" si="199">H450-H449</f>
        <v>-204</v>
      </c>
      <c r="J450" s="13">
        <f>$AO$11</f>
        <v>0.87760000000000005</v>
      </c>
      <c r="K450" s="13">
        <f>$AO$12</f>
        <v>0.9556</v>
      </c>
      <c r="Y450" s="3"/>
      <c r="Z450" s="3"/>
      <c r="AA450" s="3"/>
      <c r="AB450" s="3"/>
      <c r="AC450" s="3"/>
      <c r="AF450" s="7">
        <v>0.75</v>
      </c>
      <c r="AG450" s="11">
        <f t="shared" si="191"/>
        <v>0.3932745051275936</v>
      </c>
      <c r="AH450" s="10">
        <v>4193</v>
      </c>
      <c r="AI450" s="10">
        <v>1341</v>
      </c>
      <c r="AJ450" s="14">
        <f t="shared" si="186"/>
        <v>170</v>
      </c>
      <c r="AK450" s="11">
        <f t="shared" si="187"/>
        <v>0.31981874552826139</v>
      </c>
      <c r="AL450" s="11">
        <f t="shared" si="190"/>
        <v>0.38235294117647056</v>
      </c>
      <c r="AM450" s="8">
        <v>2544</v>
      </c>
      <c r="AN450" s="15">
        <f t="shared" si="189"/>
        <v>89</v>
      </c>
      <c r="AO450" s="13">
        <v>0.47339999999999999</v>
      </c>
      <c r="AP450" s="13">
        <v>0.79659999999999997</v>
      </c>
      <c r="AS450" s="2"/>
      <c r="AT450" s="3"/>
      <c r="AW450" s="33"/>
    </row>
    <row r="451" spans="1:50" s="17" customFormat="1" ht="15.75" customHeight="1" x14ac:dyDescent="0.15">
      <c r="F451" s="2"/>
      <c r="Y451" s="3"/>
      <c r="Z451" s="3"/>
      <c r="AA451" s="3"/>
      <c r="AB451" s="3"/>
      <c r="AC451" s="3"/>
      <c r="AH451" s="2"/>
      <c r="AI451" s="2"/>
      <c r="AJ451" s="2"/>
      <c r="AK451" s="2"/>
      <c r="AL451" s="2"/>
      <c r="AM451" s="2"/>
      <c r="AN451" s="2"/>
      <c r="AO451" s="5"/>
      <c r="AP451" s="2"/>
      <c r="AS451" s="2"/>
      <c r="AT451" s="3"/>
      <c r="AW451" s="33"/>
    </row>
    <row r="452" spans="1:50" s="17" customFormat="1" ht="15.75" customHeight="1" x14ac:dyDescent="0.15">
      <c r="F452" s="2"/>
      <c r="Y452" s="3"/>
      <c r="Z452" s="3"/>
      <c r="AA452" s="3"/>
      <c r="AB452" s="3"/>
      <c r="AC452" s="3"/>
      <c r="AH452" s="2"/>
      <c r="AI452" s="2"/>
      <c r="AJ452" s="2"/>
      <c r="AK452" s="2"/>
      <c r="AL452" s="2"/>
      <c r="AM452" s="2"/>
      <c r="AN452" s="2"/>
      <c r="AO452" s="5"/>
      <c r="AP452" s="2"/>
      <c r="AS452" s="2"/>
      <c r="AT452" s="3"/>
      <c r="AW452" s="33"/>
    </row>
    <row r="453" spans="1:50" s="17" customFormat="1" ht="15.75" customHeight="1" x14ac:dyDescent="0.15">
      <c r="A453" s="67">
        <v>43899</v>
      </c>
      <c r="B453" s="68"/>
      <c r="C453" s="68"/>
      <c r="D453" s="68"/>
      <c r="E453" s="68"/>
      <c r="F453" s="68"/>
      <c r="G453" s="69"/>
      <c r="Y453" s="3"/>
      <c r="Z453" s="3"/>
      <c r="AA453" s="3"/>
      <c r="AB453" s="3"/>
      <c r="AC453" s="3"/>
      <c r="AF453" s="67">
        <v>43892</v>
      </c>
      <c r="AG453" s="68"/>
      <c r="AH453" s="68"/>
      <c r="AI453" s="68"/>
      <c r="AJ453" s="68"/>
      <c r="AK453" s="68"/>
      <c r="AL453" s="69"/>
      <c r="AS453" s="2"/>
      <c r="AT453" s="3"/>
      <c r="AW453" s="33"/>
    </row>
    <row r="454" spans="1:50" s="17" customFormat="1" ht="15.75" customHeight="1" x14ac:dyDescent="0.25">
      <c r="A454" s="70" t="s">
        <v>101</v>
      </c>
      <c r="B454" s="71"/>
      <c r="C454" s="71"/>
      <c r="D454" s="71"/>
      <c r="E454" s="71"/>
      <c r="F454" s="71"/>
      <c r="G454" s="72"/>
      <c r="H454" s="18"/>
      <c r="I454" s="18"/>
      <c r="J454" s="18"/>
      <c r="K454" s="18"/>
      <c r="Y454" s="3"/>
      <c r="Z454" s="3"/>
      <c r="AA454" s="3"/>
      <c r="AB454" s="3"/>
      <c r="AC454" s="3"/>
      <c r="AF454" s="70" t="s">
        <v>99</v>
      </c>
      <c r="AG454" s="71"/>
      <c r="AH454" s="71"/>
      <c r="AI454" s="71"/>
      <c r="AJ454" s="71"/>
      <c r="AK454" s="71"/>
      <c r="AL454" s="72"/>
      <c r="AM454" s="18"/>
      <c r="AN454" s="18"/>
      <c r="AO454" s="18"/>
      <c r="AP454" s="18"/>
      <c r="AS454" s="2"/>
      <c r="AT454" s="3"/>
      <c r="AW454" s="33"/>
    </row>
    <row r="455" spans="1:50" s="17" customFormat="1" ht="15.75" customHeight="1" x14ac:dyDescent="0.25">
      <c r="A455" s="9" t="s">
        <v>0</v>
      </c>
      <c r="B455" s="16" t="s">
        <v>100</v>
      </c>
      <c r="C455" s="9" t="s">
        <v>1</v>
      </c>
      <c r="D455" s="9" t="s">
        <v>2</v>
      </c>
      <c r="E455" s="9" t="s">
        <v>3</v>
      </c>
      <c r="F455" s="9" t="s">
        <v>4</v>
      </c>
      <c r="G455" s="9" t="s">
        <v>5</v>
      </c>
      <c r="H455" s="6" t="s">
        <v>6</v>
      </c>
      <c r="I455" s="9" t="s">
        <v>7</v>
      </c>
      <c r="J455" s="9" t="s">
        <v>8</v>
      </c>
      <c r="K455" s="9" t="s">
        <v>71</v>
      </c>
      <c r="Y455" s="3"/>
      <c r="Z455" s="3"/>
      <c r="AA455" s="3"/>
      <c r="AB455" s="3"/>
      <c r="AC455" s="3"/>
      <c r="AF455" s="9" t="s">
        <v>0</v>
      </c>
      <c r="AG455" s="16" t="s">
        <v>100</v>
      </c>
      <c r="AH455" s="9" t="s">
        <v>1</v>
      </c>
      <c r="AI455" s="9" t="s">
        <v>2</v>
      </c>
      <c r="AJ455" s="9" t="s">
        <v>3</v>
      </c>
      <c r="AK455" s="9" t="s">
        <v>4</v>
      </c>
      <c r="AL455" s="9" t="s">
        <v>5</v>
      </c>
      <c r="AM455" s="6" t="s">
        <v>6</v>
      </c>
      <c r="AN455" s="9" t="s">
        <v>7</v>
      </c>
      <c r="AO455" s="9" t="s">
        <v>8</v>
      </c>
      <c r="AP455" s="9" t="s">
        <v>71</v>
      </c>
      <c r="AQ455" s="27"/>
      <c r="AR455" s="9" t="s">
        <v>88</v>
      </c>
      <c r="AS455" s="9" t="s">
        <v>92</v>
      </c>
      <c r="AT455" s="9" t="s">
        <v>89</v>
      </c>
      <c r="AU455" s="9" t="s">
        <v>90</v>
      </c>
      <c r="AV455" s="9" t="s">
        <v>73</v>
      </c>
      <c r="AW455" s="33"/>
    </row>
    <row r="456" spans="1:50" customFormat="1" ht="15.75" customHeight="1" x14ac:dyDescent="0.25">
      <c r="A456" s="7">
        <v>0.39583333333333331</v>
      </c>
      <c r="B456" s="11">
        <f>(C456-H456)/C456</f>
        <v>2.6737967914438502E-2</v>
      </c>
      <c r="C456" s="10">
        <v>187</v>
      </c>
      <c r="D456" s="10">
        <v>182</v>
      </c>
      <c r="E456" s="10">
        <v>187</v>
      </c>
      <c r="F456" s="11">
        <f>D456/C456</f>
        <v>0.9732620320855615</v>
      </c>
      <c r="G456" s="12">
        <f>D456/C456</f>
        <v>0.9732620320855615</v>
      </c>
      <c r="H456" s="8">
        <v>182</v>
      </c>
      <c r="I456" s="15">
        <f>H456</f>
        <v>182</v>
      </c>
      <c r="J456" s="13">
        <v>1</v>
      </c>
      <c r="K456" s="13">
        <v>1</v>
      </c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3"/>
      <c r="Z456" s="3"/>
      <c r="AA456" s="3"/>
      <c r="AB456" s="3"/>
      <c r="AC456" s="3"/>
      <c r="AD456" s="17"/>
      <c r="AE456" s="17"/>
      <c r="AF456" s="7">
        <v>0.39583333333333331</v>
      </c>
      <c r="AG456" s="11">
        <f>(AH456-AM456)/AH456</f>
        <v>0.31578947368421051</v>
      </c>
      <c r="AH456" s="10">
        <v>247</v>
      </c>
      <c r="AI456" s="10">
        <v>133</v>
      </c>
      <c r="AJ456" s="10">
        <v>247</v>
      </c>
      <c r="AK456" s="11">
        <f>AI456/AH456</f>
        <v>0.53846153846153844</v>
      </c>
      <c r="AL456" s="12">
        <f>AI456/AH456</f>
        <v>0.53846153846153844</v>
      </c>
      <c r="AM456" s="8">
        <v>169</v>
      </c>
      <c r="AN456" s="15">
        <f>AM456</f>
        <v>169</v>
      </c>
      <c r="AO456" s="13">
        <v>0.52939999999999998</v>
      </c>
      <c r="AP456" s="13" t="s">
        <v>74</v>
      </c>
      <c r="AQ456" s="27" t="s">
        <v>85</v>
      </c>
      <c r="AR456" s="46">
        <v>4193</v>
      </c>
      <c r="AS456" s="47">
        <f>(AR456-AT456)/AR456</f>
        <v>0.3932745051275936</v>
      </c>
      <c r="AT456" s="46">
        <v>2544</v>
      </c>
      <c r="AU456" s="48">
        <v>1341</v>
      </c>
      <c r="AV456" s="49">
        <f>AU456/AR456</f>
        <v>0.31981874552826139</v>
      </c>
      <c r="AW456" s="34"/>
    </row>
    <row r="457" spans="1:50" customFormat="1" ht="15.75" customHeight="1" x14ac:dyDescent="0.25">
      <c r="A457" s="7">
        <v>0.41666666666666669</v>
      </c>
      <c r="B457" s="11">
        <f t="shared" ref="B457:B467" si="200">(C457-H457)/C457</f>
        <v>4.189944134078212E-2</v>
      </c>
      <c r="C457" s="10">
        <v>358</v>
      </c>
      <c r="D457" s="10">
        <v>343</v>
      </c>
      <c r="E457" s="14">
        <f t="shared" ref="E457:E473" si="201">C457-C456</f>
        <v>171</v>
      </c>
      <c r="F457" s="11">
        <f t="shared" ref="F457:F473" si="202">D457/C457</f>
        <v>0.95810055865921784</v>
      </c>
      <c r="G457" s="11">
        <f t="shared" ref="G457:G458" si="203">(D457-D456)/E457</f>
        <v>0.94152046783625731</v>
      </c>
      <c r="H457" s="8">
        <v>343</v>
      </c>
      <c r="I457" s="15">
        <f>H457-H456</f>
        <v>161</v>
      </c>
      <c r="J457" s="13">
        <v>1</v>
      </c>
      <c r="K457" s="13">
        <v>1</v>
      </c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3"/>
      <c r="Z457" s="3"/>
      <c r="AA457" s="3"/>
      <c r="AB457" s="3"/>
      <c r="AC457" s="3"/>
      <c r="AD457" s="17"/>
      <c r="AE457" s="17"/>
      <c r="AF457" s="7">
        <v>0.41666666666666669</v>
      </c>
      <c r="AG457" s="11">
        <f t="shared" ref="AG457:AG467" si="204">(AH457-AM457)/AH457</f>
        <v>0.39468690702087289</v>
      </c>
      <c r="AH457" s="10">
        <v>527</v>
      </c>
      <c r="AI457" s="10">
        <v>172</v>
      </c>
      <c r="AJ457" s="14">
        <f t="shared" ref="AJ457:AJ473" si="205">AH457-AH456</f>
        <v>280</v>
      </c>
      <c r="AK457" s="11">
        <f t="shared" ref="AK457:AK473" si="206">AI457/AH457</f>
        <v>0.32637571157495254</v>
      </c>
      <c r="AL457" s="11">
        <f t="shared" ref="AL457:AL458" si="207">(AI457-AI456)/AJ457</f>
        <v>0.13928571428571429</v>
      </c>
      <c r="AM457" s="8">
        <v>319</v>
      </c>
      <c r="AN457" s="15">
        <f t="shared" ref="AN457:AN473" si="208">AM457-AM456</f>
        <v>150</v>
      </c>
      <c r="AO457" s="13">
        <v>0.45</v>
      </c>
      <c r="AP457" s="13" t="s">
        <v>74</v>
      </c>
      <c r="AQ457" s="27" t="s">
        <v>86</v>
      </c>
      <c r="AR457" s="46">
        <v>330</v>
      </c>
      <c r="AS457" s="47">
        <f>(AR457-AT457)/AR457</f>
        <v>0.24545454545454545</v>
      </c>
      <c r="AT457" s="46">
        <v>249</v>
      </c>
      <c r="AU457" s="46">
        <v>217</v>
      </c>
      <c r="AV457" s="45">
        <f>AU457/AR457</f>
        <v>0.65757575757575759</v>
      </c>
      <c r="AW457" s="34"/>
    </row>
    <row r="458" spans="1:50" customFormat="1" ht="15.75" customHeight="1" x14ac:dyDescent="0.25">
      <c r="A458" s="7">
        <v>0.43958333333333338</v>
      </c>
      <c r="B458" s="11">
        <f t="shared" si="200"/>
        <v>0.10631229235880399</v>
      </c>
      <c r="C458" s="10">
        <v>602</v>
      </c>
      <c r="D458" s="10">
        <v>533</v>
      </c>
      <c r="E458" s="14">
        <f t="shared" si="201"/>
        <v>244</v>
      </c>
      <c r="F458" s="11">
        <f t="shared" si="202"/>
        <v>0.88538205980066442</v>
      </c>
      <c r="G458" s="11">
        <f t="shared" si="203"/>
        <v>0.77868852459016391</v>
      </c>
      <c r="H458" s="8">
        <v>538</v>
      </c>
      <c r="I458" s="15">
        <f t="shared" ref="I458:I473" si="209">H458-H457</f>
        <v>195</v>
      </c>
      <c r="J458" s="13">
        <v>0.94440000000000002</v>
      </c>
      <c r="K458" s="13">
        <v>1</v>
      </c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3"/>
      <c r="Z458" s="3"/>
      <c r="AA458" s="3"/>
      <c r="AB458" s="3"/>
      <c r="AC458" s="3"/>
      <c r="AD458" s="17"/>
      <c r="AE458" s="17"/>
      <c r="AF458" s="7">
        <v>0.43958333333333338</v>
      </c>
      <c r="AG458" s="11">
        <f t="shared" si="204"/>
        <v>0.47687224669603523</v>
      </c>
      <c r="AH458" s="10">
        <v>908</v>
      </c>
      <c r="AI458" s="10">
        <v>205</v>
      </c>
      <c r="AJ458" s="14">
        <f t="shared" si="205"/>
        <v>381</v>
      </c>
      <c r="AK458" s="11">
        <f t="shared" si="206"/>
        <v>0.22577092511013216</v>
      </c>
      <c r="AL458" s="11">
        <f t="shared" si="207"/>
        <v>8.6614173228346455E-2</v>
      </c>
      <c r="AM458" s="8">
        <v>475</v>
      </c>
      <c r="AN458" s="15">
        <f t="shared" si="208"/>
        <v>156</v>
      </c>
      <c r="AO458" s="13">
        <v>0.51519999999999999</v>
      </c>
      <c r="AP458" s="13">
        <v>0</v>
      </c>
      <c r="AQ458" s="28" t="s">
        <v>87</v>
      </c>
      <c r="AR458" s="46">
        <f>SUM(AR456:AR457)</f>
        <v>4523</v>
      </c>
      <c r="AS458" s="47">
        <f>(AR458-AT458)/AR458</f>
        <v>0.38248949812071636</v>
      </c>
      <c r="AT458" s="46">
        <f>SUM(AT456:AT457)</f>
        <v>2793</v>
      </c>
      <c r="AU458" s="46">
        <f>SUM(AU456:AU457)</f>
        <v>1558</v>
      </c>
      <c r="AV458" s="47">
        <f>AU458/AR458</f>
        <v>0.34446164050409023</v>
      </c>
    </row>
    <row r="459" spans="1:50" customFormat="1" ht="15.75" customHeight="1" x14ac:dyDescent="0.25">
      <c r="A459" s="7">
        <v>0.45833333333333331</v>
      </c>
      <c r="B459" s="11">
        <f t="shared" si="200"/>
        <v>0.18285714285714286</v>
      </c>
      <c r="C459" s="10">
        <v>875</v>
      </c>
      <c r="D459" s="10">
        <v>651</v>
      </c>
      <c r="E459" s="14">
        <f t="shared" si="201"/>
        <v>273</v>
      </c>
      <c r="F459" s="11">
        <f t="shared" si="202"/>
        <v>0.74399999999999999</v>
      </c>
      <c r="G459" s="11">
        <f>(D459-D458)/E459</f>
        <v>0.43223443223443225</v>
      </c>
      <c r="H459" s="8">
        <v>715</v>
      </c>
      <c r="I459" s="15">
        <f t="shared" si="209"/>
        <v>177</v>
      </c>
      <c r="J459" s="13">
        <v>0.79490000000000005</v>
      </c>
      <c r="K459" s="13">
        <v>1</v>
      </c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3"/>
      <c r="Z459" s="3"/>
      <c r="AA459" s="3"/>
      <c r="AB459" s="3"/>
      <c r="AC459" s="3"/>
      <c r="AD459" s="17"/>
      <c r="AE459" s="17"/>
      <c r="AF459" s="7">
        <v>0.45833333333333331</v>
      </c>
      <c r="AG459" s="11">
        <f t="shared" si="204"/>
        <v>0.49357945425361155</v>
      </c>
      <c r="AH459" s="10">
        <v>1246</v>
      </c>
      <c r="AI459" s="10">
        <v>220</v>
      </c>
      <c r="AJ459" s="14">
        <f t="shared" si="205"/>
        <v>338</v>
      </c>
      <c r="AK459" s="11">
        <f t="shared" si="206"/>
        <v>0.17656500802568217</v>
      </c>
      <c r="AL459" s="11">
        <f>(AI459-AI458)/AJ459</f>
        <v>4.4378698224852069E-2</v>
      </c>
      <c r="AM459" s="8">
        <v>631</v>
      </c>
      <c r="AN459" s="15">
        <f t="shared" si="208"/>
        <v>156</v>
      </c>
      <c r="AO459" s="13">
        <v>0.36359999999999998</v>
      </c>
      <c r="AP459" s="13">
        <v>0</v>
      </c>
      <c r="AQ459" s="17"/>
      <c r="AR459" s="17"/>
      <c r="AS459" s="2"/>
      <c r="AT459" s="3"/>
      <c r="AU459" s="17"/>
      <c r="AV459" s="17"/>
    </row>
    <row r="460" spans="1:50" customFormat="1" ht="15.75" customHeight="1" x14ac:dyDescent="0.25">
      <c r="A460" s="7">
        <v>0.47916666666666669</v>
      </c>
      <c r="B460" s="11">
        <f t="shared" si="200"/>
        <v>0.24561403508771928</v>
      </c>
      <c r="C460" s="10">
        <v>1140</v>
      </c>
      <c r="D460" s="10">
        <v>685</v>
      </c>
      <c r="E460" s="14">
        <f t="shared" si="201"/>
        <v>265</v>
      </c>
      <c r="F460" s="11">
        <f t="shared" si="202"/>
        <v>0.60087719298245612</v>
      </c>
      <c r="G460" s="11">
        <f t="shared" ref="G460:G473" si="210">(D460-D459)/E460</f>
        <v>0.12830188679245283</v>
      </c>
      <c r="H460" s="8">
        <v>860</v>
      </c>
      <c r="I460" s="15">
        <f t="shared" si="209"/>
        <v>145</v>
      </c>
      <c r="J460" s="13">
        <v>0.76549999999999996</v>
      </c>
      <c r="K460" s="13">
        <v>1</v>
      </c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3"/>
      <c r="Z460" s="3"/>
      <c r="AA460" s="3"/>
      <c r="AB460" s="3"/>
      <c r="AC460" s="3"/>
      <c r="AD460" s="17"/>
      <c r="AE460" s="17"/>
      <c r="AF460" s="7">
        <v>0.47916666666666669</v>
      </c>
      <c r="AG460" s="11">
        <f t="shared" si="204"/>
        <v>0.51182108626198086</v>
      </c>
      <c r="AH460" s="10">
        <v>1565</v>
      </c>
      <c r="AI460" s="10">
        <v>235</v>
      </c>
      <c r="AJ460" s="14">
        <f t="shared" si="205"/>
        <v>319</v>
      </c>
      <c r="AK460" s="11">
        <f t="shared" si="206"/>
        <v>0.15015974440894569</v>
      </c>
      <c r="AL460" s="11">
        <f t="shared" ref="AL460:AL473" si="211">(AI460-AI459)/AJ460</f>
        <v>4.7021943573667714E-2</v>
      </c>
      <c r="AM460" s="8">
        <v>764</v>
      </c>
      <c r="AN460" s="15">
        <f t="shared" si="208"/>
        <v>133</v>
      </c>
      <c r="AO460" s="13">
        <v>0.31709999999999999</v>
      </c>
      <c r="AP460" s="13">
        <v>0</v>
      </c>
      <c r="AQ460" s="17"/>
      <c r="AR460" s="17"/>
      <c r="AS460" s="2"/>
      <c r="AT460" s="3"/>
      <c r="AU460" s="17"/>
      <c r="AV460" s="17"/>
      <c r="AW460" s="9" t="s">
        <v>93</v>
      </c>
      <c r="AX460" s="17"/>
    </row>
    <row r="461" spans="1:50" customFormat="1" ht="15.75" customHeight="1" x14ac:dyDescent="0.25">
      <c r="A461" s="7">
        <v>0.5</v>
      </c>
      <c r="B461" s="11">
        <f t="shared" si="200"/>
        <v>0.28276353276353278</v>
      </c>
      <c r="C461" s="10">
        <v>1404</v>
      </c>
      <c r="D461" s="10">
        <v>712</v>
      </c>
      <c r="E461" s="14">
        <f t="shared" si="201"/>
        <v>264</v>
      </c>
      <c r="F461" s="11">
        <f t="shared" si="202"/>
        <v>0.50712250712250717</v>
      </c>
      <c r="G461" s="11">
        <f t="shared" si="210"/>
        <v>0.10227272727272728</v>
      </c>
      <c r="H461" s="8">
        <v>1007</v>
      </c>
      <c r="I461" s="15">
        <f t="shared" si="209"/>
        <v>147</v>
      </c>
      <c r="J461" s="13">
        <v>0.61650000000000005</v>
      </c>
      <c r="K461" s="13">
        <v>0.80769999999999997</v>
      </c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3"/>
      <c r="Z461" s="3"/>
      <c r="AA461" s="3"/>
      <c r="AB461" s="3"/>
      <c r="AC461" s="3"/>
      <c r="AD461" s="17"/>
      <c r="AE461" s="17"/>
      <c r="AF461" s="7">
        <v>0.5</v>
      </c>
      <c r="AG461" s="11">
        <f t="shared" si="204"/>
        <v>0.53100573215216262</v>
      </c>
      <c r="AH461" s="10">
        <v>1919</v>
      </c>
      <c r="AI461" s="10">
        <v>244</v>
      </c>
      <c r="AJ461" s="14">
        <f t="shared" si="205"/>
        <v>354</v>
      </c>
      <c r="AK461" s="11">
        <f t="shared" si="206"/>
        <v>0.12714955706096925</v>
      </c>
      <c r="AL461" s="11">
        <f t="shared" si="211"/>
        <v>2.5423728813559324E-2</v>
      </c>
      <c r="AM461" s="8">
        <v>900</v>
      </c>
      <c r="AN461" s="15">
        <f t="shared" si="208"/>
        <v>136</v>
      </c>
      <c r="AO461" s="13">
        <v>0.26250000000000001</v>
      </c>
      <c r="AP461" s="13">
        <v>0</v>
      </c>
      <c r="AQ461" s="17"/>
      <c r="AR461" s="17"/>
      <c r="AS461" s="2"/>
      <c r="AT461" s="3"/>
      <c r="AU461" s="17"/>
      <c r="AV461" s="17"/>
      <c r="AW461" s="24">
        <v>9.31</v>
      </c>
      <c r="AX461" s="17"/>
    </row>
    <row r="462" spans="1:50" customFormat="1" ht="15.75" customHeight="1" x14ac:dyDescent="0.25">
      <c r="A462" s="7">
        <v>0.52083333333333337</v>
      </c>
      <c r="B462" s="11">
        <f t="shared" si="200"/>
        <v>0.33455210237659966</v>
      </c>
      <c r="C462" s="10">
        <v>1641</v>
      </c>
      <c r="D462" s="10">
        <v>731</v>
      </c>
      <c r="E462" s="14">
        <f t="shared" si="201"/>
        <v>237</v>
      </c>
      <c r="F462" s="11">
        <f t="shared" si="202"/>
        <v>0.44546008531383302</v>
      </c>
      <c r="G462" s="11">
        <f t="shared" si="210"/>
        <v>8.0168776371308023E-2</v>
      </c>
      <c r="H462" s="8">
        <v>1092</v>
      </c>
      <c r="I462" s="15">
        <f t="shared" si="209"/>
        <v>85</v>
      </c>
      <c r="J462" s="13">
        <v>0.57789999999999997</v>
      </c>
      <c r="K462" s="13">
        <v>0.8276</v>
      </c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3"/>
      <c r="Z462" s="3"/>
      <c r="AA462" s="3"/>
      <c r="AB462" s="3"/>
      <c r="AC462" s="3"/>
      <c r="AD462" s="17"/>
      <c r="AE462" s="17"/>
      <c r="AF462" s="7">
        <v>0.52083333333333337</v>
      </c>
      <c r="AG462" s="11">
        <f t="shared" si="204"/>
        <v>0.55376838235294112</v>
      </c>
      <c r="AH462" s="10">
        <v>2176</v>
      </c>
      <c r="AI462" s="10">
        <v>258</v>
      </c>
      <c r="AJ462" s="14">
        <f t="shared" si="205"/>
        <v>257</v>
      </c>
      <c r="AK462" s="11">
        <f t="shared" si="206"/>
        <v>0.11856617647058823</v>
      </c>
      <c r="AL462" s="11">
        <f t="shared" si="211"/>
        <v>5.4474708171206226E-2</v>
      </c>
      <c r="AM462" s="8">
        <v>971</v>
      </c>
      <c r="AN462" s="15">
        <f t="shared" si="208"/>
        <v>71</v>
      </c>
      <c r="AO462" s="13">
        <v>0.27529999999999999</v>
      </c>
      <c r="AP462" s="13">
        <v>0</v>
      </c>
      <c r="AQ462" s="17"/>
      <c r="AR462" s="17"/>
      <c r="AS462" s="2"/>
      <c r="AT462" s="3"/>
      <c r="AU462" s="17"/>
      <c r="AV462" s="17"/>
      <c r="AW462" s="24">
        <v>20.43</v>
      </c>
      <c r="AX462" s="17"/>
    </row>
    <row r="463" spans="1:50" customFormat="1" ht="15.75" customHeight="1" x14ac:dyDescent="0.25">
      <c r="A463" s="7">
        <v>0.54166666666666696</v>
      </c>
      <c r="B463" s="11">
        <f t="shared" si="200"/>
        <v>0.3639291465378422</v>
      </c>
      <c r="C463" s="10">
        <v>1863</v>
      </c>
      <c r="D463" s="10">
        <v>751</v>
      </c>
      <c r="E463" s="14">
        <f t="shared" si="201"/>
        <v>222</v>
      </c>
      <c r="F463" s="11">
        <f t="shared" si="202"/>
        <v>0.40311325818572197</v>
      </c>
      <c r="G463" s="11">
        <f t="shared" si="210"/>
        <v>9.0090090090090086E-2</v>
      </c>
      <c r="H463" s="8">
        <v>1185</v>
      </c>
      <c r="I463" s="15">
        <f t="shared" si="209"/>
        <v>93</v>
      </c>
      <c r="J463" s="13">
        <v>0.5665</v>
      </c>
      <c r="K463" s="13">
        <v>0.84850000000000003</v>
      </c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3"/>
      <c r="Z463" s="3"/>
      <c r="AA463" s="3"/>
      <c r="AB463" s="3"/>
      <c r="AC463" s="3"/>
      <c r="AD463" s="17"/>
      <c r="AE463" s="17"/>
      <c r="AF463" s="7">
        <v>0.54166666666666696</v>
      </c>
      <c r="AG463" s="11">
        <f t="shared" si="204"/>
        <v>0.57578220235676558</v>
      </c>
      <c r="AH463" s="10">
        <v>2461</v>
      </c>
      <c r="AI463" s="10">
        <v>260</v>
      </c>
      <c r="AJ463" s="14">
        <f t="shared" si="205"/>
        <v>285</v>
      </c>
      <c r="AK463" s="11">
        <f t="shared" si="206"/>
        <v>0.10564811052417716</v>
      </c>
      <c r="AL463" s="11">
        <f t="shared" si="211"/>
        <v>7.0175438596491229E-3</v>
      </c>
      <c r="AM463" s="8">
        <v>1044</v>
      </c>
      <c r="AN463" s="15">
        <f t="shared" si="208"/>
        <v>73</v>
      </c>
      <c r="AO463" s="13">
        <v>0.245</v>
      </c>
      <c r="AP463" s="13">
        <v>0</v>
      </c>
      <c r="AQ463" s="17"/>
      <c r="AR463" s="17"/>
      <c r="AS463" s="2"/>
      <c r="AT463" s="3"/>
      <c r="AU463" s="17"/>
      <c r="AV463" s="17"/>
      <c r="AW463" s="32">
        <f>(AT524*AW461+AT525*AW462)/AT526</f>
        <v>9.9819999999999993</v>
      </c>
      <c r="AX463" s="17"/>
    </row>
    <row r="464" spans="1:50" customFormat="1" ht="15.75" customHeight="1" x14ac:dyDescent="0.25">
      <c r="A464" s="7">
        <v>0.5625</v>
      </c>
      <c r="B464" s="11">
        <f t="shared" si="200"/>
        <v>0.36764001914791766</v>
      </c>
      <c r="C464" s="10">
        <v>2089</v>
      </c>
      <c r="D464" s="10">
        <v>816</v>
      </c>
      <c r="E464" s="14">
        <f t="shared" si="201"/>
        <v>226</v>
      </c>
      <c r="F464" s="11">
        <f t="shared" si="202"/>
        <v>0.39061752034466252</v>
      </c>
      <c r="G464" s="11">
        <f t="shared" si="210"/>
        <v>0.28761061946902655</v>
      </c>
      <c r="H464" s="8">
        <v>1321</v>
      </c>
      <c r="I464" s="15">
        <f t="shared" si="209"/>
        <v>136</v>
      </c>
      <c r="J464" s="13">
        <v>0.52790000000000004</v>
      </c>
      <c r="K464" s="13">
        <v>0.83330000000000004</v>
      </c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3"/>
      <c r="Z464" s="3"/>
      <c r="AA464" s="3"/>
      <c r="AB464" s="3"/>
      <c r="AC464" s="3"/>
      <c r="AD464" s="17"/>
      <c r="AE464" s="17"/>
      <c r="AF464" s="7">
        <v>0.5625</v>
      </c>
      <c r="AG464" s="11">
        <f t="shared" si="204"/>
        <v>0.56394913986537021</v>
      </c>
      <c r="AH464" s="10">
        <v>2674</v>
      </c>
      <c r="AI464" s="10">
        <v>288</v>
      </c>
      <c r="AJ464" s="14">
        <f t="shared" si="205"/>
        <v>213</v>
      </c>
      <c r="AK464" s="11">
        <f t="shared" si="206"/>
        <v>0.10770381451009724</v>
      </c>
      <c r="AL464" s="11">
        <f t="shared" si="211"/>
        <v>0.13145539906103287</v>
      </c>
      <c r="AM464" s="8">
        <v>1166</v>
      </c>
      <c r="AN464" s="15">
        <f t="shared" si="208"/>
        <v>122</v>
      </c>
      <c r="AO464" s="13">
        <v>0.2465</v>
      </c>
      <c r="AP464" s="13">
        <v>0</v>
      </c>
      <c r="AQ464" s="17"/>
      <c r="AR464" s="17"/>
      <c r="AS464" s="2"/>
      <c r="AT464" s="3"/>
      <c r="AU464" s="17"/>
      <c r="AV464" s="17"/>
      <c r="AX464" s="17"/>
    </row>
    <row r="465" spans="1:50" customFormat="1" ht="15.75" customHeight="1" x14ac:dyDescent="0.25">
      <c r="A465" s="7">
        <v>0.58333333333333337</v>
      </c>
      <c r="B465" s="11">
        <f t="shared" si="200"/>
        <v>0.37473233404710921</v>
      </c>
      <c r="C465" s="10">
        <v>2335</v>
      </c>
      <c r="D465" s="10">
        <v>887</v>
      </c>
      <c r="E465" s="14">
        <f t="shared" si="201"/>
        <v>246</v>
      </c>
      <c r="F465" s="11">
        <f t="shared" si="202"/>
        <v>0.3798715203426124</v>
      </c>
      <c r="G465" s="11">
        <f t="shared" si="210"/>
        <v>0.2886178861788618</v>
      </c>
      <c r="H465" s="8">
        <v>1460</v>
      </c>
      <c r="I465" s="15">
        <f t="shared" si="209"/>
        <v>139</v>
      </c>
      <c r="J465" s="13">
        <v>0.4955</v>
      </c>
      <c r="K465" s="13">
        <v>0.8427</v>
      </c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3"/>
      <c r="Z465" s="3"/>
      <c r="AA465" s="3"/>
      <c r="AB465" s="3"/>
      <c r="AC465" s="3"/>
      <c r="AD465" s="17"/>
      <c r="AE465" s="17"/>
      <c r="AF465" s="7">
        <v>0.58333333333333337</v>
      </c>
      <c r="AG465" s="11">
        <f t="shared" si="204"/>
        <v>0.56243441762854141</v>
      </c>
      <c r="AH465" s="10">
        <v>2859</v>
      </c>
      <c r="AI465" s="10">
        <v>318</v>
      </c>
      <c r="AJ465" s="14">
        <f t="shared" si="205"/>
        <v>185</v>
      </c>
      <c r="AK465" s="11">
        <f t="shared" si="206"/>
        <v>0.11122770199370409</v>
      </c>
      <c r="AL465" s="11">
        <f t="shared" si="211"/>
        <v>0.16216216216216217</v>
      </c>
      <c r="AM465" s="8">
        <v>1251</v>
      </c>
      <c r="AN465" s="15">
        <f t="shared" si="208"/>
        <v>85</v>
      </c>
      <c r="AO465" s="13">
        <v>0.2288</v>
      </c>
      <c r="AP465" s="13">
        <v>0</v>
      </c>
      <c r="AQ465" s="17"/>
      <c r="AR465" s="17"/>
      <c r="AS465" s="2"/>
      <c r="AT465" s="3"/>
      <c r="AU465" s="17"/>
      <c r="AV465" s="17"/>
      <c r="AX465" s="17"/>
    </row>
    <row r="466" spans="1:50" customFormat="1" ht="15.75" customHeight="1" x14ac:dyDescent="0.25">
      <c r="A466" s="7">
        <v>0.60416666666666663</v>
      </c>
      <c r="B466" s="11">
        <f t="shared" si="200"/>
        <v>0.37228582708251085</v>
      </c>
      <c r="C466" s="10">
        <v>2533</v>
      </c>
      <c r="D466" s="10">
        <v>971</v>
      </c>
      <c r="E466" s="14">
        <f t="shared" si="201"/>
        <v>198</v>
      </c>
      <c r="F466" s="11">
        <f t="shared" si="202"/>
        <v>0.38333991314646665</v>
      </c>
      <c r="G466" s="11">
        <f t="shared" si="210"/>
        <v>0.42424242424242425</v>
      </c>
      <c r="H466" s="8">
        <v>1590</v>
      </c>
      <c r="I466" s="15">
        <f t="shared" si="209"/>
        <v>130</v>
      </c>
      <c r="J466" s="13">
        <v>0.5</v>
      </c>
      <c r="K466" s="13">
        <v>0.85</v>
      </c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3"/>
      <c r="Z466" s="3"/>
      <c r="AA466" s="3"/>
      <c r="AB466" s="3"/>
      <c r="AC466" s="3"/>
      <c r="AD466" s="17"/>
      <c r="AE466" s="17"/>
      <c r="AF466" s="7">
        <v>0.60416666666666663</v>
      </c>
      <c r="AG466" s="11">
        <f t="shared" si="204"/>
        <v>0.54330708661417326</v>
      </c>
      <c r="AH466" s="10">
        <v>3048</v>
      </c>
      <c r="AI466" s="10">
        <v>407</v>
      </c>
      <c r="AJ466" s="14">
        <f t="shared" si="205"/>
        <v>189</v>
      </c>
      <c r="AK466" s="11">
        <f t="shared" si="206"/>
        <v>0.13353018372703412</v>
      </c>
      <c r="AL466" s="11">
        <f t="shared" si="211"/>
        <v>0.47089947089947087</v>
      </c>
      <c r="AM466" s="8">
        <v>1392</v>
      </c>
      <c r="AN466" s="15">
        <f t="shared" si="208"/>
        <v>141</v>
      </c>
      <c r="AO466" s="13">
        <v>0.24299999999999999</v>
      </c>
      <c r="AP466" s="13">
        <v>8.3299999999999999E-2</v>
      </c>
      <c r="AQ466" s="17"/>
      <c r="AR466" s="17"/>
      <c r="AS466" s="2"/>
      <c r="AT466" s="3"/>
      <c r="AU466" s="17"/>
      <c r="AV466" s="17"/>
      <c r="AX466" s="17"/>
    </row>
    <row r="467" spans="1:50" customFormat="1" ht="15.75" customHeight="1" x14ac:dyDescent="0.25">
      <c r="A467" s="7">
        <v>0.625</v>
      </c>
      <c r="B467" s="11">
        <f t="shared" si="200"/>
        <v>0.38086707273378717</v>
      </c>
      <c r="C467" s="10">
        <v>2791</v>
      </c>
      <c r="D467" s="10">
        <v>1020</v>
      </c>
      <c r="E467" s="14">
        <f t="shared" si="201"/>
        <v>258</v>
      </c>
      <c r="F467" s="11">
        <f t="shared" si="202"/>
        <v>0.36546040845575062</v>
      </c>
      <c r="G467" s="11">
        <f t="shared" si="210"/>
        <v>0.18992248062015504</v>
      </c>
      <c r="H467" s="8">
        <v>1728</v>
      </c>
      <c r="I467" s="15">
        <f t="shared" si="209"/>
        <v>138</v>
      </c>
      <c r="J467" s="13">
        <v>0.49030000000000001</v>
      </c>
      <c r="K467" s="13">
        <v>0.83330000000000004</v>
      </c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3"/>
      <c r="Z467" s="3"/>
      <c r="AA467" s="3"/>
      <c r="AB467" s="3"/>
      <c r="AC467" s="3"/>
      <c r="AD467" s="17"/>
      <c r="AE467" s="17"/>
      <c r="AF467" s="7">
        <v>0.625</v>
      </c>
      <c r="AG467" s="11">
        <f t="shared" si="204"/>
        <v>0.53054367745876607</v>
      </c>
      <c r="AH467" s="10">
        <v>3274</v>
      </c>
      <c r="AI467" s="10">
        <v>482</v>
      </c>
      <c r="AJ467" s="14">
        <f t="shared" si="205"/>
        <v>226</v>
      </c>
      <c r="AK467" s="11">
        <f t="shared" si="206"/>
        <v>0.1472205253512523</v>
      </c>
      <c r="AL467" s="11">
        <f t="shared" si="211"/>
        <v>0.33185840707964603</v>
      </c>
      <c r="AM467" s="8">
        <v>1537</v>
      </c>
      <c r="AN467" s="15">
        <f t="shared" si="208"/>
        <v>145</v>
      </c>
      <c r="AO467" s="13">
        <v>0.27300000000000002</v>
      </c>
      <c r="AP467" s="13">
        <v>7.6899999999999996E-2</v>
      </c>
      <c r="AQ467" s="17"/>
      <c r="AR467" s="17"/>
      <c r="AS467" s="2"/>
      <c r="AT467" s="3"/>
      <c r="AU467" s="17"/>
      <c r="AV467" s="17"/>
      <c r="AW467" s="17"/>
      <c r="AX467" s="17"/>
    </row>
    <row r="468" spans="1:50" s="17" customFormat="1" ht="15.75" customHeight="1" x14ac:dyDescent="0.25">
      <c r="A468" s="7">
        <v>0.64583333333333337</v>
      </c>
      <c r="B468" s="11">
        <f>(C468-H468)/C468</f>
        <v>0.38721311475409836</v>
      </c>
      <c r="C468" s="10">
        <v>3050</v>
      </c>
      <c r="D468" s="10">
        <v>1066</v>
      </c>
      <c r="E468" s="14">
        <f t="shared" si="201"/>
        <v>259</v>
      </c>
      <c r="F468" s="11">
        <f t="shared" si="202"/>
        <v>0.34950819672131145</v>
      </c>
      <c r="G468" s="11">
        <f t="shared" si="210"/>
        <v>0.17760617760617761</v>
      </c>
      <c r="H468" s="8">
        <v>1869</v>
      </c>
      <c r="I468" s="15">
        <f t="shared" si="209"/>
        <v>141</v>
      </c>
      <c r="J468" s="13">
        <v>0.47539999999999999</v>
      </c>
      <c r="K468" s="13">
        <v>0.83330000000000004</v>
      </c>
      <c r="Y468" s="3"/>
      <c r="Z468" s="3"/>
      <c r="AA468" s="3"/>
      <c r="AB468" s="3"/>
      <c r="AC468" s="3"/>
      <c r="AF468" s="7">
        <v>0.64583333333333337</v>
      </c>
      <c r="AG468" s="11">
        <f>(AH468-AM468)/AH468</f>
        <v>0.53461217681401163</v>
      </c>
      <c r="AH468" s="10">
        <v>3597</v>
      </c>
      <c r="AI468" s="10">
        <v>511</v>
      </c>
      <c r="AJ468" s="14">
        <f t="shared" si="205"/>
        <v>323</v>
      </c>
      <c r="AK468" s="11">
        <f t="shared" si="206"/>
        <v>0.14206283013622464</v>
      </c>
      <c r="AL468" s="11">
        <f t="shared" si="211"/>
        <v>8.9783281733746126E-2</v>
      </c>
      <c r="AM468" s="8">
        <v>1674</v>
      </c>
      <c r="AN468" s="15">
        <f t="shared" si="208"/>
        <v>137</v>
      </c>
      <c r="AO468" s="13">
        <v>0.30209999999999998</v>
      </c>
      <c r="AP468" s="13">
        <v>7.6899999999999996E-2</v>
      </c>
      <c r="AS468" s="2"/>
      <c r="AT468" s="3"/>
    </row>
    <row r="469" spans="1:50" s="17" customFormat="1" x14ac:dyDescent="0.25">
      <c r="A469" s="7">
        <v>0.66666666666666663</v>
      </c>
      <c r="B469" s="11">
        <f t="shared" ref="B469:B473" si="212">(C469-H469)/C469</f>
        <v>0.38816782372472081</v>
      </c>
      <c r="C469" s="10">
        <v>3313</v>
      </c>
      <c r="D469" s="10">
        <v>1120</v>
      </c>
      <c r="E469" s="14">
        <f t="shared" si="201"/>
        <v>263</v>
      </c>
      <c r="F469" s="11">
        <f t="shared" si="202"/>
        <v>0.33806217929369153</v>
      </c>
      <c r="G469" s="11">
        <f t="shared" si="210"/>
        <v>0.20532319391634982</v>
      </c>
      <c r="H469" s="8">
        <v>2027</v>
      </c>
      <c r="I469" s="15">
        <f t="shared" si="209"/>
        <v>158</v>
      </c>
      <c r="J469" s="13">
        <v>0.49159999999999998</v>
      </c>
      <c r="K469" s="13">
        <v>0.82979999999999998</v>
      </c>
      <c r="Y469" s="3"/>
      <c r="Z469" s="3"/>
      <c r="AA469" s="3"/>
      <c r="AB469" s="3"/>
      <c r="AC469" s="3"/>
      <c r="AF469" s="7">
        <v>0.66666666666666663</v>
      </c>
      <c r="AG469" s="11">
        <f t="shared" ref="AG469:AG473" si="213">(AH469-AM469)/AH469</f>
        <v>0.54188948306595364</v>
      </c>
      <c r="AH469" s="10">
        <v>3927</v>
      </c>
      <c r="AI469" s="10">
        <v>525</v>
      </c>
      <c r="AJ469" s="14">
        <f t="shared" si="205"/>
        <v>330</v>
      </c>
      <c r="AK469" s="11">
        <f t="shared" si="206"/>
        <v>0.13368983957219252</v>
      </c>
      <c r="AL469" s="11">
        <f t="shared" si="211"/>
        <v>4.2424242424242427E-2</v>
      </c>
      <c r="AM469" s="8">
        <v>1799</v>
      </c>
      <c r="AN469" s="15">
        <f t="shared" si="208"/>
        <v>125</v>
      </c>
      <c r="AO469" s="13">
        <v>0.28710000000000002</v>
      </c>
      <c r="AP469" s="13">
        <v>7.6899999999999996E-2</v>
      </c>
      <c r="AS469" s="2"/>
      <c r="AT469" s="3"/>
    </row>
    <row r="470" spans="1:50" s="17" customFormat="1" ht="15.75" customHeight="1" x14ac:dyDescent="0.25">
      <c r="A470" s="7">
        <v>0.6875</v>
      </c>
      <c r="B470" s="11">
        <f t="shared" si="212"/>
        <v>0.38743307974077207</v>
      </c>
      <c r="C470" s="10">
        <v>3549</v>
      </c>
      <c r="D470" s="10">
        <v>1188</v>
      </c>
      <c r="E470" s="14">
        <f t="shared" si="201"/>
        <v>236</v>
      </c>
      <c r="F470" s="11">
        <f t="shared" si="202"/>
        <v>0.33474218089602703</v>
      </c>
      <c r="G470" s="11">
        <f t="shared" si="210"/>
        <v>0.28813559322033899</v>
      </c>
      <c r="H470" s="8">
        <v>2174</v>
      </c>
      <c r="I470" s="15">
        <f t="shared" si="209"/>
        <v>147</v>
      </c>
      <c r="J470" s="13">
        <v>0.48870000000000002</v>
      </c>
      <c r="K470" s="13">
        <v>0.82350000000000001</v>
      </c>
      <c r="Y470" s="3"/>
      <c r="Z470" s="3"/>
      <c r="AA470" s="3"/>
      <c r="AB470" s="3"/>
      <c r="AC470" s="3"/>
      <c r="AF470" s="7">
        <v>0.6875</v>
      </c>
      <c r="AG470" s="11">
        <f t="shared" si="213"/>
        <v>0.54894613583138174</v>
      </c>
      <c r="AH470" s="10">
        <v>4270</v>
      </c>
      <c r="AI470" s="10">
        <v>539</v>
      </c>
      <c r="AJ470" s="14">
        <f t="shared" si="205"/>
        <v>343</v>
      </c>
      <c r="AK470" s="11">
        <f t="shared" si="206"/>
        <v>0.12622950819672132</v>
      </c>
      <c r="AL470" s="11">
        <f t="shared" si="211"/>
        <v>4.0816326530612242E-2</v>
      </c>
      <c r="AM470" s="8">
        <v>1926</v>
      </c>
      <c r="AN470" s="15">
        <f t="shared" si="208"/>
        <v>127</v>
      </c>
      <c r="AO470" s="13">
        <v>0.29039999999999999</v>
      </c>
      <c r="AP470" s="13">
        <v>7.6899999999999996E-2</v>
      </c>
      <c r="AS470" s="2"/>
      <c r="AT470" s="3"/>
    </row>
    <row r="471" spans="1:50" s="17" customFormat="1" ht="15.75" customHeight="1" x14ac:dyDescent="0.25">
      <c r="A471" s="7">
        <v>0.70833333333333337</v>
      </c>
      <c r="B471" s="11">
        <f t="shared" si="212"/>
        <v>0.39173640167364016</v>
      </c>
      <c r="C471" s="10">
        <v>3824</v>
      </c>
      <c r="D471" s="10">
        <v>1227</v>
      </c>
      <c r="E471" s="14">
        <f t="shared" si="201"/>
        <v>275</v>
      </c>
      <c r="F471" s="11">
        <f t="shared" si="202"/>
        <v>0.32086820083682011</v>
      </c>
      <c r="G471" s="11">
        <f t="shared" si="210"/>
        <v>0.14181818181818182</v>
      </c>
      <c r="H471" s="8">
        <v>2326</v>
      </c>
      <c r="I471" s="15">
        <f t="shared" si="209"/>
        <v>152</v>
      </c>
      <c r="J471" s="13">
        <v>0.48080000000000001</v>
      </c>
      <c r="K471" s="13">
        <v>0.79310000000000003</v>
      </c>
      <c r="Y471" s="3"/>
      <c r="Z471" s="3"/>
      <c r="AA471" s="3"/>
      <c r="AB471" s="3"/>
      <c r="AC471" s="3"/>
      <c r="AF471" s="7">
        <v>0.70833333333333337</v>
      </c>
      <c r="AG471" s="11">
        <f t="shared" si="213"/>
        <v>0.55145929339477728</v>
      </c>
      <c r="AH471" s="10">
        <v>4557</v>
      </c>
      <c r="AI471" s="10">
        <v>552</v>
      </c>
      <c r="AJ471" s="14">
        <f t="shared" si="205"/>
        <v>287</v>
      </c>
      <c r="AK471" s="11">
        <f t="shared" si="206"/>
        <v>0.12113232389730086</v>
      </c>
      <c r="AL471" s="11">
        <f t="shared" si="211"/>
        <v>4.5296167247386762E-2</v>
      </c>
      <c r="AM471" s="8">
        <v>2044</v>
      </c>
      <c r="AN471" s="15">
        <f t="shared" si="208"/>
        <v>118</v>
      </c>
      <c r="AO471" s="13">
        <v>0.28010000000000002</v>
      </c>
      <c r="AP471" s="13">
        <v>7.6899999999999996E-2</v>
      </c>
      <c r="AS471" s="2"/>
      <c r="AT471" s="3"/>
    </row>
    <row r="472" spans="1:50" s="17" customFormat="1" ht="15.75" customHeight="1" x14ac:dyDescent="0.25">
      <c r="A472" s="7">
        <v>0.72916666666666663</v>
      </c>
      <c r="B472" s="11">
        <f t="shared" si="212"/>
        <v>0.38975888640318168</v>
      </c>
      <c r="C472" s="10">
        <v>4023</v>
      </c>
      <c r="D472" s="10">
        <v>1276</v>
      </c>
      <c r="E472" s="14">
        <f t="shared" si="201"/>
        <v>199</v>
      </c>
      <c r="F472" s="11">
        <f t="shared" si="202"/>
        <v>0.31717623663932387</v>
      </c>
      <c r="G472" s="11">
        <f t="shared" si="210"/>
        <v>0.24623115577889448</v>
      </c>
      <c r="H472" s="8">
        <v>2455</v>
      </c>
      <c r="I472" s="15">
        <f t="shared" si="209"/>
        <v>129</v>
      </c>
      <c r="J472" s="13">
        <v>0.47470000000000001</v>
      </c>
      <c r="K472" s="13">
        <v>0.79659999999999997</v>
      </c>
      <c r="Y472" s="3"/>
      <c r="Z472" s="3"/>
      <c r="AA472" s="3"/>
      <c r="AB472" s="3"/>
      <c r="AC472" s="3"/>
      <c r="AF472" s="7">
        <v>0.72916666666666663</v>
      </c>
      <c r="AG472" s="11">
        <f t="shared" si="213"/>
        <v>0.55502885408079139</v>
      </c>
      <c r="AH472" s="10">
        <v>4852</v>
      </c>
      <c r="AI472" s="10">
        <v>568</v>
      </c>
      <c r="AJ472" s="14">
        <f t="shared" si="205"/>
        <v>295</v>
      </c>
      <c r="AK472" s="11">
        <f t="shared" si="206"/>
        <v>0.11706512778235779</v>
      </c>
      <c r="AL472" s="11">
        <f t="shared" si="211"/>
        <v>5.4237288135593219E-2</v>
      </c>
      <c r="AM472" s="8">
        <v>2159</v>
      </c>
      <c r="AN472" s="15">
        <f t="shared" si="208"/>
        <v>115</v>
      </c>
      <c r="AO472" s="13">
        <v>0.29330000000000001</v>
      </c>
      <c r="AP472" s="13">
        <v>7.6899999999999996E-2</v>
      </c>
      <c r="AS472" s="2"/>
      <c r="AT472" s="3"/>
    </row>
    <row r="473" spans="1:50" s="17" customFormat="1" ht="15.75" customHeight="1" x14ac:dyDescent="0.25">
      <c r="A473" s="7">
        <v>0.75</v>
      </c>
      <c r="B473" s="11">
        <f t="shared" si="212"/>
        <v>0.3932745051275936</v>
      </c>
      <c r="C473" s="10">
        <v>4193</v>
      </c>
      <c r="D473" s="10">
        <v>1341</v>
      </c>
      <c r="E473" s="14">
        <f t="shared" si="201"/>
        <v>170</v>
      </c>
      <c r="F473" s="11">
        <f t="shared" si="202"/>
        <v>0.31981874552826139</v>
      </c>
      <c r="G473" s="11">
        <f t="shared" si="210"/>
        <v>0.38235294117647056</v>
      </c>
      <c r="H473" s="8">
        <v>2544</v>
      </c>
      <c r="I473" s="15">
        <f t="shared" si="209"/>
        <v>89</v>
      </c>
      <c r="J473" s="13">
        <v>0.47339999999999999</v>
      </c>
      <c r="K473" s="13">
        <v>0.79659999999999997</v>
      </c>
      <c r="Y473" s="3"/>
      <c r="Z473" s="3"/>
      <c r="AA473" s="3"/>
      <c r="AB473" s="3"/>
      <c r="AC473" s="3"/>
      <c r="AF473" s="7">
        <v>0.75</v>
      </c>
      <c r="AG473" s="11">
        <f t="shared" si="213"/>
        <v>0.55614552605703049</v>
      </c>
      <c r="AH473" s="10">
        <v>5085</v>
      </c>
      <c r="AI473" s="10">
        <v>586</v>
      </c>
      <c r="AJ473" s="14">
        <f t="shared" si="205"/>
        <v>233</v>
      </c>
      <c r="AK473" s="11">
        <f t="shared" si="206"/>
        <v>0.11524090462143559</v>
      </c>
      <c r="AL473" s="11">
        <f t="shared" si="211"/>
        <v>7.7253218884120178E-2</v>
      </c>
      <c r="AM473" s="8">
        <v>2257</v>
      </c>
      <c r="AN473" s="15">
        <f t="shared" si="208"/>
        <v>98</v>
      </c>
      <c r="AO473" s="13">
        <v>0.29049999999999998</v>
      </c>
      <c r="AP473" s="13">
        <v>7.6899999999999996E-2</v>
      </c>
      <c r="AS473" s="2"/>
      <c r="AT473" s="3"/>
    </row>
    <row r="474" spans="1:50" s="17" customFormat="1" ht="15.75" customHeight="1" x14ac:dyDescent="0.15">
      <c r="F474" s="2"/>
      <c r="Y474" s="3"/>
      <c r="Z474" s="3"/>
      <c r="AA474" s="3"/>
      <c r="AB474" s="3"/>
      <c r="AC474" s="3"/>
      <c r="AH474" s="2"/>
      <c r="AI474" s="2"/>
      <c r="AJ474" s="2"/>
      <c r="AK474" s="2"/>
      <c r="AL474" s="2"/>
      <c r="AM474" s="2"/>
      <c r="AN474" s="2"/>
      <c r="AO474" s="5"/>
      <c r="AP474" s="2"/>
      <c r="AS474" s="2"/>
      <c r="AT474" s="3"/>
    </row>
    <row r="475" spans="1:50" s="17" customFormat="1" ht="15.75" customHeight="1" x14ac:dyDescent="0.15">
      <c r="A475" s="67">
        <v>43898</v>
      </c>
      <c r="B475" s="68"/>
      <c r="C475" s="68"/>
      <c r="D475" s="68"/>
      <c r="E475" s="68"/>
      <c r="F475" s="68"/>
      <c r="G475" s="69"/>
      <c r="Y475" s="3"/>
      <c r="Z475" s="3"/>
      <c r="AA475" s="3"/>
      <c r="AB475" s="3"/>
      <c r="AC475" s="3"/>
      <c r="AF475" s="67">
        <v>43891</v>
      </c>
      <c r="AG475" s="68"/>
      <c r="AH475" s="68"/>
      <c r="AI475" s="68"/>
      <c r="AJ475" s="68"/>
      <c r="AK475" s="68"/>
      <c r="AL475" s="69"/>
      <c r="AS475" s="2"/>
      <c r="AT475" s="3"/>
    </row>
    <row r="476" spans="1:50" s="17" customFormat="1" ht="15.75" customHeight="1" x14ac:dyDescent="0.25">
      <c r="A476" s="70" t="s">
        <v>98</v>
      </c>
      <c r="B476" s="71"/>
      <c r="C476" s="71"/>
      <c r="D476" s="71"/>
      <c r="E476" s="71"/>
      <c r="F476" s="71"/>
      <c r="G476" s="72"/>
      <c r="H476" s="18"/>
      <c r="I476" s="18"/>
      <c r="J476" s="18"/>
      <c r="K476" s="18"/>
      <c r="Y476" s="3"/>
      <c r="Z476" s="3"/>
      <c r="AA476" s="3"/>
      <c r="AB476" s="3"/>
      <c r="AC476" s="3"/>
      <c r="AF476" s="70" t="s">
        <v>79</v>
      </c>
      <c r="AG476" s="71"/>
      <c r="AH476" s="71"/>
      <c r="AI476" s="71"/>
      <c r="AJ476" s="71"/>
      <c r="AK476" s="71"/>
      <c r="AL476" s="72"/>
      <c r="AM476" s="18"/>
      <c r="AN476" s="18"/>
      <c r="AO476" s="18"/>
      <c r="AP476" s="18"/>
      <c r="AS476" s="2"/>
      <c r="AT476" s="3"/>
    </row>
    <row r="477" spans="1:50" s="17" customFormat="1" ht="15.75" customHeight="1" x14ac:dyDescent="0.25">
      <c r="A477" s="9" t="s">
        <v>0</v>
      </c>
      <c r="B477" s="16" t="s">
        <v>70</v>
      </c>
      <c r="C477" s="9" t="s">
        <v>1</v>
      </c>
      <c r="D477" s="9" t="s">
        <v>2</v>
      </c>
      <c r="E477" s="9" t="s">
        <v>3</v>
      </c>
      <c r="F477" s="9" t="s">
        <v>4</v>
      </c>
      <c r="G477" s="9" t="s">
        <v>5</v>
      </c>
      <c r="H477" s="6" t="s">
        <v>6</v>
      </c>
      <c r="I477" s="9" t="s">
        <v>7</v>
      </c>
      <c r="J477" s="9" t="s">
        <v>8</v>
      </c>
      <c r="K477" s="9" t="s">
        <v>71</v>
      </c>
      <c r="Y477" s="3"/>
      <c r="Z477" s="3"/>
      <c r="AA477" s="3"/>
      <c r="AB477" s="3"/>
      <c r="AC477" s="3"/>
      <c r="AF477" s="9" t="s">
        <v>0</v>
      </c>
      <c r="AG477" s="16" t="s">
        <v>70</v>
      </c>
      <c r="AH477" s="9" t="s">
        <v>1</v>
      </c>
      <c r="AI477" s="9" t="s">
        <v>2</v>
      </c>
      <c r="AJ477" s="9" t="s">
        <v>3</v>
      </c>
      <c r="AK477" s="9" t="s">
        <v>4</v>
      </c>
      <c r="AL477" s="9" t="s">
        <v>5</v>
      </c>
      <c r="AM477" s="6" t="s">
        <v>6</v>
      </c>
      <c r="AN477" s="9" t="s">
        <v>7</v>
      </c>
      <c r="AO477" s="9" t="s">
        <v>8</v>
      </c>
      <c r="AP477" s="9" t="s">
        <v>71</v>
      </c>
      <c r="AQ477" s="27"/>
      <c r="AR477" s="9" t="s">
        <v>88</v>
      </c>
      <c r="AS477" s="9" t="s">
        <v>92</v>
      </c>
      <c r="AT477" s="9" t="s">
        <v>89</v>
      </c>
      <c r="AU477" s="9" t="s">
        <v>90</v>
      </c>
      <c r="AV477" s="9" t="s">
        <v>73</v>
      </c>
    </row>
    <row r="478" spans="1:50" s="17" customFormat="1" ht="15.75" customHeight="1" x14ac:dyDescent="0.25">
      <c r="A478" s="7">
        <v>0.39583333333333331</v>
      </c>
      <c r="B478" s="11">
        <f>(C478-H478)/C478</f>
        <v>2.3529411764705882E-2</v>
      </c>
      <c r="C478" s="10">
        <v>85</v>
      </c>
      <c r="D478" s="10">
        <v>83</v>
      </c>
      <c r="E478" s="10">
        <v>104</v>
      </c>
      <c r="F478" s="11">
        <f>D478/C478</f>
        <v>0.97647058823529409</v>
      </c>
      <c r="G478" s="12">
        <f>D478/C478</f>
        <v>0.97647058823529409</v>
      </c>
      <c r="H478" s="8">
        <v>83</v>
      </c>
      <c r="I478" s="15">
        <v>83</v>
      </c>
      <c r="J478" s="13">
        <v>1</v>
      </c>
      <c r="K478" s="13">
        <v>1</v>
      </c>
      <c r="Y478" s="3"/>
      <c r="Z478" s="3"/>
      <c r="AA478" s="3"/>
      <c r="AB478" s="3"/>
      <c r="AC478" s="3"/>
      <c r="AF478" s="7">
        <v>0.39583333333333331</v>
      </c>
      <c r="AG478" s="11">
        <f>(AH478-AM478)/AH478</f>
        <v>0.18269230769230768</v>
      </c>
      <c r="AH478" s="10">
        <v>104</v>
      </c>
      <c r="AI478" s="10">
        <v>84</v>
      </c>
      <c r="AJ478" s="10">
        <v>104</v>
      </c>
      <c r="AK478" s="11">
        <f>AI478/AH478</f>
        <v>0.80769230769230771</v>
      </c>
      <c r="AL478" s="12">
        <f>AI478/AH478</f>
        <v>0.80769230769230771</v>
      </c>
      <c r="AM478" s="8">
        <v>85</v>
      </c>
      <c r="AN478" s="15">
        <v>85</v>
      </c>
      <c r="AO478" s="13">
        <v>0.66669999999999996</v>
      </c>
      <c r="AP478" s="13" t="s">
        <v>74</v>
      </c>
      <c r="AQ478" s="27" t="s">
        <v>85</v>
      </c>
      <c r="AR478" s="46">
        <v>2696</v>
      </c>
      <c r="AS478" s="47">
        <f>(AR478-AT478)/AR478</f>
        <v>0.4120919881305638</v>
      </c>
      <c r="AT478" s="46">
        <v>1585</v>
      </c>
      <c r="AU478" s="48">
        <v>887</v>
      </c>
      <c r="AV478" s="49">
        <f>AU478/AR478</f>
        <v>0.32900593471810091</v>
      </c>
    </row>
    <row r="479" spans="1:50" s="17" customFormat="1" ht="15.75" customHeight="1" x14ac:dyDescent="0.25">
      <c r="A479" s="7">
        <v>0.41666666666666669</v>
      </c>
      <c r="B479" s="11">
        <f t="shared" ref="B479:B489" si="214">(C479-H479)/C479</f>
        <v>5.2380952380952382E-2</v>
      </c>
      <c r="C479" s="10">
        <v>210</v>
      </c>
      <c r="D479" s="10">
        <v>198</v>
      </c>
      <c r="E479" s="14">
        <f t="shared" ref="E479:E495" si="215">C479-C478</f>
        <v>125</v>
      </c>
      <c r="F479" s="11">
        <f t="shared" ref="F479:F495" si="216">D479/C479</f>
        <v>0.94285714285714284</v>
      </c>
      <c r="G479" s="11">
        <f t="shared" ref="G479:G480" si="217">(D479-D478)/E479</f>
        <v>0.92</v>
      </c>
      <c r="H479" s="8">
        <v>199</v>
      </c>
      <c r="I479" s="15">
        <f t="shared" ref="I479:I495" si="218">H479-H478</f>
        <v>116</v>
      </c>
      <c r="J479" s="13">
        <v>0.82609999999999995</v>
      </c>
      <c r="K479" s="13">
        <v>1</v>
      </c>
      <c r="Y479" s="3"/>
      <c r="Z479" s="3"/>
      <c r="AA479" s="3"/>
      <c r="AB479" s="3"/>
      <c r="AC479" s="3"/>
      <c r="AF479" s="7">
        <v>0.41666666666666669</v>
      </c>
      <c r="AG479" s="11">
        <f t="shared" ref="AG479:AG489" si="219">(AH479-AM479)/AH479</f>
        <v>0.26382978723404255</v>
      </c>
      <c r="AH479" s="10">
        <v>235</v>
      </c>
      <c r="AI479" s="10">
        <f>AH479-AH478</f>
        <v>131</v>
      </c>
      <c r="AJ479" s="14">
        <f t="shared" ref="AJ479:AJ495" si="220">AH479-AH478</f>
        <v>131</v>
      </c>
      <c r="AK479" s="11">
        <f t="shared" ref="AK479:AK495" si="221">AI479/AH479</f>
        <v>0.55744680851063833</v>
      </c>
      <c r="AL479" s="11">
        <f t="shared" ref="AL479:AL480" si="222">(AI479-AI478)/AJ479</f>
        <v>0.35877862595419846</v>
      </c>
      <c r="AM479" s="8">
        <v>173</v>
      </c>
      <c r="AN479" s="15">
        <f t="shared" ref="AN479:AN495" si="223">AM479-AM478</f>
        <v>88</v>
      </c>
      <c r="AO479" s="13">
        <v>0.77780000000000005</v>
      </c>
      <c r="AP479" s="13" t="s">
        <v>74</v>
      </c>
      <c r="AQ479" s="27" t="s">
        <v>86</v>
      </c>
      <c r="AR479" s="46">
        <v>163</v>
      </c>
      <c r="AS479" s="47">
        <f>(AR479-AT479)/AR479</f>
        <v>0.20245398773006135</v>
      </c>
      <c r="AT479" s="46">
        <v>130</v>
      </c>
      <c r="AU479" s="46">
        <v>120</v>
      </c>
      <c r="AV479" s="45">
        <f>AU479/AR479</f>
        <v>0.73619631901840488</v>
      </c>
      <c r="AW479" s="34"/>
    </row>
    <row r="480" spans="1:50" s="17" customFormat="1" ht="15.75" customHeight="1" x14ac:dyDescent="0.25">
      <c r="A480" s="7">
        <v>0.4375</v>
      </c>
      <c r="B480" s="11">
        <f t="shared" si="214"/>
        <v>0.13662790697674418</v>
      </c>
      <c r="C480" s="10">
        <v>344</v>
      </c>
      <c r="D480" s="10">
        <v>292</v>
      </c>
      <c r="E480" s="14">
        <f t="shared" si="215"/>
        <v>134</v>
      </c>
      <c r="F480" s="11">
        <f t="shared" si="216"/>
        <v>0.84883720930232553</v>
      </c>
      <c r="G480" s="11">
        <f t="shared" si="217"/>
        <v>0.70149253731343286</v>
      </c>
      <c r="H480" s="8">
        <v>297</v>
      </c>
      <c r="I480" s="15">
        <f t="shared" si="218"/>
        <v>98</v>
      </c>
      <c r="J480" s="13">
        <v>0.86670000000000003</v>
      </c>
      <c r="K480" s="13">
        <v>1</v>
      </c>
      <c r="Y480" s="3"/>
      <c r="Z480" s="3"/>
      <c r="AA480" s="3"/>
      <c r="AB480" s="3"/>
      <c r="AC480" s="3"/>
      <c r="AF480" s="7">
        <v>0.4375</v>
      </c>
      <c r="AG480" s="11">
        <f t="shared" si="219"/>
        <v>0.34673366834170855</v>
      </c>
      <c r="AH480" s="10">
        <v>398</v>
      </c>
      <c r="AI480" s="10">
        <v>177</v>
      </c>
      <c r="AJ480" s="14">
        <f t="shared" si="220"/>
        <v>163</v>
      </c>
      <c r="AK480" s="11">
        <f t="shared" si="221"/>
        <v>0.44472361809045224</v>
      </c>
      <c r="AL480" s="11">
        <f t="shared" si="222"/>
        <v>0.2822085889570552</v>
      </c>
      <c r="AM480" s="8">
        <v>260</v>
      </c>
      <c r="AN480" s="15">
        <f t="shared" si="223"/>
        <v>87</v>
      </c>
      <c r="AO480" s="13">
        <v>0.54290000000000005</v>
      </c>
      <c r="AP480" s="13" t="s">
        <v>74</v>
      </c>
      <c r="AQ480" s="28" t="s">
        <v>87</v>
      </c>
      <c r="AR480" s="46">
        <f>SUM(AR478:AR479)</f>
        <v>2859</v>
      </c>
      <c r="AS480" s="47">
        <f>(AR480-AT480)/AR480</f>
        <v>0.40013990905911156</v>
      </c>
      <c r="AT480" s="46">
        <f>SUM(AT478:AT479)</f>
        <v>1715</v>
      </c>
      <c r="AU480" s="46">
        <f>SUM(AU478:AU479)</f>
        <v>1007</v>
      </c>
      <c r="AV480" s="47">
        <f>AU480/AR480</f>
        <v>0.35222105631339629</v>
      </c>
      <c r="AW480"/>
    </row>
    <row r="481" spans="1:49" s="17" customFormat="1" ht="15.75" customHeight="1" x14ac:dyDescent="0.25">
      <c r="A481" s="7">
        <v>0.45833333333333331</v>
      </c>
      <c r="B481" s="11">
        <f t="shared" si="214"/>
        <v>0.20321931589537223</v>
      </c>
      <c r="C481" s="10">
        <v>497</v>
      </c>
      <c r="D481" s="10">
        <v>356</v>
      </c>
      <c r="E481" s="14">
        <f t="shared" si="215"/>
        <v>153</v>
      </c>
      <c r="F481" s="11">
        <f t="shared" si="216"/>
        <v>0.71629778672032196</v>
      </c>
      <c r="G481" s="11">
        <f>(D481-D480)/E481</f>
        <v>0.41830065359477125</v>
      </c>
      <c r="H481" s="8">
        <v>396</v>
      </c>
      <c r="I481" s="15">
        <f t="shared" si="218"/>
        <v>99</v>
      </c>
      <c r="J481" s="13">
        <v>0.76919999999999999</v>
      </c>
      <c r="K481" s="13">
        <v>0.66669999999999996</v>
      </c>
      <c r="Y481" s="3"/>
      <c r="Z481" s="3"/>
      <c r="AA481" s="3"/>
      <c r="AB481" s="3"/>
      <c r="AC481" s="3"/>
      <c r="AF481" s="7">
        <v>0.45833333333333331</v>
      </c>
      <c r="AG481" s="11">
        <f t="shared" si="219"/>
        <v>0.41095890410958902</v>
      </c>
      <c r="AH481" s="10">
        <v>584</v>
      </c>
      <c r="AI481" s="10">
        <v>191</v>
      </c>
      <c r="AJ481" s="14">
        <f t="shared" si="220"/>
        <v>186</v>
      </c>
      <c r="AK481" s="11">
        <f t="shared" si="221"/>
        <v>0.32705479452054792</v>
      </c>
      <c r="AL481" s="11">
        <f>(AI481-AI480)/AJ481</f>
        <v>7.5268817204301078E-2</v>
      </c>
      <c r="AM481" s="8">
        <v>344</v>
      </c>
      <c r="AN481" s="15">
        <f t="shared" si="223"/>
        <v>84</v>
      </c>
      <c r="AO481" s="13">
        <v>0.46939999999999998</v>
      </c>
      <c r="AP481" s="13">
        <v>0</v>
      </c>
      <c r="AS481" s="2"/>
      <c r="AT481" s="3"/>
      <c r="AW481"/>
    </row>
    <row r="482" spans="1:49" s="17" customFormat="1" ht="15.75" customHeight="1" x14ac:dyDescent="0.25">
      <c r="A482" s="7">
        <v>0.47916666666666669</v>
      </c>
      <c r="B482" s="11">
        <f t="shared" si="214"/>
        <v>0.2227342549923195</v>
      </c>
      <c r="C482" s="10">
        <v>651</v>
      </c>
      <c r="D482" s="10">
        <v>452</v>
      </c>
      <c r="E482" s="14">
        <f t="shared" si="215"/>
        <v>154</v>
      </c>
      <c r="F482" s="11">
        <f t="shared" si="216"/>
        <v>0.69431643625192008</v>
      </c>
      <c r="G482" s="11">
        <f t="shared" ref="G482:G495" si="224">(D482-D481)/E482</f>
        <v>0.62337662337662336</v>
      </c>
      <c r="H482" s="8">
        <v>506</v>
      </c>
      <c r="I482" s="15">
        <f t="shared" si="218"/>
        <v>110</v>
      </c>
      <c r="J482" s="13">
        <v>0.6885</v>
      </c>
      <c r="K482" s="13">
        <v>0.71430000000000005</v>
      </c>
      <c r="Y482" s="3"/>
      <c r="Z482" s="3"/>
      <c r="AA482" s="3"/>
      <c r="AB482" s="3"/>
      <c r="AC482" s="3"/>
      <c r="AF482" s="7">
        <v>0.47916666666666669</v>
      </c>
      <c r="AG482" s="11">
        <f t="shared" si="219"/>
        <v>0.48651960784313725</v>
      </c>
      <c r="AH482" s="10">
        <v>816</v>
      </c>
      <c r="AI482" s="10">
        <v>200</v>
      </c>
      <c r="AJ482" s="14">
        <f t="shared" si="220"/>
        <v>232</v>
      </c>
      <c r="AK482" s="11">
        <f t="shared" si="221"/>
        <v>0.24509803921568626</v>
      </c>
      <c r="AL482" s="11">
        <f t="shared" ref="AL482:AL495" si="225">(AI482-AI481)/AJ482</f>
        <v>3.8793103448275863E-2</v>
      </c>
      <c r="AM482" s="8">
        <v>419</v>
      </c>
      <c r="AN482" s="15">
        <f t="shared" si="223"/>
        <v>75</v>
      </c>
      <c r="AO482" s="13">
        <v>0.35289999999999999</v>
      </c>
      <c r="AP482" s="13">
        <v>0</v>
      </c>
      <c r="AS482" s="2"/>
      <c r="AT482" s="3"/>
      <c r="AW482" s="9" t="s">
        <v>93</v>
      </c>
    </row>
    <row r="483" spans="1:49" s="17" customFormat="1" ht="15.75" customHeight="1" x14ac:dyDescent="0.25">
      <c r="A483" s="7">
        <v>0.5</v>
      </c>
      <c r="B483" s="11">
        <f t="shared" si="214"/>
        <v>0.25345043914680049</v>
      </c>
      <c r="C483" s="10">
        <v>797</v>
      </c>
      <c r="D483" s="10">
        <v>501</v>
      </c>
      <c r="E483" s="14">
        <f t="shared" si="215"/>
        <v>146</v>
      </c>
      <c r="F483" s="11">
        <f t="shared" si="216"/>
        <v>0.6286072772898369</v>
      </c>
      <c r="G483" s="11">
        <f t="shared" si="224"/>
        <v>0.33561643835616439</v>
      </c>
      <c r="H483" s="8">
        <v>595</v>
      </c>
      <c r="I483" s="15">
        <f t="shared" si="218"/>
        <v>89</v>
      </c>
      <c r="J483" s="13">
        <v>0.66200000000000003</v>
      </c>
      <c r="K483" s="13">
        <v>0.77780000000000005</v>
      </c>
      <c r="Y483" s="3"/>
      <c r="Z483" s="3"/>
      <c r="AA483" s="3"/>
      <c r="AB483" s="3"/>
      <c r="AC483" s="3"/>
      <c r="AF483" s="7">
        <v>0.5</v>
      </c>
      <c r="AG483" s="11">
        <f t="shared" si="219"/>
        <v>0.55833333333333335</v>
      </c>
      <c r="AH483" s="10">
        <v>1080</v>
      </c>
      <c r="AI483" s="10">
        <v>209</v>
      </c>
      <c r="AJ483" s="14">
        <f t="shared" si="220"/>
        <v>264</v>
      </c>
      <c r="AK483" s="11">
        <f t="shared" si="221"/>
        <v>0.19351851851851851</v>
      </c>
      <c r="AL483" s="11">
        <f t="shared" si="225"/>
        <v>3.4090909090909088E-2</v>
      </c>
      <c r="AM483" s="8">
        <v>477</v>
      </c>
      <c r="AN483" s="15">
        <f t="shared" si="223"/>
        <v>58</v>
      </c>
      <c r="AO483" s="13">
        <v>0.28889999999999999</v>
      </c>
      <c r="AP483" s="13">
        <v>0</v>
      </c>
      <c r="AS483" s="2"/>
      <c r="AT483" s="3"/>
      <c r="AW483" s="24">
        <v>9.5500000000000007</v>
      </c>
    </row>
    <row r="484" spans="1:49" s="17" customFormat="1" ht="15.75" customHeight="1" x14ac:dyDescent="0.25">
      <c r="A484" s="7">
        <v>0.52083333333333337</v>
      </c>
      <c r="B484" s="11">
        <f t="shared" si="214"/>
        <v>0.30857740585774057</v>
      </c>
      <c r="C484" s="10">
        <v>956</v>
      </c>
      <c r="D484" s="10">
        <v>529</v>
      </c>
      <c r="E484" s="14">
        <f t="shared" si="215"/>
        <v>159</v>
      </c>
      <c r="F484" s="11">
        <f t="shared" si="216"/>
        <v>0.55334728033472802</v>
      </c>
      <c r="G484" s="11">
        <f t="shared" si="224"/>
        <v>0.1761006289308176</v>
      </c>
      <c r="H484" s="8">
        <v>661</v>
      </c>
      <c r="I484" s="15">
        <f t="shared" si="218"/>
        <v>66</v>
      </c>
      <c r="J484" s="13">
        <v>0.54649999999999999</v>
      </c>
      <c r="K484" s="13">
        <v>0.8</v>
      </c>
      <c r="Y484" s="3"/>
      <c r="Z484" s="3"/>
      <c r="AA484" s="3"/>
      <c r="AB484" s="3"/>
      <c r="AC484" s="3"/>
      <c r="AF484" s="7">
        <v>0.52083333333333337</v>
      </c>
      <c r="AG484" s="11">
        <f t="shared" si="219"/>
        <v>0.6009174311926605</v>
      </c>
      <c r="AH484" s="10">
        <v>1308</v>
      </c>
      <c r="AI484" s="10">
        <v>217</v>
      </c>
      <c r="AJ484" s="14">
        <f t="shared" si="220"/>
        <v>228</v>
      </c>
      <c r="AK484" s="11">
        <f t="shared" si="221"/>
        <v>0.16590214067278289</v>
      </c>
      <c r="AL484" s="11">
        <f t="shared" si="225"/>
        <v>3.5087719298245612E-2</v>
      </c>
      <c r="AM484" s="8">
        <v>522</v>
      </c>
      <c r="AN484" s="15">
        <f t="shared" si="223"/>
        <v>45</v>
      </c>
      <c r="AO484" s="13">
        <v>0.26919999999999999</v>
      </c>
      <c r="AP484" s="13">
        <v>0</v>
      </c>
      <c r="AS484" s="2"/>
      <c r="AT484" s="3"/>
      <c r="AW484" s="24">
        <v>17.489999999999998</v>
      </c>
    </row>
    <row r="485" spans="1:49" s="17" customFormat="1" ht="15.75" customHeight="1" x14ac:dyDescent="0.25">
      <c r="A485" s="7">
        <v>0.54166666666666696</v>
      </c>
      <c r="B485" s="11">
        <f t="shared" si="214"/>
        <v>0.33884297520661155</v>
      </c>
      <c r="C485" s="10">
        <v>1089</v>
      </c>
      <c r="D485" s="10">
        <v>538</v>
      </c>
      <c r="E485" s="14">
        <f t="shared" si="215"/>
        <v>133</v>
      </c>
      <c r="F485" s="11">
        <f t="shared" si="216"/>
        <v>0.49403122130394855</v>
      </c>
      <c r="G485" s="11">
        <f t="shared" si="224"/>
        <v>6.7669172932330823E-2</v>
      </c>
      <c r="H485" s="8">
        <v>720</v>
      </c>
      <c r="I485" s="15">
        <f t="shared" si="218"/>
        <v>59</v>
      </c>
      <c r="J485" s="13">
        <v>0.51019999999999999</v>
      </c>
      <c r="K485" s="13">
        <v>0.81820000000000004</v>
      </c>
      <c r="Y485" s="3"/>
      <c r="Z485" s="3"/>
      <c r="AA485" s="3"/>
      <c r="AB485" s="3"/>
      <c r="AC485" s="3"/>
      <c r="AF485" s="7">
        <v>0.54166666666666696</v>
      </c>
      <c r="AG485" s="11">
        <f t="shared" si="219"/>
        <v>0.62315930388219543</v>
      </c>
      <c r="AH485" s="10">
        <v>1494</v>
      </c>
      <c r="AI485" s="10">
        <v>222</v>
      </c>
      <c r="AJ485" s="14">
        <f t="shared" si="220"/>
        <v>186</v>
      </c>
      <c r="AK485" s="11">
        <f t="shared" si="221"/>
        <v>0.14859437751004015</v>
      </c>
      <c r="AL485" s="11">
        <f t="shared" si="225"/>
        <v>2.6881720430107527E-2</v>
      </c>
      <c r="AM485" s="8">
        <v>563</v>
      </c>
      <c r="AN485" s="15">
        <f t="shared" si="223"/>
        <v>41</v>
      </c>
      <c r="AO485" s="13">
        <v>0.24790000000000001</v>
      </c>
      <c r="AP485" s="13">
        <v>0.5</v>
      </c>
      <c r="AS485" s="2"/>
      <c r="AT485" s="3"/>
      <c r="AW485" s="32">
        <f>(AT546*AW483+AT547*AW484)/AT548</f>
        <v>10.076050913838122</v>
      </c>
    </row>
    <row r="486" spans="1:49" s="17" customFormat="1" ht="15.75" customHeight="1" x14ac:dyDescent="0.25">
      <c r="A486" s="7">
        <v>0.5625</v>
      </c>
      <c r="B486" s="11">
        <f t="shared" si="214"/>
        <v>0.35047468354430378</v>
      </c>
      <c r="C486" s="10">
        <v>1264</v>
      </c>
      <c r="D486" s="10">
        <v>583</v>
      </c>
      <c r="E486" s="14">
        <f t="shared" si="215"/>
        <v>175</v>
      </c>
      <c r="F486" s="11">
        <f t="shared" si="216"/>
        <v>0.46123417721518989</v>
      </c>
      <c r="G486" s="11">
        <f t="shared" si="224"/>
        <v>0.25714285714285712</v>
      </c>
      <c r="H486" s="8">
        <v>821</v>
      </c>
      <c r="I486" s="15">
        <f t="shared" si="218"/>
        <v>101</v>
      </c>
      <c r="J486" s="13">
        <v>0.45829999999999999</v>
      </c>
      <c r="K486" s="13">
        <v>0.81820000000000004</v>
      </c>
      <c r="Y486" s="3"/>
      <c r="Z486" s="3"/>
      <c r="AA486" s="3"/>
      <c r="AB486" s="3"/>
      <c r="AC486" s="3"/>
      <c r="AF486" s="7">
        <v>0.5625</v>
      </c>
      <c r="AG486" s="11">
        <f t="shared" si="219"/>
        <v>0.64678362573099413</v>
      </c>
      <c r="AH486" s="10">
        <v>1710</v>
      </c>
      <c r="AI486" s="10">
        <v>227</v>
      </c>
      <c r="AJ486" s="14">
        <f t="shared" si="220"/>
        <v>216</v>
      </c>
      <c r="AK486" s="11">
        <f t="shared" si="221"/>
        <v>0.13274853801169589</v>
      </c>
      <c r="AL486" s="11">
        <f t="shared" si="225"/>
        <v>2.3148148148148147E-2</v>
      </c>
      <c r="AM486" s="8">
        <v>604</v>
      </c>
      <c r="AN486" s="15">
        <f t="shared" si="223"/>
        <v>41</v>
      </c>
      <c r="AO486" s="13">
        <v>0.18990000000000001</v>
      </c>
      <c r="AP486" s="13">
        <v>0.5</v>
      </c>
      <c r="AS486" s="2"/>
      <c r="AT486" s="3"/>
      <c r="AW486"/>
    </row>
    <row r="487" spans="1:49" s="17" customFormat="1" ht="15.75" customHeight="1" x14ac:dyDescent="0.25">
      <c r="A487" s="7">
        <v>0.58333333333333337</v>
      </c>
      <c r="B487" s="11">
        <f t="shared" si="214"/>
        <v>0.36783216783216782</v>
      </c>
      <c r="C487" s="10">
        <v>1430</v>
      </c>
      <c r="D487" s="10">
        <v>607</v>
      </c>
      <c r="E487" s="14">
        <f t="shared" si="215"/>
        <v>166</v>
      </c>
      <c r="F487" s="11">
        <f t="shared" si="216"/>
        <v>0.4244755244755245</v>
      </c>
      <c r="G487" s="11">
        <f t="shared" si="224"/>
        <v>0.14457831325301204</v>
      </c>
      <c r="H487" s="8">
        <v>904</v>
      </c>
      <c r="I487" s="15">
        <f t="shared" si="218"/>
        <v>83</v>
      </c>
      <c r="J487" s="13">
        <v>0.40560000000000002</v>
      </c>
      <c r="K487" s="13">
        <v>0.83330000000000004</v>
      </c>
      <c r="Y487" s="3"/>
      <c r="Z487" s="3"/>
      <c r="AA487" s="3"/>
      <c r="AB487" s="3"/>
      <c r="AC487" s="3"/>
      <c r="AF487" s="7">
        <v>0.58333333333333337</v>
      </c>
      <c r="AG487" s="11">
        <f t="shared" si="219"/>
        <v>0.65296803652968038</v>
      </c>
      <c r="AH487" s="10">
        <v>1971</v>
      </c>
      <c r="AI487" s="10">
        <v>236</v>
      </c>
      <c r="AJ487" s="14">
        <f t="shared" si="220"/>
        <v>261</v>
      </c>
      <c r="AK487" s="11">
        <f t="shared" si="221"/>
        <v>0.11973617453069507</v>
      </c>
      <c r="AL487" s="11">
        <f t="shared" si="225"/>
        <v>3.4482758620689655E-2</v>
      </c>
      <c r="AM487" s="8">
        <v>684</v>
      </c>
      <c r="AN487" s="15">
        <f t="shared" si="223"/>
        <v>80</v>
      </c>
      <c r="AO487" s="13">
        <v>0.1867</v>
      </c>
      <c r="AP487" s="13">
        <v>0.5</v>
      </c>
      <c r="AS487" s="2"/>
      <c r="AT487" s="3"/>
      <c r="AW487"/>
    </row>
    <row r="488" spans="1:49" s="17" customFormat="1" ht="15.75" customHeight="1" x14ac:dyDescent="0.25">
      <c r="A488" s="7">
        <v>0.60416666666666663</v>
      </c>
      <c r="B488" s="11" t="e">
        <f t="shared" si="214"/>
        <v>#DIV/0!</v>
      </c>
      <c r="C488" s="10"/>
      <c r="D488" s="10"/>
      <c r="E488" s="14">
        <f t="shared" si="215"/>
        <v>-1430</v>
      </c>
      <c r="F488" s="11" t="e">
        <f t="shared" si="216"/>
        <v>#DIV/0!</v>
      </c>
      <c r="G488" s="11">
        <f t="shared" si="224"/>
        <v>0.4244755244755245</v>
      </c>
      <c r="H488" s="8"/>
      <c r="I488" s="15">
        <f t="shared" si="218"/>
        <v>-904</v>
      </c>
      <c r="J488" s="13"/>
      <c r="K488" s="13"/>
      <c r="Y488" s="3"/>
      <c r="Z488" s="3"/>
      <c r="AA488" s="3"/>
      <c r="AB488" s="3"/>
      <c r="AC488" s="3"/>
      <c r="AF488" s="7">
        <v>0.60416666666666663</v>
      </c>
      <c r="AG488" s="11">
        <f t="shared" si="219"/>
        <v>0.65863453815261042</v>
      </c>
      <c r="AH488" s="10">
        <v>2241</v>
      </c>
      <c r="AI488" s="10">
        <v>240</v>
      </c>
      <c r="AJ488" s="14">
        <f t="shared" si="220"/>
        <v>270</v>
      </c>
      <c r="AK488" s="11">
        <f t="shared" si="221"/>
        <v>0.107095046854083</v>
      </c>
      <c r="AL488" s="11">
        <f t="shared" si="225"/>
        <v>1.4814814814814815E-2</v>
      </c>
      <c r="AM488" s="8">
        <v>765</v>
      </c>
      <c r="AN488" s="15">
        <f t="shared" si="223"/>
        <v>81</v>
      </c>
      <c r="AO488" s="13">
        <v>0.16930000000000001</v>
      </c>
      <c r="AP488" s="13">
        <v>0.2</v>
      </c>
      <c r="AS488" s="2"/>
      <c r="AT488" s="3"/>
      <c r="AW488"/>
    </row>
    <row r="489" spans="1:49" s="17" customFormat="1" ht="15.75" customHeight="1" x14ac:dyDescent="0.25">
      <c r="A489" s="7">
        <v>0.625</v>
      </c>
      <c r="B489" s="11">
        <f t="shared" si="214"/>
        <v>0.3888888888888889</v>
      </c>
      <c r="C489" s="10">
        <v>1782</v>
      </c>
      <c r="D489" s="10">
        <v>689</v>
      </c>
      <c r="E489" s="14">
        <f t="shared" si="215"/>
        <v>1782</v>
      </c>
      <c r="F489" s="11">
        <f t="shared" si="216"/>
        <v>0.38664421997755333</v>
      </c>
      <c r="G489" s="11">
        <f t="shared" si="224"/>
        <v>0.38664421997755333</v>
      </c>
      <c r="H489" s="8">
        <v>1089</v>
      </c>
      <c r="I489" s="15">
        <f t="shared" si="218"/>
        <v>1089</v>
      </c>
      <c r="J489" s="13">
        <v>0.4345</v>
      </c>
      <c r="K489" s="13">
        <v>0.72219999999999995</v>
      </c>
      <c r="Y489" s="3"/>
      <c r="Z489" s="3"/>
      <c r="AA489" s="3"/>
      <c r="AB489" s="3"/>
      <c r="AC489" s="3"/>
      <c r="AF489" s="7">
        <v>0.625</v>
      </c>
      <c r="AG489" s="11">
        <f t="shared" si="219"/>
        <v>0.66451352442470735</v>
      </c>
      <c r="AH489" s="10">
        <v>2477</v>
      </c>
      <c r="AI489" s="10">
        <v>245</v>
      </c>
      <c r="AJ489" s="14">
        <f t="shared" si="220"/>
        <v>236</v>
      </c>
      <c r="AK489" s="11">
        <f t="shared" si="221"/>
        <v>9.8909971740008068E-2</v>
      </c>
      <c r="AL489" s="11">
        <f t="shared" si="225"/>
        <v>2.1186440677966101E-2</v>
      </c>
      <c r="AM489" s="8">
        <v>831</v>
      </c>
      <c r="AN489" s="15">
        <f t="shared" si="223"/>
        <v>66</v>
      </c>
      <c r="AO489" s="13">
        <v>0.16109999999999999</v>
      </c>
      <c r="AP489" s="13">
        <v>0.2</v>
      </c>
      <c r="AS489" s="2"/>
      <c r="AT489" s="3"/>
    </row>
    <row r="490" spans="1:49" s="17" customFormat="1" ht="15.75" customHeight="1" x14ac:dyDescent="0.25">
      <c r="A490" s="7">
        <v>0.64583333333333337</v>
      </c>
      <c r="B490" s="11">
        <f>(C490-H490)/C490</f>
        <v>0.39308176100628933</v>
      </c>
      <c r="C490" s="10">
        <v>1908</v>
      </c>
      <c r="D490" s="10">
        <v>725</v>
      </c>
      <c r="E490" s="14">
        <f t="shared" si="215"/>
        <v>126</v>
      </c>
      <c r="F490" s="11">
        <f t="shared" si="216"/>
        <v>0.37997903563941299</v>
      </c>
      <c r="G490" s="11">
        <f t="shared" si="224"/>
        <v>0.2857142857142857</v>
      </c>
      <c r="H490" s="8">
        <v>1158</v>
      </c>
      <c r="I490" s="15">
        <f t="shared" si="218"/>
        <v>69</v>
      </c>
      <c r="J490" s="13">
        <v>0.43090000000000001</v>
      </c>
      <c r="K490" s="13">
        <v>0.75</v>
      </c>
      <c r="Y490" s="3"/>
      <c r="Z490" s="3"/>
      <c r="AA490" s="3"/>
      <c r="AB490" s="3"/>
      <c r="AC490" s="3"/>
      <c r="AF490" s="7">
        <v>0.64583333333333337</v>
      </c>
      <c r="AG490" s="11">
        <f>(AH490-AM490)/AH490</f>
        <v>0.66776798825256978</v>
      </c>
      <c r="AH490" s="10">
        <v>2724</v>
      </c>
      <c r="AI490" s="10">
        <v>252</v>
      </c>
      <c r="AJ490" s="14">
        <f t="shared" si="220"/>
        <v>247</v>
      </c>
      <c r="AK490" s="11">
        <f t="shared" si="221"/>
        <v>9.2511013215859028E-2</v>
      </c>
      <c r="AL490" s="11">
        <f t="shared" si="225"/>
        <v>2.8340080971659919E-2</v>
      </c>
      <c r="AM490" s="8">
        <v>905</v>
      </c>
      <c r="AN490" s="15">
        <f t="shared" si="223"/>
        <v>74</v>
      </c>
      <c r="AO490" s="13">
        <v>0.15790000000000001</v>
      </c>
      <c r="AP490" s="13">
        <v>0.2</v>
      </c>
      <c r="AS490" s="2"/>
      <c r="AT490" s="3"/>
    </row>
    <row r="491" spans="1:49" s="17" customFormat="1" ht="15.75" customHeight="1" x14ac:dyDescent="0.25">
      <c r="A491" s="7">
        <v>0.66666666666666663</v>
      </c>
      <c r="B491" s="11">
        <f t="shared" ref="B491:B495" si="226">(C491-H491)/C491</f>
        <v>0.39493791786055399</v>
      </c>
      <c r="C491" s="10">
        <v>2094</v>
      </c>
      <c r="D491" s="10">
        <v>760</v>
      </c>
      <c r="E491" s="14">
        <f t="shared" si="215"/>
        <v>186</v>
      </c>
      <c r="F491" s="11">
        <f t="shared" si="216"/>
        <v>0.3629417382999045</v>
      </c>
      <c r="G491" s="11">
        <f t="shared" si="224"/>
        <v>0.18817204301075269</v>
      </c>
      <c r="H491" s="8">
        <v>1267</v>
      </c>
      <c r="I491" s="15">
        <f t="shared" si="218"/>
        <v>109</v>
      </c>
      <c r="J491" s="13">
        <v>0.44219999999999998</v>
      </c>
      <c r="K491" s="13">
        <v>0.69569999999999999</v>
      </c>
      <c r="Y491" s="3"/>
      <c r="Z491" s="3"/>
      <c r="AA491" s="3"/>
      <c r="AB491" s="3"/>
      <c r="AC491" s="3"/>
      <c r="AF491" s="7">
        <v>0.66666666666666663</v>
      </c>
      <c r="AG491" s="11">
        <f t="shared" ref="AG491:AG495" si="227">(AH491-AM491)/AH491</f>
        <v>0.67546791443850263</v>
      </c>
      <c r="AH491" s="10">
        <v>2992</v>
      </c>
      <c r="AI491" s="10">
        <v>256</v>
      </c>
      <c r="AJ491" s="14">
        <f t="shared" si="220"/>
        <v>268</v>
      </c>
      <c r="AK491" s="11">
        <f t="shared" si="221"/>
        <v>8.5561497326203204E-2</v>
      </c>
      <c r="AL491" s="11">
        <f t="shared" si="225"/>
        <v>1.4925373134328358E-2</v>
      </c>
      <c r="AM491" s="8">
        <v>971</v>
      </c>
      <c r="AN491" s="15">
        <f t="shared" si="223"/>
        <v>66</v>
      </c>
      <c r="AO491" s="13">
        <v>0.1452</v>
      </c>
      <c r="AP491" s="13">
        <v>0.16669999999999999</v>
      </c>
      <c r="AS491" s="2"/>
      <c r="AT491" s="3"/>
    </row>
    <row r="492" spans="1:49" s="17" customFormat="1" ht="15.75" customHeight="1" x14ac:dyDescent="0.25">
      <c r="A492" s="7">
        <v>0.6875</v>
      </c>
      <c r="B492" s="11">
        <f t="shared" si="226"/>
        <v>0.40044247787610621</v>
      </c>
      <c r="C492" s="10">
        <v>2260</v>
      </c>
      <c r="D492" s="10">
        <v>783</v>
      </c>
      <c r="E492" s="14">
        <f t="shared" si="215"/>
        <v>166</v>
      </c>
      <c r="F492" s="11">
        <f t="shared" si="216"/>
        <v>0.34646017699115045</v>
      </c>
      <c r="G492" s="11">
        <f t="shared" si="224"/>
        <v>0.13855421686746988</v>
      </c>
      <c r="H492" s="8">
        <v>1355</v>
      </c>
      <c r="I492" s="15">
        <f t="shared" si="218"/>
        <v>88</v>
      </c>
      <c r="J492" s="13">
        <v>0.4279</v>
      </c>
      <c r="K492" s="13">
        <v>0.72</v>
      </c>
      <c r="Y492" s="3"/>
      <c r="Z492" s="3"/>
      <c r="AA492" s="3"/>
      <c r="AB492" s="3"/>
      <c r="AC492" s="3"/>
      <c r="AF492" s="7">
        <v>0.6875</v>
      </c>
      <c r="AG492" s="11">
        <f t="shared" si="227"/>
        <v>0.67841682127396408</v>
      </c>
      <c r="AH492" s="10">
        <v>3234</v>
      </c>
      <c r="AI492" s="10">
        <v>265</v>
      </c>
      <c r="AJ492" s="14">
        <f t="shared" si="220"/>
        <v>242</v>
      </c>
      <c r="AK492" s="11">
        <f t="shared" si="221"/>
        <v>8.1941867656153369E-2</v>
      </c>
      <c r="AL492" s="11">
        <f t="shared" si="225"/>
        <v>3.71900826446281E-2</v>
      </c>
      <c r="AM492" s="8">
        <v>1040</v>
      </c>
      <c r="AN492" s="15">
        <f t="shared" si="223"/>
        <v>69</v>
      </c>
      <c r="AO492" s="13">
        <v>0.1331</v>
      </c>
      <c r="AP492" s="13">
        <v>0.16669999999999999</v>
      </c>
      <c r="AS492" s="2"/>
      <c r="AT492" s="3"/>
    </row>
    <row r="493" spans="1:49" s="17" customFormat="1" ht="15.75" customHeight="1" x14ac:dyDescent="0.25">
      <c r="A493" s="7">
        <v>0.70833333333333337</v>
      </c>
      <c r="B493" s="11">
        <f t="shared" si="226"/>
        <v>0.40415800415800418</v>
      </c>
      <c r="C493" s="10">
        <v>2405</v>
      </c>
      <c r="D493" s="10">
        <v>803</v>
      </c>
      <c r="E493" s="14">
        <f t="shared" si="215"/>
        <v>145</v>
      </c>
      <c r="F493" s="11">
        <f t="shared" si="216"/>
        <v>0.33388773388773391</v>
      </c>
      <c r="G493" s="11">
        <f t="shared" si="224"/>
        <v>0.13793103448275862</v>
      </c>
      <c r="H493" s="8">
        <v>1433</v>
      </c>
      <c r="I493" s="15">
        <f t="shared" si="218"/>
        <v>78</v>
      </c>
      <c r="J493" s="13">
        <v>0.42609999999999998</v>
      </c>
      <c r="K493" s="13">
        <v>0.73080000000000001</v>
      </c>
      <c r="Y493" s="3"/>
      <c r="Z493" s="3"/>
      <c r="AA493" s="3"/>
      <c r="AB493" s="3"/>
      <c r="AC493" s="3"/>
      <c r="AF493" s="7">
        <v>0.70833333333333337</v>
      </c>
      <c r="AG493" s="11">
        <f t="shared" si="227"/>
        <v>0.68050386487260239</v>
      </c>
      <c r="AH493" s="10">
        <v>3493</v>
      </c>
      <c r="AI493" s="10">
        <v>275</v>
      </c>
      <c r="AJ493" s="14">
        <f t="shared" si="220"/>
        <v>259</v>
      </c>
      <c r="AK493" s="11">
        <f t="shared" si="221"/>
        <v>7.8728886344116802E-2</v>
      </c>
      <c r="AL493" s="11">
        <f t="shared" si="225"/>
        <v>3.8610038610038609E-2</v>
      </c>
      <c r="AM493" s="8">
        <v>1116</v>
      </c>
      <c r="AN493" s="15">
        <f t="shared" si="223"/>
        <v>76</v>
      </c>
      <c r="AO493" s="13">
        <v>0.13270000000000001</v>
      </c>
      <c r="AP493" s="13">
        <v>0.16669999999999999</v>
      </c>
      <c r="AS493" s="2"/>
      <c r="AT493" s="3"/>
    </row>
    <row r="494" spans="1:49" s="17" customFormat="1" ht="15.75" customHeight="1" x14ac:dyDescent="0.25">
      <c r="A494" s="7">
        <v>0.72916666666666663</v>
      </c>
      <c r="B494" s="11">
        <f t="shared" si="226"/>
        <v>0.40433772269558482</v>
      </c>
      <c r="C494" s="10">
        <v>2582</v>
      </c>
      <c r="D494" s="10">
        <v>855</v>
      </c>
      <c r="E494" s="14">
        <f t="shared" si="215"/>
        <v>177</v>
      </c>
      <c r="F494" s="11">
        <f t="shared" si="216"/>
        <v>0.33113865220759103</v>
      </c>
      <c r="G494" s="11">
        <f t="shared" si="224"/>
        <v>0.29378531073446329</v>
      </c>
      <c r="H494" s="8">
        <v>1538</v>
      </c>
      <c r="I494" s="15">
        <f t="shared" si="218"/>
        <v>105</v>
      </c>
      <c r="J494" s="13">
        <v>0.438</v>
      </c>
      <c r="K494" s="13">
        <v>0.6532</v>
      </c>
      <c r="Y494" s="3"/>
      <c r="Z494" s="3"/>
      <c r="AA494" s="3"/>
      <c r="AB494" s="3"/>
      <c r="AC494" s="3"/>
      <c r="AF494" s="7">
        <v>0.72916666666666663</v>
      </c>
      <c r="AG494" s="11">
        <f t="shared" si="227"/>
        <v>0.68063818280151434</v>
      </c>
      <c r="AH494" s="10">
        <v>3698</v>
      </c>
      <c r="AI494" s="10">
        <v>280</v>
      </c>
      <c r="AJ494" s="14">
        <f t="shared" si="220"/>
        <v>205</v>
      </c>
      <c r="AK494" s="11">
        <f t="shared" si="221"/>
        <v>7.5716603569497026E-2</v>
      </c>
      <c r="AL494" s="11">
        <f t="shared" si="225"/>
        <v>2.4390243902439025E-2</v>
      </c>
      <c r="AM494" s="8">
        <v>1181</v>
      </c>
      <c r="AN494" s="15">
        <f t="shared" si="223"/>
        <v>65</v>
      </c>
      <c r="AO494" s="13">
        <v>0.12970000000000001</v>
      </c>
      <c r="AP494" s="13">
        <v>0.16669999999999999</v>
      </c>
      <c r="AS494" s="2"/>
      <c r="AT494" s="3"/>
    </row>
    <row r="495" spans="1:49" s="17" customFormat="1" ht="15.75" customHeight="1" x14ac:dyDescent="0.25">
      <c r="A495" s="7">
        <v>0.75</v>
      </c>
      <c r="B495" s="11">
        <f t="shared" si="226"/>
        <v>0.4120919881305638</v>
      </c>
      <c r="C495" s="10">
        <v>2696</v>
      </c>
      <c r="D495" s="10">
        <v>887</v>
      </c>
      <c r="E495" s="14">
        <f t="shared" si="215"/>
        <v>114</v>
      </c>
      <c r="F495" s="11">
        <f t="shared" si="216"/>
        <v>0.32900593471810091</v>
      </c>
      <c r="G495" s="11">
        <f t="shared" si="224"/>
        <v>0.2807017543859649</v>
      </c>
      <c r="H495" s="8">
        <v>1585</v>
      </c>
      <c r="I495" s="15">
        <f t="shared" si="218"/>
        <v>47</v>
      </c>
      <c r="J495" s="13">
        <v>0.4264</v>
      </c>
      <c r="K495" s="13">
        <v>0.6552</v>
      </c>
      <c r="Y495" s="3"/>
      <c r="Z495" s="3"/>
      <c r="AA495" s="3"/>
      <c r="AB495" s="3"/>
      <c r="AC495" s="3"/>
      <c r="AF495" s="7">
        <v>0.75</v>
      </c>
      <c r="AG495" s="11">
        <f t="shared" si="227"/>
        <v>0.67935201851375671</v>
      </c>
      <c r="AH495" s="10">
        <v>3889</v>
      </c>
      <c r="AI495" s="10">
        <v>292</v>
      </c>
      <c r="AJ495" s="14">
        <f t="shared" si="220"/>
        <v>191</v>
      </c>
      <c r="AK495" s="11">
        <f t="shared" si="221"/>
        <v>7.5083569040884549E-2</v>
      </c>
      <c r="AL495" s="11">
        <f t="shared" si="225"/>
        <v>6.2827225130890049E-2</v>
      </c>
      <c r="AM495" s="8">
        <v>1247</v>
      </c>
      <c r="AN495" s="15">
        <f t="shared" si="223"/>
        <v>66</v>
      </c>
      <c r="AO495" s="13">
        <v>0.12609999999999999</v>
      </c>
      <c r="AP495" s="13">
        <v>0.16669999999999999</v>
      </c>
      <c r="AS495" s="2"/>
      <c r="AT495" s="3"/>
    </row>
    <row r="496" spans="1:49" s="17" customFormat="1" ht="15.75" customHeight="1" x14ac:dyDescent="0.15">
      <c r="F496" s="2"/>
      <c r="Y496" s="3"/>
      <c r="Z496" s="3"/>
      <c r="AA496" s="3"/>
      <c r="AB496" s="3"/>
      <c r="AC496" s="3"/>
      <c r="AH496" s="2"/>
      <c r="AI496" s="2"/>
      <c r="AJ496" s="2"/>
      <c r="AK496" s="2"/>
      <c r="AL496" s="2"/>
      <c r="AM496" s="2"/>
      <c r="AN496" s="2"/>
      <c r="AO496" s="5"/>
      <c r="AP496" s="2"/>
      <c r="AS496" s="2"/>
      <c r="AT496" s="3"/>
    </row>
    <row r="497" spans="1:49" s="17" customFormat="1" ht="15.75" customHeight="1" x14ac:dyDescent="0.15">
      <c r="F497" s="2"/>
      <c r="Y497" s="3"/>
      <c r="Z497" s="3"/>
      <c r="AA497" s="3"/>
      <c r="AB497" s="3"/>
      <c r="AC497" s="3"/>
      <c r="AH497" s="2"/>
      <c r="AI497" s="2"/>
      <c r="AJ497" s="2"/>
      <c r="AK497" s="2"/>
      <c r="AL497" s="2"/>
      <c r="AM497" s="2"/>
      <c r="AN497" s="2"/>
      <c r="AO497" s="5"/>
      <c r="AP497" s="2"/>
      <c r="AS497" s="2"/>
      <c r="AT497" s="3"/>
    </row>
    <row r="498" spans="1:49" s="17" customFormat="1" ht="15.75" customHeight="1" x14ac:dyDescent="0.15">
      <c r="A498" s="67">
        <v>43897</v>
      </c>
      <c r="B498" s="68"/>
      <c r="C498" s="68"/>
      <c r="D498" s="68"/>
      <c r="E498" s="68"/>
      <c r="F498" s="68"/>
      <c r="G498" s="69"/>
      <c r="Y498" s="3"/>
      <c r="Z498" s="3"/>
      <c r="AA498" s="3"/>
      <c r="AB498" s="3"/>
      <c r="AC498" s="3"/>
      <c r="AF498" s="67">
        <v>43890</v>
      </c>
      <c r="AG498" s="68"/>
      <c r="AH498" s="68"/>
      <c r="AI498" s="68"/>
      <c r="AJ498" s="68"/>
      <c r="AK498" s="68"/>
      <c r="AL498" s="69"/>
      <c r="AS498" s="2"/>
      <c r="AT498" s="3"/>
    </row>
    <row r="499" spans="1:49" s="17" customFormat="1" ht="15.75" customHeight="1" x14ac:dyDescent="0.25">
      <c r="A499" s="70" t="s">
        <v>97</v>
      </c>
      <c r="B499" s="71"/>
      <c r="C499" s="71"/>
      <c r="D499" s="71"/>
      <c r="E499" s="71"/>
      <c r="F499" s="71"/>
      <c r="G499" s="72"/>
      <c r="H499" s="18"/>
      <c r="I499" s="18"/>
      <c r="J499" s="18"/>
      <c r="K499" s="18"/>
      <c r="Y499" s="3"/>
      <c r="Z499" s="3"/>
      <c r="AA499" s="3"/>
      <c r="AB499" s="3"/>
      <c r="AC499" s="3"/>
      <c r="AF499" s="70" t="s">
        <v>81</v>
      </c>
      <c r="AG499" s="71"/>
      <c r="AH499" s="71"/>
      <c r="AI499" s="71"/>
      <c r="AJ499" s="71"/>
      <c r="AK499" s="71"/>
      <c r="AL499" s="72"/>
      <c r="AM499" s="18"/>
      <c r="AN499" s="18"/>
      <c r="AO499" s="18"/>
      <c r="AP499" s="18"/>
      <c r="AS499" s="2"/>
      <c r="AT499" s="3"/>
    </row>
    <row r="500" spans="1:49" s="17" customFormat="1" ht="15.75" customHeight="1" x14ac:dyDescent="0.25">
      <c r="A500" s="9" t="s">
        <v>0</v>
      </c>
      <c r="B500" s="16" t="s">
        <v>70</v>
      </c>
      <c r="C500" s="9" t="s">
        <v>1</v>
      </c>
      <c r="D500" s="9" t="s">
        <v>2</v>
      </c>
      <c r="E500" s="9" t="s">
        <v>3</v>
      </c>
      <c r="F500" s="9" t="s">
        <v>4</v>
      </c>
      <c r="G500" s="9" t="s">
        <v>5</v>
      </c>
      <c r="H500" s="6" t="s">
        <v>6</v>
      </c>
      <c r="I500" s="9" t="s">
        <v>7</v>
      </c>
      <c r="J500" s="9" t="s">
        <v>8</v>
      </c>
      <c r="K500" s="9" t="s">
        <v>71</v>
      </c>
      <c r="Y500" s="3"/>
      <c r="Z500" s="3"/>
      <c r="AA500" s="3"/>
      <c r="AB500" s="3"/>
      <c r="AC500" s="3"/>
      <c r="AF500" s="9" t="s">
        <v>0</v>
      </c>
      <c r="AG500" s="16" t="s">
        <v>70</v>
      </c>
      <c r="AH500" s="9" t="s">
        <v>1</v>
      </c>
      <c r="AI500" s="9" t="s">
        <v>2</v>
      </c>
      <c r="AJ500" s="9" t="s">
        <v>3</v>
      </c>
      <c r="AK500" s="9" t="s">
        <v>4</v>
      </c>
      <c r="AL500" s="9" t="s">
        <v>5</v>
      </c>
      <c r="AM500" s="6" t="s">
        <v>6</v>
      </c>
      <c r="AN500" s="9" t="s">
        <v>7</v>
      </c>
      <c r="AO500" s="9" t="s">
        <v>8</v>
      </c>
      <c r="AP500" s="9" t="s">
        <v>71</v>
      </c>
      <c r="AQ500" s="27"/>
      <c r="AR500" s="9" t="s">
        <v>88</v>
      </c>
      <c r="AS500" s="9" t="s">
        <v>92</v>
      </c>
      <c r="AT500" s="9" t="s">
        <v>89</v>
      </c>
      <c r="AU500" s="9" t="s">
        <v>90</v>
      </c>
      <c r="AV500" s="9" t="s">
        <v>73</v>
      </c>
    </row>
    <row r="501" spans="1:49" s="17" customFormat="1" ht="15.75" customHeight="1" x14ac:dyDescent="0.25">
      <c r="A501" s="7">
        <v>0.39583333333333331</v>
      </c>
      <c r="B501" s="11">
        <v>1.4285714285714285E-2</v>
      </c>
      <c r="C501" s="10">
        <v>140</v>
      </c>
      <c r="D501" s="10">
        <v>138</v>
      </c>
      <c r="E501" s="10">
        <v>140</v>
      </c>
      <c r="F501" s="11">
        <v>0.98571428571428577</v>
      </c>
      <c r="G501" s="12">
        <v>0.98571428571428577</v>
      </c>
      <c r="H501" s="8">
        <v>138</v>
      </c>
      <c r="I501" s="15">
        <v>138</v>
      </c>
      <c r="J501" s="13">
        <v>1</v>
      </c>
      <c r="K501" s="13"/>
      <c r="Y501" s="3"/>
      <c r="Z501" s="3"/>
      <c r="AA501" s="3"/>
      <c r="AB501" s="3"/>
      <c r="AC501" s="3"/>
      <c r="AF501" s="7">
        <v>0.39583333333333331</v>
      </c>
      <c r="AG501" s="11">
        <f>(AH501-AM501)/AH501</f>
        <v>0.24193548387096775</v>
      </c>
      <c r="AH501" s="10">
        <v>124</v>
      </c>
      <c r="AI501" s="10">
        <v>86</v>
      </c>
      <c r="AJ501" s="10">
        <v>124</v>
      </c>
      <c r="AK501" s="11">
        <f>AI501/AH501</f>
        <v>0.69354838709677424</v>
      </c>
      <c r="AL501" s="12">
        <f>AI501/AH501</f>
        <v>0.69354838709677424</v>
      </c>
      <c r="AM501" s="8">
        <v>94</v>
      </c>
      <c r="AN501" s="15">
        <f>AM501</f>
        <v>94</v>
      </c>
      <c r="AO501" s="13">
        <v>1</v>
      </c>
      <c r="AP501" s="13" t="s">
        <v>74</v>
      </c>
      <c r="AQ501" s="27" t="s">
        <v>85</v>
      </c>
      <c r="AR501" s="46">
        <v>3059</v>
      </c>
      <c r="AS501" s="47">
        <f>(AR501-AT501)/AR501</f>
        <v>0.36188296829029093</v>
      </c>
      <c r="AT501" s="46">
        <v>1952</v>
      </c>
      <c r="AU501" s="48">
        <v>1248</v>
      </c>
      <c r="AV501" s="49">
        <f>AU501/AR501</f>
        <v>0.40797646289637135</v>
      </c>
    </row>
    <row r="502" spans="1:49" s="17" customFormat="1" ht="15.75" customHeight="1" x14ac:dyDescent="0.25">
      <c r="A502" s="7">
        <v>0.41666666666666669</v>
      </c>
      <c r="B502" s="11">
        <v>0.12037037037037036</v>
      </c>
      <c r="C502" s="10">
        <v>324</v>
      </c>
      <c r="D502" s="10">
        <v>283</v>
      </c>
      <c r="E502" s="14">
        <v>184</v>
      </c>
      <c r="F502" s="11">
        <v>0.87345679012345678</v>
      </c>
      <c r="G502" s="11">
        <v>0.78804347826086951</v>
      </c>
      <c r="H502" s="8">
        <v>285</v>
      </c>
      <c r="I502" s="15">
        <v>147</v>
      </c>
      <c r="J502" s="13">
        <v>0.85189999999999999</v>
      </c>
      <c r="K502" s="13"/>
      <c r="Y502" s="3"/>
      <c r="Z502" s="3"/>
      <c r="AA502" s="3"/>
      <c r="AB502" s="3"/>
      <c r="AC502" s="3"/>
      <c r="AF502" s="7">
        <v>0.41666666666666669</v>
      </c>
      <c r="AG502" s="11">
        <f t="shared" ref="AG502:AG504" si="228">(AH502-AM502)/AH502</f>
        <v>0.33333333333333331</v>
      </c>
      <c r="AH502" s="10">
        <v>285</v>
      </c>
      <c r="AI502" s="10">
        <v>145</v>
      </c>
      <c r="AJ502" s="14">
        <f t="shared" ref="AJ502:AJ518" si="229">AH502-AH501</f>
        <v>161</v>
      </c>
      <c r="AK502" s="11">
        <f t="shared" ref="AK502:AK518" si="230">AI502/AH502</f>
        <v>0.50877192982456143</v>
      </c>
      <c r="AL502" s="11">
        <f t="shared" ref="AL502:AL503" si="231">(AI502-AI501)/AJ502</f>
        <v>0.36645962732919257</v>
      </c>
      <c r="AM502" s="8">
        <v>190</v>
      </c>
      <c r="AN502" s="15">
        <f>AM502-AM501</f>
        <v>96</v>
      </c>
      <c r="AO502" s="13">
        <v>0.95</v>
      </c>
      <c r="AP502" s="13" t="s">
        <v>74</v>
      </c>
      <c r="AQ502" s="27" t="s">
        <v>86</v>
      </c>
      <c r="AR502" s="46">
        <v>191</v>
      </c>
      <c r="AS502" s="47">
        <f>(AR502-AT502)/AR502</f>
        <v>0.72251308900523559</v>
      </c>
      <c r="AT502" s="46">
        <v>53</v>
      </c>
      <c r="AU502" s="46">
        <v>42</v>
      </c>
      <c r="AV502" s="45">
        <f>AU502/AR502</f>
        <v>0.21989528795811519</v>
      </c>
    </row>
    <row r="503" spans="1:49" s="17" customFormat="1" ht="15.75" customHeight="1" x14ac:dyDescent="0.25">
      <c r="A503" s="7">
        <v>0.4375</v>
      </c>
      <c r="B503" s="11">
        <v>0.13082039911308205</v>
      </c>
      <c r="C503" s="10">
        <v>451</v>
      </c>
      <c r="D503" s="10">
        <v>380</v>
      </c>
      <c r="E503" s="14">
        <v>127</v>
      </c>
      <c r="F503" s="11">
        <v>0.84257206208425717</v>
      </c>
      <c r="G503" s="11">
        <v>0.76377952755905509</v>
      </c>
      <c r="H503" s="8">
        <v>392</v>
      </c>
      <c r="I503" s="15">
        <v>107</v>
      </c>
      <c r="J503" s="13">
        <f>$AO$11</f>
        <v>0.87760000000000005</v>
      </c>
      <c r="K503" s="13"/>
      <c r="Y503" s="3"/>
      <c r="Z503" s="3"/>
      <c r="AA503" s="3"/>
      <c r="AB503" s="3"/>
      <c r="AC503" s="3"/>
      <c r="AF503" s="7">
        <v>0.4375</v>
      </c>
      <c r="AG503" s="11">
        <f t="shared" si="228"/>
        <v>0.41252699784017277</v>
      </c>
      <c r="AH503" s="10">
        <v>463</v>
      </c>
      <c r="AI503" s="10">
        <v>163</v>
      </c>
      <c r="AJ503" s="14">
        <f t="shared" si="229"/>
        <v>178</v>
      </c>
      <c r="AK503" s="11">
        <f t="shared" si="230"/>
        <v>0.35205183585313177</v>
      </c>
      <c r="AL503" s="11">
        <f t="shared" si="231"/>
        <v>0.10112359550561797</v>
      </c>
      <c r="AM503" s="8">
        <v>272</v>
      </c>
      <c r="AN503" s="15">
        <f t="shared" ref="AN503:AN518" si="232">AM503-AM502</f>
        <v>82</v>
      </c>
      <c r="AO503" s="13">
        <v>0.67500000000000004</v>
      </c>
      <c r="AP503" s="13" t="s">
        <v>74</v>
      </c>
      <c r="AQ503" s="28" t="s">
        <v>87</v>
      </c>
      <c r="AR503" s="46">
        <f>SUM(AR501:AR502)</f>
        <v>3250</v>
      </c>
      <c r="AS503" s="47">
        <f>(AR503-AT503)/AR503</f>
        <v>0.38307692307692309</v>
      </c>
      <c r="AT503" s="46">
        <f>SUM(AT501:AT502)</f>
        <v>2005</v>
      </c>
      <c r="AU503" s="46">
        <f>SUM(AU501:AU502)</f>
        <v>1290</v>
      </c>
      <c r="AV503" s="47">
        <f>AU503/AR503</f>
        <v>0.39692307692307693</v>
      </c>
    </row>
    <row r="504" spans="1:49" s="17" customFormat="1" ht="15.75" customHeight="1" x14ac:dyDescent="0.25">
      <c r="A504" s="7">
        <v>0.45833333333333331</v>
      </c>
      <c r="B504" s="11">
        <v>0.16825396825396827</v>
      </c>
      <c r="C504" s="10">
        <v>630</v>
      </c>
      <c r="D504" s="10">
        <v>483</v>
      </c>
      <c r="E504" s="14">
        <v>179</v>
      </c>
      <c r="F504" s="11">
        <v>0.76666666666666672</v>
      </c>
      <c r="G504" s="11">
        <v>0.57541899441340782</v>
      </c>
      <c r="H504" s="8">
        <v>524</v>
      </c>
      <c r="I504" s="15">
        <v>132</v>
      </c>
      <c r="J504" s="13">
        <f>$AO$11</f>
        <v>0.87760000000000005</v>
      </c>
      <c r="K504" s="13"/>
      <c r="Y504" s="3"/>
      <c r="Z504" s="3"/>
      <c r="AA504" s="3"/>
      <c r="AB504" s="3"/>
      <c r="AC504" s="3"/>
      <c r="AF504" s="7">
        <v>0.45833333333333331</v>
      </c>
      <c r="AG504" s="11">
        <f t="shared" si="228"/>
        <v>0.44847605224963716</v>
      </c>
      <c r="AH504" s="10">
        <v>689</v>
      </c>
      <c r="AI504" s="10">
        <v>191</v>
      </c>
      <c r="AJ504" s="14">
        <f t="shared" si="229"/>
        <v>226</v>
      </c>
      <c r="AK504" s="11">
        <f t="shared" si="230"/>
        <v>0.27721335268505082</v>
      </c>
      <c r="AL504" s="11">
        <f>(AI504-AI503)/AJ504</f>
        <v>0.12389380530973451</v>
      </c>
      <c r="AM504" s="8">
        <v>380</v>
      </c>
      <c r="AN504" s="15">
        <f t="shared" si="232"/>
        <v>108</v>
      </c>
      <c r="AO504" s="13">
        <v>0.68330000000000002</v>
      </c>
      <c r="AP504" s="13" t="s">
        <v>74</v>
      </c>
      <c r="AS504" s="2"/>
      <c r="AT504" s="3"/>
    </row>
    <row r="505" spans="1:49" s="17" customFormat="1" ht="15.75" customHeight="1" x14ac:dyDescent="0.25">
      <c r="A505" s="7">
        <v>0.47916666666666669</v>
      </c>
      <c r="B505" s="11">
        <v>0.21315468940316687</v>
      </c>
      <c r="C505" s="10">
        <v>821</v>
      </c>
      <c r="D505" s="10">
        <v>569</v>
      </c>
      <c r="E505" s="14">
        <v>191</v>
      </c>
      <c r="F505" s="11">
        <v>0.69305724725943973</v>
      </c>
      <c r="G505" s="11">
        <v>0.45026178010471202</v>
      </c>
      <c r="H505" s="8">
        <v>646</v>
      </c>
      <c r="I505" s="15">
        <v>122</v>
      </c>
      <c r="J505" s="13">
        <v>0.60260000000000002</v>
      </c>
      <c r="K505" s="13"/>
      <c r="Y505" s="3"/>
      <c r="Z505" s="3"/>
      <c r="AA505" s="3"/>
      <c r="AB505" s="3"/>
      <c r="AC505" s="3"/>
      <c r="AF505" s="7">
        <v>0.47916666666666669</v>
      </c>
      <c r="AG505" s="11">
        <f>(AH505-AM505)/AH505</f>
        <v>0.49</v>
      </c>
      <c r="AH505" s="10">
        <v>900</v>
      </c>
      <c r="AI505" s="10">
        <v>200</v>
      </c>
      <c r="AJ505" s="14">
        <f t="shared" si="229"/>
        <v>211</v>
      </c>
      <c r="AK505" s="11">
        <f t="shared" si="230"/>
        <v>0.22222222222222221</v>
      </c>
      <c r="AL505" s="11">
        <f t="shared" ref="AL505:AL518" si="233">(AI505-AI504)/AJ505</f>
        <v>4.2654028436018961E-2</v>
      </c>
      <c r="AM505" s="8">
        <v>459</v>
      </c>
      <c r="AN505" s="15">
        <f t="shared" si="232"/>
        <v>79</v>
      </c>
      <c r="AO505" s="13">
        <v>0.63160000000000005</v>
      </c>
      <c r="AP505" s="13">
        <v>0</v>
      </c>
      <c r="AS505" s="2"/>
      <c r="AT505" s="3"/>
      <c r="AW505"/>
    </row>
    <row r="506" spans="1:49" s="17" customFormat="1" ht="15.75" customHeight="1" x14ac:dyDescent="0.25">
      <c r="A506" s="7">
        <v>0.5</v>
      </c>
      <c r="B506" s="11">
        <v>0.2649656526005888</v>
      </c>
      <c r="C506" s="10">
        <v>1019</v>
      </c>
      <c r="D506" s="10">
        <v>593</v>
      </c>
      <c r="E506" s="14">
        <v>198</v>
      </c>
      <c r="F506" s="11">
        <v>0.58194308145240436</v>
      </c>
      <c r="G506" s="11">
        <v>0.12121212121212122</v>
      </c>
      <c r="H506" s="8">
        <v>749</v>
      </c>
      <c r="I506" s="15">
        <v>103</v>
      </c>
      <c r="J506" s="13">
        <f>$AO$11</f>
        <v>0.87760000000000005</v>
      </c>
      <c r="K506" s="13"/>
      <c r="Y506" s="3"/>
      <c r="Z506" s="3"/>
      <c r="AA506" s="3"/>
      <c r="AB506" s="3"/>
      <c r="AC506" s="3"/>
      <c r="AF506" s="7">
        <v>0.5</v>
      </c>
      <c r="AG506" s="11">
        <f t="shared" ref="AG506:AG518" si="234">(AH506-AM506)/AH506</f>
        <v>0.52347209920283433</v>
      </c>
      <c r="AH506" s="10">
        <v>1129</v>
      </c>
      <c r="AI506" s="10">
        <v>209</v>
      </c>
      <c r="AJ506" s="14">
        <f t="shared" si="229"/>
        <v>229</v>
      </c>
      <c r="AK506" s="11">
        <f t="shared" si="230"/>
        <v>0.18511957484499558</v>
      </c>
      <c r="AL506" s="11">
        <f t="shared" si="233"/>
        <v>3.9301310043668124E-2</v>
      </c>
      <c r="AM506" s="8">
        <v>538</v>
      </c>
      <c r="AN506" s="15">
        <f t="shared" si="232"/>
        <v>79</v>
      </c>
      <c r="AO506" s="13">
        <v>0.52080000000000004</v>
      </c>
      <c r="AP506" s="13">
        <v>0</v>
      </c>
      <c r="AS506" s="2"/>
      <c r="AT506" s="3"/>
      <c r="AW506"/>
    </row>
    <row r="507" spans="1:49" s="17" customFormat="1" ht="15.75" customHeight="1" x14ac:dyDescent="0.25">
      <c r="A507" s="7">
        <v>0.52083333333333337</v>
      </c>
      <c r="B507" s="11">
        <v>0.30318257956448913</v>
      </c>
      <c r="C507" s="10">
        <v>1194</v>
      </c>
      <c r="D507" s="10">
        <v>615</v>
      </c>
      <c r="E507" s="14">
        <v>175</v>
      </c>
      <c r="F507" s="11">
        <v>0.51507537688442206</v>
      </c>
      <c r="G507" s="11">
        <v>0.12571428571428572</v>
      </c>
      <c r="H507" s="8">
        <v>832</v>
      </c>
      <c r="I507" s="15">
        <v>83</v>
      </c>
      <c r="J507" s="13">
        <v>0.47370000000000001</v>
      </c>
      <c r="K507" s="13"/>
      <c r="Y507" s="3"/>
      <c r="Z507" s="3"/>
      <c r="AA507" s="3"/>
      <c r="AB507" s="3"/>
      <c r="AC507" s="3"/>
      <c r="AF507" s="7">
        <v>0.52083333333333337</v>
      </c>
      <c r="AG507" s="11">
        <f t="shared" si="234"/>
        <v>0.5453857791225416</v>
      </c>
      <c r="AH507" s="10">
        <v>1322</v>
      </c>
      <c r="AI507" s="10">
        <v>218</v>
      </c>
      <c r="AJ507" s="14">
        <f t="shared" si="229"/>
        <v>193</v>
      </c>
      <c r="AK507" s="11">
        <f t="shared" si="230"/>
        <v>0.16490166414523449</v>
      </c>
      <c r="AL507" s="11">
        <f t="shared" si="233"/>
        <v>4.6632124352331605E-2</v>
      </c>
      <c r="AM507" s="8">
        <v>601</v>
      </c>
      <c r="AN507" s="15">
        <f t="shared" si="232"/>
        <v>63</v>
      </c>
      <c r="AO507" s="13">
        <v>0.51429999999999998</v>
      </c>
      <c r="AP507" s="13">
        <v>0</v>
      </c>
      <c r="AS507" s="2"/>
      <c r="AT507" s="3"/>
      <c r="AW507" s="9" t="s">
        <v>93</v>
      </c>
    </row>
    <row r="508" spans="1:49" s="17" customFormat="1" ht="15.75" customHeight="1" x14ac:dyDescent="0.25">
      <c r="A508" s="7">
        <v>0.54166666666666663</v>
      </c>
      <c r="B508" s="11">
        <v>0.31973293768545996</v>
      </c>
      <c r="C508" s="10">
        <v>1348</v>
      </c>
      <c r="D508" s="10">
        <v>658</v>
      </c>
      <c r="E508" s="14">
        <v>154</v>
      </c>
      <c r="F508" s="11">
        <v>0.48813056379821956</v>
      </c>
      <c r="G508" s="11">
        <v>0.2792207792207792</v>
      </c>
      <c r="H508" s="8">
        <v>917</v>
      </c>
      <c r="I508" s="15">
        <v>85</v>
      </c>
      <c r="J508" s="13">
        <v>0.4733</v>
      </c>
      <c r="K508" s="13"/>
      <c r="Y508" s="3"/>
      <c r="Z508" s="3"/>
      <c r="AA508" s="3"/>
      <c r="AB508" s="3"/>
      <c r="AC508" s="3"/>
      <c r="AF508" s="7">
        <v>0.54166666666666696</v>
      </c>
      <c r="AG508" s="11">
        <f t="shared" si="234"/>
        <v>0.58280254777070062</v>
      </c>
      <c r="AH508" s="10">
        <v>1570</v>
      </c>
      <c r="AI508" s="10">
        <v>219</v>
      </c>
      <c r="AJ508" s="14">
        <f t="shared" si="229"/>
        <v>248</v>
      </c>
      <c r="AK508" s="11">
        <f t="shared" si="230"/>
        <v>0.13949044585987261</v>
      </c>
      <c r="AL508" s="11">
        <f t="shared" si="233"/>
        <v>4.0322580645161289E-3</v>
      </c>
      <c r="AM508" s="8">
        <v>655</v>
      </c>
      <c r="AN508" s="15">
        <f t="shared" si="232"/>
        <v>54</v>
      </c>
      <c r="AO508" s="13">
        <v>0.4219</v>
      </c>
      <c r="AP508" s="13">
        <v>0</v>
      </c>
      <c r="AS508" s="2"/>
      <c r="AT508" s="3"/>
      <c r="AW508" s="24">
        <v>8.59</v>
      </c>
    </row>
    <row r="509" spans="1:49" s="17" customFormat="1" ht="15.75" customHeight="1" x14ac:dyDescent="0.25">
      <c r="A509" s="7">
        <v>0.5625</v>
      </c>
      <c r="B509" s="11">
        <v>0.33686300463269359</v>
      </c>
      <c r="C509" s="10">
        <v>1511</v>
      </c>
      <c r="D509" s="10">
        <v>710</v>
      </c>
      <c r="E509" s="14">
        <v>163</v>
      </c>
      <c r="F509" s="11">
        <v>0.46988749172733291</v>
      </c>
      <c r="G509" s="11">
        <v>0.31901840490797545</v>
      </c>
      <c r="H509" s="8">
        <v>1002</v>
      </c>
      <c r="I509" s="15">
        <v>85</v>
      </c>
      <c r="J509" s="13">
        <v>0.43619999999999998</v>
      </c>
      <c r="K509" s="13"/>
      <c r="Y509" s="3"/>
      <c r="Z509" s="3"/>
      <c r="AA509" s="3"/>
      <c r="AB509" s="3"/>
      <c r="AC509" s="3"/>
      <c r="AF509" s="7">
        <v>0.5625</v>
      </c>
      <c r="AG509" s="11">
        <f t="shared" si="234"/>
        <v>0.59625212947189099</v>
      </c>
      <c r="AH509" s="10">
        <v>1761</v>
      </c>
      <c r="AI509" s="10">
        <v>223</v>
      </c>
      <c r="AJ509" s="14">
        <f t="shared" si="229"/>
        <v>191</v>
      </c>
      <c r="AK509" s="11">
        <f t="shared" si="230"/>
        <v>0.12663259511641112</v>
      </c>
      <c r="AL509" s="11">
        <f t="shared" si="233"/>
        <v>2.0942408376963352E-2</v>
      </c>
      <c r="AM509" s="8">
        <v>711</v>
      </c>
      <c r="AN509" s="15">
        <f t="shared" si="232"/>
        <v>56</v>
      </c>
      <c r="AO509" s="13">
        <v>0.38890000000000002</v>
      </c>
      <c r="AP509" s="13">
        <v>0</v>
      </c>
      <c r="AS509" s="2"/>
      <c r="AT509" s="3"/>
      <c r="AW509" s="24">
        <v>20.95</v>
      </c>
    </row>
    <row r="510" spans="1:49" s="17" customFormat="1" ht="15.75" customHeight="1" x14ac:dyDescent="0.25">
      <c r="A510" s="7">
        <v>0.58333333333333337</v>
      </c>
      <c r="B510" s="11" t="e">
        <f t="shared" ref="B510:B518" si="235">(C510-H510)/C510</f>
        <v>#DIV/0!</v>
      </c>
      <c r="C510" s="10"/>
      <c r="D510" s="10"/>
      <c r="E510" s="14"/>
      <c r="F510" s="11" t="e">
        <f t="shared" ref="F510:F518" si="236">D510/C510</f>
        <v>#DIV/0!</v>
      </c>
      <c r="G510" s="11" t="e">
        <f t="shared" ref="G510:G518" si="237">(D510-D509)/E510</f>
        <v>#DIV/0!</v>
      </c>
      <c r="H510" s="8"/>
      <c r="I510" s="15">
        <f t="shared" ref="I510:I518" si="238">H510-H509</f>
        <v>-1002</v>
      </c>
      <c r="J510" s="13"/>
      <c r="K510" s="13"/>
      <c r="Y510" s="3"/>
      <c r="Z510" s="3"/>
      <c r="AA510" s="3"/>
      <c r="AB510" s="3"/>
      <c r="AC510" s="3"/>
      <c r="AF510" s="7">
        <v>0.58333333333333337</v>
      </c>
      <c r="AG510" s="11">
        <f t="shared" si="234"/>
        <v>0.59534648457258477</v>
      </c>
      <c r="AH510" s="10">
        <v>1977</v>
      </c>
      <c r="AI510" s="10">
        <v>235</v>
      </c>
      <c r="AJ510" s="14">
        <f t="shared" si="229"/>
        <v>216</v>
      </c>
      <c r="AK510" s="11">
        <f t="shared" si="230"/>
        <v>0.11886697015680324</v>
      </c>
      <c r="AL510" s="11">
        <f t="shared" si="233"/>
        <v>5.5555555555555552E-2</v>
      </c>
      <c r="AM510" s="8">
        <v>800</v>
      </c>
      <c r="AN510" s="15">
        <f t="shared" si="232"/>
        <v>89</v>
      </c>
      <c r="AO510" s="13">
        <v>0.39750000000000002</v>
      </c>
      <c r="AP510" s="13">
        <v>0</v>
      </c>
      <c r="AS510" s="2"/>
      <c r="AT510" s="3"/>
      <c r="AW510" s="32">
        <f>(AT571*AW508+AT572*AW509)/AT573</f>
        <v>9.3852057478772046</v>
      </c>
    </row>
    <row r="511" spans="1:49" s="17" customFormat="1" ht="15.75" customHeight="1" x14ac:dyDescent="0.25">
      <c r="A511" s="7">
        <v>0.60416666666666663</v>
      </c>
      <c r="B511" s="11" t="e">
        <f t="shared" si="235"/>
        <v>#DIV/0!</v>
      </c>
      <c r="C511" s="10"/>
      <c r="D511" s="10"/>
      <c r="E511" s="14"/>
      <c r="F511" s="11" t="e">
        <f t="shared" si="236"/>
        <v>#DIV/0!</v>
      </c>
      <c r="G511" s="11" t="e">
        <f t="shared" si="237"/>
        <v>#DIV/0!</v>
      </c>
      <c r="H511" s="8"/>
      <c r="I511" s="15">
        <f t="shared" si="238"/>
        <v>0</v>
      </c>
      <c r="J511" s="13"/>
      <c r="K511" s="13"/>
      <c r="Y511" s="3"/>
      <c r="Z511" s="3"/>
      <c r="AA511" s="3"/>
      <c r="AB511" s="3"/>
      <c r="AC511" s="3"/>
      <c r="AF511" s="7">
        <v>0.60416666666666663</v>
      </c>
      <c r="AG511" s="11">
        <f t="shared" si="234"/>
        <v>0.59724689165186506</v>
      </c>
      <c r="AH511" s="10">
        <v>2252</v>
      </c>
      <c r="AI511" s="10">
        <v>251</v>
      </c>
      <c r="AJ511" s="14">
        <f t="shared" si="229"/>
        <v>275</v>
      </c>
      <c r="AK511" s="11">
        <f t="shared" si="230"/>
        <v>0.11145648312611012</v>
      </c>
      <c r="AL511" s="11">
        <f t="shared" si="233"/>
        <v>5.8181818181818182E-2</v>
      </c>
      <c r="AM511" s="8">
        <v>907</v>
      </c>
      <c r="AN511" s="15">
        <f t="shared" si="232"/>
        <v>107</v>
      </c>
      <c r="AO511" s="13">
        <v>0.41010000000000002</v>
      </c>
      <c r="AP511" s="13">
        <v>0</v>
      </c>
      <c r="AS511" s="2"/>
      <c r="AT511" s="3"/>
      <c r="AW511"/>
    </row>
    <row r="512" spans="1:49" s="17" customFormat="1" ht="15.75" customHeight="1" x14ac:dyDescent="0.25">
      <c r="A512" s="7">
        <v>0.625</v>
      </c>
      <c r="B512" s="11">
        <v>0.35147058823529409</v>
      </c>
      <c r="C512" s="10">
        <v>2040</v>
      </c>
      <c r="D512" s="10">
        <v>902</v>
      </c>
      <c r="E512" s="14">
        <v>2040</v>
      </c>
      <c r="F512" s="11">
        <v>0.44215686274509802</v>
      </c>
      <c r="G512" s="11">
        <v>0.44215686274509802</v>
      </c>
      <c r="H512" s="8">
        <v>1323</v>
      </c>
      <c r="I512" s="15">
        <v>1323</v>
      </c>
      <c r="J512" s="13">
        <v>0.44269999999999998</v>
      </c>
      <c r="K512" s="13"/>
      <c r="Y512" s="3"/>
      <c r="Z512" s="3"/>
      <c r="AA512" s="3"/>
      <c r="AB512" s="3"/>
      <c r="AC512" s="3"/>
      <c r="AF512" s="7">
        <v>0.625</v>
      </c>
      <c r="AG512" s="11">
        <f t="shared" si="234"/>
        <v>0.59322033898305082</v>
      </c>
      <c r="AH512" s="10">
        <v>2419</v>
      </c>
      <c r="AI512" s="10">
        <v>265</v>
      </c>
      <c r="AJ512" s="14">
        <f t="shared" si="229"/>
        <v>167</v>
      </c>
      <c r="AK512" s="11">
        <f t="shared" si="230"/>
        <v>0.10954940057875155</v>
      </c>
      <c r="AL512" s="11">
        <f t="shared" si="233"/>
        <v>8.3832335329341312E-2</v>
      </c>
      <c r="AM512" s="8">
        <v>984</v>
      </c>
      <c r="AN512" s="15">
        <f t="shared" si="232"/>
        <v>77</v>
      </c>
      <c r="AO512" s="13">
        <v>0.40429999999999999</v>
      </c>
      <c r="AP512" s="13">
        <v>0</v>
      </c>
      <c r="AS512" s="2"/>
      <c r="AT512" s="3"/>
      <c r="AW512"/>
    </row>
    <row r="513" spans="1:49" s="17" customFormat="1" ht="15.75" customHeight="1" x14ac:dyDescent="0.25">
      <c r="A513" s="7">
        <v>0.64583333333333337</v>
      </c>
      <c r="B513" s="11">
        <v>0.35054347826086957</v>
      </c>
      <c r="C513" s="10">
        <v>2208</v>
      </c>
      <c r="D513" s="10">
        <v>981</v>
      </c>
      <c r="E513" s="14">
        <v>168</v>
      </c>
      <c r="F513" s="11">
        <v>0.44429347826086957</v>
      </c>
      <c r="G513" s="11">
        <v>0.47023809523809523</v>
      </c>
      <c r="H513" s="8">
        <v>1434</v>
      </c>
      <c r="I513" s="15">
        <v>111</v>
      </c>
      <c r="J513" s="13">
        <v>0.44019999999999998</v>
      </c>
      <c r="K513" s="13"/>
      <c r="Y513" s="3"/>
      <c r="Z513" s="3"/>
      <c r="AA513" s="3"/>
      <c r="AB513" s="3"/>
      <c r="AC513" s="3"/>
      <c r="AF513" s="7">
        <v>0.64583333333333337</v>
      </c>
      <c r="AG513" s="11">
        <f t="shared" si="234"/>
        <v>0.59333585762968577</v>
      </c>
      <c r="AH513" s="10">
        <v>2641</v>
      </c>
      <c r="AI513" s="10">
        <v>280</v>
      </c>
      <c r="AJ513" s="14">
        <f t="shared" si="229"/>
        <v>222</v>
      </c>
      <c r="AK513" s="11">
        <f t="shared" si="230"/>
        <v>0.10602044680045437</v>
      </c>
      <c r="AL513" s="11">
        <f t="shared" si="233"/>
        <v>6.7567567567567571E-2</v>
      </c>
      <c r="AM513" s="8">
        <v>1074</v>
      </c>
      <c r="AN513" s="15">
        <f t="shared" si="232"/>
        <v>90</v>
      </c>
      <c r="AO513" s="13">
        <v>0.38650000000000001</v>
      </c>
      <c r="AP513" s="13">
        <v>0</v>
      </c>
      <c r="AS513" s="2"/>
      <c r="AT513" s="3"/>
      <c r="AW513"/>
    </row>
    <row r="514" spans="1:49" s="17" customFormat="1" ht="15.75" customHeight="1" x14ac:dyDescent="0.25">
      <c r="A514" s="7">
        <v>0.66666666666666663</v>
      </c>
      <c r="B514" s="11">
        <v>0.35008375209380233</v>
      </c>
      <c r="C514" s="10">
        <v>2388</v>
      </c>
      <c r="D514" s="10">
        <v>1042</v>
      </c>
      <c r="E514" s="14">
        <v>180</v>
      </c>
      <c r="F514" s="11">
        <v>0.43634840871021774</v>
      </c>
      <c r="G514" s="11">
        <v>0.33888888888888891</v>
      </c>
      <c r="H514" s="8">
        <v>1552</v>
      </c>
      <c r="I514" s="15">
        <v>118</v>
      </c>
      <c r="J514" s="13">
        <v>0.42130000000000001</v>
      </c>
      <c r="K514" s="13"/>
      <c r="Y514" s="3"/>
      <c r="Z514" s="3"/>
      <c r="AA514" s="3"/>
      <c r="AB514" s="3"/>
      <c r="AC514" s="3"/>
      <c r="AF514" s="7">
        <v>0.66666666666666663</v>
      </c>
      <c r="AG514" s="11">
        <f t="shared" si="234"/>
        <v>0.59205903021784967</v>
      </c>
      <c r="AH514" s="10">
        <v>2846</v>
      </c>
      <c r="AI514" s="10">
        <v>291</v>
      </c>
      <c r="AJ514" s="14">
        <f t="shared" si="229"/>
        <v>205</v>
      </c>
      <c r="AK514" s="11">
        <f t="shared" si="230"/>
        <v>0.1022487702037948</v>
      </c>
      <c r="AL514" s="11">
        <f t="shared" si="233"/>
        <v>5.3658536585365853E-2</v>
      </c>
      <c r="AM514" s="8">
        <v>1161</v>
      </c>
      <c r="AN514" s="15">
        <f t="shared" si="232"/>
        <v>87</v>
      </c>
      <c r="AO514" s="13">
        <v>0.38219999999999998</v>
      </c>
      <c r="AP514" s="13">
        <v>0</v>
      </c>
      <c r="AS514" s="2"/>
      <c r="AT514" s="3"/>
    </row>
    <row r="515" spans="1:49" s="17" customFormat="1" ht="15.75" customHeight="1" x14ac:dyDescent="0.25">
      <c r="A515" s="7">
        <v>0.6875</v>
      </c>
      <c r="B515" s="11">
        <v>0.35312378734963135</v>
      </c>
      <c r="C515" s="10">
        <v>2577</v>
      </c>
      <c r="D515" s="10">
        <v>1094</v>
      </c>
      <c r="E515" s="14">
        <v>189</v>
      </c>
      <c r="F515" s="11">
        <v>0.42452464105549087</v>
      </c>
      <c r="G515" s="11">
        <v>0.27513227513227512</v>
      </c>
      <c r="H515" s="8">
        <v>1667</v>
      </c>
      <c r="I515" s="15">
        <v>115</v>
      </c>
      <c r="J515" s="13">
        <v>0.40939999999999999</v>
      </c>
      <c r="K515" s="13"/>
      <c r="Y515" s="3"/>
      <c r="Z515" s="3"/>
      <c r="AA515" s="3"/>
      <c r="AB515" s="3"/>
      <c r="AC515" s="3"/>
      <c r="AF515" s="7">
        <v>0.6875</v>
      </c>
      <c r="AG515" s="11">
        <f t="shared" si="234"/>
        <v>0.59476913141750076</v>
      </c>
      <c r="AH515" s="10">
        <v>3097</v>
      </c>
      <c r="AI515" s="10">
        <v>299</v>
      </c>
      <c r="AJ515" s="14">
        <f t="shared" si="229"/>
        <v>251</v>
      </c>
      <c r="AK515" s="11">
        <f t="shared" si="230"/>
        <v>9.6545043590571519E-2</v>
      </c>
      <c r="AL515" s="11">
        <f t="shared" si="233"/>
        <v>3.1872509960159362E-2</v>
      </c>
      <c r="AM515" s="8">
        <v>1255</v>
      </c>
      <c r="AN515" s="15">
        <f t="shared" si="232"/>
        <v>94</v>
      </c>
      <c r="AO515" s="13">
        <v>0.36330000000000001</v>
      </c>
      <c r="AP515" s="13">
        <v>0</v>
      </c>
      <c r="AS515" s="2"/>
      <c r="AT515" s="3"/>
    </row>
    <row r="516" spans="1:49" s="17" customFormat="1" ht="15.75" customHeight="1" x14ac:dyDescent="0.25">
      <c r="A516" s="7">
        <v>0.70833333333333337</v>
      </c>
      <c r="B516" s="11">
        <v>0.35202604920405212</v>
      </c>
      <c r="C516" s="10">
        <v>2764</v>
      </c>
      <c r="D516" s="10">
        <v>1159</v>
      </c>
      <c r="E516" s="14">
        <v>187</v>
      </c>
      <c r="F516" s="11">
        <v>0.41931982633863968</v>
      </c>
      <c r="G516" s="11">
        <v>0.34759358288770054</v>
      </c>
      <c r="H516" s="8">
        <v>1791</v>
      </c>
      <c r="I516" s="15">
        <v>124</v>
      </c>
      <c r="J516" s="13">
        <v>0.41389999999999999</v>
      </c>
      <c r="K516" s="13"/>
      <c r="Y516" s="3"/>
      <c r="Z516" s="3"/>
      <c r="AA516" s="3"/>
      <c r="AB516" s="3"/>
      <c r="AC516" s="3"/>
      <c r="AF516" s="7">
        <v>0.70833333333333337</v>
      </c>
      <c r="AG516" s="11">
        <f t="shared" si="234"/>
        <v>0.59388249545729865</v>
      </c>
      <c r="AH516" s="10">
        <v>3302</v>
      </c>
      <c r="AI516" s="10">
        <v>307</v>
      </c>
      <c r="AJ516" s="14">
        <f t="shared" si="229"/>
        <v>205</v>
      </c>
      <c r="AK516" s="11">
        <f t="shared" si="230"/>
        <v>9.2973955178679582E-2</v>
      </c>
      <c r="AL516" s="11">
        <f t="shared" si="233"/>
        <v>3.9024390243902439E-2</v>
      </c>
      <c r="AM516" s="8">
        <v>1341</v>
      </c>
      <c r="AN516" s="15">
        <f t="shared" si="232"/>
        <v>86</v>
      </c>
      <c r="AO516" s="13">
        <v>0.3422</v>
      </c>
      <c r="AP516" s="13">
        <v>0</v>
      </c>
      <c r="AS516" s="2"/>
      <c r="AT516" s="3"/>
    </row>
    <row r="517" spans="1:49" s="17" customFormat="1" ht="15.75" customHeight="1" x14ac:dyDescent="0.25">
      <c r="A517" s="7">
        <v>0.72916666666666663</v>
      </c>
      <c r="B517" s="11">
        <v>0.35181382614647499</v>
      </c>
      <c r="C517" s="10">
        <v>2922</v>
      </c>
      <c r="D517" s="10">
        <v>1225</v>
      </c>
      <c r="E517" s="14">
        <v>158</v>
      </c>
      <c r="F517" s="11">
        <v>0.419233401779603</v>
      </c>
      <c r="G517" s="11">
        <v>0.41772151898734178</v>
      </c>
      <c r="H517" s="8">
        <v>1894</v>
      </c>
      <c r="I517" s="15">
        <v>103</v>
      </c>
      <c r="J517" s="13">
        <v>0.42459999999999998</v>
      </c>
      <c r="K517" s="13"/>
      <c r="Y517" s="3"/>
      <c r="Z517" s="3"/>
      <c r="AA517" s="3"/>
      <c r="AB517" s="3"/>
      <c r="AC517" s="3"/>
      <c r="AF517" s="7">
        <v>0.72916666666666663</v>
      </c>
      <c r="AG517" s="11">
        <f t="shared" si="234"/>
        <v>0.59487908961593172</v>
      </c>
      <c r="AH517" s="10">
        <v>3515</v>
      </c>
      <c r="AI517" s="10">
        <v>324</v>
      </c>
      <c r="AJ517" s="14">
        <f t="shared" si="229"/>
        <v>213</v>
      </c>
      <c r="AK517" s="11">
        <f t="shared" si="230"/>
        <v>9.2176386913229019E-2</v>
      </c>
      <c r="AL517" s="11">
        <f t="shared" si="233"/>
        <v>7.9812206572769953E-2</v>
      </c>
      <c r="AM517" s="8">
        <v>1424</v>
      </c>
      <c r="AN517" s="15">
        <f t="shared" si="232"/>
        <v>83</v>
      </c>
      <c r="AO517" s="13">
        <v>0.33329999999999999</v>
      </c>
      <c r="AP517" s="13">
        <v>0</v>
      </c>
      <c r="AS517" s="2"/>
      <c r="AT517" s="3"/>
    </row>
    <row r="518" spans="1:49" s="17" customFormat="1" ht="15.75" customHeight="1" x14ac:dyDescent="0.25">
      <c r="A518" s="7">
        <v>0.75</v>
      </c>
      <c r="B518" s="11">
        <f t="shared" si="235"/>
        <v>0.11769087523277467</v>
      </c>
      <c r="C518" s="10">
        <f t="shared" ref="C518" si="239">$E$16</f>
        <v>2685</v>
      </c>
      <c r="D518" s="10">
        <f t="shared" ref="D518" si="240">$AF$16</f>
        <v>2234</v>
      </c>
      <c r="E518" s="14">
        <f t="shared" ref="E518" si="241">C518-C517</f>
        <v>-237</v>
      </c>
      <c r="F518" s="11">
        <f t="shared" si="236"/>
        <v>0.83202979515828679</v>
      </c>
      <c r="G518" s="11">
        <f t="shared" si="237"/>
        <v>-4.2573839662447259</v>
      </c>
      <c r="H518" s="8">
        <f t="shared" ref="H518" si="242">$AU$16</f>
        <v>2369</v>
      </c>
      <c r="I518" s="15">
        <f t="shared" si="238"/>
        <v>475</v>
      </c>
      <c r="J518" s="13">
        <f>$AO$11</f>
        <v>0.87760000000000005</v>
      </c>
      <c r="K518" s="13"/>
      <c r="Y518" s="3"/>
      <c r="Z518" s="3"/>
      <c r="AA518" s="3"/>
      <c r="AB518" s="3"/>
      <c r="AC518" s="3"/>
      <c r="AF518" s="7">
        <v>0.75</v>
      </c>
      <c r="AG518" s="11">
        <f t="shared" si="234"/>
        <v>0.59523809523809523</v>
      </c>
      <c r="AH518" s="10">
        <v>3654</v>
      </c>
      <c r="AI518" s="10">
        <v>337</v>
      </c>
      <c r="AJ518" s="14">
        <f t="shared" si="229"/>
        <v>139</v>
      </c>
      <c r="AK518" s="11">
        <f t="shared" si="230"/>
        <v>9.2227695675971541E-2</v>
      </c>
      <c r="AL518" s="11">
        <f t="shared" si="233"/>
        <v>9.3525179856115109E-2</v>
      </c>
      <c r="AM518" s="8">
        <v>1479</v>
      </c>
      <c r="AN518" s="15">
        <f t="shared" si="232"/>
        <v>55</v>
      </c>
      <c r="AO518" s="13">
        <v>0.32650000000000001</v>
      </c>
      <c r="AP518" s="13">
        <v>0</v>
      </c>
      <c r="AS518" s="2"/>
      <c r="AT518" s="3"/>
    </row>
    <row r="519" spans="1:49" s="17" customFormat="1" ht="15.75" customHeight="1" x14ac:dyDescent="0.1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 s="31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</row>
    <row r="520" spans="1:49" s="17" customFormat="1" ht="15.75" customHeight="1" x14ac:dyDescent="0.1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 s="31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</row>
    <row r="521" spans="1:49" s="17" customFormat="1" ht="15.75" customHeight="1" x14ac:dyDescent="0.15">
      <c r="A521" s="67">
        <v>43896</v>
      </c>
      <c r="B521" s="68"/>
      <c r="C521" s="68"/>
      <c r="D521" s="68"/>
      <c r="E521" s="68"/>
      <c r="F521" s="68"/>
      <c r="G521" s="69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 s="67">
        <v>43895</v>
      </c>
      <c r="AG521" s="68"/>
      <c r="AH521" s="68"/>
      <c r="AI521" s="68"/>
      <c r="AJ521" s="68"/>
      <c r="AK521" s="68"/>
      <c r="AL521" s="69"/>
      <c r="AQ521"/>
      <c r="AR521"/>
      <c r="AS521"/>
      <c r="AT521"/>
      <c r="AU521"/>
      <c r="AV521"/>
    </row>
    <row r="522" spans="1:49" s="17" customFormat="1" ht="15.75" customHeight="1" x14ac:dyDescent="0.25">
      <c r="A522" s="70" t="s">
        <v>96</v>
      </c>
      <c r="B522" s="71"/>
      <c r="C522" s="71"/>
      <c r="D522" s="71"/>
      <c r="E522" s="71"/>
      <c r="F522" s="71"/>
      <c r="G522" s="72"/>
      <c r="H522" s="18"/>
      <c r="I522" s="18"/>
      <c r="J522" s="18"/>
      <c r="K522" s="18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 s="70" t="s">
        <v>79</v>
      </c>
      <c r="AG522" s="71"/>
      <c r="AH522" s="71"/>
      <c r="AI522" s="71"/>
      <c r="AJ522" s="71"/>
      <c r="AK522" s="71"/>
      <c r="AL522" s="72"/>
      <c r="AM522" s="18"/>
      <c r="AN522" s="18"/>
      <c r="AO522" s="18"/>
      <c r="AP522" s="18"/>
      <c r="AQ522"/>
      <c r="AR522"/>
      <c r="AS522"/>
      <c r="AT522"/>
      <c r="AU522"/>
      <c r="AV522"/>
    </row>
    <row r="523" spans="1:49" s="17" customFormat="1" ht="15.75" customHeight="1" x14ac:dyDescent="0.25">
      <c r="A523" s="9" t="s">
        <v>0</v>
      </c>
      <c r="B523" s="16" t="s">
        <v>70</v>
      </c>
      <c r="C523" s="9" t="s">
        <v>1</v>
      </c>
      <c r="D523" s="9" t="s">
        <v>2</v>
      </c>
      <c r="E523" s="9" t="s">
        <v>3</v>
      </c>
      <c r="F523" s="9" t="s">
        <v>4</v>
      </c>
      <c r="G523" s="9" t="s">
        <v>5</v>
      </c>
      <c r="H523" s="6" t="s">
        <v>6</v>
      </c>
      <c r="I523" s="9" t="s">
        <v>7</v>
      </c>
      <c r="J523" s="9" t="s">
        <v>8</v>
      </c>
      <c r="K523" s="9" t="s">
        <v>71</v>
      </c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 s="9" t="s">
        <v>0</v>
      </c>
      <c r="AG523" s="16" t="s">
        <v>70</v>
      </c>
      <c r="AH523" s="9" t="s">
        <v>1</v>
      </c>
      <c r="AI523" s="9" t="s">
        <v>2</v>
      </c>
      <c r="AJ523" s="9" t="s">
        <v>3</v>
      </c>
      <c r="AK523" s="9" t="s">
        <v>4</v>
      </c>
      <c r="AL523" s="9" t="s">
        <v>5</v>
      </c>
      <c r="AM523" s="6" t="s">
        <v>6</v>
      </c>
      <c r="AN523" s="9" t="s">
        <v>7</v>
      </c>
      <c r="AO523" s="9" t="s">
        <v>8</v>
      </c>
      <c r="AP523" s="9" t="s">
        <v>71</v>
      </c>
      <c r="AQ523" s="27"/>
      <c r="AR523" s="9" t="s">
        <v>88</v>
      </c>
      <c r="AS523" s="9" t="s">
        <v>92</v>
      </c>
      <c r="AT523" s="9" t="s">
        <v>89</v>
      </c>
      <c r="AU523" s="9" t="s">
        <v>90</v>
      </c>
      <c r="AV523" s="9" t="s">
        <v>73</v>
      </c>
    </row>
    <row r="524" spans="1:49" s="17" customFormat="1" ht="15.75" customHeight="1" x14ac:dyDescent="0.25">
      <c r="A524" s="7">
        <v>0.40277777777777773</v>
      </c>
      <c r="B524" s="11">
        <f>(C524-H524)/C524</f>
        <v>3.4632034632034632E-2</v>
      </c>
      <c r="C524" s="10">
        <v>231</v>
      </c>
      <c r="D524" s="10">
        <v>223</v>
      </c>
      <c r="E524" s="10">
        <v>231</v>
      </c>
      <c r="F524" s="11">
        <f>D524/C524</f>
        <v>0.96536796536796532</v>
      </c>
      <c r="G524" s="12">
        <f>D524/E524</f>
        <v>0.96536796536796532</v>
      </c>
      <c r="H524" s="8">
        <v>223</v>
      </c>
      <c r="I524" s="15">
        <v>223</v>
      </c>
      <c r="J524" s="13">
        <v>1</v>
      </c>
      <c r="K524" s="13">
        <v>1</v>
      </c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 s="7">
        <v>0.39999999999999997</v>
      </c>
      <c r="AG524" s="11">
        <f>(AH524-AM524)/AH524</f>
        <v>0.02</v>
      </c>
      <c r="AH524" s="10">
        <v>200</v>
      </c>
      <c r="AI524" s="10">
        <v>196</v>
      </c>
      <c r="AJ524" s="10">
        <v>200</v>
      </c>
      <c r="AK524" s="11">
        <f>AI524/AH524</f>
        <v>0.98</v>
      </c>
      <c r="AL524" s="12">
        <f>AI524/AJ524</f>
        <v>0.98</v>
      </c>
      <c r="AM524" s="8">
        <v>196</v>
      </c>
      <c r="AN524" s="15">
        <v>196</v>
      </c>
      <c r="AO524" s="13">
        <v>1</v>
      </c>
      <c r="AP524" s="13" t="s">
        <v>80</v>
      </c>
      <c r="AQ524" s="27" t="s">
        <v>85</v>
      </c>
      <c r="AR524" s="27">
        <v>3692</v>
      </c>
      <c r="AS524" s="30">
        <f>(AR524-AT524)/AR524</f>
        <v>0.29252437703141926</v>
      </c>
      <c r="AT524" s="27">
        <v>2612</v>
      </c>
      <c r="AU524" s="24">
        <v>1858</v>
      </c>
      <c r="AV524" s="29">
        <f>AU524/AR524</f>
        <v>0.50325027085590468</v>
      </c>
    </row>
    <row r="525" spans="1:49" s="17" customFormat="1" ht="15.75" customHeight="1" x14ac:dyDescent="0.25">
      <c r="A525" s="7">
        <v>0.41666666666666669</v>
      </c>
      <c r="B525" s="11">
        <f t="shared" ref="B525:B541" si="243">(C525-H525)/C525</f>
        <v>5.2777777777777778E-2</v>
      </c>
      <c r="C525" s="10">
        <v>360</v>
      </c>
      <c r="D525" s="10">
        <v>341</v>
      </c>
      <c r="E525" s="14">
        <f t="shared" ref="E525:E541" si="244">C525-C524</f>
        <v>129</v>
      </c>
      <c r="F525" s="11">
        <f t="shared" ref="F525:F541" si="245">D525/C525</f>
        <v>0.94722222222222219</v>
      </c>
      <c r="G525" s="11">
        <f>(D525-D524)/E525</f>
        <v>0.9147286821705426</v>
      </c>
      <c r="H525" s="8">
        <v>341</v>
      </c>
      <c r="I525" s="15">
        <f t="shared" ref="I525:I541" si="246">H525-H524</f>
        <v>118</v>
      </c>
      <c r="J525" s="13">
        <v>1</v>
      </c>
      <c r="K525" s="13">
        <v>1</v>
      </c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 s="7">
        <v>0.41666666666666669</v>
      </c>
      <c r="AG525" s="11">
        <f t="shared" ref="AG525:AG541" si="247">(AH525-AM525)/AH525</f>
        <v>2.1333333333333333E-2</v>
      </c>
      <c r="AH525" s="10">
        <v>375</v>
      </c>
      <c r="AI525" s="10">
        <v>367</v>
      </c>
      <c r="AJ525" s="14">
        <f t="shared" ref="AJ525:AJ541" si="248">AH525-AH524</f>
        <v>175</v>
      </c>
      <c r="AK525" s="11">
        <f t="shared" ref="AK525:AK541" si="249">AI525/AH525</f>
        <v>0.97866666666666668</v>
      </c>
      <c r="AL525" s="11">
        <f>(AI525-AI524)/AJ525</f>
        <v>0.97714285714285709</v>
      </c>
      <c r="AM525" s="8">
        <v>367</v>
      </c>
      <c r="AN525" s="15">
        <f t="shared" ref="AN525:AN541" si="250">AM525-AM524</f>
        <v>171</v>
      </c>
      <c r="AO525" s="13">
        <v>0.9667</v>
      </c>
      <c r="AP525" s="13" t="s">
        <v>80</v>
      </c>
      <c r="AQ525" s="27" t="s">
        <v>86</v>
      </c>
      <c r="AR525" s="27">
        <v>251</v>
      </c>
      <c r="AS525" s="30">
        <f>(AR525-AT525)/AR525</f>
        <v>0.33067729083665337</v>
      </c>
      <c r="AT525" s="27">
        <v>168</v>
      </c>
      <c r="AU525" s="27">
        <v>139</v>
      </c>
      <c r="AV525" s="30">
        <f>AU525/AR525</f>
        <v>0.55378486055776888</v>
      </c>
    </row>
    <row r="526" spans="1:49" s="17" customFormat="1" ht="15.75" customHeight="1" x14ac:dyDescent="0.25">
      <c r="A526" s="7">
        <v>0.43958333333333338</v>
      </c>
      <c r="B526" s="11">
        <f t="shared" si="243"/>
        <v>9.8418277680140595E-2</v>
      </c>
      <c r="C526" s="10">
        <v>569</v>
      </c>
      <c r="D526" s="10">
        <v>512</v>
      </c>
      <c r="E526" s="14">
        <f t="shared" si="244"/>
        <v>209</v>
      </c>
      <c r="F526" s="11">
        <f t="shared" si="245"/>
        <v>0.89982425307557112</v>
      </c>
      <c r="G526" s="11">
        <f t="shared" ref="G526:G541" si="251">(D526-D525)/E526</f>
        <v>0.81818181818181823</v>
      </c>
      <c r="H526" s="8">
        <v>513</v>
      </c>
      <c r="I526" s="15">
        <f t="shared" si="246"/>
        <v>172</v>
      </c>
      <c r="J526" s="13">
        <v>0.90910000000000002</v>
      </c>
      <c r="K526" s="13">
        <v>0.875</v>
      </c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 s="7">
        <v>0.43958333333333338</v>
      </c>
      <c r="AG526" s="11">
        <f t="shared" si="247"/>
        <v>0.10396039603960396</v>
      </c>
      <c r="AH526" s="10">
        <v>606</v>
      </c>
      <c r="AI526" s="10">
        <v>530</v>
      </c>
      <c r="AJ526" s="14">
        <f t="shared" si="248"/>
        <v>231</v>
      </c>
      <c r="AK526" s="11">
        <f t="shared" si="249"/>
        <v>0.87458745874587462</v>
      </c>
      <c r="AL526" s="11">
        <f t="shared" ref="AL526:AL541" si="252">(AI526-AI525)/AJ526</f>
        <v>0.7056277056277056</v>
      </c>
      <c r="AM526" s="8">
        <v>543</v>
      </c>
      <c r="AN526" s="15">
        <f t="shared" si="250"/>
        <v>176</v>
      </c>
      <c r="AO526" s="13">
        <v>0.78949999999999998</v>
      </c>
      <c r="AP526" s="13">
        <v>0.33329999999999999</v>
      </c>
      <c r="AQ526" s="28" t="s">
        <v>87</v>
      </c>
      <c r="AR526" s="27">
        <f>SUM(AR524:AR525)</f>
        <v>3943</v>
      </c>
      <c r="AS526" s="30">
        <f>(AR526-AT526)/AR526</f>
        <v>0.29495308141009385</v>
      </c>
      <c r="AT526" s="27">
        <f>SUM(AT524:AT525)</f>
        <v>2780</v>
      </c>
      <c r="AU526" s="27">
        <f>SUM(AU524:AU525)</f>
        <v>1997</v>
      </c>
      <c r="AV526" s="30">
        <f>AU526/AR526</f>
        <v>0.50646715698706568</v>
      </c>
    </row>
    <row r="527" spans="1:49" s="17" customFormat="1" ht="15.75" customHeight="1" x14ac:dyDescent="0.25">
      <c r="A527" s="7">
        <v>0.45833333333333331</v>
      </c>
      <c r="B527" s="11">
        <f t="shared" si="243"/>
        <v>0.15515151515151515</v>
      </c>
      <c r="C527" s="10">
        <v>825</v>
      </c>
      <c r="D527" s="10">
        <v>626</v>
      </c>
      <c r="E527" s="14">
        <f t="shared" si="244"/>
        <v>256</v>
      </c>
      <c r="F527" s="11">
        <f t="shared" si="245"/>
        <v>0.75878787878787879</v>
      </c>
      <c r="G527" s="11">
        <f t="shared" si="251"/>
        <v>0.4453125</v>
      </c>
      <c r="H527" s="8">
        <v>697</v>
      </c>
      <c r="I527" s="15">
        <f t="shared" si="246"/>
        <v>184</v>
      </c>
      <c r="J527" s="13">
        <v>0.9194</v>
      </c>
      <c r="K527" s="13">
        <v>0.64290000000000003</v>
      </c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 s="7">
        <v>0.45833333333333331</v>
      </c>
      <c r="AG527" s="11">
        <f t="shared" si="247"/>
        <v>0.11260709914320685</v>
      </c>
      <c r="AH527" s="10">
        <v>817</v>
      </c>
      <c r="AI527" s="10">
        <v>690</v>
      </c>
      <c r="AJ527" s="14">
        <f t="shared" si="248"/>
        <v>211</v>
      </c>
      <c r="AK527" s="11">
        <f t="shared" si="249"/>
        <v>0.84455324357405137</v>
      </c>
      <c r="AL527" s="11">
        <f t="shared" si="252"/>
        <v>0.75829383886255919</v>
      </c>
      <c r="AM527" s="8">
        <v>725</v>
      </c>
      <c r="AN527" s="15">
        <f t="shared" si="250"/>
        <v>182</v>
      </c>
      <c r="AO527" s="13">
        <v>0.81940000000000002</v>
      </c>
      <c r="AP527" s="13">
        <v>0.33329999999999999</v>
      </c>
      <c r="AQ527"/>
      <c r="AR527"/>
      <c r="AS527"/>
      <c r="AT527"/>
      <c r="AU527"/>
      <c r="AV527"/>
    </row>
    <row r="528" spans="1:49" s="17" customFormat="1" ht="15.75" customHeight="1" x14ac:dyDescent="0.25">
      <c r="A528" s="7">
        <v>0.47916666666666669</v>
      </c>
      <c r="B528" s="11">
        <f t="shared" si="243"/>
        <v>0.1600387972841901</v>
      </c>
      <c r="C528" s="10">
        <v>1031</v>
      </c>
      <c r="D528" s="10">
        <v>765</v>
      </c>
      <c r="E528" s="14">
        <f t="shared" si="244"/>
        <v>206</v>
      </c>
      <c r="F528" s="11">
        <f t="shared" si="245"/>
        <v>0.7419980601357905</v>
      </c>
      <c r="G528" s="11">
        <f t="shared" si="251"/>
        <v>0.67475728155339809</v>
      </c>
      <c r="H528" s="8">
        <v>866</v>
      </c>
      <c r="I528" s="15">
        <f t="shared" si="246"/>
        <v>169</v>
      </c>
      <c r="J528" s="13">
        <v>0.92210000000000003</v>
      </c>
      <c r="K528" s="13">
        <v>0.6875</v>
      </c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 s="7">
        <v>0.47916666666666669</v>
      </c>
      <c r="AG528" s="11">
        <f t="shared" si="247"/>
        <v>0.12511848341232226</v>
      </c>
      <c r="AH528" s="10">
        <v>1055</v>
      </c>
      <c r="AI528" s="10">
        <v>867</v>
      </c>
      <c r="AJ528" s="14">
        <f t="shared" si="248"/>
        <v>238</v>
      </c>
      <c r="AK528" s="11">
        <f t="shared" si="249"/>
        <v>0.82180094786729863</v>
      </c>
      <c r="AL528" s="11">
        <f t="shared" si="252"/>
        <v>0.74369747899159666</v>
      </c>
      <c r="AM528" s="8">
        <v>923</v>
      </c>
      <c r="AN528" s="15">
        <f t="shared" si="250"/>
        <v>198</v>
      </c>
      <c r="AO528" s="13">
        <v>0.84040000000000004</v>
      </c>
      <c r="AP528" s="13">
        <v>0.33329999999999999</v>
      </c>
      <c r="AQ528"/>
      <c r="AR528"/>
      <c r="AS528"/>
      <c r="AT528"/>
      <c r="AU528"/>
      <c r="AV528"/>
    </row>
    <row r="529" spans="1:48" s="17" customFormat="1" ht="15.75" customHeight="1" x14ac:dyDescent="0.25">
      <c r="A529" s="7">
        <v>0.5</v>
      </c>
      <c r="B529" s="11">
        <f t="shared" si="243"/>
        <v>0.18572587185725872</v>
      </c>
      <c r="C529" s="10">
        <v>1233</v>
      </c>
      <c r="D529" s="10">
        <v>880</v>
      </c>
      <c r="E529" s="14">
        <f t="shared" si="244"/>
        <v>202</v>
      </c>
      <c r="F529" s="11">
        <f t="shared" si="245"/>
        <v>0.71370640713706412</v>
      </c>
      <c r="G529" s="11">
        <f t="shared" si="251"/>
        <v>0.56930693069306926</v>
      </c>
      <c r="H529" s="8">
        <v>1004</v>
      </c>
      <c r="I529" s="15">
        <f t="shared" si="246"/>
        <v>138</v>
      </c>
      <c r="J529" s="13">
        <v>0.93020000000000003</v>
      </c>
      <c r="K529" s="13">
        <v>0.75</v>
      </c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 s="7">
        <v>0.5</v>
      </c>
      <c r="AG529" s="11">
        <f t="shared" si="247"/>
        <v>0.14759273875295975</v>
      </c>
      <c r="AH529" s="10">
        <v>1267</v>
      </c>
      <c r="AI529" s="10">
        <v>1017</v>
      </c>
      <c r="AJ529" s="14">
        <f t="shared" si="248"/>
        <v>212</v>
      </c>
      <c r="AK529" s="11">
        <f t="shared" si="249"/>
        <v>0.80268350434096292</v>
      </c>
      <c r="AL529" s="11">
        <f t="shared" si="252"/>
        <v>0.70754716981132071</v>
      </c>
      <c r="AM529" s="8">
        <v>1080</v>
      </c>
      <c r="AN529" s="15">
        <f t="shared" si="250"/>
        <v>157</v>
      </c>
      <c r="AO529" s="13">
        <v>0.86539999999999995</v>
      </c>
      <c r="AP529" s="13">
        <v>0.66669999999999996</v>
      </c>
      <c r="AQ529"/>
      <c r="AR529"/>
      <c r="AS529"/>
      <c r="AT529"/>
      <c r="AU529"/>
      <c r="AV529"/>
    </row>
    <row r="530" spans="1:48" s="17" customFormat="1" ht="15.75" customHeight="1" x14ac:dyDescent="0.25">
      <c r="A530" s="7">
        <v>0.52083333333333337</v>
      </c>
      <c r="B530" s="11">
        <f t="shared" si="243"/>
        <v>0.23500697350069735</v>
      </c>
      <c r="C530" s="10">
        <v>1434</v>
      </c>
      <c r="D530" s="10">
        <v>927</v>
      </c>
      <c r="E530" s="14">
        <f t="shared" si="244"/>
        <v>201</v>
      </c>
      <c r="F530" s="11">
        <f t="shared" si="245"/>
        <v>0.64644351464435146</v>
      </c>
      <c r="G530" s="11">
        <f t="shared" si="251"/>
        <v>0.23383084577114427</v>
      </c>
      <c r="H530" s="8">
        <v>1097</v>
      </c>
      <c r="I530" s="15">
        <f t="shared" si="246"/>
        <v>93</v>
      </c>
      <c r="J530" s="13">
        <v>0.87719999999999998</v>
      </c>
      <c r="K530" s="13">
        <v>0.66669999999999996</v>
      </c>
      <c r="Y530" s="3"/>
      <c r="Z530" s="3"/>
      <c r="AA530" s="3"/>
      <c r="AB530" s="3"/>
      <c r="AC530" s="3"/>
      <c r="AF530" s="7">
        <v>0.52083333333333337</v>
      </c>
      <c r="AG530" s="11">
        <f t="shared" si="247"/>
        <v>0.19272976680384088</v>
      </c>
      <c r="AH530" s="10">
        <v>1458</v>
      </c>
      <c r="AI530" s="10">
        <v>1052</v>
      </c>
      <c r="AJ530" s="14">
        <f t="shared" si="248"/>
        <v>191</v>
      </c>
      <c r="AK530" s="11">
        <f t="shared" si="249"/>
        <v>0.7215363511659808</v>
      </c>
      <c r="AL530" s="11">
        <f t="shared" si="252"/>
        <v>0.18324607329842932</v>
      </c>
      <c r="AM530" s="8">
        <v>1177</v>
      </c>
      <c r="AN530" s="15">
        <f t="shared" si="250"/>
        <v>97</v>
      </c>
      <c r="AO530" s="13">
        <v>0.78400000000000003</v>
      </c>
      <c r="AP530" s="13">
        <v>0.66669999999999996</v>
      </c>
      <c r="AS530" s="2"/>
      <c r="AT530" s="3"/>
    </row>
    <row r="531" spans="1:48" s="17" customFormat="1" ht="15.75" customHeight="1" x14ac:dyDescent="0.25">
      <c r="A531" s="7">
        <v>0.54722222222222217</v>
      </c>
      <c r="B531" s="11">
        <f t="shared" si="243"/>
        <v>0.25351252290775811</v>
      </c>
      <c r="C531" s="10">
        <v>1637</v>
      </c>
      <c r="D531" s="10">
        <v>990</v>
      </c>
      <c r="E531" s="14">
        <f t="shared" si="244"/>
        <v>203</v>
      </c>
      <c r="F531" s="11">
        <f t="shared" si="245"/>
        <v>0.60476481368356749</v>
      </c>
      <c r="G531" s="11">
        <f t="shared" si="251"/>
        <v>0.31034482758620691</v>
      </c>
      <c r="H531" s="8">
        <v>1222</v>
      </c>
      <c r="I531" s="15">
        <f t="shared" si="246"/>
        <v>125</v>
      </c>
      <c r="J531" s="13">
        <v>0.87609999999999999</v>
      </c>
      <c r="K531" s="13">
        <v>0.72</v>
      </c>
      <c r="Y531" s="3"/>
      <c r="Z531" s="3"/>
      <c r="AA531" s="3"/>
      <c r="AB531" s="3"/>
      <c r="AC531" s="3"/>
      <c r="AF531" s="7">
        <v>0.54166666666666696</v>
      </c>
      <c r="AG531" s="11">
        <f t="shared" si="247"/>
        <v>0.23479831426851294</v>
      </c>
      <c r="AH531" s="10">
        <v>1661</v>
      </c>
      <c r="AI531" s="10">
        <v>1066</v>
      </c>
      <c r="AJ531" s="14">
        <f t="shared" si="248"/>
        <v>203</v>
      </c>
      <c r="AK531" s="11">
        <f t="shared" si="249"/>
        <v>0.64178205900060203</v>
      </c>
      <c r="AL531" s="11">
        <f t="shared" si="252"/>
        <v>6.8965517241379309E-2</v>
      </c>
      <c r="AM531" s="8">
        <v>1271</v>
      </c>
      <c r="AN531" s="15">
        <f t="shared" si="250"/>
        <v>94</v>
      </c>
      <c r="AO531" s="13">
        <v>0.70069999999999999</v>
      </c>
      <c r="AP531" s="13">
        <v>0.4</v>
      </c>
      <c r="AS531" s="2"/>
      <c r="AT531" s="3"/>
    </row>
    <row r="532" spans="1:48" s="17" customFormat="1" ht="15.75" customHeight="1" x14ac:dyDescent="0.25">
      <c r="A532" s="7">
        <v>0.5625</v>
      </c>
      <c r="B532" s="11">
        <f t="shared" si="243"/>
        <v>0.26432943795214248</v>
      </c>
      <c r="C532" s="10">
        <v>1797</v>
      </c>
      <c r="D532" s="10">
        <v>1052</v>
      </c>
      <c r="E532" s="14">
        <f t="shared" si="244"/>
        <v>160</v>
      </c>
      <c r="F532" s="11">
        <f t="shared" si="245"/>
        <v>0.58542014468558712</v>
      </c>
      <c r="G532" s="11">
        <f t="shared" si="251"/>
        <v>0.38750000000000001</v>
      </c>
      <c r="H532" s="8">
        <v>1322</v>
      </c>
      <c r="I532" s="15">
        <f t="shared" si="246"/>
        <v>100</v>
      </c>
      <c r="J532" s="13">
        <v>0.86180000000000001</v>
      </c>
      <c r="K532" s="13">
        <v>0.72</v>
      </c>
      <c r="Y532" s="3"/>
      <c r="Z532" s="3"/>
      <c r="AA532" s="3"/>
      <c r="AB532" s="3"/>
      <c r="AC532" s="3"/>
      <c r="AF532" s="7">
        <v>0.5625</v>
      </c>
      <c r="AG532" s="11">
        <f t="shared" si="247"/>
        <v>0.25239107332624866</v>
      </c>
      <c r="AH532" s="10">
        <v>1882</v>
      </c>
      <c r="AI532" s="10">
        <v>1102</v>
      </c>
      <c r="AJ532" s="14">
        <f t="shared" si="248"/>
        <v>221</v>
      </c>
      <c r="AK532" s="11">
        <f t="shared" si="249"/>
        <v>0.58554729011689688</v>
      </c>
      <c r="AL532" s="11">
        <f t="shared" si="252"/>
        <v>0.16289592760180996</v>
      </c>
      <c r="AM532" s="8">
        <v>1407</v>
      </c>
      <c r="AN532" s="15">
        <f t="shared" si="250"/>
        <v>136</v>
      </c>
      <c r="AO532" s="13">
        <v>0.68100000000000005</v>
      </c>
      <c r="AP532" s="13">
        <v>0.4</v>
      </c>
      <c r="AS532" s="2"/>
      <c r="AT532" s="3"/>
    </row>
    <row r="533" spans="1:48" s="17" customFormat="1" ht="15.75" customHeight="1" x14ac:dyDescent="0.25">
      <c r="A533" s="7">
        <v>0.58333333333333337</v>
      </c>
      <c r="B533" s="11">
        <f t="shared" si="243"/>
        <v>0.27241035856573703</v>
      </c>
      <c r="C533" s="10">
        <v>2008</v>
      </c>
      <c r="D533" s="10">
        <v>1146</v>
      </c>
      <c r="E533" s="14">
        <f t="shared" si="244"/>
        <v>211</v>
      </c>
      <c r="F533" s="11">
        <f t="shared" si="245"/>
        <v>0.57071713147410363</v>
      </c>
      <c r="G533" s="11">
        <f t="shared" si="251"/>
        <v>0.44549763033175355</v>
      </c>
      <c r="H533" s="8">
        <v>1461</v>
      </c>
      <c r="I533" s="15">
        <f t="shared" si="246"/>
        <v>139</v>
      </c>
      <c r="J533" s="13">
        <v>0.86260000000000003</v>
      </c>
      <c r="K533" s="13">
        <v>0.73329999999999995</v>
      </c>
      <c r="Y533" s="3"/>
      <c r="Z533" s="3"/>
      <c r="AA533" s="3"/>
      <c r="AB533" s="3"/>
      <c r="AC533" s="3"/>
      <c r="AF533" s="7">
        <v>0.58333333333333337</v>
      </c>
      <c r="AG533" s="11">
        <f t="shared" si="247"/>
        <v>0.26250595521676989</v>
      </c>
      <c r="AH533" s="10">
        <v>2099</v>
      </c>
      <c r="AI533" s="10">
        <v>1169</v>
      </c>
      <c r="AJ533" s="14">
        <f t="shared" si="248"/>
        <v>217</v>
      </c>
      <c r="AK533" s="11">
        <f t="shared" si="249"/>
        <v>0.5569318723201524</v>
      </c>
      <c r="AL533" s="11">
        <f t="shared" si="252"/>
        <v>0.30875576036866359</v>
      </c>
      <c r="AM533" s="8">
        <v>1548</v>
      </c>
      <c r="AN533" s="15">
        <f t="shared" si="250"/>
        <v>141</v>
      </c>
      <c r="AO533" s="13">
        <v>0.68720000000000003</v>
      </c>
      <c r="AP533" s="13">
        <v>0.33329999999999999</v>
      </c>
      <c r="AS533" s="2"/>
      <c r="AT533" s="3"/>
    </row>
    <row r="534" spans="1:48" s="17" customFormat="1" ht="15.75" customHeight="1" x14ac:dyDescent="0.25">
      <c r="A534" s="7">
        <v>0.60416666666666663</v>
      </c>
      <c r="B534" s="11">
        <f t="shared" si="243"/>
        <v>0.27934686672550751</v>
      </c>
      <c r="C534" s="10">
        <v>2266</v>
      </c>
      <c r="D534" s="10">
        <v>1227</v>
      </c>
      <c r="E534" s="14">
        <f t="shared" si="244"/>
        <v>258</v>
      </c>
      <c r="F534" s="11">
        <f t="shared" si="245"/>
        <v>0.54148278905560454</v>
      </c>
      <c r="G534" s="11">
        <f t="shared" si="251"/>
        <v>0.31395348837209303</v>
      </c>
      <c r="H534" s="8">
        <v>1633</v>
      </c>
      <c r="I534" s="15">
        <f t="shared" si="246"/>
        <v>172</v>
      </c>
      <c r="J534" s="13">
        <v>0.80669999999999997</v>
      </c>
      <c r="K534" s="13">
        <v>0.77139999999999997</v>
      </c>
      <c r="Y534" s="3"/>
      <c r="Z534" s="3"/>
      <c r="AA534" s="3"/>
      <c r="AB534" s="3"/>
      <c r="AC534" s="3"/>
      <c r="AF534" s="7">
        <v>0.60416666666666663</v>
      </c>
      <c r="AG534" s="11">
        <f t="shared" si="247"/>
        <v>0.26152520465316675</v>
      </c>
      <c r="AH534" s="10">
        <v>2321</v>
      </c>
      <c r="AI534" s="10">
        <v>1284</v>
      </c>
      <c r="AJ534" s="14">
        <f t="shared" si="248"/>
        <v>222</v>
      </c>
      <c r="AK534" s="11">
        <f t="shared" si="249"/>
        <v>0.55320982335200342</v>
      </c>
      <c r="AL534" s="11">
        <f t="shared" si="252"/>
        <v>0.51801801801801806</v>
      </c>
      <c r="AM534" s="8">
        <v>1714</v>
      </c>
      <c r="AN534" s="15">
        <f t="shared" si="250"/>
        <v>166</v>
      </c>
      <c r="AO534" s="13">
        <v>0.69589999999999996</v>
      </c>
      <c r="AP534" s="13">
        <v>0.33329999999999999</v>
      </c>
      <c r="AS534" s="2"/>
      <c r="AT534" s="3"/>
    </row>
    <row r="535" spans="1:48" s="17" customFormat="1" ht="15.75" customHeight="1" x14ac:dyDescent="0.25">
      <c r="A535" s="7">
        <v>0.625</v>
      </c>
      <c r="B535" s="11">
        <f t="shared" si="243"/>
        <v>0.27521092808356767</v>
      </c>
      <c r="C535" s="10">
        <v>2489</v>
      </c>
      <c r="D535" s="10">
        <v>1369</v>
      </c>
      <c r="E535" s="14">
        <f t="shared" si="244"/>
        <v>223</v>
      </c>
      <c r="F535" s="11">
        <f t="shared" si="245"/>
        <v>0.55002008838891125</v>
      </c>
      <c r="G535" s="11">
        <f t="shared" si="251"/>
        <v>0.63677130044843044</v>
      </c>
      <c r="H535" s="8">
        <v>1804</v>
      </c>
      <c r="I535" s="15">
        <f t="shared" si="246"/>
        <v>171</v>
      </c>
      <c r="J535" s="13">
        <v>0.81710000000000005</v>
      </c>
      <c r="K535" s="13">
        <v>0.77139999999999997</v>
      </c>
      <c r="Y535" s="3"/>
      <c r="Z535" s="3"/>
      <c r="AA535" s="3"/>
      <c r="AB535" s="3"/>
      <c r="AC535" s="3"/>
      <c r="AF535" s="7">
        <v>0.625</v>
      </c>
      <c r="AG535" s="11">
        <f t="shared" si="247"/>
        <v>0.26262230919765167</v>
      </c>
      <c r="AH535" s="10">
        <v>2555</v>
      </c>
      <c r="AI535" s="10">
        <v>1405</v>
      </c>
      <c r="AJ535" s="14">
        <f t="shared" si="248"/>
        <v>234</v>
      </c>
      <c r="AK535" s="11">
        <f t="shared" si="249"/>
        <v>0.54990215264187869</v>
      </c>
      <c r="AL535" s="11">
        <f t="shared" si="252"/>
        <v>0.51709401709401714</v>
      </c>
      <c r="AM535" s="8">
        <v>1884</v>
      </c>
      <c r="AN535" s="15">
        <f t="shared" si="250"/>
        <v>170</v>
      </c>
      <c r="AO535" s="13">
        <v>0.71699999999999997</v>
      </c>
      <c r="AP535" s="13">
        <v>0.33329999999999999</v>
      </c>
      <c r="AS535" s="2"/>
      <c r="AT535" s="3"/>
    </row>
    <row r="536" spans="1:48" s="17" customFormat="1" ht="15.75" customHeight="1" x14ac:dyDescent="0.25">
      <c r="A536" s="7">
        <v>0.64583333333333337</v>
      </c>
      <c r="B536" s="11">
        <f t="shared" si="243"/>
        <v>0.27145488029465931</v>
      </c>
      <c r="C536" s="10">
        <v>2715</v>
      </c>
      <c r="D536" s="10">
        <v>1526</v>
      </c>
      <c r="E536" s="14">
        <f t="shared" si="244"/>
        <v>226</v>
      </c>
      <c r="F536" s="11">
        <f t="shared" si="245"/>
        <v>0.56206261510128919</v>
      </c>
      <c r="G536" s="11">
        <f t="shared" si="251"/>
        <v>0.69469026548672563</v>
      </c>
      <c r="H536" s="8">
        <v>1978</v>
      </c>
      <c r="I536" s="15">
        <f t="shared" si="246"/>
        <v>174</v>
      </c>
      <c r="J536" s="13">
        <v>0.81220000000000003</v>
      </c>
      <c r="K536" s="13">
        <v>0.77780000000000005</v>
      </c>
      <c r="Y536" s="3"/>
      <c r="Z536" s="3"/>
      <c r="AA536" s="3"/>
      <c r="AB536" s="3"/>
      <c r="AC536" s="3"/>
      <c r="AF536" s="7">
        <v>0.64583333333333337</v>
      </c>
      <c r="AG536" s="11">
        <f t="shared" si="247"/>
        <v>0.25281511078823105</v>
      </c>
      <c r="AH536" s="10">
        <v>2753</v>
      </c>
      <c r="AI536" s="10">
        <v>1551</v>
      </c>
      <c r="AJ536" s="14">
        <f t="shared" si="248"/>
        <v>198</v>
      </c>
      <c r="AK536" s="11">
        <f t="shared" si="249"/>
        <v>0.56338539774791141</v>
      </c>
      <c r="AL536" s="11">
        <f t="shared" si="252"/>
        <v>0.73737373737373735</v>
      </c>
      <c r="AM536" s="8">
        <v>2057</v>
      </c>
      <c r="AN536" s="15">
        <f t="shared" si="250"/>
        <v>173</v>
      </c>
      <c r="AO536" s="13">
        <v>0.73089999999999999</v>
      </c>
      <c r="AP536" s="13">
        <v>0.5</v>
      </c>
      <c r="AS536" s="2"/>
      <c r="AT536" s="3"/>
    </row>
    <row r="537" spans="1:48" s="17" customFormat="1" ht="15.75" customHeight="1" x14ac:dyDescent="0.25">
      <c r="A537" s="7">
        <v>0.66666666666666663</v>
      </c>
      <c r="B537" s="11">
        <f t="shared" si="243"/>
        <v>0.26945293917770979</v>
      </c>
      <c r="C537" s="10">
        <v>2943</v>
      </c>
      <c r="D537" s="10">
        <v>1612</v>
      </c>
      <c r="E537" s="14">
        <f t="shared" si="244"/>
        <v>228</v>
      </c>
      <c r="F537" s="11">
        <f t="shared" si="245"/>
        <v>0.54774040095141008</v>
      </c>
      <c r="G537" s="11">
        <f t="shared" si="251"/>
        <v>0.37719298245614036</v>
      </c>
      <c r="H537" s="8">
        <v>2150</v>
      </c>
      <c r="I537" s="15">
        <f t="shared" si="246"/>
        <v>172</v>
      </c>
      <c r="J537" s="13">
        <v>0.79700000000000004</v>
      </c>
      <c r="K537" s="13">
        <v>0.77780000000000005</v>
      </c>
      <c r="Y537" s="3"/>
      <c r="Z537" s="3"/>
      <c r="AA537" s="3"/>
      <c r="AB537" s="3"/>
      <c r="AC537" s="3"/>
      <c r="AF537" s="7">
        <v>0.66666666666666663</v>
      </c>
      <c r="AG537" s="11">
        <f t="shared" si="247"/>
        <v>0.24674022066198595</v>
      </c>
      <c r="AH537" s="10">
        <v>2991</v>
      </c>
      <c r="AI537" s="10">
        <v>1742</v>
      </c>
      <c r="AJ537" s="14">
        <f t="shared" si="248"/>
        <v>238</v>
      </c>
      <c r="AK537" s="11">
        <f t="shared" si="249"/>
        <v>0.58241390839184215</v>
      </c>
      <c r="AL537" s="11">
        <f t="shared" si="252"/>
        <v>0.80252100840336138</v>
      </c>
      <c r="AM537" s="8">
        <v>2253</v>
      </c>
      <c r="AN537" s="15">
        <f t="shared" si="250"/>
        <v>196</v>
      </c>
      <c r="AO537" s="13">
        <v>0.749</v>
      </c>
      <c r="AP537" s="13">
        <v>0.55559999999999998</v>
      </c>
      <c r="AS537" s="2"/>
      <c r="AT537" s="3"/>
    </row>
    <row r="538" spans="1:48" s="17" customFormat="1" ht="15.75" customHeight="1" x14ac:dyDescent="0.25">
      <c r="A538" s="7">
        <v>0.6875</v>
      </c>
      <c r="B538" s="11">
        <f t="shared" si="243"/>
        <v>0.27672172016204427</v>
      </c>
      <c r="C538" s="10">
        <v>3209</v>
      </c>
      <c r="D538" s="10">
        <v>1722</v>
      </c>
      <c r="E538" s="14">
        <f t="shared" si="244"/>
        <v>266</v>
      </c>
      <c r="F538" s="11">
        <f t="shared" si="245"/>
        <v>0.53661576815207235</v>
      </c>
      <c r="G538" s="11">
        <f t="shared" si="251"/>
        <v>0.41353383458646614</v>
      </c>
      <c r="H538" s="8">
        <v>2321</v>
      </c>
      <c r="I538" s="15">
        <f t="shared" si="246"/>
        <v>171</v>
      </c>
      <c r="J538" s="13">
        <v>0.77780000000000005</v>
      </c>
      <c r="K538" s="13">
        <v>0.79549999999999998</v>
      </c>
      <c r="Y538" s="3"/>
      <c r="Z538" s="3"/>
      <c r="AA538" s="3"/>
      <c r="AB538" s="3"/>
      <c r="AC538" s="3"/>
      <c r="AF538" s="7">
        <v>0.6875</v>
      </c>
      <c r="AG538" s="11">
        <f t="shared" si="247"/>
        <v>0.24349442379182157</v>
      </c>
      <c r="AH538" s="10">
        <v>3228</v>
      </c>
      <c r="AI538" s="10">
        <v>1874</v>
      </c>
      <c r="AJ538" s="14">
        <f t="shared" si="248"/>
        <v>237</v>
      </c>
      <c r="AK538" s="11">
        <f t="shared" si="249"/>
        <v>0.580545229244114</v>
      </c>
      <c r="AL538" s="11">
        <f t="shared" si="252"/>
        <v>0.55696202531645567</v>
      </c>
      <c r="AM538" s="8">
        <v>2442</v>
      </c>
      <c r="AN538" s="15">
        <f t="shared" si="250"/>
        <v>189</v>
      </c>
      <c r="AO538" s="13">
        <v>0.75880000000000003</v>
      </c>
      <c r="AP538" s="13">
        <v>0.58330000000000004</v>
      </c>
      <c r="AS538" s="2"/>
      <c r="AT538" s="3"/>
    </row>
    <row r="539" spans="1:48" s="17" customFormat="1" ht="15.75" customHeight="1" x14ac:dyDescent="0.25">
      <c r="A539" s="7">
        <v>0.70833333333333337</v>
      </c>
      <c r="B539" s="11">
        <f t="shared" si="243"/>
        <v>0.29300458715596328</v>
      </c>
      <c r="C539" s="10">
        <v>3488</v>
      </c>
      <c r="D539" s="10">
        <v>1762</v>
      </c>
      <c r="E539" s="14">
        <f t="shared" si="244"/>
        <v>279</v>
      </c>
      <c r="F539" s="11">
        <f t="shared" si="245"/>
        <v>0.50516055045871555</v>
      </c>
      <c r="G539" s="11">
        <f t="shared" si="251"/>
        <v>0.14336917562724014</v>
      </c>
      <c r="H539" s="8">
        <v>2466</v>
      </c>
      <c r="I539" s="15">
        <f t="shared" si="246"/>
        <v>145</v>
      </c>
      <c r="J539" s="13">
        <v>0.74790000000000001</v>
      </c>
      <c r="K539" s="13">
        <v>0.77780000000000005</v>
      </c>
      <c r="Y539" s="3"/>
      <c r="Z539" s="3"/>
      <c r="AA539" s="3"/>
      <c r="AB539" s="3"/>
      <c r="AC539" s="3"/>
      <c r="AF539" s="7">
        <v>0.70833333333333337</v>
      </c>
      <c r="AG539" s="11">
        <f t="shared" si="247"/>
        <v>0.25136612021857924</v>
      </c>
      <c r="AH539" s="10">
        <v>3477</v>
      </c>
      <c r="AI539" s="10">
        <v>2025</v>
      </c>
      <c r="AJ539" s="14">
        <f t="shared" si="248"/>
        <v>249</v>
      </c>
      <c r="AK539" s="11">
        <f t="shared" si="249"/>
        <v>0.58239861949956861</v>
      </c>
      <c r="AL539" s="11">
        <f t="shared" si="252"/>
        <v>0.60642570281124497</v>
      </c>
      <c r="AM539" s="8">
        <v>2603</v>
      </c>
      <c r="AN539" s="15">
        <f t="shared" si="250"/>
        <v>161</v>
      </c>
      <c r="AO539" s="13">
        <v>0.76259999999999994</v>
      </c>
      <c r="AP539" s="13">
        <v>0.58330000000000004</v>
      </c>
      <c r="AS539" s="2"/>
      <c r="AT539" s="3"/>
    </row>
    <row r="540" spans="1:48" s="17" customFormat="1" ht="15.75" customHeight="1" x14ac:dyDescent="0.25">
      <c r="A540" s="7">
        <v>0.72916666666666663</v>
      </c>
      <c r="B540" s="11">
        <f t="shared" si="243"/>
        <v>0.29142218496786809</v>
      </c>
      <c r="C540" s="10">
        <v>3579</v>
      </c>
      <c r="D540" s="10">
        <v>1786</v>
      </c>
      <c r="E540" s="14">
        <f t="shared" si="244"/>
        <v>91</v>
      </c>
      <c r="F540" s="11">
        <f t="shared" si="245"/>
        <v>0.49902207320480579</v>
      </c>
      <c r="G540" s="11">
        <f t="shared" si="251"/>
        <v>0.26373626373626374</v>
      </c>
      <c r="H540" s="8">
        <v>2536</v>
      </c>
      <c r="I540" s="15">
        <f t="shared" si="246"/>
        <v>70</v>
      </c>
      <c r="J540" s="13">
        <v>0.73980000000000001</v>
      </c>
      <c r="K540" s="13">
        <v>0.77780000000000005</v>
      </c>
      <c r="Y540" s="3"/>
      <c r="Z540" s="3"/>
      <c r="AA540" s="3"/>
      <c r="AB540" s="3"/>
      <c r="AC540" s="3"/>
      <c r="AF540" s="7">
        <v>0.72916666666666663</v>
      </c>
      <c r="AG540" s="11">
        <f t="shared" si="247"/>
        <v>0.25217627856365615</v>
      </c>
      <c r="AH540" s="10">
        <v>3676</v>
      </c>
      <c r="AI540" s="10">
        <v>2124</v>
      </c>
      <c r="AJ540" s="14">
        <f t="shared" si="248"/>
        <v>199</v>
      </c>
      <c r="AK540" s="11">
        <f t="shared" si="249"/>
        <v>0.57780195865070727</v>
      </c>
      <c r="AL540" s="11">
        <f t="shared" si="252"/>
        <v>0.49748743718592964</v>
      </c>
      <c r="AM540" s="8">
        <v>2749</v>
      </c>
      <c r="AN540" s="15">
        <f t="shared" si="250"/>
        <v>146</v>
      </c>
      <c r="AO540" s="13">
        <v>0.77470000000000006</v>
      </c>
      <c r="AP540" s="13">
        <v>0.61539999999999995</v>
      </c>
      <c r="AS540" s="2"/>
      <c r="AT540" s="3"/>
    </row>
    <row r="541" spans="1:48" s="17" customFormat="1" ht="15.75" customHeight="1" x14ac:dyDescent="0.25">
      <c r="A541" s="7">
        <v>0.75</v>
      </c>
      <c r="B541" s="11">
        <f t="shared" si="243"/>
        <v>0.29252437703141926</v>
      </c>
      <c r="C541" s="10">
        <v>3692</v>
      </c>
      <c r="D541" s="10">
        <v>1858</v>
      </c>
      <c r="E541" s="14">
        <f t="shared" si="244"/>
        <v>113</v>
      </c>
      <c r="F541" s="11">
        <f t="shared" si="245"/>
        <v>0.50325027085590468</v>
      </c>
      <c r="G541" s="11">
        <f t="shared" si="251"/>
        <v>0.63716814159292035</v>
      </c>
      <c r="H541" s="8">
        <v>2612</v>
      </c>
      <c r="I541" s="15">
        <f t="shared" si="246"/>
        <v>76</v>
      </c>
      <c r="J541" s="13">
        <v>0.73180000000000001</v>
      </c>
      <c r="K541" s="13">
        <v>0.77780000000000005</v>
      </c>
      <c r="Y541" s="3"/>
      <c r="Z541" s="3"/>
      <c r="AA541" s="3"/>
      <c r="AB541" s="3"/>
      <c r="AC541" s="3"/>
      <c r="AF541" s="7">
        <v>0.75</v>
      </c>
      <c r="AG541" s="11">
        <f t="shared" si="247"/>
        <v>0.26148683531233868</v>
      </c>
      <c r="AH541" s="10">
        <v>3874</v>
      </c>
      <c r="AI541" s="10">
        <v>2200</v>
      </c>
      <c r="AJ541" s="14">
        <f t="shared" si="248"/>
        <v>198</v>
      </c>
      <c r="AK541" s="11">
        <f t="shared" si="249"/>
        <v>0.5678884873515746</v>
      </c>
      <c r="AL541" s="11">
        <f t="shared" si="252"/>
        <v>0.38383838383838381</v>
      </c>
      <c r="AM541" s="8">
        <v>2861</v>
      </c>
      <c r="AN541" s="15">
        <f t="shared" si="250"/>
        <v>112</v>
      </c>
      <c r="AO541" s="13">
        <v>0.77349999999999997</v>
      </c>
      <c r="AP541" s="13">
        <v>0.61539999999999995</v>
      </c>
      <c r="AS541" s="2"/>
      <c r="AT541" s="3"/>
    </row>
    <row r="542" spans="1:48" s="17" customFormat="1" ht="15.75" customHeight="1" x14ac:dyDescent="0.1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 s="31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</row>
    <row r="543" spans="1:48" s="17" customFormat="1" ht="15.75" customHeight="1" x14ac:dyDescent="0.15">
      <c r="A543" s="67">
        <v>43895</v>
      </c>
      <c r="B543" s="68"/>
      <c r="C543" s="68"/>
      <c r="D543" s="68"/>
      <c r="E543" s="68"/>
      <c r="F543" s="68"/>
      <c r="G543" s="69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 s="67">
        <v>43894</v>
      </c>
      <c r="AG543" s="68"/>
      <c r="AH543" s="68"/>
      <c r="AI543" s="68"/>
      <c r="AJ543" s="68"/>
      <c r="AK543" s="68"/>
      <c r="AL543" s="69"/>
      <c r="AQ543"/>
      <c r="AR543"/>
      <c r="AS543"/>
      <c r="AT543"/>
      <c r="AU543"/>
      <c r="AV543"/>
    </row>
    <row r="544" spans="1:48" s="17" customFormat="1" ht="15.75" customHeight="1" x14ac:dyDescent="0.25">
      <c r="A544" s="70" t="s">
        <v>94</v>
      </c>
      <c r="B544" s="71"/>
      <c r="C544" s="71"/>
      <c r="D544" s="71"/>
      <c r="E544" s="71"/>
      <c r="F544" s="71"/>
      <c r="G544" s="72"/>
      <c r="H544" s="18"/>
      <c r="I544" s="18"/>
      <c r="J544" s="18"/>
      <c r="K544" s="18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 s="70" t="s">
        <v>77</v>
      </c>
      <c r="AG544" s="71"/>
      <c r="AH544" s="71"/>
      <c r="AI544" s="71"/>
      <c r="AJ544" s="71"/>
      <c r="AK544" s="71"/>
      <c r="AL544" s="72"/>
      <c r="AM544" s="18"/>
      <c r="AN544" s="18"/>
      <c r="AO544" s="18"/>
      <c r="AP544" s="18"/>
      <c r="AQ544"/>
      <c r="AR544"/>
      <c r="AS544"/>
      <c r="AT544"/>
      <c r="AU544"/>
      <c r="AV544"/>
    </row>
    <row r="545" spans="1:48" s="17" customFormat="1" ht="15.75" customHeight="1" x14ac:dyDescent="0.25">
      <c r="A545" s="9" t="s">
        <v>0</v>
      </c>
      <c r="B545" s="16" t="s">
        <v>70</v>
      </c>
      <c r="C545" s="9" t="s">
        <v>1</v>
      </c>
      <c r="D545" s="9" t="s">
        <v>2</v>
      </c>
      <c r="E545" s="9" t="s">
        <v>3</v>
      </c>
      <c r="F545" s="9" t="s">
        <v>4</v>
      </c>
      <c r="G545" s="9" t="s">
        <v>5</v>
      </c>
      <c r="H545" s="6" t="s">
        <v>6</v>
      </c>
      <c r="I545" s="9" t="s">
        <v>7</v>
      </c>
      <c r="J545" s="9" t="s">
        <v>8</v>
      </c>
      <c r="K545" s="9" t="s">
        <v>71</v>
      </c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 s="9" t="s">
        <v>0</v>
      </c>
      <c r="AG545" s="16" t="s">
        <v>70</v>
      </c>
      <c r="AH545" s="9" t="s">
        <v>1</v>
      </c>
      <c r="AI545" s="9" t="s">
        <v>2</v>
      </c>
      <c r="AJ545" s="9" t="s">
        <v>3</v>
      </c>
      <c r="AK545" s="9" t="s">
        <v>4</v>
      </c>
      <c r="AL545" s="9" t="s">
        <v>5</v>
      </c>
      <c r="AM545" s="6" t="s">
        <v>6</v>
      </c>
      <c r="AN545" s="9" t="s">
        <v>7</v>
      </c>
      <c r="AO545" s="9" t="s">
        <v>8</v>
      </c>
      <c r="AP545" s="9" t="s">
        <v>71</v>
      </c>
      <c r="AQ545" s="27"/>
      <c r="AR545" s="9" t="s">
        <v>88</v>
      </c>
      <c r="AS545" s="9" t="s">
        <v>92</v>
      </c>
      <c r="AT545" s="9" t="s">
        <v>89</v>
      </c>
      <c r="AU545" s="9" t="s">
        <v>90</v>
      </c>
      <c r="AV545" s="9" t="s">
        <v>91</v>
      </c>
    </row>
    <row r="546" spans="1:48" s="17" customFormat="1" ht="15.75" customHeight="1" x14ac:dyDescent="0.25">
      <c r="A546" s="7">
        <v>0.39999999999999997</v>
      </c>
      <c r="B546" s="11">
        <f>(C546-H546)/C546</f>
        <v>0.02</v>
      </c>
      <c r="C546" s="10">
        <v>200</v>
      </c>
      <c r="D546" s="10">
        <v>196</v>
      </c>
      <c r="E546" s="10">
        <v>200</v>
      </c>
      <c r="F546" s="11">
        <f>D546/C546</f>
        <v>0.98</v>
      </c>
      <c r="G546" s="12">
        <f>D546/E546</f>
        <v>0.98</v>
      </c>
      <c r="H546" s="8">
        <v>196</v>
      </c>
      <c r="I546" s="15">
        <v>196</v>
      </c>
      <c r="J546" s="13">
        <v>1</v>
      </c>
      <c r="K546" s="13" t="s">
        <v>95</v>
      </c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 s="7">
        <v>0.39999999999999997</v>
      </c>
      <c r="AG546" s="11">
        <f>(AH546-AM546)/AH546</f>
        <v>0.02</v>
      </c>
      <c r="AH546" s="10">
        <v>200</v>
      </c>
      <c r="AI546" s="10">
        <v>196</v>
      </c>
      <c r="AJ546" s="10">
        <v>200</v>
      </c>
      <c r="AK546" s="11">
        <f>AI546/AH546</f>
        <v>0.98</v>
      </c>
      <c r="AL546" s="12">
        <f>AI546/AJ546</f>
        <v>0.98</v>
      </c>
      <c r="AM546" s="8">
        <v>196</v>
      </c>
      <c r="AN546" s="15">
        <v>196</v>
      </c>
      <c r="AO546" s="13">
        <v>1</v>
      </c>
      <c r="AP546" s="13">
        <v>1</v>
      </c>
      <c r="AQ546" s="27" t="s">
        <v>85</v>
      </c>
      <c r="AR546" s="27">
        <v>3874</v>
      </c>
      <c r="AS546" s="30">
        <f>(AR546-AT546)/AR546</f>
        <v>0.26148683531233868</v>
      </c>
      <c r="AT546" s="27">
        <v>2861</v>
      </c>
      <c r="AU546" s="24">
        <v>2200</v>
      </c>
      <c r="AV546" s="29">
        <f>AU546/AR546</f>
        <v>0.5678884873515746</v>
      </c>
    </row>
    <row r="547" spans="1:48" s="17" customFormat="1" ht="15.75" customHeight="1" x14ac:dyDescent="0.25">
      <c r="A547" s="7">
        <v>0.41666666666666669</v>
      </c>
      <c r="B547" s="11">
        <f t="shared" ref="B547:B563" si="253">(C547-H547)/C547</f>
        <v>2.1333333333333333E-2</v>
      </c>
      <c r="C547" s="10">
        <v>375</v>
      </c>
      <c r="D547" s="10">
        <v>367</v>
      </c>
      <c r="E547" s="14">
        <f t="shared" ref="E547:E563" si="254">C547-C546</f>
        <v>175</v>
      </c>
      <c r="F547" s="11">
        <f t="shared" ref="F547:F563" si="255">D547/C547</f>
        <v>0.97866666666666668</v>
      </c>
      <c r="G547" s="11">
        <f>(D547-D546)/E547</f>
        <v>0.97714285714285709</v>
      </c>
      <c r="H547" s="8">
        <v>367</v>
      </c>
      <c r="I547" s="15">
        <f t="shared" ref="I547:I563" si="256">H547-H546</f>
        <v>171</v>
      </c>
      <c r="J547" s="13">
        <v>0.9667</v>
      </c>
      <c r="K547" s="13" t="s">
        <v>95</v>
      </c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 s="7">
        <v>0.41666666666666669</v>
      </c>
      <c r="AG547" s="11">
        <f t="shared" ref="AG547:AG563" si="257">(AH547-AM547)/AH547</f>
        <v>1.4749262536873156E-2</v>
      </c>
      <c r="AH547" s="10">
        <v>339</v>
      </c>
      <c r="AI547" s="10">
        <v>334</v>
      </c>
      <c r="AJ547" s="14">
        <f>AH547-AH546</f>
        <v>139</v>
      </c>
      <c r="AK547" s="11">
        <f t="shared" ref="AK547:AK563" si="258">AI547/AH547</f>
        <v>0.98525073746312686</v>
      </c>
      <c r="AL547" s="11">
        <f>(AI547-AI546)/AJ547</f>
        <v>0.9928057553956835</v>
      </c>
      <c r="AM547" s="8">
        <v>334</v>
      </c>
      <c r="AN547" s="15">
        <f>AM547-AM546</f>
        <v>138</v>
      </c>
      <c r="AO547" s="13">
        <v>1</v>
      </c>
      <c r="AP547" s="13">
        <v>1</v>
      </c>
      <c r="AQ547" s="27" t="s">
        <v>86</v>
      </c>
      <c r="AR547" s="27">
        <v>256</v>
      </c>
      <c r="AS547" s="30">
        <f>(AR547-AT547)/AR547</f>
        <v>0.20703125</v>
      </c>
      <c r="AT547" s="27">
        <v>203</v>
      </c>
      <c r="AU547" s="27">
        <v>179</v>
      </c>
      <c r="AV547" s="30">
        <f>AU547/AR547</f>
        <v>0.69921875</v>
      </c>
    </row>
    <row r="548" spans="1:48" s="17" customFormat="1" ht="15.75" customHeight="1" x14ac:dyDescent="0.25">
      <c r="A548" s="7">
        <v>0.43958333333333338</v>
      </c>
      <c r="B548" s="11">
        <f t="shared" si="253"/>
        <v>0.10396039603960396</v>
      </c>
      <c r="C548" s="10">
        <v>606</v>
      </c>
      <c r="D548" s="10">
        <v>530</v>
      </c>
      <c r="E548" s="14">
        <f t="shared" si="254"/>
        <v>231</v>
      </c>
      <c r="F548" s="11">
        <f t="shared" si="255"/>
        <v>0.87458745874587462</v>
      </c>
      <c r="G548" s="11">
        <f t="shared" ref="G548:G563" si="259">(D548-D547)/E548</f>
        <v>0.7056277056277056</v>
      </c>
      <c r="H548" s="8">
        <v>543</v>
      </c>
      <c r="I548" s="15">
        <f t="shared" si="256"/>
        <v>176</v>
      </c>
      <c r="J548" s="13">
        <v>0.78949999999999998</v>
      </c>
      <c r="K548" s="13">
        <v>0.33329999999999999</v>
      </c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 s="7">
        <v>0.43958333333333338</v>
      </c>
      <c r="AG548" s="11">
        <f t="shared" si="257"/>
        <v>1.5296367112810707E-2</v>
      </c>
      <c r="AH548" s="10">
        <v>523</v>
      </c>
      <c r="AI548" s="10">
        <v>515</v>
      </c>
      <c r="AJ548" s="14">
        <f t="shared" ref="AJ548:AJ563" si="260">AH548-AH547</f>
        <v>184</v>
      </c>
      <c r="AK548" s="11">
        <f t="shared" si="258"/>
        <v>0.98470363288718932</v>
      </c>
      <c r="AL548" s="11">
        <f t="shared" ref="AL548:AL563" si="261">(AI548-AI547)/AJ548</f>
        <v>0.98369565217391308</v>
      </c>
      <c r="AM548" s="8">
        <v>515</v>
      </c>
      <c r="AN548" s="15">
        <f t="shared" ref="AN548:AN563" si="262">AM548-AM547</f>
        <v>181</v>
      </c>
      <c r="AO548" s="13">
        <v>1</v>
      </c>
      <c r="AP548" s="13">
        <v>1</v>
      </c>
      <c r="AQ548" s="28" t="s">
        <v>87</v>
      </c>
      <c r="AR548" s="27">
        <f>SUM(AR546:AR547)</f>
        <v>4130</v>
      </c>
      <c r="AS548" s="30">
        <f>(AR548-AT548)/AR548</f>
        <v>0.25811138014527846</v>
      </c>
      <c r="AT548" s="27">
        <f>SUM(AT546:AT547)</f>
        <v>3064</v>
      </c>
      <c r="AU548" s="27">
        <f>SUM(AU546:AU547)</f>
        <v>2379</v>
      </c>
      <c r="AV548" s="30">
        <f>AU548/AR548</f>
        <v>0.57602905569007268</v>
      </c>
    </row>
    <row r="549" spans="1:48" s="17" customFormat="1" ht="15.75" customHeight="1" x14ac:dyDescent="0.25">
      <c r="A549" s="7">
        <v>0.45833333333333331</v>
      </c>
      <c r="B549" s="11">
        <f t="shared" si="253"/>
        <v>0.11260709914320685</v>
      </c>
      <c r="C549" s="10">
        <v>817</v>
      </c>
      <c r="D549" s="10">
        <v>690</v>
      </c>
      <c r="E549" s="14">
        <f t="shared" si="254"/>
        <v>211</v>
      </c>
      <c r="F549" s="11">
        <f t="shared" si="255"/>
        <v>0.84455324357405137</v>
      </c>
      <c r="G549" s="11">
        <f t="shared" si="259"/>
        <v>0.75829383886255919</v>
      </c>
      <c r="H549" s="8">
        <v>725</v>
      </c>
      <c r="I549" s="15">
        <f t="shared" si="256"/>
        <v>182</v>
      </c>
      <c r="J549" s="13">
        <v>0.81940000000000002</v>
      </c>
      <c r="K549" s="13">
        <v>0.33329999999999999</v>
      </c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 s="7">
        <v>0.45833333333333331</v>
      </c>
      <c r="AG549" s="11">
        <f t="shared" si="257"/>
        <v>4.9664429530201344E-2</v>
      </c>
      <c r="AH549" s="10">
        <v>745</v>
      </c>
      <c r="AI549" s="10">
        <v>706</v>
      </c>
      <c r="AJ549" s="14">
        <f t="shared" si="260"/>
        <v>222</v>
      </c>
      <c r="AK549" s="11">
        <f t="shared" si="258"/>
        <v>0.94765100671140945</v>
      </c>
      <c r="AL549" s="11">
        <f t="shared" si="261"/>
        <v>0.86036036036036034</v>
      </c>
      <c r="AM549" s="8">
        <v>708</v>
      </c>
      <c r="AN549" s="15">
        <f t="shared" si="262"/>
        <v>193</v>
      </c>
      <c r="AO549" s="13">
        <v>0.9667</v>
      </c>
      <c r="AP549" s="13">
        <v>1</v>
      </c>
      <c r="AQ549"/>
      <c r="AR549"/>
      <c r="AS549"/>
      <c r="AT549"/>
      <c r="AU549"/>
      <c r="AV549"/>
    </row>
    <row r="550" spans="1:48" s="17" customFormat="1" ht="18" customHeight="1" x14ac:dyDescent="0.25">
      <c r="A550" s="7">
        <v>0.47916666666666669</v>
      </c>
      <c r="B550" s="11">
        <f t="shared" si="253"/>
        <v>0.12511848341232226</v>
      </c>
      <c r="C550" s="10">
        <v>1055</v>
      </c>
      <c r="D550" s="10">
        <v>867</v>
      </c>
      <c r="E550" s="14">
        <f t="shared" si="254"/>
        <v>238</v>
      </c>
      <c r="F550" s="11">
        <f t="shared" si="255"/>
        <v>0.82180094786729863</v>
      </c>
      <c r="G550" s="11">
        <f t="shared" si="259"/>
        <v>0.74369747899159666</v>
      </c>
      <c r="H550" s="8">
        <v>923</v>
      </c>
      <c r="I550" s="15">
        <f t="shared" si="256"/>
        <v>198</v>
      </c>
      <c r="J550" s="13">
        <v>0.84040000000000004</v>
      </c>
      <c r="K550" s="13">
        <v>0.33329999999999999</v>
      </c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 s="7">
        <v>0.47916666666666669</v>
      </c>
      <c r="AG550" s="11">
        <f t="shared" si="257"/>
        <v>8.7227414330218064E-2</v>
      </c>
      <c r="AH550" s="10">
        <v>963</v>
      </c>
      <c r="AI550" s="10">
        <v>838</v>
      </c>
      <c r="AJ550" s="14">
        <f t="shared" si="260"/>
        <v>218</v>
      </c>
      <c r="AK550" s="11">
        <f t="shared" si="258"/>
        <v>0.87019730010384211</v>
      </c>
      <c r="AL550" s="11">
        <f t="shared" si="261"/>
        <v>0.60550458715596334</v>
      </c>
      <c r="AM550" s="8">
        <v>879</v>
      </c>
      <c r="AN550" s="15">
        <f t="shared" si="262"/>
        <v>171</v>
      </c>
      <c r="AO550" s="13">
        <v>0.94589999999999996</v>
      </c>
      <c r="AP550" s="13">
        <v>1</v>
      </c>
      <c r="AQ550"/>
      <c r="AR550"/>
      <c r="AS550"/>
      <c r="AT550"/>
      <c r="AU550"/>
      <c r="AV550"/>
    </row>
    <row r="551" spans="1:48" s="17" customFormat="1" ht="15.75" customHeight="1" x14ac:dyDescent="0.25">
      <c r="A551" s="7">
        <v>0.5</v>
      </c>
      <c r="B551" s="11">
        <f t="shared" si="253"/>
        <v>0.14759273875295975</v>
      </c>
      <c r="C551" s="10">
        <v>1267</v>
      </c>
      <c r="D551" s="10">
        <v>1017</v>
      </c>
      <c r="E551" s="14">
        <f t="shared" si="254"/>
        <v>212</v>
      </c>
      <c r="F551" s="11">
        <f t="shared" si="255"/>
        <v>0.80268350434096292</v>
      </c>
      <c r="G551" s="11">
        <f t="shared" si="259"/>
        <v>0.70754716981132071</v>
      </c>
      <c r="H551" s="8">
        <v>1080</v>
      </c>
      <c r="I551" s="15">
        <f t="shared" si="256"/>
        <v>157</v>
      </c>
      <c r="J551" s="13">
        <v>0.86539999999999995</v>
      </c>
      <c r="K551" s="13">
        <v>0.66669999999999996</v>
      </c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 s="7">
        <v>0.5</v>
      </c>
      <c r="AG551" s="11">
        <f t="shared" si="257"/>
        <v>0.14567901234567901</v>
      </c>
      <c r="AH551" s="10">
        <v>1215</v>
      </c>
      <c r="AI551" s="10">
        <v>928</v>
      </c>
      <c r="AJ551" s="14">
        <f t="shared" si="260"/>
        <v>252</v>
      </c>
      <c r="AK551" s="11">
        <f t="shared" si="258"/>
        <v>0.76378600823045273</v>
      </c>
      <c r="AL551" s="11">
        <f t="shared" si="261"/>
        <v>0.35714285714285715</v>
      </c>
      <c r="AM551" s="8">
        <v>1038</v>
      </c>
      <c r="AN551" s="15">
        <f t="shared" si="262"/>
        <v>159</v>
      </c>
      <c r="AO551" s="13">
        <v>0.92310000000000003</v>
      </c>
      <c r="AP551" s="13">
        <v>0.42859999999999998</v>
      </c>
      <c r="AQ551"/>
      <c r="AR551"/>
      <c r="AS551"/>
      <c r="AT551"/>
      <c r="AU551"/>
      <c r="AV551"/>
    </row>
    <row r="552" spans="1:48" s="17" customFormat="1" ht="15.75" customHeight="1" x14ac:dyDescent="0.25">
      <c r="A552" s="7">
        <v>0.52083333333333337</v>
      </c>
      <c r="B552" s="11">
        <f t="shared" si="253"/>
        <v>0.19272976680384088</v>
      </c>
      <c r="C552" s="10">
        <v>1458</v>
      </c>
      <c r="D552" s="10">
        <v>1052</v>
      </c>
      <c r="E552" s="14">
        <f t="shared" si="254"/>
        <v>191</v>
      </c>
      <c r="F552" s="11">
        <f t="shared" si="255"/>
        <v>0.7215363511659808</v>
      </c>
      <c r="G552" s="11">
        <f t="shared" si="259"/>
        <v>0.18324607329842932</v>
      </c>
      <c r="H552" s="8">
        <v>1177</v>
      </c>
      <c r="I552" s="15">
        <f t="shared" si="256"/>
        <v>97</v>
      </c>
      <c r="J552" s="13">
        <v>0.78400000000000003</v>
      </c>
      <c r="K552" s="13">
        <v>0.66669999999999996</v>
      </c>
      <c r="Y552" s="3"/>
      <c r="Z552" s="3"/>
      <c r="AA552" s="3"/>
      <c r="AB552" s="3"/>
      <c r="AC552" s="3"/>
      <c r="AF552" s="7">
        <v>0.52083333333333337</v>
      </c>
      <c r="AG552" s="11">
        <f t="shared" si="257"/>
        <v>0.16323529411764706</v>
      </c>
      <c r="AH552" s="10">
        <v>1360</v>
      </c>
      <c r="AI552" s="10">
        <v>970</v>
      </c>
      <c r="AJ552" s="14">
        <f t="shared" si="260"/>
        <v>145</v>
      </c>
      <c r="AK552" s="11">
        <f t="shared" si="258"/>
        <v>0.71323529411764708</v>
      </c>
      <c r="AL552" s="11">
        <f t="shared" si="261"/>
        <v>0.28965517241379313</v>
      </c>
      <c r="AM552" s="8">
        <v>1138</v>
      </c>
      <c r="AN552" s="15">
        <f t="shared" si="262"/>
        <v>100</v>
      </c>
      <c r="AO552" s="13">
        <v>0.91920000000000002</v>
      </c>
      <c r="AP552" s="13">
        <v>0.42859999999999998</v>
      </c>
      <c r="AS552" s="2"/>
      <c r="AT552" s="3"/>
    </row>
    <row r="553" spans="1:48" s="17" customFormat="1" ht="15.75" customHeight="1" x14ac:dyDescent="0.25">
      <c r="A553" s="7">
        <v>0.54166666666666696</v>
      </c>
      <c r="B553" s="11">
        <f t="shared" si="253"/>
        <v>0.23479831426851294</v>
      </c>
      <c r="C553" s="10">
        <v>1661</v>
      </c>
      <c r="D553" s="10">
        <v>1066</v>
      </c>
      <c r="E553" s="14">
        <f t="shared" si="254"/>
        <v>203</v>
      </c>
      <c r="F553" s="11">
        <f t="shared" si="255"/>
        <v>0.64178205900060203</v>
      </c>
      <c r="G553" s="11">
        <f t="shared" si="259"/>
        <v>6.8965517241379309E-2</v>
      </c>
      <c r="H553" s="8">
        <v>1271</v>
      </c>
      <c r="I553" s="15">
        <f t="shared" si="256"/>
        <v>94</v>
      </c>
      <c r="J553" s="13">
        <v>0.70069999999999999</v>
      </c>
      <c r="K553" s="13">
        <v>0.4</v>
      </c>
      <c r="Y553" s="3"/>
      <c r="Z553" s="3"/>
      <c r="AA553" s="3"/>
      <c r="AB553" s="3"/>
      <c r="AC553" s="3"/>
      <c r="AF553" s="7">
        <v>0.54166666666666696</v>
      </c>
      <c r="AG553" s="11">
        <f t="shared" si="257"/>
        <v>0.23705552089831566</v>
      </c>
      <c r="AH553" s="10">
        <v>1603</v>
      </c>
      <c r="AI553" s="10">
        <v>990</v>
      </c>
      <c r="AJ553" s="14">
        <f t="shared" si="260"/>
        <v>243</v>
      </c>
      <c r="AK553" s="11">
        <f t="shared" si="258"/>
        <v>0.61759201497192762</v>
      </c>
      <c r="AL553" s="11">
        <f t="shared" si="261"/>
        <v>8.2304526748971193E-2</v>
      </c>
      <c r="AM553" s="8">
        <v>1223</v>
      </c>
      <c r="AN553" s="15">
        <f t="shared" si="262"/>
        <v>85</v>
      </c>
      <c r="AO553" s="13">
        <v>0.84350000000000003</v>
      </c>
      <c r="AP553" s="13">
        <v>0.42859999999999998</v>
      </c>
      <c r="AS553" s="2"/>
      <c r="AT553" s="3"/>
    </row>
    <row r="554" spans="1:48" s="17" customFormat="1" ht="15.75" customHeight="1" x14ac:dyDescent="0.25">
      <c r="A554" s="7">
        <v>0.5625</v>
      </c>
      <c r="B554" s="11">
        <f t="shared" si="253"/>
        <v>0.25239107332624866</v>
      </c>
      <c r="C554" s="10">
        <v>1882</v>
      </c>
      <c r="D554" s="10">
        <v>1102</v>
      </c>
      <c r="E554" s="14">
        <f t="shared" si="254"/>
        <v>221</v>
      </c>
      <c r="F554" s="11">
        <f t="shared" si="255"/>
        <v>0.58554729011689688</v>
      </c>
      <c r="G554" s="11">
        <f t="shared" si="259"/>
        <v>0.16289592760180996</v>
      </c>
      <c r="H554" s="8">
        <v>1407</v>
      </c>
      <c r="I554" s="15">
        <f t="shared" si="256"/>
        <v>136</v>
      </c>
      <c r="J554" s="13">
        <v>0.68100000000000005</v>
      </c>
      <c r="K554" s="13">
        <v>0.4</v>
      </c>
      <c r="Y554" s="3"/>
      <c r="Z554" s="3"/>
      <c r="AA554" s="3"/>
      <c r="AB554" s="3"/>
      <c r="AC554" s="3"/>
      <c r="AF554" s="7">
        <v>0.5625</v>
      </c>
      <c r="AG554" s="11">
        <f t="shared" si="257"/>
        <v>0.25925925925925924</v>
      </c>
      <c r="AH554" s="10">
        <v>1836</v>
      </c>
      <c r="AI554" s="10">
        <v>1044</v>
      </c>
      <c r="AJ554" s="14">
        <f t="shared" si="260"/>
        <v>233</v>
      </c>
      <c r="AK554" s="11">
        <f t="shared" si="258"/>
        <v>0.56862745098039214</v>
      </c>
      <c r="AL554" s="11">
        <f t="shared" si="261"/>
        <v>0.23175965665236051</v>
      </c>
      <c r="AM554" s="8">
        <v>1360</v>
      </c>
      <c r="AN554" s="15">
        <f t="shared" si="262"/>
        <v>137</v>
      </c>
      <c r="AO554" s="13">
        <v>0.82950000000000002</v>
      </c>
      <c r="AP554" s="13">
        <v>0.42859999999999998</v>
      </c>
      <c r="AS554" s="2"/>
      <c r="AT554" s="3"/>
    </row>
    <row r="555" spans="1:48" s="17" customFormat="1" ht="15.75" customHeight="1" x14ac:dyDescent="0.25">
      <c r="A555" s="7">
        <v>0.58333333333333337</v>
      </c>
      <c r="B555" s="11">
        <f t="shared" si="253"/>
        <v>0.26250595521676989</v>
      </c>
      <c r="C555" s="10">
        <v>2099</v>
      </c>
      <c r="D555" s="10">
        <v>1169</v>
      </c>
      <c r="E555" s="14">
        <f t="shared" si="254"/>
        <v>217</v>
      </c>
      <c r="F555" s="11">
        <f t="shared" si="255"/>
        <v>0.5569318723201524</v>
      </c>
      <c r="G555" s="11">
        <f t="shared" si="259"/>
        <v>0.30875576036866359</v>
      </c>
      <c r="H555" s="8">
        <v>1548</v>
      </c>
      <c r="I555" s="15">
        <f t="shared" si="256"/>
        <v>141</v>
      </c>
      <c r="J555" s="13">
        <v>0.68720000000000003</v>
      </c>
      <c r="K555" s="13">
        <v>0.33329999999999999</v>
      </c>
      <c r="Y555" s="3"/>
      <c r="Z555" s="3"/>
      <c r="AA555" s="3"/>
      <c r="AB555" s="3"/>
      <c r="AC555" s="3"/>
      <c r="AF555" s="7">
        <v>0.58333333333333337</v>
      </c>
      <c r="AG555" s="11">
        <f t="shared" si="257"/>
        <v>0.25688073394495414</v>
      </c>
      <c r="AH555" s="10">
        <v>2071</v>
      </c>
      <c r="AI555" s="10">
        <v>1194</v>
      </c>
      <c r="AJ555" s="14">
        <f t="shared" si="260"/>
        <v>235</v>
      </c>
      <c r="AK555" s="11">
        <f t="shared" si="258"/>
        <v>0.57653307580878799</v>
      </c>
      <c r="AL555" s="11">
        <f t="shared" si="261"/>
        <v>0.63829787234042556</v>
      </c>
      <c r="AM555" s="8">
        <v>1539</v>
      </c>
      <c r="AN555" s="15">
        <f t="shared" si="262"/>
        <v>179</v>
      </c>
      <c r="AO555" s="13">
        <v>0.84560000000000002</v>
      </c>
      <c r="AP555" s="13">
        <v>0.42859999999999998</v>
      </c>
      <c r="AS555" s="2"/>
      <c r="AT555" s="3"/>
    </row>
    <row r="556" spans="1:48" s="17" customFormat="1" ht="15.75" customHeight="1" x14ac:dyDescent="0.25">
      <c r="A556" s="7">
        <v>0.60416666666666663</v>
      </c>
      <c r="B556" s="11">
        <f t="shared" si="253"/>
        <v>0.26152520465316675</v>
      </c>
      <c r="C556" s="10">
        <v>2321</v>
      </c>
      <c r="D556" s="10">
        <v>1284</v>
      </c>
      <c r="E556" s="14">
        <f t="shared" si="254"/>
        <v>222</v>
      </c>
      <c r="F556" s="11">
        <f t="shared" si="255"/>
        <v>0.55320982335200342</v>
      </c>
      <c r="G556" s="11">
        <f t="shared" si="259"/>
        <v>0.51801801801801806</v>
      </c>
      <c r="H556" s="8">
        <v>1714</v>
      </c>
      <c r="I556" s="15">
        <f t="shared" si="256"/>
        <v>166</v>
      </c>
      <c r="J556" s="13">
        <v>0.69589999999999996</v>
      </c>
      <c r="K556" s="13">
        <v>0.33329999999999999</v>
      </c>
      <c r="Y556" s="3"/>
      <c r="Z556" s="3"/>
      <c r="AA556" s="3"/>
      <c r="AB556" s="3"/>
      <c r="AC556" s="3"/>
      <c r="AF556" s="7">
        <v>0.60416666666666663</v>
      </c>
      <c r="AG556" s="11">
        <f t="shared" si="257"/>
        <v>0.25173913043478263</v>
      </c>
      <c r="AH556" s="10">
        <v>2300</v>
      </c>
      <c r="AI556" s="10">
        <v>1345</v>
      </c>
      <c r="AJ556" s="14">
        <f t="shared" si="260"/>
        <v>229</v>
      </c>
      <c r="AK556" s="11">
        <f t="shared" si="258"/>
        <v>0.58478260869565213</v>
      </c>
      <c r="AL556" s="11">
        <f t="shared" si="261"/>
        <v>0.65938864628820959</v>
      </c>
      <c r="AM556" s="8">
        <v>1721</v>
      </c>
      <c r="AN556" s="15">
        <f t="shared" si="262"/>
        <v>182</v>
      </c>
      <c r="AO556" s="13">
        <v>0.85709999999999997</v>
      </c>
      <c r="AP556" s="13">
        <v>0.55559999999999998</v>
      </c>
      <c r="AS556" s="2"/>
      <c r="AT556" s="3"/>
    </row>
    <row r="557" spans="1:48" s="17" customFormat="1" ht="15.75" customHeight="1" x14ac:dyDescent="0.25">
      <c r="A557" s="7">
        <v>0.625</v>
      </c>
      <c r="B557" s="11">
        <f t="shared" si="253"/>
        <v>0.26262230919765167</v>
      </c>
      <c r="C557" s="10">
        <v>2555</v>
      </c>
      <c r="D557" s="10">
        <v>1405</v>
      </c>
      <c r="E557" s="14">
        <f t="shared" si="254"/>
        <v>234</v>
      </c>
      <c r="F557" s="11">
        <f t="shared" si="255"/>
        <v>0.54990215264187869</v>
      </c>
      <c r="G557" s="11">
        <f t="shared" si="259"/>
        <v>0.51709401709401714</v>
      </c>
      <c r="H557" s="8">
        <v>1884</v>
      </c>
      <c r="I557" s="15">
        <f t="shared" si="256"/>
        <v>170</v>
      </c>
      <c r="J557" s="13">
        <v>0.71699999999999997</v>
      </c>
      <c r="K557" s="13">
        <v>0.33329999999999999</v>
      </c>
      <c r="Y557" s="3"/>
      <c r="Z557" s="3"/>
      <c r="AA557" s="3"/>
      <c r="AB557" s="3"/>
      <c r="AC557" s="3"/>
      <c r="AF557" s="7">
        <v>0.625</v>
      </c>
      <c r="AG557" s="11">
        <f t="shared" si="257"/>
        <v>0.23952569169960475</v>
      </c>
      <c r="AH557" s="10">
        <v>2530</v>
      </c>
      <c r="AI557" s="10">
        <v>1542</v>
      </c>
      <c r="AJ557" s="14">
        <f t="shared" si="260"/>
        <v>230</v>
      </c>
      <c r="AK557" s="11">
        <f t="shared" si="258"/>
        <v>0.60948616600790517</v>
      </c>
      <c r="AL557" s="11">
        <f t="shared" si="261"/>
        <v>0.85652173913043483</v>
      </c>
      <c r="AM557" s="8">
        <v>1924</v>
      </c>
      <c r="AN557" s="15">
        <f t="shared" si="262"/>
        <v>203</v>
      </c>
      <c r="AO557" s="13">
        <v>0.86670000000000003</v>
      </c>
      <c r="AP557" s="13">
        <v>0.55559999999999998</v>
      </c>
      <c r="AS557" s="2"/>
      <c r="AT557" s="3"/>
    </row>
    <row r="558" spans="1:48" s="17" customFormat="1" ht="15.75" customHeight="1" x14ac:dyDescent="0.25">
      <c r="A558" s="7">
        <v>0.64583333333333337</v>
      </c>
      <c r="B558" s="11">
        <f t="shared" si="253"/>
        <v>0.25281511078823105</v>
      </c>
      <c r="C558" s="10">
        <v>2753</v>
      </c>
      <c r="D558" s="10">
        <v>1551</v>
      </c>
      <c r="E558" s="14">
        <f t="shared" si="254"/>
        <v>198</v>
      </c>
      <c r="F558" s="11">
        <f t="shared" si="255"/>
        <v>0.56338539774791141</v>
      </c>
      <c r="G558" s="11">
        <f t="shared" si="259"/>
        <v>0.73737373737373735</v>
      </c>
      <c r="H558" s="8">
        <v>2057</v>
      </c>
      <c r="I558" s="15">
        <f t="shared" si="256"/>
        <v>173</v>
      </c>
      <c r="J558" s="13">
        <v>0.73089999999999999</v>
      </c>
      <c r="K558" s="13">
        <v>0.5</v>
      </c>
      <c r="Y558" s="3"/>
      <c r="Z558" s="3"/>
      <c r="AA558" s="3"/>
      <c r="AB558" s="3"/>
      <c r="AC558" s="3"/>
      <c r="AF558" s="7">
        <v>0.64583333333333337</v>
      </c>
      <c r="AG558" s="11">
        <f t="shared" si="257"/>
        <v>0.23947272061515928</v>
      </c>
      <c r="AH558" s="10">
        <v>2731</v>
      </c>
      <c r="AI558" s="10">
        <v>1658</v>
      </c>
      <c r="AJ558" s="14">
        <f t="shared" si="260"/>
        <v>201</v>
      </c>
      <c r="AK558" s="11">
        <f t="shared" si="258"/>
        <v>0.60710362504577076</v>
      </c>
      <c r="AL558" s="11">
        <f t="shared" si="261"/>
        <v>0.57711442786069655</v>
      </c>
      <c r="AM558" s="8">
        <v>2077</v>
      </c>
      <c r="AN558" s="15">
        <f t="shared" si="262"/>
        <v>153</v>
      </c>
      <c r="AO558" s="13">
        <v>0.85199999999999998</v>
      </c>
      <c r="AP558" s="13">
        <v>0.6</v>
      </c>
      <c r="AS558" s="2"/>
      <c r="AT558" s="3"/>
    </row>
    <row r="559" spans="1:48" s="17" customFormat="1" ht="15.75" customHeight="1" x14ac:dyDescent="0.25">
      <c r="A559" s="7">
        <v>0.66666666666666663</v>
      </c>
      <c r="B559" s="11">
        <f t="shared" si="253"/>
        <v>0.24674022066198595</v>
      </c>
      <c r="C559" s="10">
        <v>2991</v>
      </c>
      <c r="D559" s="10">
        <v>1742</v>
      </c>
      <c r="E559" s="14">
        <f t="shared" si="254"/>
        <v>238</v>
      </c>
      <c r="F559" s="11">
        <f t="shared" si="255"/>
        <v>0.58241390839184215</v>
      </c>
      <c r="G559" s="11">
        <f t="shared" si="259"/>
        <v>0.80252100840336138</v>
      </c>
      <c r="H559" s="8">
        <v>2253</v>
      </c>
      <c r="I559" s="15">
        <f t="shared" si="256"/>
        <v>196</v>
      </c>
      <c r="J559" s="13">
        <v>0.749</v>
      </c>
      <c r="K559" s="13">
        <v>0.55559999999999998</v>
      </c>
      <c r="Y559" s="3"/>
      <c r="Z559" s="3"/>
      <c r="AA559" s="3"/>
      <c r="AB559" s="3"/>
      <c r="AC559" s="3"/>
      <c r="AF559" s="7">
        <v>0.66666666666666663</v>
      </c>
      <c r="AG559" s="11">
        <f t="shared" si="257"/>
        <v>0.24701195219123506</v>
      </c>
      <c r="AH559" s="10">
        <v>3012</v>
      </c>
      <c r="AI559" s="10">
        <v>1774</v>
      </c>
      <c r="AJ559" s="14">
        <f t="shared" si="260"/>
        <v>281</v>
      </c>
      <c r="AK559" s="11">
        <f t="shared" si="258"/>
        <v>0.58897742363877825</v>
      </c>
      <c r="AL559" s="11">
        <f t="shared" si="261"/>
        <v>0.41281138790035588</v>
      </c>
      <c r="AM559" s="8">
        <v>2268</v>
      </c>
      <c r="AN559" s="15">
        <f t="shared" si="262"/>
        <v>191</v>
      </c>
      <c r="AO559" s="13">
        <v>0.86599999999999999</v>
      </c>
      <c r="AP559" s="13">
        <v>0.5</v>
      </c>
      <c r="AS559" s="2"/>
      <c r="AT559" s="3"/>
    </row>
    <row r="560" spans="1:48" s="17" customFormat="1" ht="15.75" customHeight="1" x14ac:dyDescent="0.25">
      <c r="A560" s="7">
        <v>0.6875</v>
      </c>
      <c r="B560" s="11">
        <f t="shared" si="253"/>
        <v>0.24349442379182157</v>
      </c>
      <c r="C560" s="10">
        <v>3228</v>
      </c>
      <c r="D560" s="10">
        <v>1874</v>
      </c>
      <c r="E560" s="14">
        <f t="shared" si="254"/>
        <v>237</v>
      </c>
      <c r="F560" s="11">
        <f t="shared" si="255"/>
        <v>0.580545229244114</v>
      </c>
      <c r="G560" s="11">
        <f t="shared" si="259"/>
        <v>0.55696202531645567</v>
      </c>
      <c r="H560" s="8">
        <v>2442</v>
      </c>
      <c r="I560" s="15">
        <f t="shared" si="256"/>
        <v>189</v>
      </c>
      <c r="J560" s="13">
        <v>0.75880000000000003</v>
      </c>
      <c r="K560" s="13">
        <v>0.58330000000000004</v>
      </c>
      <c r="Y560" s="3"/>
      <c r="Z560" s="3"/>
      <c r="AA560" s="3"/>
      <c r="AB560" s="3"/>
      <c r="AC560" s="3"/>
      <c r="AF560" s="7">
        <v>0.69444444444444453</v>
      </c>
      <c r="AG560" s="11">
        <f t="shared" si="257"/>
        <v>0.25061576354679804</v>
      </c>
      <c r="AH560" s="10">
        <v>3248</v>
      </c>
      <c r="AI560" s="10">
        <v>1861</v>
      </c>
      <c r="AJ560" s="14">
        <f t="shared" si="260"/>
        <v>236</v>
      </c>
      <c r="AK560" s="11">
        <f t="shared" si="258"/>
        <v>0.5729679802955665</v>
      </c>
      <c r="AL560" s="11">
        <f t="shared" si="261"/>
        <v>0.36864406779661019</v>
      </c>
      <c r="AM560" s="8">
        <v>2434</v>
      </c>
      <c r="AN560" s="15">
        <f t="shared" si="262"/>
        <v>166</v>
      </c>
      <c r="AO560" s="13">
        <v>0.87719999999999998</v>
      </c>
      <c r="AP560" s="13">
        <v>0.5</v>
      </c>
      <c r="AS560" s="2"/>
      <c r="AT560" s="3"/>
    </row>
    <row r="561" spans="1:48" s="17" customFormat="1" ht="15.75" customHeight="1" x14ac:dyDescent="0.25">
      <c r="A561" s="7">
        <v>0.70833333333333337</v>
      </c>
      <c r="B561" s="11">
        <f t="shared" si="253"/>
        <v>0.25136612021857924</v>
      </c>
      <c r="C561" s="10">
        <v>3477</v>
      </c>
      <c r="D561" s="10">
        <v>2025</v>
      </c>
      <c r="E561" s="14">
        <f t="shared" si="254"/>
        <v>249</v>
      </c>
      <c r="F561" s="11">
        <f t="shared" si="255"/>
        <v>0.58239861949956861</v>
      </c>
      <c r="G561" s="11">
        <f t="shared" si="259"/>
        <v>0.60642570281124497</v>
      </c>
      <c r="H561" s="8">
        <v>2603</v>
      </c>
      <c r="I561" s="15">
        <f t="shared" si="256"/>
        <v>161</v>
      </c>
      <c r="J561" s="13">
        <v>0.76259999999999994</v>
      </c>
      <c r="K561" s="13">
        <v>0.58330000000000004</v>
      </c>
      <c r="Y561" s="3"/>
      <c r="Z561" s="3"/>
      <c r="AA561" s="3"/>
      <c r="AB561" s="3"/>
      <c r="AC561" s="3"/>
      <c r="AF561" s="7">
        <v>0.70833333333333337</v>
      </c>
      <c r="AG561" s="11">
        <f t="shared" si="257"/>
        <v>0.25431530494821636</v>
      </c>
      <c r="AH561" s="10">
        <v>3476</v>
      </c>
      <c r="AI561" s="10">
        <v>1995</v>
      </c>
      <c r="AJ561" s="14">
        <f t="shared" si="260"/>
        <v>228</v>
      </c>
      <c r="AK561" s="11">
        <f t="shared" si="258"/>
        <v>0.5739355581127733</v>
      </c>
      <c r="AL561" s="11">
        <f t="shared" si="261"/>
        <v>0.58771929824561409</v>
      </c>
      <c r="AM561" s="8">
        <v>2592</v>
      </c>
      <c r="AN561" s="15">
        <f t="shared" si="262"/>
        <v>158</v>
      </c>
      <c r="AO561" s="13">
        <v>0.878</v>
      </c>
      <c r="AP561" s="13">
        <v>0.5</v>
      </c>
      <c r="AS561" s="2"/>
      <c r="AT561" s="3"/>
    </row>
    <row r="562" spans="1:48" s="17" customFormat="1" ht="15.75" customHeight="1" x14ac:dyDescent="0.25">
      <c r="A562" s="7">
        <v>0.72916666666666663</v>
      </c>
      <c r="B562" s="11">
        <f t="shared" si="253"/>
        <v>0.25217627856365615</v>
      </c>
      <c r="C562" s="10">
        <v>3676</v>
      </c>
      <c r="D562" s="10">
        <v>2124</v>
      </c>
      <c r="E562" s="14">
        <f t="shared" si="254"/>
        <v>199</v>
      </c>
      <c r="F562" s="11">
        <f t="shared" si="255"/>
        <v>0.57780195865070727</v>
      </c>
      <c r="G562" s="11">
        <f t="shared" si="259"/>
        <v>0.49748743718592964</v>
      </c>
      <c r="H562" s="8">
        <v>2749</v>
      </c>
      <c r="I562" s="15">
        <f t="shared" si="256"/>
        <v>146</v>
      </c>
      <c r="J562" s="13">
        <v>0.77470000000000006</v>
      </c>
      <c r="K562" s="13">
        <v>0.61539999999999995</v>
      </c>
      <c r="Y562" s="3"/>
      <c r="Z562" s="3"/>
      <c r="AA562" s="3"/>
      <c r="AB562" s="3"/>
      <c r="AC562" s="3"/>
      <c r="AF562" s="7">
        <v>0.72916666666666663</v>
      </c>
      <c r="AG562" s="11">
        <f t="shared" si="257"/>
        <v>0.25183773482167165</v>
      </c>
      <c r="AH562" s="10">
        <v>3673</v>
      </c>
      <c r="AI562" s="10">
        <v>2077</v>
      </c>
      <c r="AJ562" s="14">
        <f t="shared" si="260"/>
        <v>197</v>
      </c>
      <c r="AK562" s="11">
        <f t="shared" si="258"/>
        <v>0.56547781105363459</v>
      </c>
      <c r="AL562" s="11">
        <f t="shared" si="261"/>
        <v>0.41624365482233505</v>
      </c>
      <c r="AM562" s="8">
        <v>2748</v>
      </c>
      <c r="AN562" s="15">
        <f t="shared" si="262"/>
        <v>156</v>
      </c>
      <c r="AO562" s="13">
        <v>0.89180000000000004</v>
      </c>
      <c r="AP562" s="13">
        <v>0.5</v>
      </c>
      <c r="AS562" s="2"/>
      <c r="AT562" s="3"/>
    </row>
    <row r="563" spans="1:48" s="17" customFormat="1" ht="15.75" customHeight="1" x14ac:dyDescent="0.25">
      <c r="A563" s="7">
        <v>0.75</v>
      </c>
      <c r="B563" s="11">
        <f t="shared" si="253"/>
        <v>0.26148683531233868</v>
      </c>
      <c r="C563" s="10">
        <v>3874</v>
      </c>
      <c r="D563" s="10">
        <v>2200</v>
      </c>
      <c r="E563" s="14">
        <f t="shared" si="254"/>
        <v>198</v>
      </c>
      <c r="F563" s="11">
        <f t="shared" si="255"/>
        <v>0.5678884873515746</v>
      </c>
      <c r="G563" s="11">
        <f t="shared" si="259"/>
        <v>0.38383838383838381</v>
      </c>
      <c r="H563" s="8">
        <v>2861</v>
      </c>
      <c r="I563" s="15">
        <f t="shared" si="256"/>
        <v>112</v>
      </c>
      <c r="J563" s="13">
        <v>0.77349999999999997</v>
      </c>
      <c r="K563" s="13">
        <v>0.61539999999999995</v>
      </c>
      <c r="Y563" s="3"/>
      <c r="Z563" s="3"/>
      <c r="AA563" s="3"/>
      <c r="AB563" s="3"/>
      <c r="AC563" s="3"/>
      <c r="AF563" s="7">
        <v>0.75</v>
      </c>
      <c r="AG563" s="11">
        <f t="shared" si="257"/>
        <v>0.25680933852140075</v>
      </c>
      <c r="AH563" s="10">
        <v>3855</v>
      </c>
      <c r="AI563" s="10">
        <v>2171</v>
      </c>
      <c r="AJ563" s="14">
        <f t="shared" si="260"/>
        <v>182</v>
      </c>
      <c r="AK563" s="11">
        <f t="shared" si="258"/>
        <v>0.56316472114137484</v>
      </c>
      <c r="AL563" s="11">
        <f t="shared" si="261"/>
        <v>0.51648351648351654</v>
      </c>
      <c r="AM563" s="8">
        <v>2865</v>
      </c>
      <c r="AN563" s="15">
        <f t="shared" si="262"/>
        <v>117</v>
      </c>
      <c r="AO563" s="13">
        <v>0.88929999999999998</v>
      </c>
      <c r="AP563" s="13">
        <v>0.5</v>
      </c>
      <c r="AS563" s="2"/>
      <c r="AT563" s="3"/>
    </row>
    <row r="564" spans="1:48" s="17" customFormat="1" ht="15.75" customHeight="1" x14ac:dyDescent="0.15">
      <c r="F564" s="2"/>
      <c r="Y564" s="3"/>
      <c r="Z564" s="3"/>
      <c r="AA564" s="3"/>
      <c r="AB564" s="3"/>
      <c r="AC564" s="3"/>
      <c r="AH564" s="2"/>
      <c r="AI564" s="2"/>
      <c r="AJ564" s="2"/>
      <c r="AK564" s="2"/>
      <c r="AL564" s="2"/>
      <c r="AM564" s="2"/>
      <c r="AN564" s="2"/>
      <c r="AO564" s="5"/>
      <c r="AP564" s="2"/>
      <c r="AS564" s="2"/>
      <c r="AT564" s="3"/>
    </row>
    <row r="565" spans="1:48" s="17" customFormat="1" ht="15.75" customHeight="1" x14ac:dyDescent="0.15">
      <c r="F565" s="2"/>
      <c r="Y565" s="3"/>
      <c r="Z565" s="3"/>
      <c r="AA565" s="3"/>
      <c r="AB565" s="3"/>
      <c r="AC565" s="3"/>
      <c r="AH565" s="2"/>
      <c r="AI565" s="2"/>
      <c r="AJ565" s="2"/>
      <c r="AK565" s="2"/>
      <c r="AL565" s="2"/>
      <c r="AM565" s="2"/>
      <c r="AN565" s="2"/>
      <c r="AO565" s="5"/>
      <c r="AP565" s="2"/>
      <c r="AS565" s="2"/>
      <c r="AT565" s="3"/>
    </row>
    <row r="566" spans="1:48" s="17" customFormat="1" ht="15.75" customHeight="1" x14ac:dyDescent="0.15">
      <c r="F566" s="2"/>
      <c r="Y566" s="3"/>
      <c r="Z566" s="3"/>
      <c r="AA566" s="3"/>
      <c r="AB566" s="3"/>
      <c r="AC566" s="3"/>
      <c r="AH566" s="2"/>
      <c r="AI566" s="2"/>
      <c r="AJ566" s="2"/>
      <c r="AK566" s="2"/>
      <c r="AL566" s="2"/>
      <c r="AM566" s="2"/>
      <c r="AN566" s="2"/>
      <c r="AO566" s="5"/>
      <c r="AP566" s="2"/>
      <c r="AS566" s="2"/>
      <c r="AT566" s="3"/>
    </row>
    <row r="567" spans="1:48" s="17" customFormat="1" ht="15.75" customHeight="1" x14ac:dyDescent="0.15">
      <c r="F567" s="2"/>
      <c r="Y567" s="3"/>
      <c r="Z567" s="3"/>
      <c r="AA567" s="3"/>
      <c r="AB567" s="3"/>
      <c r="AC567" s="3"/>
      <c r="AH567" s="2"/>
      <c r="AI567" s="2"/>
      <c r="AJ567" s="2"/>
      <c r="AK567" s="2"/>
      <c r="AL567" s="2"/>
      <c r="AM567" s="2"/>
      <c r="AN567" s="2"/>
      <c r="AO567" s="5"/>
      <c r="AP567" s="2"/>
      <c r="AS567" s="2"/>
      <c r="AT567" s="3"/>
    </row>
    <row r="568" spans="1:48" s="17" customFormat="1" ht="15.75" customHeight="1" x14ac:dyDescent="0.15">
      <c r="A568" s="67">
        <v>43894</v>
      </c>
      <c r="B568" s="68"/>
      <c r="C568" s="68"/>
      <c r="D568" s="68"/>
      <c r="E568" s="68"/>
      <c r="F568" s="68"/>
      <c r="G568" s="69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 s="67">
        <v>43893</v>
      </c>
      <c r="AG568" s="68"/>
      <c r="AH568" s="68"/>
      <c r="AI568" s="68"/>
      <c r="AJ568" s="68"/>
      <c r="AK568" s="68"/>
      <c r="AL568" s="69"/>
      <c r="AQ568"/>
      <c r="AR568"/>
      <c r="AS568"/>
      <c r="AT568"/>
      <c r="AU568"/>
      <c r="AV568"/>
    </row>
    <row r="569" spans="1:48" s="17" customFormat="1" ht="15.75" customHeight="1" x14ac:dyDescent="0.25">
      <c r="A569" s="70" t="s">
        <v>77</v>
      </c>
      <c r="B569" s="71"/>
      <c r="C569" s="71"/>
      <c r="D569" s="71"/>
      <c r="E569" s="71"/>
      <c r="F569" s="71"/>
      <c r="G569" s="72"/>
      <c r="H569" s="18"/>
      <c r="I569" s="18"/>
      <c r="J569" s="18"/>
      <c r="K569" s="18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 s="70" t="s">
        <v>78</v>
      </c>
      <c r="AG569" s="71"/>
      <c r="AH569" s="71"/>
      <c r="AI569" s="71"/>
      <c r="AJ569" s="71"/>
      <c r="AK569" s="71"/>
      <c r="AL569" s="72"/>
      <c r="AM569" s="18"/>
      <c r="AN569" s="18"/>
      <c r="AO569" s="18"/>
      <c r="AP569" s="18"/>
      <c r="AQ569"/>
      <c r="AR569"/>
      <c r="AS569"/>
      <c r="AT569"/>
      <c r="AU569"/>
      <c r="AV569"/>
    </row>
    <row r="570" spans="1:48" s="17" customFormat="1" ht="15.75" customHeight="1" x14ac:dyDescent="0.25">
      <c r="A570" s="9" t="s">
        <v>0</v>
      </c>
      <c r="B570" s="16" t="s">
        <v>70</v>
      </c>
      <c r="C570" s="9" t="s">
        <v>1</v>
      </c>
      <c r="D570" s="9" t="s">
        <v>2</v>
      </c>
      <c r="E570" s="9" t="s">
        <v>3</v>
      </c>
      <c r="F570" s="9" t="s">
        <v>4</v>
      </c>
      <c r="G570" s="9" t="s">
        <v>5</v>
      </c>
      <c r="H570" s="6" t="s">
        <v>6</v>
      </c>
      <c r="I570" s="9" t="s">
        <v>7</v>
      </c>
      <c r="J570" s="9" t="s">
        <v>8</v>
      </c>
      <c r="K570" s="9" t="s">
        <v>71</v>
      </c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 s="9" t="s">
        <v>0</v>
      </c>
      <c r="AG570" s="16" t="s">
        <v>70</v>
      </c>
      <c r="AH570" s="9" t="s">
        <v>1</v>
      </c>
      <c r="AI570" s="9" t="s">
        <v>2</v>
      </c>
      <c r="AJ570" s="9" t="s">
        <v>3</v>
      </c>
      <c r="AK570" s="9" t="s">
        <v>4</v>
      </c>
      <c r="AL570" s="9" t="s">
        <v>5</v>
      </c>
      <c r="AM570" s="6" t="s">
        <v>6</v>
      </c>
      <c r="AN570" s="9" t="s">
        <v>7</v>
      </c>
      <c r="AO570" s="9" t="s">
        <v>8</v>
      </c>
      <c r="AP570" s="9" t="s">
        <v>71</v>
      </c>
      <c r="AQ570" s="27"/>
      <c r="AR570" s="9" t="s">
        <v>88</v>
      </c>
      <c r="AS570" s="9" t="s">
        <v>92</v>
      </c>
      <c r="AT570" s="9" t="s">
        <v>89</v>
      </c>
      <c r="AU570" s="9" t="s">
        <v>90</v>
      </c>
      <c r="AV570" s="9" t="s">
        <v>73</v>
      </c>
    </row>
    <row r="571" spans="1:48" s="17" customFormat="1" ht="15.75" customHeight="1" x14ac:dyDescent="0.25">
      <c r="A571" s="7">
        <v>0.39999999999999997</v>
      </c>
      <c r="B571" s="11">
        <f>(C571-H571)/C571</f>
        <v>0.02</v>
      </c>
      <c r="C571" s="10">
        <v>200</v>
      </c>
      <c r="D571" s="10">
        <v>196</v>
      </c>
      <c r="E571" s="10">
        <v>200</v>
      </c>
      <c r="F571" s="11">
        <f>D571/C571</f>
        <v>0.98</v>
      </c>
      <c r="G571" s="12">
        <f>D571/E571</f>
        <v>0.98</v>
      </c>
      <c r="H571" s="8">
        <v>196</v>
      </c>
      <c r="I571" s="15">
        <v>196</v>
      </c>
      <c r="J571" s="13">
        <v>1</v>
      </c>
      <c r="K571" s="13">
        <v>1</v>
      </c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 s="7">
        <v>0.39583333333333331</v>
      </c>
      <c r="AG571" s="11">
        <v>0.22540983606557377</v>
      </c>
      <c r="AH571" s="10">
        <v>244</v>
      </c>
      <c r="AI571" s="10">
        <v>162</v>
      </c>
      <c r="AJ571" s="10">
        <v>244</v>
      </c>
      <c r="AK571" s="11">
        <v>0.66393442622950816</v>
      </c>
      <c r="AL571" s="12">
        <v>0.66393442622950816</v>
      </c>
      <c r="AM571" s="8">
        <v>189</v>
      </c>
      <c r="AN571" s="15">
        <v>189</v>
      </c>
      <c r="AO571" s="13">
        <v>0.72</v>
      </c>
      <c r="AP571" s="13" t="s">
        <v>74</v>
      </c>
      <c r="AQ571" s="27" t="s">
        <v>85</v>
      </c>
      <c r="AR571" s="27">
        <v>3855</v>
      </c>
      <c r="AS571" s="29">
        <f>(AR571-AT571)/AR571</f>
        <v>0.25680933852140075</v>
      </c>
      <c r="AT571" s="27">
        <v>2865</v>
      </c>
      <c r="AU571" s="24">
        <v>2171</v>
      </c>
      <c r="AV571" s="29">
        <f>AU571/AR571</f>
        <v>0.56316472114137484</v>
      </c>
    </row>
    <row r="572" spans="1:48" s="17" customFormat="1" ht="15.75" customHeight="1" x14ac:dyDescent="0.25">
      <c r="A572" s="7">
        <v>0.41666666666666669</v>
      </c>
      <c r="B572" s="11">
        <f t="shared" ref="B572:B588" si="263">(C572-H572)/C572</f>
        <v>1.4749262536873156E-2</v>
      </c>
      <c r="C572" s="10">
        <v>339</v>
      </c>
      <c r="D572" s="10">
        <v>334</v>
      </c>
      <c r="E572" s="14">
        <f>C572-C571</f>
        <v>139</v>
      </c>
      <c r="F572" s="11">
        <f t="shared" ref="F572:F588" si="264">D572/C572</f>
        <v>0.98525073746312686</v>
      </c>
      <c r="G572" s="11">
        <f>(D572-D571)/E572</f>
        <v>0.9928057553956835</v>
      </c>
      <c r="H572" s="8">
        <v>334</v>
      </c>
      <c r="I572" s="15">
        <f>H572-H571</f>
        <v>138</v>
      </c>
      <c r="J572" s="13">
        <v>1</v>
      </c>
      <c r="K572" s="13">
        <v>1</v>
      </c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 s="7">
        <v>0.41666666666666669</v>
      </c>
      <c r="AG572" s="11">
        <v>0.26459143968871596</v>
      </c>
      <c r="AH572" s="10">
        <v>514</v>
      </c>
      <c r="AI572" s="10">
        <v>302</v>
      </c>
      <c r="AJ572" s="14">
        <v>270</v>
      </c>
      <c r="AK572" s="11">
        <v>0.58754863813229574</v>
      </c>
      <c r="AL572" s="11">
        <v>0.51851851851851849</v>
      </c>
      <c r="AM572" s="8">
        <v>378</v>
      </c>
      <c r="AN572" s="15">
        <v>189</v>
      </c>
      <c r="AO572" s="13">
        <v>0.625</v>
      </c>
      <c r="AP572" s="13" t="s">
        <v>74</v>
      </c>
      <c r="AQ572" s="27" t="s">
        <v>86</v>
      </c>
      <c r="AR572" s="27">
        <v>454</v>
      </c>
      <c r="AS572" s="30">
        <f>(AR572-AT572)/AR572</f>
        <v>0.56607929515418498</v>
      </c>
      <c r="AT572" s="27">
        <v>197</v>
      </c>
      <c r="AU572" s="27">
        <v>128</v>
      </c>
      <c r="AV572" s="30">
        <f>AU572/AR572</f>
        <v>0.28193832599118945</v>
      </c>
    </row>
    <row r="573" spans="1:48" s="17" customFormat="1" ht="15.75" customHeight="1" x14ac:dyDescent="0.25">
      <c r="A573" s="7">
        <v>0.43958333333333338</v>
      </c>
      <c r="B573" s="11">
        <f t="shared" si="263"/>
        <v>1.5296367112810707E-2</v>
      </c>
      <c r="C573" s="10">
        <v>523</v>
      </c>
      <c r="D573" s="10">
        <v>515</v>
      </c>
      <c r="E573" s="14">
        <f t="shared" ref="E573:E588" si="265">C573-C572</f>
        <v>184</v>
      </c>
      <c r="F573" s="11">
        <f t="shared" si="264"/>
        <v>0.98470363288718932</v>
      </c>
      <c r="G573" s="11">
        <f t="shared" ref="G573:G588" si="266">(D573-D572)/E573</f>
        <v>0.98369565217391308</v>
      </c>
      <c r="H573" s="8">
        <v>515</v>
      </c>
      <c r="I573" s="15">
        <f t="shared" ref="I573:I588" si="267">H573-H572</f>
        <v>181</v>
      </c>
      <c r="J573" s="13">
        <v>1</v>
      </c>
      <c r="K573" s="13">
        <v>1</v>
      </c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 s="7">
        <v>0.43958333333333338</v>
      </c>
      <c r="AG573" s="11">
        <v>0.31170483460559795</v>
      </c>
      <c r="AH573" s="10">
        <v>786</v>
      </c>
      <c r="AI573" s="10">
        <v>339</v>
      </c>
      <c r="AJ573" s="14">
        <v>272</v>
      </c>
      <c r="AK573" s="11">
        <v>0.43129770992366412</v>
      </c>
      <c r="AL573" s="11">
        <v>0.13602941176470587</v>
      </c>
      <c r="AM573" s="8">
        <v>541</v>
      </c>
      <c r="AN573" s="15">
        <v>163</v>
      </c>
      <c r="AO573" s="13">
        <v>0.623</v>
      </c>
      <c r="AP573" s="13" t="s">
        <v>74</v>
      </c>
      <c r="AQ573" s="28" t="s">
        <v>87</v>
      </c>
      <c r="AR573" s="27">
        <f>SUM(AR571:AR572)</f>
        <v>4309</v>
      </c>
      <c r="AS573" s="30">
        <f>(AR573-AT573)/AR573</f>
        <v>0.28939429101879788</v>
      </c>
      <c r="AT573" s="27">
        <f>SUM(AT571:AT572)</f>
        <v>3062</v>
      </c>
      <c r="AU573" s="27">
        <f>SUM(AU571:AU572)</f>
        <v>2299</v>
      </c>
      <c r="AV573" s="30">
        <f>AU573/AR573</f>
        <v>0.5335344627523787</v>
      </c>
    </row>
    <row r="574" spans="1:48" s="17" customFormat="1" ht="15.75" customHeight="1" x14ac:dyDescent="0.25">
      <c r="A574" s="7">
        <v>0.45833333333333331</v>
      </c>
      <c r="B574" s="11">
        <f t="shared" si="263"/>
        <v>4.9664429530201344E-2</v>
      </c>
      <c r="C574" s="10">
        <v>745</v>
      </c>
      <c r="D574" s="10">
        <v>706</v>
      </c>
      <c r="E574" s="14">
        <f t="shared" si="265"/>
        <v>222</v>
      </c>
      <c r="F574" s="11">
        <f t="shared" si="264"/>
        <v>0.94765100671140945</v>
      </c>
      <c r="G574" s="11">
        <f t="shared" si="266"/>
        <v>0.86036036036036034</v>
      </c>
      <c r="H574" s="8">
        <v>708</v>
      </c>
      <c r="I574" s="15">
        <f t="shared" si="267"/>
        <v>193</v>
      </c>
      <c r="J574" s="13">
        <v>0.9667</v>
      </c>
      <c r="K574" s="13">
        <v>1</v>
      </c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 s="7">
        <v>0.45833333333333331</v>
      </c>
      <c r="AG574" s="11">
        <v>0.36113657195233728</v>
      </c>
      <c r="AH574" s="10">
        <v>1091</v>
      </c>
      <c r="AI574" s="10">
        <v>381</v>
      </c>
      <c r="AJ574" s="14">
        <v>305</v>
      </c>
      <c r="AK574" s="11">
        <v>0.34922089825847846</v>
      </c>
      <c r="AL574" s="11">
        <v>0.13770491803278689</v>
      </c>
      <c r="AM574" s="8">
        <v>697</v>
      </c>
      <c r="AN574" s="15">
        <v>156</v>
      </c>
      <c r="AO574" s="13">
        <v>0.56789999999999996</v>
      </c>
      <c r="AP574" s="13" t="s">
        <v>74</v>
      </c>
      <c r="AQ574"/>
      <c r="AR574"/>
      <c r="AS574"/>
      <c r="AT574"/>
      <c r="AU574"/>
      <c r="AV574"/>
    </row>
    <row r="575" spans="1:48" s="17" customFormat="1" ht="15.75" customHeight="1" x14ac:dyDescent="0.25">
      <c r="A575" s="7">
        <v>0.47916666666666669</v>
      </c>
      <c r="B575" s="11">
        <f t="shared" si="263"/>
        <v>8.7227414330218064E-2</v>
      </c>
      <c r="C575" s="10">
        <v>963</v>
      </c>
      <c r="D575" s="10">
        <v>838</v>
      </c>
      <c r="E575" s="14">
        <f t="shared" si="265"/>
        <v>218</v>
      </c>
      <c r="F575" s="11">
        <f t="shared" si="264"/>
        <v>0.87019730010384211</v>
      </c>
      <c r="G575" s="11">
        <f t="shared" si="266"/>
        <v>0.60550458715596334</v>
      </c>
      <c r="H575" s="8">
        <v>879</v>
      </c>
      <c r="I575" s="15">
        <f t="shared" si="267"/>
        <v>171</v>
      </c>
      <c r="J575" s="13">
        <v>0.94589999999999996</v>
      </c>
      <c r="K575" s="13">
        <v>1</v>
      </c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 s="7">
        <v>0.47916666666666669</v>
      </c>
      <c r="AG575" s="11">
        <v>0.38337012509197937</v>
      </c>
      <c r="AH575" s="10">
        <v>1359</v>
      </c>
      <c r="AI575" s="10">
        <v>409</v>
      </c>
      <c r="AJ575" s="14">
        <v>268</v>
      </c>
      <c r="AK575" s="11">
        <v>0.30095658572479767</v>
      </c>
      <c r="AL575" s="11">
        <v>0.1044776119402985</v>
      </c>
      <c r="AM575" s="8">
        <v>838</v>
      </c>
      <c r="AN575" s="15">
        <v>141</v>
      </c>
      <c r="AO575" s="13">
        <v>0.4904</v>
      </c>
      <c r="AP575" s="13" t="s">
        <v>74</v>
      </c>
      <c r="AQ575"/>
      <c r="AR575"/>
      <c r="AS575"/>
      <c r="AT575"/>
      <c r="AU575"/>
      <c r="AV575"/>
    </row>
    <row r="576" spans="1:48" s="17" customFormat="1" ht="15.75" customHeight="1" x14ac:dyDescent="0.25">
      <c r="A576" s="7">
        <v>0.5</v>
      </c>
      <c r="B576" s="11">
        <f t="shared" si="263"/>
        <v>0.14567901234567901</v>
      </c>
      <c r="C576" s="10">
        <v>1215</v>
      </c>
      <c r="D576" s="10">
        <v>928</v>
      </c>
      <c r="E576" s="14">
        <f t="shared" si="265"/>
        <v>252</v>
      </c>
      <c r="F576" s="11">
        <f t="shared" si="264"/>
        <v>0.76378600823045273</v>
      </c>
      <c r="G576" s="11">
        <f t="shared" si="266"/>
        <v>0.35714285714285715</v>
      </c>
      <c r="H576" s="8">
        <v>1038</v>
      </c>
      <c r="I576" s="15">
        <f t="shared" si="267"/>
        <v>159</v>
      </c>
      <c r="J576" s="13">
        <v>0.92310000000000003</v>
      </c>
      <c r="K576" s="13">
        <v>0.42859999999999998</v>
      </c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 s="7">
        <v>0.5</v>
      </c>
      <c r="AG576" s="11">
        <v>0.40271226415094341</v>
      </c>
      <c r="AH576" s="10">
        <v>1696</v>
      </c>
      <c r="AI576" s="10">
        <v>454</v>
      </c>
      <c r="AJ576" s="14">
        <v>337</v>
      </c>
      <c r="AK576" s="11">
        <v>0.267688679245283</v>
      </c>
      <c r="AL576" s="11">
        <v>0.13353115727002968</v>
      </c>
      <c r="AM576" s="8">
        <v>1013</v>
      </c>
      <c r="AN576" s="15">
        <v>175</v>
      </c>
      <c r="AO576" s="13">
        <v>0.5</v>
      </c>
      <c r="AP576" s="13" t="s">
        <v>74</v>
      </c>
      <c r="AQ576"/>
      <c r="AR576"/>
      <c r="AS576"/>
      <c r="AT576"/>
      <c r="AU576"/>
      <c r="AV576"/>
    </row>
    <row r="577" spans="1:46" s="17" customFormat="1" ht="15.75" customHeight="1" x14ac:dyDescent="0.25">
      <c r="A577" s="7">
        <v>0.52083333333333337</v>
      </c>
      <c r="B577" s="11">
        <f t="shared" si="263"/>
        <v>0.16323529411764706</v>
      </c>
      <c r="C577" s="10">
        <v>1360</v>
      </c>
      <c r="D577" s="10">
        <v>970</v>
      </c>
      <c r="E577" s="14">
        <f t="shared" si="265"/>
        <v>145</v>
      </c>
      <c r="F577" s="11">
        <f t="shared" si="264"/>
        <v>0.71323529411764708</v>
      </c>
      <c r="G577" s="11">
        <f t="shared" si="266"/>
        <v>0.28965517241379313</v>
      </c>
      <c r="H577" s="8">
        <v>1138</v>
      </c>
      <c r="I577" s="15">
        <f t="shared" si="267"/>
        <v>100</v>
      </c>
      <c r="J577" s="13">
        <v>0.91920000000000002</v>
      </c>
      <c r="K577" s="13">
        <v>0.42859999999999998</v>
      </c>
      <c r="Y577" s="3"/>
      <c r="Z577" s="3"/>
      <c r="AA577" s="3"/>
      <c r="AB577" s="3"/>
      <c r="AC577" s="3"/>
      <c r="AF577" s="7">
        <v>0.52083333333333337</v>
      </c>
      <c r="AG577" s="11">
        <v>0.41018766756032171</v>
      </c>
      <c r="AH577" s="10">
        <v>1865</v>
      </c>
      <c r="AI577" s="10">
        <v>471</v>
      </c>
      <c r="AJ577" s="14">
        <v>169</v>
      </c>
      <c r="AK577" s="11">
        <v>0.25254691689008041</v>
      </c>
      <c r="AL577" s="11">
        <v>0.10059171597633136</v>
      </c>
      <c r="AM577" s="8">
        <v>1100</v>
      </c>
      <c r="AN577" s="15">
        <v>87</v>
      </c>
      <c r="AO577" s="13">
        <v>0.53620000000000001</v>
      </c>
      <c r="AP577" s="13" t="s">
        <v>74</v>
      </c>
      <c r="AS577" s="2"/>
      <c r="AT577" s="3"/>
    </row>
    <row r="578" spans="1:46" s="17" customFormat="1" ht="15.75" customHeight="1" x14ac:dyDescent="0.25">
      <c r="A578" s="7">
        <v>0.54166666666666696</v>
      </c>
      <c r="B578" s="11">
        <f t="shared" si="263"/>
        <v>0.23705552089831566</v>
      </c>
      <c r="C578" s="10">
        <v>1603</v>
      </c>
      <c r="D578" s="10">
        <v>990</v>
      </c>
      <c r="E578" s="14">
        <f t="shared" si="265"/>
        <v>243</v>
      </c>
      <c r="F578" s="11">
        <f t="shared" si="264"/>
        <v>0.61759201497192762</v>
      </c>
      <c r="G578" s="11">
        <f t="shared" si="266"/>
        <v>8.2304526748971193E-2</v>
      </c>
      <c r="H578" s="8">
        <v>1223</v>
      </c>
      <c r="I578" s="15">
        <f t="shared" si="267"/>
        <v>85</v>
      </c>
      <c r="J578" s="13">
        <v>0.84350000000000003</v>
      </c>
      <c r="K578" s="13">
        <v>0.42859999999999998</v>
      </c>
      <c r="Y578" s="3"/>
      <c r="Z578" s="3"/>
      <c r="AA578" s="3"/>
      <c r="AB578" s="3"/>
      <c r="AC578" s="3"/>
      <c r="AF578" s="7">
        <v>0.54166666666666696</v>
      </c>
      <c r="AG578" s="11">
        <v>0.43478260869565216</v>
      </c>
      <c r="AH578" s="10">
        <v>2139</v>
      </c>
      <c r="AI578" s="10">
        <v>494</v>
      </c>
      <c r="AJ578" s="14">
        <v>274</v>
      </c>
      <c r="AK578" s="11">
        <v>0.23094904160822816</v>
      </c>
      <c r="AL578" s="11">
        <v>8.3941605839416053E-2</v>
      </c>
      <c r="AM578" s="8">
        <v>1209</v>
      </c>
      <c r="AN578" s="15">
        <v>109</v>
      </c>
      <c r="AO578" s="13">
        <v>0.4471</v>
      </c>
      <c r="AP578" s="13" t="s">
        <v>74</v>
      </c>
      <c r="AS578" s="2"/>
      <c r="AT578" s="3"/>
    </row>
    <row r="579" spans="1:46" s="17" customFormat="1" ht="15.75" customHeight="1" x14ac:dyDescent="0.25">
      <c r="A579" s="7">
        <v>0.5625</v>
      </c>
      <c r="B579" s="11">
        <f t="shared" si="263"/>
        <v>0.25925925925925924</v>
      </c>
      <c r="C579" s="10">
        <v>1836</v>
      </c>
      <c r="D579" s="10">
        <v>1044</v>
      </c>
      <c r="E579" s="14">
        <f t="shared" si="265"/>
        <v>233</v>
      </c>
      <c r="F579" s="11">
        <f t="shared" si="264"/>
        <v>0.56862745098039214</v>
      </c>
      <c r="G579" s="11">
        <f t="shared" si="266"/>
        <v>0.23175965665236051</v>
      </c>
      <c r="H579" s="8">
        <v>1360</v>
      </c>
      <c r="I579" s="15">
        <f t="shared" si="267"/>
        <v>137</v>
      </c>
      <c r="J579" s="13">
        <v>0.82950000000000002</v>
      </c>
      <c r="K579" s="13">
        <v>0.42859999999999998</v>
      </c>
      <c r="Y579" s="3"/>
      <c r="Z579" s="3"/>
      <c r="AA579" s="3"/>
      <c r="AB579" s="3"/>
      <c r="AC579" s="3"/>
      <c r="AF579" s="7">
        <v>0.5625</v>
      </c>
      <c r="AG579" s="11">
        <v>0.44121419410004276</v>
      </c>
      <c r="AH579" s="10">
        <v>2339</v>
      </c>
      <c r="AI579" s="10">
        <v>536</v>
      </c>
      <c r="AJ579" s="14">
        <v>200</v>
      </c>
      <c r="AK579" s="11">
        <v>0.22915775972637881</v>
      </c>
      <c r="AL579" s="11">
        <v>0.21</v>
      </c>
      <c r="AM579" s="8">
        <v>1307</v>
      </c>
      <c r="AN579" s="15">
        <v>98</v>
      </c>
      <c r="AO579" s="13">
        <v>0.44390000000000002</v>
      </c>
      <c r="AP579" s="13" t="s">
        <v>74</v>
      </c>
      <c r="AS579" s="2"/>
      <c r="AT579" s="3"/>
    </row>
    <row r="580" spans="1:46" s="17" customFormat="1" ht="15.75" customHeight="1" x14ac:dyDescent="0.25">
      <c r="A580" s="7">
        <v>0.58333333333333337</v>
      </c>
      <c r="B580" s="11">
        <f t="shared" si="263"/>
        <v>0.25688073394495414</v>
      </c>
      <c r="C580" s="10">
        <v>2071</v>
      </c>
      <c r="D580" s="10">
        <v>1194</v>
      </c>
      <c r="E580" s="14">
        <f t="shared" si="265"/>
        <v>235</v>
      </c>
      <c r="F580" s="11">
        <f t="shared" si="264"/>
        <v>0.57653307580878799</v>
      </c>
      <c r="G580" s="11">
        <f t="shared" si="266"/>
        <v>0.63829787234042556</v>
      </c>
      <c r="H580" s="8">
        <v>1539</v>
      </c>
      <c r="I580" s="15">
        <f t="shared" si="267"/>
        <v>179</v>
      </c>
      <c r="J580" s="13">
        <v>0.84560000000000002</v>
      </c>
      <c r="K580" s="13">
        <v>0.42859999999999998</v>
      </c>
      <c r="Y580" s="3"/>
      <c r="Z580" s="3"/>
      <c r="AA580" s="3"/>
      <c r="AB580" s="3"/>
      <c r="AC580" s="3"/>
      <c r="AF580" s="7">
        <v>0.58333333333333337</v>
      </c>
      <c r="AG580" s="11">
        <f t="shared" ref="AG580:AG582" si="268">(AH580-AM580)/AH580</f>
        <v>0.44512899499422409</v>
      </c>
      <c r="AH580" s="10">
        <v>2597</v>
      </c>
      <c r="AI580" s="10">
        <v>569</v>
      </c>
      <c r="AJ580" s="14">
        <f t="shared" ref="AJ580:AJ588" si="269">AH580-AH579</f>
        <v>258</v>
      </c>
      <c r="AK580" s="11">
        <f t="shared" ref="AK580:AK588" si="270">AI580/AH580</f>
        <v>0.21909896033885251</v>
      </c>
      <c r="AL580" s="11">
        <f>(AI580-AI579)/AJ580</f>
        <v>0.12790697674418605</v>
      </c>
      <c r="AM580" s="8">
        <v>1441</v>
      </c>
      <c r="AN580" s="15">
        <f t="shared" ref="AN580" si="271">AM580-AM579</f>
        <v>134</v>
      </c>
      <c r="AO580" s="13">
        <f>$AO$11</f>
        <v>0.87760000000000005</v>
      </c>
      <c r="AP580" s="13">
        <f t="shared" ref="AP580:AP588" si="272">$AO$12</f>
        <v>0.9556</v>
      </c>
      <c r="AS580" s="2"/>
      <c r="AT580" s="3"/>
    </row>
    <row r="581" spans="1:46" s="17" customFormat="1" x14ac:dyDescent="0.25">
      <c r="A581" s="7">
        <v>0.60416666666666663</v>
      </c>
      <c r="B581" s="11">
        <f t="shared" si="263"/>
        <v>0.25173913043478263</v>
      </c>
      <c r="C581" s="10">
        <v>2300</v>
      </c>
      <c r="D581" s="10">
        <v>1345</v>
      </c>
      <c r="E581" s="14">
        <f t="shared" si="265"/>
        <v>229</v>
      </c>
      <c r="F581" s="11">
        <f t="shared" si="264"/>
        <v>0.58478260869565213</v>
      </c>
      <c r="G581" s="11">
        <f t="shared" si="266"/>
        <v>0.65938864628820959</v>
      </c>
      <c r="H581" s="8">
        <v>1721</v>
      </c>
      <c r="I581" s="15">
        <f t="shared" si="267"/>
        <v>182</v>
      </c>
      <c r="J581" s="13">
        <v>0.85709999999999997</v>
      </c>
      <c r="K581" s="13">
        <v>0.55559999999999998</v>
      </c>
      <c r="Y581" s="3"/>
      <c r="Z581" s="3"/>
      <c r="AA581" s="3"/>
      <c r="AB581" s="3"/>
      <c r="AC581" s="3"/>
      <c r="AF581" s="7">
        <v>0.60416666666666663</v>
      </c>
      <c r="AG581" s="11">
        <f t="shared" si="268"/>
        <v>0.44676409185803756</v>
      </c>
      <c r="AH581" s="10">
        <v>2874</v>
      </c>
      <c r="AI581" s="10">
        <v>608</v>
      </c>
      <c r="AJ581" s="14">
        <f t="shared" si="269"/>
        <v>277</v>
      </c>
      <c r="AK581" s="11">
        <f t="shared" si="270"/>
        <v>0.2115518441196938</v>
      </c>
      <c r="AL581" s="11">
        <f t="shared" ref="AL581:AL588" si="273">(AI581-AI580)/AJ581</f>
        <v>0.1407942238267148</v>
      </c>
      <c r="AM581" s="8">
        <v>1590</v>
      </c>
      <c r="AN581" s="15">
        <f>AM581-AM580</f>
        <v>149</v>
      </c>
      <c r="AO581" s="13">
        <f>$AO$11</f>
        <v>0.87760000000000005</v>
      </c>
      <c r="AP581" s="13">
        <f t="shared" si="272"/>
        <v>0.9556</v>
      </c>
      <c r="AS581" s="2"/>
      <c r="AT581" s="3"/>
    </row>
    <row r="582" spans="1:46" s="17" customFormat="1" ht="15.75" customHeight="1" x14ac:dyDescent="0.25">
      <c r="A582" s="7">
        <v>0.625</v>
      </c>
      <c r="B582" s="11">
        <f t="shared" si="263"/>
        <v>0.23952569169960475</v>
      </c>
      <c r="C582" s="10">
        <v>2530</v>
      </c>
      <c r="D582" s="10">
        <v>1542</v>
      </c>
      <c r="E582" s="14">
        <f t="shared" si="265"/>
        <v>230</v>
      </c>
      <c r="F582" s="11">
        <f t="shared" si="264"/>
        <v>0.60948616600790517</v>
      </c>
      <c r="G582" s="11">
        <f t="shared" si="266"/>
        <v>0.85652173913043483</v>
      </c>
      <c r="H582" s="8">
        <v>1924</v>
      </c>
      <c r="I582" s="15">
        <f t="shared" si="267"/>
        <v>203</v>
      </c>
      <c r="J582" s="13">
        <v>0.86670000000000003</v>
      </c>
      <c r="K582" s="13">
        <v>0.55559999999999998</v>
      </c>
      <c r="Y582" s="3"/>
      <c r="Z582" s="3"/>
      <c r="AA582" s="3"/>
      <c r="AB582" s="3"/>
      <c r="AC582" s="3"/>
      <c r="AF582" s="7">
        <v>0.625</v>
      </c>
      <c r="AG582" s="11">
        <f t="shared" si="268"/>
        <v>0.44314592545799114</v>
      </c>
      <c r="AH582" s="10">
        <v>3166</v>
      </c>
      <c r="AI582" s="10">
        <v>683</v>
      </c>
      <c r="AJ582" s="14">
        <f t="shared" si="269"/>
        <v>292</v>
      </c>
      <c r="AK582" s="11">
        <f t="shared" si="270"/>
        <v>0.21572962728995579</v>
      </c>
      <c r="AL582" s="11">
        <f t="shared" si="273"/>
        <v>0.25684931506849318</v>
      </c>
      <c r="AM582" s="8">
        <v>1763</v>
      </c>
      <c r="AN582" s="15">
        <v>173</v>
      </c>
      <c r="AO582" s="13">
        <f>$AO$11</f>
        <v>0.87760000000000005</v>
      </c>
      <c r="AP582" s="13">
        <f t="shared" si="272"/>
        <v>0.9556</v>
      </c>
      <c r="AS582" s="2"/>
      <c r="AT582" s="3"/>
    </row>
    <row r="583" spans="1:46" s="17" customFormat="1" ht="15.75" customHeight="1" x14ac:dyDescent="0.25">
      <c r="A583" s="7">
        <v>0.64583333333333337</v>
      </c>
      <c r="B583" s="11">
        <f t="shared" si="263"/>
        <v>0.23947272061515928</v>
      </c>
      <c r="C583" s="10">
        <v>2731</v>
      </c>
      <c r="D583" s="10">
        <v>1658</v>
      </c>
      <c r="E583" s="14">
        <f t="shared" si="265"/>
        <v>201</v>
      </c>
      <c r="F583" s="11">
        <f t="shared" si="264"/>
        <v>0.60710362504577076</v>
      </c>
      <c r="G583" s="11">
        <f t="shared" si="266"/>
        <v>0.57711442786069655</v>
      </c>
      <c r="H583" s="8">
        <v>2077</v>
      </c>
      <c r="I583" s="15">
        <f t="shared" si="267"/>
        <v>153</v>
      </c>
      <c r="J583" s="13">
        <v>0.85199999999999998</v>
      </c>
      <c r="K583" s="13">
        <v>0.6</v>
      </c>
      <c r="Y583" s="3"/>
      <c r="Z583" s="3"/>
      <c r="AA583" s="3"/>
      <c r="AB583" s="3"/>
      <c r="AC583" s="3"/>
      <c r="AF583" s="7">
        <v>0.64583333333333337</v>
      </c>
      <c r="AG583" s="11">
        <f>(AH583-AM583)/AH583</f>
        <v>0.44377853881278539</v>
      </c>
      <c r="AH583" s="10">
        <v>3504</v>
      </c>
      <c r="AI583" s="10">
        <v>718</v>
      </c>
      <c r="AJ583" s="14">
        <f t="shared" si="269"/>
        <v>338</v>
      </c>
      <c r="AK583" s="11">
        <f t="shared" si="270"/>
        <v>0.20490867579908675</v>
      </c>
      <c r="AL583" s="11">
        <f t="shared" si="273"/>
        <v>0.10355029585798817</v>
      </c>
      <c r="AM583" s="8">
        <v>1949</v>
      </c>
      <c r="AN583" s="15">
        <f t="shared" ref="AN583:AN588" si="274">AM583-AM582</f>
        <v>186</v>
      </c>
      <c r="AO583" s="13">
        <f>$AO$11</f>
        <v>0.87760000000000005</v>
      </c>
      <c r="AP583" s="13">
        <f t="shared" si="272"/>
        <v>0.9556</v>
      </c>
      <c r="AS583" s="2"/>
      <c r="AT583" s="3"/>
    </row>
    <row r="584" spans="1:46" s="17" customFormat="1" ht="15.75" customHeight="1" x14ac:dyDescent="0.25">
      <c r="A584" s="7">
        <v>0.66666666666666663</v>
      </c>
      <c r="B584" s="11">
        <f t="shared" si="263"/>
        <v>0.24701195219123506</v>
      </c>
      <c r="C584" s="10">
        <v>3012</v>
      </c>
      <c r="D584" s="10">
        <v>1774</v>
      </c>
      <c r="E584" s="14">
        <f t="shared" si="265"/>
        <v>281</v>
      </c>
      <c r="F584" s="11">
        <f t="shared" si="264"/>
        <v>0.58897742363877825</v>
      </c>
      <c r="G584" s="11">
        <f t="shared" si="266"/>
        <v>0.41281138790035588</v>
      </c>
      <c r="H584" s="8">
        <v>2268</v>
      </c>
      <c r="I584" s="15">
        <f t="shared" si="267"/>
        <v>191</v>
      </c>
      <c r="J584" s="13">
        <v>0.86599999999999999</v>
      </c>
      <c r="K584" s="13">
        <v>0.5</v>
      </c>
      <c r="Y584" s="3"/>
      <c r="Z584" s="3"/>
      <c r="AA584" s="3"/>
      <c r="AB584" s="3"/>
      <c r="AC584" s="3"/>
      <c r="AF584" s="7">
        <v>0.66666666666666663</v>
      </c>
      <c r="AG584" s="11">
        <f t="shared" ref="AG584:AG588" si="275">(AH584-AM584)/AH584</f>
        <v>0.44235854045478584</v>
      </c>
      <c r="AH584" s="10">
        <v>3782</v>
      </c>
      <c r="AI584" s="10">
        <v>743</v>
      </c>
      <c r="AJ584" s="14">
        <f t="shared" si="269"/>
        <v>278</v>
      </c>
      <c r="AK584" s="11">
        <f t="shared" si="270"/>
        <v>0.19645690111052352</v>
      </c>
      <c r="AL584" s="11">
        <f t="shared" si="273"/>
        <v>8.9928057553956831E-2</v>
      </c>
      <c r="AM584" s="8">
        <v>2109</v>
      </c>
      <c r="AN584" s="15">
        <f t="shared" si="274"/>
        <v>160</v>
      </c>
      <c r="AO584" s="13">
        <v>0.42159999999999997</v>
      </c>
      <c r="AP584" s="13">
        <f t="shared" si="272"/>
        <v>0.9556</v>
      </c>
      <c r="AS584" s="2"/>
      <c r="AT584" s="3"/>
    </row>
    <row r="585" spans="1:46" s="17" customFormat="1" ht="15.75" customHeight="1" x14ac:dyDescent="0.25">
      <c r="A585" s="7">
        <v>0.69444444444444453</v>
      </c>
      <c r="B585" s="11">
        <f t="shared" si="263"/>
        <v>0.25061576354679804</v>
      </c>
      <c r="C585" s="10">
        <v>3248</v>
      </c>
      <c r="D585" s="10">
        <v>1861</v>
      </c>
      <c r="E585" s="14">
        <f t="shared" si="265"/>
        <v>236</v>
      </c>
      <c r="F585" s="11">
        <f t="shared" si="264"/>
        <v>0.5729679802955665</v>
      </c>
      <c r="G585" s="11">
        <f t="shared" si="266"/>
        <v>0.36864406779661019</v>
      </c>
      <c r="H585" s="8">
        <v>2434</v>
      </c>
      <c r="I585" s="15">
        <f t="shared" si="267"/>
        <v>166</v>
      </c>
      <c r="J585" s="13">
        <v>0.87719999999999998</v>
      </c>
      <c r="K585" s="13">
        <v>0.5</v>
      </c>
      <c r="Y585" s="3"/>
      <c r="Z585" s="3"/>
      <c r="AA585" s="3"/>
      <c r="AB585" s="3"/>
      <c r="AC585" s="3"/>
      <c r="AF585" s="7">
        <v>0.69444444444444453</v>
      </c>
      <c r="AG585" s="11">
        <f t="shared" si="275"/>
        <v>0.42321822189566494</v>
      </c>
      <c r="AH585" s="10">
        <v>4083</v>
      </c>
      <c r="AI585" s="10">
        <v>944</v>
      </c>
      <c r="AJ585" s="14">
        <f t="shared" si="269"/>
        <v>301</v>
      </c>
      <c r="AK585" s="11">
        <f t="shared" si="270"/>
        <v>0.23120254714670585</v>
      </c>
      <c r="AL585" s="11">
        <f t="shared" si="273"/>
        <v>0.66777408637873759</v>
      </c>
      <c r="AM585" s="8">
        <v>2355</v>
      </c>
      <c r="AN585" s="15">
        <f t="shared" si="274"/>
        <v>246</v>
      </c>
      <c r="AO585" s="13">
        <v>0.44040000000000001</v>
      </c>
      <c r="AP585" s="13">
        <f t="shared" si="272"/>
        <v>0.9556</v>
      </c>
      <c r="AS585" s="2"/>
      <c r="AT585" s="3"/>
    </row>
    <row r="586" spans="1:46" s="17" customFormat="1" ht="15.75" customHeight="1" x14ac:dyDescent="0.25">
      <c r="A586" s="7">
        <v>0.70833333333333337</v>
      </c>
      <c r="B586" s="11">
        <f t="shared" si="263"/>
        <v>0.25431530494821636</v>
      </c>
      <c r="C586" s="10">
        <v>3476</v>
      </c>
      <c r="D586" s="10">
        <v>1995</v>
      </c>
      <c r="E586" s="14">
        <f t="shared" si="265"/>
        <v>228</v>
      </c>
      <c r="F586" s="11">
        <f t="shared" si="264"/>
        <v>0.5739355581127733</v>
      </c>
      <c r="G586" s="11">
        <f t="shared" si="266"/>
        <v>0.58771929824561409</v>
      </c>
      <c r="H586" s="8">
        <v>2592</v>
      </c>
      <c r="I586" s="15">
        <f t="shared" si="267"/>
        <v>158</v>
      </c>
      <c r="J586" s="13">
        <v>0.878</v>
      </c>
      <c r="K586" s="13">
        <v>0.5</v>
      </c>
      <c r="Y586" s="3"/>
      <c r="Z586" s="3"/>
      <c r="AA586" s="3"/>
      <c r="AB586" s="3"/>
      <c r="AC586" s="3"/>
      <c r="AF586" s="7">
        <v>0.70833333333333337</v>
      </c>
      <c r="AG586" s="11">
        <f t="shared" si="275"/>
        <v>0.41637010676156583</v>
      </c>
      <c r="AH586" s="10">
        <v>4215</v>
      </c>
      <c r="AI586" s="10">
        <v>1036</v>
      </c>
      <c r="AJ586" s="14">
        <f t="shared" si="269"/>
        <v>132</v>
      </c>
      <c r="AK586" s="11">
        <f t="shared" si="270"/>
        <v>0.2457888493475682</v>
      </c>
      <c r="AL586" s="11">
        <f t="shared" si="273"/>
        <v>0.69696969696969702</v>
      </c>
      <c r="AM586" s="8">
        <v>2460</v>
      </c>
      <c r="AN586" s="15">
        <f t="shared" si="274"/>
        <v>105</v>
      </c>
      <c r="AO586" s="13">
        <v>0.45590000000000003</v>
      </c>
      <c r="AP586" s="13">
        <f t="shared" si="272"/>
        <v>0.9556</v>
      </c>
      <c r="AS586" s="2"/>
      <c r="AT586" s="3"/>
    </row>
    <row r="587" spans="1:46" s="17" customFormat="1" ht="15.75" customHeight="1" x14ac:dyDescent="0.25">
      <c r="A587" s="7">
        <v>0.72916666666666663</v>
      </c>
      <c r="B587" s="11">
        <f t="shared" si="263"/>
        <v>0.25183773482167165</v>
      </c>
      <c r="C587" s="10">
        <v>3673</v>
      </c>
      <c r="D587" s="10">
        <v>2077</v>
      </c>
      <c r="E587" s="14">
        <f t="shared" si="265"/>
        <v>197</v>
      </c>
      <c r="F587" s="11">
        <f t="shared" si="264"/>
        <v>0.56547781105363459</v>
      </c>
      <c r="G587" s="11">
        <f t="shared" si="266"/>
        <v>0.41624365482233505</v>
      </c>
      <c r="H587" s="8">
        <v>2748</v>
      </c>
      <c r="I587" s="15">
        <f t="shared" si="267"/>
        <v>156</v>
      </c>
      <c r="J587" s="13">
        <v>0.89180000000000004</v>
      </c>
      <c r="K587" s="13">
        <v>0.5</v>
      </c>
      <c r="Y587" s="3"/>
      <c r="Z587" s="3"/>
      <c r="AA587" s="3"/>
      <c r="AB587" s="3"/>
      <c r="AC587" s="3"/>
      <c r="AF587" s="7">
        <v>0.72916666666666663</v>
      </c>
      <c r="AG587" s="11">
        <f t="shared" si="275"/>
        <v>0.41151144346249718</v>
      </c>
      <c r="AH587" s="10">
        <v>4413</v>
      </c>
      <c r="AI587" s="10">
        <v>1127</v>
      </c>
      <c r="AJ587" s="14">
        <f t="shared" si="269"/>
        <v>198</v>
      </c>
      <c r="AK587" s="11">
        <f t="shared" si="270"/>
        <v>0.25538182642193519</v>
      </c>
      <c r="AL587" s="11">
        <f t="shared" si="273"/>
        <v>0.45959595959595961</v>
      </c>
      <c r="AM587" s="8">
        <v>2597</v>
      </c>
      <c r="AN587" s="15">
        <f t="shared" si="274"/>
        <v>137</v>
      </c>
      <c r="AO587" s="13">
        <v>0.4708</v>
      </c>
      <c r="AP587" s="13">
        <f t="shared" si="272"/>
        <v>0.9556</v>
      </c>
      <c r="AS587" s="2"/>
      <c r="AT587" s="3"/>
    </row>
    <row r="588" spans="1:46" s="17" customFormat="1" ht="15.75" customHeight="1" x14ac:dyDescent="0.25">
      <c r="A588" s="7">
        <v>0.75</v>
      </c>
      <c r="B588" s="11">
        <f t="shared" si="263"/>
        <v>0.25680933852140075</v>
      </c>
      <c r="C588" s="10">
        <v>3855</v>
      </c>
      <c r="D588" s="10">
        <v>2171</v>
      </c>
      <c r="E588" s="14">
        <f t="shared" si="265"/>
        <v>182</v>
      </c>
      <c r="F588" s="11">
        <f t="shared" si="264"/>
        <v>0.56316472114137484</v>
      </c>
      <c r="G588" s="11">
        <f t="shared" si="266"/>
        <v>0.51648351648351654</v>
      </c>
      <c r="H588" s="8">
        <v>2865</v>
      </c>
      <c r="I588" s="15">
        <f t="shared" si="267"/>
        <v>117</v>
      </c>
      <c r="J588" s="13">
        <v>0.88929999999999998</v>
      </c>
      <c r="K588" s="13">
        <v>0.5</v>
      </c>
      <c r="Y588" s="3"/>
      <c r="Z588" s="3"/>
      <c r="AA588" s="3"/>
      <c r="AB588" s="3"/>
      <c r="AC588" s="3"/>
      <c r="AF588" s="7">
        <v>0.75</v>
      </c>
      <c r="AG588" s="11">
        <f t="shared" si="275"/>
        <v>0.40674255691768829</v>
      </c>
      <c r="AH588" s="10">
        <v>4568</v>
      </c>
      <c r="AI588" s="10">
        <v>1236</v>
      </c>
      <c r="AJ588" s="14">
        <f t="shared" si="269"/>
        <v>155</v>
      </c>
      <c r="AK588" s="11">
        <f t="shared" si="270"/>
        <v>0.27057793345008757</v>
      </c>
      <c r="AL588" s="11">
        <f t="shared" si="273"/>
        <v>0.70322580645161292</v>
      </c>
      <c r="AM588" s="8">
        <v>2710</v>
      </c>
      <c r="AN588" s="15">
        <f t="shared" si="274"/>
        <v>113</v>
      </c>
      <c r="AO588" s="13">
        <v>0.48399999999999999</v>
      </c>
      <c r="AP588" s="13">
        <f t="shared" si="272"/>
        <v>0.9556</v>
      </c>
      <c r="AS588" s="2"/>
      <c r="AT588" s="3"/>
    </row>
    <row r="589" spans="1:46" s="17" customFormat="1" ht="15.75" customHeight="1" x14ac:dyDescent="0.15">
      <c r="F589" s="2"/>
      <c r="Y589" s="3"/>
      <c r="Z589" s="3"/>
      <c r="AA589" s="3"/>
      <c r="AB589" s="3"/>
      <c r="AC589" s="3"/>
      <c r="AH589" s="2"/>
      <c r="AI589" s="2"/>
      <c r="AJ589" s="2"/>
      <c r="AK589" s="2"/>
      <c r="AL589" s="2"/>
      <c r="AM589" s="2"/>
      <c r="AN589" s="2"/>
      <c r="AO589" s="5"/>
      <c r="AP589" s="2"/>
      <c r="AS589" s="2"/>
      <c r="AT589" s="3"/>
    </row>
    <row r="590" spans="1:46" s="17" customFormat="1" ht="15.75" customHeight="1" x14ac:dyDescent="0.15">
      <c r="F590" s="2"/>
      <c r="Y590" s="3"/>
      <c r="Z590" s="3"/>
      <c r="AA590" s="3"/>
      <c r="AB590" s="3"/>
      <c r="AC590" s="3"/>
      <c r="AH590" s="2"/>
      <c r="AI590" s="2"/>
      <c r="AJ590" s="2"/>
      <c r="AK590" s="2"/>
      <c r="AL590" s="2"/>
      <c r="AM590" s="2"/>
      <c r="AN590" s="2"/>
      <c r="AO590" s="5"/>
      <c r="AP590" s="2"/>
      <c r="AS590" s="2"/>
      <c r="AT590" s="3"/>
    </row>
    <row r="591" spans="1:46" s="17" customFormat="1" ht="15.75" customHeight="1" x14ac:dyDescent="0.15">
      <c r="F591" s="2"/>
      <c r="Y591" s="3"/>
      <c r="Z591" s="3"/>
      <c r="AA591" s="3"/>
      <c r="AB591" s="3"/>
      <c r="AC591" s="3"/>
      <c r="AH591" s="2"/>
      <c r="AI591" s="2"/>
      <c r="AJ591" s="2"/>
      <c r="AK591" s="2"/>
      <c r="AL591" s="2"/>
      <c r="AM591" s="2"/>
      <c r="AN591" s="2"/>
      <c r="AO591" s="5"/>
      <c r="AP591" s="2"/>
      <c r="AS591" s="2"/>
      <c r="AT591" s="3"/>
    </row>
    <row r="592" spans="1:46" s="17" customFormat="1" ht="15.75" customHeight="1" x14ac:dyDescent="0.15">
      <c r="F592" s="2"/>
      <c r="Y592" s="3"/>
      <c r="Z592" s="3"/>
      <c r="AA592" s="3"/>
      <c r="AB592" s="3"/>
      <c r="AC592" s="3"/>
      <c r="AH592" s="2"/>
      <c r="AI592" s="2"/>
      <c r="AJ592" s="2"/>
      <c r="AK592" s="2"/>
      <c r="AL592" s="2"/>
      <c r="AM592" s="2"/>
      <c r="AN592" s="2"/>
      <c r="AO592" s="5"/>
      <c r="AP592" s="2"/>
      <c r="AS592" s="2"/>
      <c r="AT592" s="3"/>
    </row>
    <row r="593" spans="1:46" s="17" customFormat="1" x14ac:dyDescent="0.15">
      <c r="A593" s="35">
        <v>43893</v>
      </c>
      <c r="B593" s="36"/>
      <c r="C593" s="36"/>
      <c r="D593" s="36"/>
      <c r="E593" s="36"/>
      <c r="F593" s="36"/>
      <c r="G593" s="37"/>
      <c r="Y593" s="3"/>
      <c r="Z593" s="3"/>
      <c r="AA593" s="3"/>
      <c r="AB593" s="3"/>
      <c r="AC593" s="3"/>
      <c r="AF593" s="35">
        <v>43892</v>
      </c>
      <c r="AG593" s="36"/>
      <c r="AH593" s="36"/>
      <c r="AI593" s="36"/>
      <c r="AJ593" s="36"/>
      <c r="AK593" s="36"/>
      <c r="AL593" s="37"/>
      <c r="AS593" s="2"/>
      <c r="AT593" s="3"/>
    </row>
    <row r="594" spans="1:46" s="17" customFormat="1" ht="15.75" customHeight="1" x14ac:dyDescent="0.25">
      <c r="A594" s="38" t="s">
        <v>78</v>
      </c>
      <c r="B594" s="39"/>
      <c r="C594" s="39"/>
      <c r="D594" s="39"/>
      <c r="E594" s="39"/>
      <c r="F594" s="39"/>
      <c r="G594" s="40"/>
      <c r="H594" s="18"/>
      <c r="I594" s="18"/>
      <c r="J594" s="18"/>
      <c r="K594" s="18"/>
      <c r="Y594" s="3"/>
      <c r="Z594" s="3"/>
      <c r="AA594" s="3"/>
      <c r="AB594" s="3"/>
      <c r="AC594" s="3"/>
      <c r="AF594" s="38" t="s">
        <v>76</v>
      </c>
      <c r="AG594" s="39"/>
      <c r="AH594" s="39"/>
      <c r="AI594" s="39"/>
      <c r="AJ594" s="39"/>
      <c r="AK594" s="39"/>
      <c r="AL594" s="40"/>
      <c r="AM594" s="18"/>
      <c r="AN594" s="18"/>
      <c r="AO594" s="18"/>
      <c r="AP594" s="18"/>
      <c r="AS594" s="2"/>
      <c r="AT594" s="3"/>
    </row>
    <row r="595" spans="1:46" s="17" customFormat="1" ht="15.75" customHeight="1" x14ac:dyDescent="0.25">
      <c r="A595" s="9" t="s">
        <v>0</v>
      </c>
      <c r="B595" s="16" t="s">
        <v>70</v>
      </c>
      <c r="C595" s="9" t="s">
        <v>1</v>
      </c>
      <c r="D595" s="9" t="s">
        <v>2</v>
      </c>
      <c r="E595" s="9" t="s">
        <v>3</v>
      </c>
      <c r="F595" s="9" t="s">
        <v>4</v>
      </c>
      <c r="G595" s="9" t="s">
        <v>5</v>
      </c>
      <c r="H595" s="6" t="s">
        <v>6</v>
      </c>
      <c r="I595" s="9" t="s">
        <v>7</v>
      </c>
      <c r="J595" s="9" t="s">
        <v>8</v>
      </c>
      <c r="K595" s="9" t="s">
        <v>71</v>
      </c>
      <c r="Y595" s="3"/>
      <c r="Z595" s="3"/>
      <c r="AA595" s="3"/>
      <c r="AB595" s="3"/>
      <c r="AC595" s="3"/>
      <c r="AF595" s="9" t="s">
        <v>0</v>
      </c>
      <c r="AG595" s="16" t="s">
        <v>70</v>
      </c>
      <c r="AH595" s="9" t="s">
        <v>1</v>
      </c>
      <c r="AI595" s="9" t="s">
        <v>2</v>
      </c>
      <c r="AJ595" s="9" t="s">
        <v>3</v>
      </c>
      <c r="AK595" s="9" t="s">
        <v>4</v>
      </c>
      <c r="AL595" s="9" t="s">
        <v>5</v>
      </c>
      <c r="AM595" s="6" t="s">
        <v>6</v>
      </c>
      <c r="AN595" s="9" t="s">
        <v>7</v>
      </c>
      <c r="AO595" s="9" t="s">
        <v>8</v>
      </c>
      <c r="AP595" s="9" t="s">
        <v>71</v>
      </c>
      <c r="AS595" s="2"/>
      <c r="AT595" s="3"/>
    </row>
    <row r="596" spans="1:46" s="17" customFormat="1" ht="15.75" customHeight="1" x14ac:dyDescent="0.25">
      <c r="A596" s="7">
        <v>0.39583333333333331</v>
      </c>
      <c r="B596" s="11">
        <v>0.22540983606557377</v>
      </c>
      <c r="C596" s="10">
        <v>244</v>
      </c>
      <c r="D596" s="10">
        <v>162</v>
      </c>
      <c r="E596" s="10">
        <v>244</v>
      </c>
      <c r="F596" s="11">
        <v>0.66393442622950816</v>
      </c>
      <c r="G596" s="12">
        <v>0.66393442622950816</v>
      </c>
      <c r="H596" s="8">
        <v>189</v>
      </c>
      <c r="I596" s="15">
        <v>189</v>
      </c>
      <c r="J596" s="13">
        <v>0.72</v>
      </c>
      <c r="K596" s="13" t="s">
        <v>74</v>
      </c>
      <c r="Y596" s="3"/>
      <c r="Z596" s="3"/>
      <c r="AA596" s="3"/>
      <c r="AB596" s="3"/>
      <c r="AC596" s="3"/>
      <c r="AF596" s="7">
        <v>0.39583333333333331</v>
      </c>
      <c r="AG596" s="11">
        <f>(AH596-AM596)/AH596</f>
        <v>0.31578947368421051</v>
      </c>
      <c r="AH596" s="10">
        <v>247</v>
      </c>
      <c r="AI596" s="10">
        <v>133</v>
      </c>
      <c r="AJ596" s="10">
        <v>247</v>
      </c>
      <c r="AK596" s="11">
        <f>AI596/AH596</f>
        <v>0.53846153846153844</v>
      </c>
      <c r="AL596" s="12">
        <f>AI596/AH596</f>
        <v>0.53846153846153844</v>
      </c>
      <c r="AM596" s="8">
        <v>169</v>
      </c>
      <c r="AN596" s="15">
        <f>AM596</f>
        <v>169</v>
      </c>
      <c r="AO596" s="13">
        <v>0.52939999999999998</v>
      </c>
      <c r="AP596" s="13" t="s">
        <v>74</v>
      </c>
      <c r="AS596" s="2"/>
      <c r="AT596" s="3"/>
    </row>
    <row r="597" spans="1:46" s="17" customFormat="1" ht="15.75" customHeight="1" x14ac:dyDescent="0.25">
      <c r="A597" s="7">
        <v>0.41666666666666669</v>
      </c>
      <c r="B597" s="11">
        <v>0.26459143968871596</v>
      </c>
      <c r="C597" s="10">
        <v>514</v>
      </c>
      <c r="D597" s="10">
        <v>302</v>
      </c>
      <c r="E597" s="14">
        <v>270</v>
      </c>
      <c r="F597" s="11">
        <v>0.58754863813229574</v>
      </c>
      <c r="G597" s="11">
        <v>0.51851851851851849</v>
      </c>
      <c r="H597" s="8">
        <v>378</v>
      </c>
      <c r="I597" s="15">
        <v>189</v>
      </c>
      <c r="J597" s="13">
        <v>0.625</v>
      </c>
      <c r="K597" s="13" t="s">
        <v>74</v>
      </c>
      <c r="Y597" s="3"/>
      <c r="Z597" s="3"/>
      <c r="AA597" s="3"/>
      <c r="AB597" s="3"/>
      <c r="AC597" s="3"/>
      <c r="AF597" s="7">
        <v>0.41666666666666669</v>
      </c>
      <c r="AG597" s="11">
        <f t="shared" ref="AG597:AG607" si="276">(AH597-AM597)/AH597</f>
        <v>0.39468690702087289</v>
      </c>
      <c r="AH597" s="10">
        <v>527</v>
      </c>
      <c r="AI597" s="10">
        <v>172</v>
      </c>
      <c r="AJ597" s="14">
        <f t="shared" ref="AJ597:AJ613" si="277">AH597-AH596</f>
        <v>280</v>
      </c>
      <c r="AK597" s="11">
        <f t="shared" ref="AK597:AK613" si="278">AI597/AH597</f>
        <v>0.32637571157495254</v>
      </c>
      <c r="AL597" s="11">
        <f t="shared" ref="AL597:AL598" si="279">(AI597-AI596)/AJ597</f>
        <v>0.13928571428571429</v>
      </c>
      <c r="AM597" s="8">
        <v>319</v>
      </c>
      <c r="AN597" s="15">
        <f t="shared" ref="AN597:AN613" si="280">AM597-AM596</f>
        <v>150</v>
      </c>
      <c r="AO597" s="13">
        <v>0.45</v>
      </c>
      <c r="AP597" s="13" t="s">
        <v>74</v>
      </c>
      <c r="AS597" s="2"/>
      <c r="AT597" s="3"/>
    </row>
    <row r="598" spans="1:46" s="17" customFormat="1" ht="15.75" customHeight="1" x14ac:dyDescent="0.25">
      <c r="A598" s="7">
        <v>0.43958333333333338</v>
      </c>
      <c r="B598" s="11">
        <v>0.31170483460559795</v>
      </c>
      <c r="C598" s="10">
        <v>786</v>
      </c>
      <c r="D598" s="10">
        <v>339</v>
      </c>
      <c r="E598" s="14">
        <v>272</v>
      </c>
      <c r="F598" s="11">
        <v>0.43129770992366412</v>
      </c>
      <c r="G598" s="11">
        <v>0.13602941176470587</v>
      </c>
      <c r="H598" s="8">
        <v>541</v>
      </c>
      <c r="I598" s="15">
        <v>163</v>
      </c>
      <c r="J598" s="13">
        <v>0.623</v>
      </c>
      <c r="K598" s="13" t="s">
        <v>74</v>
      </c>
      <c r="Y598" s="3"/>
      <c r="Z598" s="3"/>
      <c r="AA598" s="3"/>
      <c r="AB598" s="3"/>
      <c r="AC598" s="3"/>
      <c r="AF598" s="7">
        <v>0.43958333333333338</v>
      </c>
      <c r="AG598" s="11">
        <f t="shared" si="276"/>
        <v>0.47687224669603523</v>
      </c>
      <c r="AH598" s="10">
        <v>908</v>
      </c>
      <c r="AI598" s="10">
        <v>205</v>
      </c>
      <c r="AJ598" s="14">
        <f t="shared" si="277"/>
        <v>381</v>
      </c>
      <c r="AK598" s="11">
        <f t="shared" si="278"/>
        <v>0.22577092511013216</v>
      </c>
      <c r="AL598" s="11">
        <f t="shared" si="279"/>
        <v>8.6614173228346455E-2</v>
      </c>
      <c r="AM598" s="8">
        <v>475</v>
      </c>
      <c r="AN598" s="15">
        <f t="shared" si="280"/>
        <v>156</v>
      </c>
      <c r="AO598" s="13">
        <v>0.51519999999999999</v>
      </c>
      <c r="AP598" s="13">
        <v>0</v>
      </c>
      <c r="AS598" s="2"/>
      <c r="AT598" s="3"/>
    </row>
    <row r="599" spans="1:46" s="17" customFormat="1" ht="15.75" customHeight="1" x14ac:dyDescent="0.25">
      <c r="A599" s="7">
        <v>0.45833333333333331</v>
      </c>
      <c r="B599" s="11">
        <v>0.36113657195233728</v>
      </c>
      <c r="C599" s="10">
        <v>1091</v>
      </c>
      <c r="D599" s="10">
        <v>381</v>
      </c>
      <c r="E599" s="14">
        <v>305</v>
      </c>
      <c r="F599" s="11">
        <v>0.34922089825847846</v>
      </c>
      <c r="G599" s="11">
        <v>0.13770491803278689</v>
      </c>
      <c r="H599" s="8">
        <v>697</v>
      </c>
      <c r="I599" s="15">
        <v>156</v>
      </c>
      <c r="J599" s="13">
        <v>0.56789999999999996</v>
      </c>
      <c r="K599" s="13" t="s">
        <v>74</v>
      </c>
      <c r="Y599" s="3"/>
      <c r="Z599" s="3"/>
      <c r="AA599" s="3"/>
      <c r="AB599" s="3"/>
      <c r="AC599" s="3"/>
      <c r="AF599" s="7">
        <v>0.45833333333333331</v>
      </c>
      <c r="AG599" s="11">
        <f t="shared" si="276"/>
        <v>0.49357945425361155</v>
      </c>
      <c r="AH599" s="10">
        <v>1246</v>
      </c>
      <c r="AI599" s="10">
        <v>220</v>
      </c>
      <c r="AJ599" s="14">
        <f t="shared" si="277"/>
        <v>338</v>
      </c>
      <c r="AK599" s="11">
        <f t="shared" si="278"/>
        <v>0.17656500802568217</v>
      </c>
      <c r="AL599" s="11">
        <f>(AI599-AI598)/AJ599</f>
        <v>4.4378698224852069E-2</v>
      </c>
      <c r="AM599" s="8">
        <v>631</v>
      </c>
      <c r="AN599" s="15">
        <f t="shared" si="280"/>
        <v>156</v>
      </c>
      <c r="AO599" s="13">
        <v>0.36359999999999998</v>
      </c>
      <c r="AP599" s="13">
        <v>0</v>
      </c>
      <c r="AS599" s="2"/>
      <c r="AT599" s="3"/>
    </row>
    <row r="600" spans="1:46" s="17" customFormat="1" ht="15.75" customHeight="1" x14ac:dyDescent="0.25">
      <c r="A600" s="7">
        <v>0.47916666666666669</v>
      </c>
      <c r="B600" s="11">
        <v>0.38337012509197937</v>
      </c>
      <c r="C600" s="10">
        <v>1359</v>
      </c>
      <c r="D600" s="10">
        <v>409</v>
      </c>
      <c r="E600" s="14">
        <v>268</v>
      </c>
      <c r="F600" s="11">
        <v>0.30095658572479767</v>
      </c>
      <c r="G600" s="11">
        <v>0.1044776119402985</v>
      </c>
      <c r="H600" s="8">
        <v>838</v>
      </c>
      <c r="I600" s="15">
        <v>141</v>
      </c>
      <c r="J600" s="13">
        <v>0.4904</v>
      </c>
      <c r="K600" s="13" t="s">
        <v>74</v>
      </c>
      <c r="Y600" s="3"/>
      <c r="Z600" s="3"/>
      <c r="AA600" s="3"/>
      <c r="AB600" s="3"/>
      <c r="AC600" s="3"/>
      <c r="AF600" s="7">
        <v>0.47916666666666669</v>
      </c>
      <c r="AG600" s="11">
        <f t="shared" si="276"/>
        <v>0.51182108626198086</v>
      </c>
      <c r="AH600" s="10">
        <v>1565</v>
      </c>
      <c r="AI600" s="10">
        <v>235</v>
      </c>
      <c r="AJ600" s="14">
        <f t="shared" si="277"/>
        <v>319</v>
      </c>
      <c r="AK600" s="11">
        <f t="shared" si="278"/>
        <v>0.15015974440894569</v>
      </c>
      <c r="AL600" s="11">
        <f t="shared" ref="AL600:AL613" si="281">(AI600-AI599)/AJ600</f>
        <v>4.7021943573667714E-2</v>
      </c>
      <c r="AM600" s="8">
        <v>764</v>
      </c>
      <c r="AN600" s="15">
        <f t="shared" si="280"/>
        <v>133</v>
      </c>
      <c r="AO600" s="13">
        <v>0.31709999999999999</v>
      </c>
      <c r="AP600" s="13">
        <v>0</v>
      </c>
      <c r="AS600" s="2"/>
      <c r="AT600" s="3"/>
    </row>
    <row r="601" spans="1:46" s="17" customFormat="1" ht="15.75" customHeight="1" x14ac:dyDescent="0.25">
      <c r="A601" s="7">
        <v>0.5</v>
      </c>
      <c r="B601" s="11">
        <v>0.40271226415094341</v>
      </c>
      <c r="C601" s="10">
        <v>1696</v>
      </c>
      <c r="D601" s="10">
        <v>454</v>
      </c>
      <c r="E601" s="14">
        <v>337</v>
      </c>
      <c r="F601" s="11">
        <v>0.267688679245283</v>
      </c>
      <c r="G601" s="11">
        <v>0.13353115727002968</v>
      </c>
      <c r="H601" s="8">
        <v>1013</v>
      </c>
      <c r="I601" s="15">
        <v>175</v>
      </c>
      <c r="J601" s="13">
        <v>0.5</v>
      </c>
      <c r="K601" s="13" t="s">
        <v>74</v>
      </c>
      <c r="Y601" s="3"/>
      <c r="Z601" s="3"/>
      <c r="AA601" s="3"/>
      <c r="AB601" s="3"/>
      <c r="AC601" s="3"/>
      <c r="AF601" s="7">
        <v>0.5</v>
      </c>
      <c r="AG601" s="11">
        <f t="shared" si="276"/>
        <v>0.53100573215216262</v>
      </c>
      <c r="AH601" s="10">
        <v>1919</v>
      </c>
      <c r="AI601" s="10">
        <v>244</v>
      </c>
      <c r="AJ601" s="14">
        <f t="shared" si="277"/>
        <v>354</v>
      </c>
      <c r="AK601" s="11">
        <f t="shared" si="278"/>
        <v>0.12714955706096925</v>
      </c>
      <c r="AL601" s="11">
        <f t="shared" si="281"/>
        <v>2.5423728813559324E-2</v>
      </c>
      <c r="AM601" s="8">
        <v>900</v>
      </c>
      <c r="AN601" s="15">
        <f t="shared" si="280"/>
        <v>136</v>
      </c>
      <c r="AO601" s="13">
        <v>0.26250000000000001</v>
      </c>
      <c r="AP601" s="13">
        <v>0</v>
      </c>
      <c r="AS601" s="2"/>
      <c r="AT601" s="3"/>
    </row>
    <row r="602" spans="1:46" s="17" customFormat="1" ht="15.75" customHeight="1" x14ac:dyDescent="0.25">
      <c r="A602" s="7">
        <v>0.52083333333333337</v>
      </c>
      <c r="B602" s="11">
        <v>0.41018766756032171</v>
      </c>
      <c r="C602" s="10">
        <v>1865</v>
      </c>
      <c r="D602" s="10">
        <v>471</v>
      </c>
      <c r="E602" s="14">
        <v>169</v>
      </c>
      <c r="F602" s="11">
        <v>0.25254691689008041</v>
      </c>
      <c r="G602" s="11">
        <v>0.10059171597633136</v>
      </c>
      <c r="H602" s="8">
        <v>1100</v>
      </c>
      <c r="I602" s="15">
        <v>87</v>
      </c>
      <c r="J602" s="13">
        <v>0.53620000000000001</v>
      </c>
      <c r="K602" s="13" t="s">
        <v>74</v>
      </c>
      <c r="Y602" s="3"/>
      <c r="Z602" s="3"/>
      <c r="AA602" s="3"/>
      <c r="AB602" s="3"/>
      <c r="AC602" s="3"/>
      <c r="AF602" s="7">
        <v>0.52083333333333337</v>
      </c>
      <c r="AG602" s="11">
        <f t="shared" si="276"/>
        <v>0.55376838235294112</v>
      </c>
      <c r="AH602" s="10">
        <v>2176</v>
      </c>
      <c r="AI602" s="10">
        <v>258</v>
      </c>
      <c r="AJ602" s="14">
        <f t="shared" si="277"/>
        <v>257</v>
      </c>
      <c r="AK602" s="11">
        <f t="shared" si="278"/>
        <v>0.11856617647058823</v>
      </c>
      <c r="AL602" s="11">
        <f t="shared" si="281"/>
        <v>5.4474708171206226E-2</v>
      </c>
      <c r="AM602" s="8">
        <v>971</v>
      </c>
      <c r="AN602" s="15">
        <f t="shared" si="280"/>
        <v>71</v>
      </c>
      <c r="AO602" s="13">
        <v>0.27529999999999999</v>
      </c>
      <c r="AP602" s="13">
        <v>0</v>
      </c>
      <c r="AS602" s="2"/>
      <c r="AT602" s="3"/>
    </row>
    <row r="603" spans="1:46" s="17" customFormat="1" ht="15.75" customHeight="1" x14ac:dyDescent="0.25">
      <c r="A603" s="7">
        <v>0.54166666666666696</v>
      </c>
      <c r="B603" s="11">
        <v>0.43478260869565216</v>
      </c>
      <c r="C603" s="10">
        <v>2139</v>
      </c>
      <c r="D603" s="10">
        <v>494</v>
      </c>
      <c r="E603" s="14">
        <v>274</v>
      </c>
      <c r="F603" s="11">
        <v>0.23094904160822816</v>
      </c>
      <c r="G603" s="11">
        <v>8.3941605839416053E-2</v>
      </c>
      <c r="H603" s="8">
        <v>1209</v>
      </c>
      <c r="I603" s="15">
        <v>109</v>
      </c>
      <c r="J603" s="13">
        <v>0.4471</v>
      </c>
      <c r="K603" s="13" t="s">
        <v>74</v>
      </c>
      <c r="Y603" s="3"/>
      <c r="Z603" s="3"/>
      <c r="AA603" s="3"/>
      <c r="AB603" s="3"/>
      <c r="AC603" s="3"/>
      <c r="AF603" s="7">
        <v>0.54166666666666696</v>
      </c>
      <c r="AG603" s="11">
        <f t="shared" si="276"/>
        <v>0.57578220235676558</v>
      </c>
      <c r="AH603" s="10">
        <v>2461</v>
      </c>
      <c r="AI603" s="10">
        <v>260</v>
      </c>
      <c r="AJ603" s="14">
        <f t="shared" si="277"/>
        <v>285</v>
      </c>
      <c r="AK603" s="11">
        <f t="shared" si="278"/>
        <v>0.10564811052417716</v>
      </c>
      <c r="AL603" s="11">
        <f t="shared" si="281"/>
        <v>7.0175438596491229E-3</v>
      </c>
      <c r="AM603" s="8">
        <v>1044</v>
      </c>
      <c r="AN603" s="15">
        <f t="shared" si="280"/>
        <v>73</v>
      </c>
      <c r="AO603" s="13">
        <v>0.245</v>
      </c>
      <c r="AP603" s="13">
        <v>0</v>
      </c>
      <c r="AS603" s="2"/>
      <c r="AT603" s="3"/>
    </row>
    <row r="604" spans="1:46" s="17" customFormat="1" x14ac:dyDescent="0.25">
      <c r="A604" s="7">
        <v>0.5625</v>
      </c>
      <c r="B604" s="11">
        <v>0.44121419410004276</v>
      </c>
      <c r="C604" s="10">
        <v>2339</v>
      </c>
      <c r="D604" s="10">
        <v>536</v>
      </c>
      <c r="E604" s="14">
        <v>200</v>
      </c>
      <c r="F604" s="11">
        <v>0.22915775972637881</v>
      </c>
      <c r="G604" s="11">
        <v>0.21</v>
      </c>
      <c r="H604" s="8">
        <v>1307</v>
      </c>
      <c r="I604" s="15">
        <v>98</v>
      </c>
      <c r="J604" s="13">
        <v>0.44390000000000002</v>
      </c>
      <c r="K604" s="13" t="s">
        <v>74</v>
      </c>
      <c r="Y604" s="3"/>
      <c r="Z604" s="3"/>
      <c r="AA604" s="3"/>
      <c r="AB604" s="3"/>
      <c r="AC604" s="3"/>
      <c r="AF604" s="7">
        <v>0.5625</v>
      </c>
      <c r="AG604" s="11">
        <f t="shared" si="276"/>
        <v>0.56394913986537021</v>
      </c>
      <c r="AH604" s="10">
        <v>2674</v>
      </c>
      <c r="AI604" s="10">
        <v>288</v>
      </c>
      <c r="AJ604" s="14">
        <f t="shared" si="277"/>
        <v>213</v>
      </c>
      <c r="AK604" s="11">
        <f t="shared" si="278"/>
        <v>0.10770381451009724</v>
      </c>
      <c r="AL604" s="11">
        <f t="shared" si="281"/>
        <v>0.13145539906103287</v>
      </c>
      <c r="AM604" s="8">
        <v>1166</v>
      </c>
      <c r="AN604" s="15">
        <f t="shared" si="280"/>
        <v>122</v>
      </c>
      <c r="AO604" s="13">
        <v>0.2465</v>
      </c>
      <c r="AP604" s="13">
        <v>0</v>
      </c>
      <c r="AS604" s="2"/>
      <c r="AT604" s="3"/>
    </row>
    <row r="605" spans="1:46" s="17" customFormat="1" ht="15.75" customHeight="1" x14ac:dyDescent="0.25">
      <c r="A605" s="7">
        <v>0.58333333333333337</v>
      </c>
      <c r="B605" s="11">
        <f t="shared" ref="B605:B607" si="282">(C605-H605)/C605</f>
        <v>0.44512899499422409</v>
      </c>
      <c r="C605" s="10">
        <v>2597</v>
      </c>
      <c r="D605" s="10">
        <v>569</v>
      </c>
      <c r="E605" s="14">
        <f t="shared" ref="E605:E613" si="283">C605-C604</f>
        <v>258</v>
      </c>
      <c r="F605" s="11">
        <f t="shared" ref="F605:F613" si="284">D605/C605</f>
        <v>0.21909896033885251</v>
      </c>
      <c r="G605" s="11">
        <f>(D605-D604)/E605</f>
        <v>0.12790697674418605</v>
      </c>
      <c r="H605" s="8">
        <v>1441</v>
      </c>
      <c r="I605" s="15">
        <f t="shared" ref="I605" si="285">H605-H604</f>
        <v>134</v>
      </c>
      <c r="J605" s="13">
        <f>$AO$11</f>
        <v>0.87760000000000005</v>
      </c>
      <c r="K605" s="13">
        <f t="shared" ref="K605:K613" si="286">$AO$12</f>
        <v>0.9556</v>
      </c>
      <c r="Y605" s="3"/>
      <c r="Z605" s="3"/>
      <c r="AA605" s="3"/>
      <c r="AB605" s="3"/>
      <c r="AC605" s="3"/>
      <c r="AF605" s="7">
        <v>0.58333333333333337</v>
      </c>
      <c r="AG605" s="11">
        <f t="shared" si="276"/>
        <v>0.56243441762854141</v>
      </c>
      <c r="AH605" s="10">
        <v>2859</v>
      </c>
      <c r="AI605" s="10">
        <v>318</v>
      </c>
      <c r="AJ605" s="14">
        <f t="shared" si="277"/>
        <v>185</v>
      </c>
      <c r="AK605" s="11">
        <f t="shared" si="278"/>
        <v>0.11122770199370409</v>
      </c>
      <c r="AL605" s="11">
        <f t="shared" si="281"/>
        <v>0.16216216216216217</v>
      </c>
      <c r="AM605" s="8">
        <v>1251</v>
      </c>
      <c r="AN605" s="15">
        <f t="shared" si="280"/>
        <v>85</v>
      </c>
      <c r="AO605" s="13">
        <v>0.2288</v>
      </c>
      <c r="AP605" s="13">
        <v>0</v>
      </c>
      <c r="AS605" s="2"/>
      <c r="AT605" s="3"/>
    </row>
    <row r="606" spans="1:46" s="17" customFormat="1" ht="15.75" customHeight="1" x14ac:dyDescent="0.25">
      <c r="A606" s="7">
        <v>0.60416666666666663</v>
      </c>
      <c r="B606" s="11">
        <f t="shared" si="282"/>
        <v>0.44676409185803756</v>
      </c>
      <c r="C606" s="10">
        <v>2874</v>
      </c>
      <c r="D606" s="10">
        <v>608</v>
      </c>
      <c r="E606" s="14">
        <f t="shared" si="283"/>
        <v>277</v>
      </c>
      <c r="F606" s="11">
        <f t="shared" si="284"/>
        <v>0.2115518441196938</v>
      </c>
      <c r="G606" s="11">
        <f t="shared" ref="G606:G613" si="287">(D606-D605)/E606</f>
        <v>0.1407942238267148</v>
      </c>
      <c r="H606" s="8">
        <v>1590</v>
      </c>
      <c r="I606" s="15">
        <f>H606-H605</f>
        <v>149</v>
      </c>
      <c r="J606" s="13">
        <f>$AO$11</f>
        <v>0.87760000000000005</v>
      </c>
      <c r="K606" s="13">
        <f t="shared" si="286"/>
        <v>0.9556</v>
      </c>
      <c r="Y606" s="3"/>
      <c r="Z606" s="3"/>
      <c r="AA606" s="3"/>
      <c r="AB606" s="3"/>
      <c r="AC606" s="3"/>
      <c r="AF606" s="7">
        <v>0.60416666666666663</v>
      </c>
      <c r="AG606" s="11">
        <f t="shared" si="276"/>
        <v>0.54330708661417326</v>
      </c>
      <c r="AH606" s="10">
        <v>3048</v>
      </c>
      <c r="AI606" s="10">
        <v>407</v>
      </c>
      <c r="AJ606" s="14">
        <f t="shared" si="277"/>
        <v>189</v>
      </c>
      <c r="AK606" s="11">
        <f t="shared" si="278"/>
        <v>0.13353018372703412</v>
      </c>
      <c r="AL606" s="11">
        <f t="shared" si="281"/>
        <v>0.47089947089947087</v>
      </c>
      <c r="AM606" s="8">
        <v>1392</v>
      </c>
      <c r="AN606" s="15">
        <f t="shared" si="280"/>
        <v>141</v>
      </c>
      <c r="AO606" s="13">
        <v>0.24299999999999999</v>
      </c>
      <c r="AP606" s="13">
        <v>8.3299999999999999E-2</v>
      </c>
      <c r="AS606" s="2"/>
      <c r="AT606" s="3"/>
    </row>
    <row r="607" spans="1:46" s="17" customFormat="1" ht="15.75" customHeight="1" x14ac:dyDescent="0.25">
      <c r="A607" s="7">
        <v>0.625</v>
      </c>
      <c r="B607" s="11">
        <f t="shared" si="282"/>
        <v>0.44314592545799114</v>
      </c>
      <c r="C607" s="10">
        <v>3166</v>
      </c>
      <c r="D607" s="10">
        <v>683</v>
      </c>
      <c r="E607" s="14">
        <f t="shared" si="283"/>
        <v>292</v>
      </c>
      <c r="F607" s="11">
        <f t="shared" si="284"/>
        <v>0.21572962728995579</v>
      </c>
      <c r="G607" s="11">
        <f t="shared" si="287"/>
        <v>0.25684931506849318</v>
      </c>
      <c r="H607" s="8">
        <v>1763</v>
      </c>
      <c r="I607" s="15">
        <v>173</v>
      </c>
      <c r="J607" s="13">
        <f>$AO$11</f>
        <v>0.87760000000000005</v>
      </c>
      <c r="K607" s="13">
        <f t="shared" si="286"/>
        <v>0.9556</v>
      </c>
      <c r="Y607" s="3"/>
      <c r="Z607" s="3"/>
      <c r="AA607" s="3"/>
      <c r="AB607" s="3"/>
      <c r="AC607" s="3"/>
      <c r="AF607" s="7">
        <v>0.625</v>
      </c>
      <c r="AG607" s="11">
        <f t="shared" si="276"/>
        <v>0.53054367745876607</v>
      </c>
      <c r="AH607" s="10">
        <v>3274</v>
      </c>
      <c r="AI607" s="10">
        <v>482</v>
      </c>
      <c r="AJ607" s="14">
        <f t="shared" si="277"/>
        <v>226</v>
      </c>
      <c r="AK607" s="11">
        <f t="shared" si="278"/>
        <v>0.1472205253512523</v>
      </c>
      <c r="AL607" s="11">
        <f t="shared" si="281"/>
        <v>0.33185840707964603</v>
      </c>
      <c r="AM607" s="8">
        <v>1537</v>
      </c>
      <c r="AN607" s="15">
        <f t="shared" si="280"/>
        <v>145</v>
      </c>
      <c r="AO607" s="13">
        <v>0.27300000000000002</v>
      </c>
      <c r="AP607" s="13">
        <v>7.6899999999999996E-2</v>
      </c>
      <c r="AS607" s="2"/>
      <c r="AT607" s="3"/>
    </row>
    <row r="608" spans="1:46" s="17" customFormat="1" ht="15.75" customHeight="1" x14ac:dyDescent="0.25">
      <c r="A608" s="7">
        <v>0.64583333333333337</v>
      </c>
      <c r="B608" s="11">
        <f>(C608-H608)/C608</f>
        <v>0.44377853881278539</v>
      </c>
      <c r="C608" s="10">
        <v>3504</v>
      </c>
      <c r="D608" s="10">
        <v>718</v>
      </c>
      <c r="E608" s="14">
        <f t="shared" si="283"/>
        <v>338</v>
      </c>
      <c r="F608" s="11">
        <f t="shared" si="284"/>
        <v>0.20490867579908675</v>
      </c>
      <c r="G608" s="11">
        <f t="shared" si="287"/>
        <v>0.10355029585798817</v>
      </c>
      <c r="H608" s="8">
        <v>1949</v>
      </c>
      <c r="I608" s="15">
        <f t="shared" ref="I608:I613" si="288">H608-H607</f>
        <v>186</v>
      </c>
      <c r="J608" s="13">
        <f>$AO$11</f>
        <v>0.87760000000000005</v>
      </c>
      <c r="K608" s="13">
        <f t="shared" si="286"/>
        <v>0.9556</v>
      </c>
      <c r="Y608" s="3"/>
      <c r="Z608" s="3"/>
      <c r="AA608" s="3"/>
      <c r="AB608" s="3"/>
      <c r="AC608" s="3"/>
      <c r="AF608" s="7">
        <v>0.64583333333333337</v>
      </c>
      <c r="AG608" s="11">
        <f>(AH608-AM608)/AH608</f>
        <v>0.53461217681401163</v>
      </c>
      <c r="AH608" s="10">
        <v>3597</v>
      </c>
      <c r="AI608" s="10">
        <v>511</v>
      </c>
      <c r="AJ608" s="14">
        <f t="shared" si="277"/>
        <v>323</v>
      </c>
      <c r="AK608" s="11">
        <f t="shared" si="278"/>
        <v>0.14206283013622464</v>
      </c>
      <c r="AL608" s="11">
        <f t="shared" si="281"/>
        <v>8.9783281733746126E-2</v>
      </c>
      <c r="AM608" s="8">
        <v>1674</v>
      </c>
      <c r="AN608" s="15">
        <f t="shared" si="280"/>
        <v>137</v>
      </c>
      <c r="AO608" s="13">
        <v>0.30209999999999998</v>
      </c>
      <c r="AP608" s="13">
        <v>7.6899999999999996E-2</v>
      </c>
      <c r="AS608" s="2"/>
      <c r="AT608" s="3"/>
    </row>
    <row r="609" spans="1:46" s="17" customFormat="1" ht="15.75" customHeight="1" x14ac:dyDescent="0.25">
      <c r="A609" s="7">
        <v>0.66666666666666663</v>
      </c>
      <c r="B609" s="11">
        <f t="shared" ref="B609:B613" si="289">(C609-H609)/C609</f>
        <v>0.44235854045478584</v>
      </c>
      <c r="C609" s="10">
        <v>3782</v>
      </c>
      <c r="D609" s="10">
        <v>743</v>
      </c>
      <c r="E609" s="14">
        <f t="shared" si="283"/>
        <v>278</v>
      </c>
      <c r="F609" s="11">
        <f t="shared" si="284"/>
        <v>0.19645690111052352</v>
      </c>
      <c r="G609" s="11">
        <f t="shared" si="287"/>
        <v>8.9928057553956831E-2</v>
      </c>
      <c r="H609" s="8">
        <v>2109</v>
      </c>
      <c r="I609" s="15">
        <f t="shared" si="288"/>
        <v>160</v>
      </c>
      <c r="J609" s="13">
        <v>0.42159999999999997</v>
      </c>
      <c r="K609" s="13">
        <f t="shared" si="286"/>
        <v>0.9556</v>
      </c>
      <c r="Y609" s="3"/>
      <c r="Z609" s="3"/>
      <c r="AA609" s="3"/>
      <c r="AB609" s="3"/>
      <c r="AC609" s="3"/>
      <c r="AF609" s="7">
        <v>0.66666666666666663</v>
      </c>
      <c r="AG609" s="11">
        <f t="shared" ref="AG609:AG613" si="290">(AH609-AM609)/AH609</f>
        <v>0.54188948306595364</v>
      </c>
      <c r="AH609" s="10">
        <v>3927</v>
      </c>
      <c r="AI609" s="10">
        <v>525</v>
      </c>
      <c r="AJ609" s="14">
        <f t="shared" si="277"/>
        <v>330</v>
      </c>
      <c r="AK609" s="11">
        <f t="shared" si="278"/>
        <v>0.13368983957219252</v>
      </c>
      <c r="AL609" s="11">
        <f t="shared" si="281"/>
        <v>4.2424242424242427E-2</v>
      </c>
      <c r="AM609" s="8">
        <v>1799</v>
      </c>
      <c r="AN609" s="15">
        <f t="shared" si="280"/>
        <v>125</v>
      </c>
      <c r="AO609" s="13">
        <v>0.28710000000000002</v>
      </c>
      <c r="AP609" s="13">
        <v>7.6899999999999996E-2</v>
      </c>
      <c r="AS609" s="2"/>
      <c r="AT609" s="3"/>
    </row>
    <row r="610" spans="1:46" s="17" customFormat="1" ht="15.75" customHeight="1" x14ac:dyDescent="0.25">
      <c r="A610" s="7">
        <v>0.69444444444444453</v>
      </c>
      <c r="B610" s="11">
        <f t="shared" si="289"/>
        <v>0.42321822189566494</v>
      </c>
      <c r="C610" s="10">
        <v>4083</v>
      </c>
      <c r="D610" s="10">
        <v>944</v>
      </c>
      <c r="E610" s="14">
        <f t="shared" si="283"/>
        <v>301</v>
      </c>
      <c r="F610" s="11">
        <f t="shared" si="284"/>
        <v>0.23120254714670585</v>
      </c>
      <c r="G610" s="11">
        <f t="shared" si="287"/>
        <v>0.66777408637873759</v>
      </c>
      <c r="H610" s="8">
        <v>2355</v>
      </c>
      <c r="I610" s="15">
        <f t="shared" si="288"/>
        <v>246</v>
      </c>
      <c r="J610" s="13">
        <v>0.44040000000000001</v>
      </c>
      <c r="K610" s="13">
        <f t="shared" si="286"/>
        <v>0.9556</v>
      </c>
      <c r="Y610" s="3"/>
      <c r="Z610" s="3"/>
      <c r="AA610" s="3"/>
      <c r="AB610" s="3"/>
      <c r="AC610" s="3"/>
      <c r="AF610" s="7">
        <v>0.6875</v>
      </c>
      <c r="AG610" s="11">
        <f t="shared" si="290"/>
        <v>0.54894613583138174</v>
      </c>
      <c r="AH610" s="10">
        <v>4270</v>
      </c>
      <c r="AI610" s="10">
        <v>539</v>
      </c>
      <c r="AJ610" s="14">
        <f t="shared" si="277"/>
        <v>343</v>
      </c>
      <c r="AK610" s="11">
        <f t="shared" si="278"/>
        <v>0.12622950819672132</v>
      </c>
      <c r="AL610" s="11">
        <f t="shared" si="281"/>
        <v>4.0816326530612242E-2</v>
      </c>
      <c r="AM610" s="8">
        <v>1926</v>
      </c>
      <c r="AN610" s="15">
        <f t="shared" si="280"/>
        <v>127</v>
      </c>
      <c r="AO610" s="13">
        <v>0.29039999999999999</v>
      </c>
      <c r="AP610" s="13">
        <v>7.6899999999999996E-2</v>
      </c>
      <c r="AS610" s="2"/>
      <c r="AT610" s="3"/>
    </row>
    <row r="611" spans="1:46" s="17" customFormat="1" ht="15.75" customHeight="1" x14ac:dyDescent="0.25">
      <c r="A611" s="7">
        <v>0.70833333333333337</v>
      </c>
      <c r="B611" s="11">
        <f t="shared" si="289"/>
        <v>0.41637010676156583</v>
      </c>
      <c r="C611" s="10">
        <v>4215</v>
      </c>
      <c r="D611" s="10">
        <v>1036</v>
      </c>
      <c r="E611" s="14">
        <f t="shared" si="283"/>
        <v>132</v>
      </c>
      <c r="F611" s="11">
        <f t="shared" si="284"/>
        <v>0.2457888493475682</v>
      </c>
      <c r="G611" s="11">
        <f t="shared" si="287"/>
        <v>0.69696969696969702</v>
      </c>
      <c r="H611" s="8">
        <v>2460</v>
      </c>
      <c r="I611" s="15">
        <f t="shared" si="288"/>
        <v>105</v>
      </c>
      <c r="J611" s="13">
        <v>0.45590000000000003</v>
      </c>
      <c r="K611" s="13">
        <f t="shared" si="286"/>
        <v>0.9556</v>
      </c>
      <c r="Y611" s="3"/>
      <c r="Z611" s="3"/>
      <c r="AA611" s="3"/>
      <c r="AB611" s="3"/>
      <c r="AC611" s="3"/>
      <c r="AF611" s="7">
        <v>0.70833333333333337</v>
      </c>
      <c r="AG611" s="11">
        <f t="shared" si="290"/>
        <v>0.55145929339477728</v>
      </c>
      <c r="AH611" s="10">
        <v>4557</v>
      </c>
      <c r="AI611" s="10">
        <v>552</v>
      </c>
      <c r="AJ611" s="14">
        <f t="shared" si="277"/>
        <v>287</v>
      </c>
      <c r="AK611" s="11">
        <f t="shared" si="278"/>
        <v>0.12113232389730086</v>
      </c>
      <c r="AL611" s="11">
        <f t="shared" si="281"/>
        <v>4.5296167247386762E-2</v>
      </c>
      <c r="AM611" s="8">
        <v>2044</v>
      </c>
      <c r="AN611" s="15">
        <f t="shared" si="280"/>
        <v>118</v>
      </c>
      <c r="AO611" s="13">
        <v>0.28010000000000002</v>
      </c>
      <c r="AP611" s="13">
        <v>7.6899999999999996E-2</v>
      </c>
      <c r="AS611" s="2"/>
      <c r="AT611" s="3"/>
    </row>
    <row r="612" spans="1:46" s="17" customFormat="1" ht="15.75" customHeight="1" x14ac:dyDescent="0.25">
      <c r="A612" s="7">
        <v>0.72916666666666663</v>
      </c>
      <c r="B612" s="11">
        <f t="shared" si="289"/>
        <v>0.41151144346249718</v>
      </c>
      <c r="C612" s="10">
        <v>4413</v>
      </c>
      <c r="D612" s="10">
        <v>1127</v>
      </c>
      <c r="E612" s="14">
        <f t="shared" si="283"/>
        <v>198</v>
      </c>
      <c r="F612" s="11">
        <f t="shared" si="284"/>
        <v>0.25538182642193519</v>
      </c>
      <c r="G612" s="11">
        <f t="shared" si="287"/>
        <v>0.45959595959595961</v>
      </c>
      <c r="H612" s="8">
        <v>2597</v>
      </c>
      <c r="I612" s="15">
        <f t="shared" si="288"/>
        <v>137</v>
      </c>
      <c r="J612" s="13">
        <v>0.4708</v>
      </c>
      <c r="K612" s="13">
        <f t="shared" si="286"/>
        <v>0.9556</v>
      </c>
      <c r="Y612" s="3"/>
      <c r="Z612" s="3"/>
      <c r="AA612" s="3"/>
      <c r="AB612" s="3"/>
      <c r="AC612" s="3"/>
      <c r="AF612" s="7">
        <v>0.72916666666666663</v>
      </c>
      <c r="AG612" s="11">
        <f t="shared" si="290"/>
        <v>0.55502885408079139</v>
      </c>
      <c r="AH612" s="10">
        <v>4852</v>
      </c>
      <c r="AI612" s="10">
        <v>568</v>
      </c>
      <c r="AJ612" s="14">
        <f t="shared" si="277"/>
        <v>295</v>
      </c>
      <c r="AK612" s="11">
        <f t="shared" si="278"/>
        <v>0.11706512778235779</v>
      </c>
      <c r="AL612" s="11">
        <f t="shared" si="281"/>
        <v>5.4237288135593219E-2</v>
      </c>
      <c r="AM612" s="8">
        <v>2159</v>
      </c>
      <c r="AN612" s="15">
        <f t="shared" si="280"/>
        <v>115</v>
      </c>
      <c r="AO612" s="13">
        <v>0.29330000000000001</v>
      </c>
      <c r="AP612" s="13">
        <v>7.6899999999999996E-2</v>
      </c>
      <c r="AS612" s="2"/>
      <c r="AT612" s="3"/>
    </row>
    <row r="613" spans="1:46" s="17" customFormat="1" ht="15.75" customHeight="1" x14ac:dyDescent="0.25">
      <c r="A613" s="7">
        <v>0.75</v>
      </c>
      <c r="B613" s="11">
        <f t="shared" si="289"/>
        <v>0.40674255691768829</v>
      </c>
      <c r="C613" s="10">
        <v>4568</v>
      </c>
      <c r="D613" s="10">
        <v>1236</v>
      </c>
      <c r="E613" s="14">
        <f t="shared" si="283"/>
        <v>155</v>
      </c>
      <c r="F613" s="11">
        <f t="shared" si="284"/>
        <v>0.27057793345008757</v>
      </c>
      <c r="G613" s="11">
        <f t="shared" si="287"/>
        <v>0.70322580645161292</v>
      </c>
      <c r="H613" s="8">
        <v>2710</v>
      </c>
      <c r="I613" s="15">
        <f t="shared" si="288"/>
        <v>113</v>
      </c>
      <c r="J613" s="13">
        <v>0.48399999999999999</v>
      </c>
      <c r="K613" s="13">
        <f t="shared" si="286"/>
        <v>0.9556</v>
      </c>
      <c r="Y613" s="3"/>
      <c r="Z613" s="3"/>
      <c r="AA613" s="3"/>
      <c r="AB613" s="3"/>
      <c r="AC613" s="3"/>
      <c r="AF613" s="7">
        <v>0.75</v>
      </c>
      <c r="AG613" s="11">
        <f t="shared" si="290"/>
        <v>0.55614552605703049</v>
      </c>
      <c r="AH613" s="10">
        <v>5085</v>
      </c>
      <c r="AI613" s="10">
        <v>586</v>
      </c>
      <c r="AJ613" s="14">
        <f t="shared" si="277"/>
        <v>233</v>
      </c>
      <c r="AK613" s="11">
        <f t="shared" si="278"/>
        <v>0.11524090462143559</v>
      </c>
      <c r="AL613" s="11">
        <f t="shared" si="281"/>
        <v>7.7253218884120178E-2</v>
      </c>
      <c r="AM613" s="8">
        <v>2257</v>
      </c>
      <c r="AN613" s="15">
        <f t="shared" si="280"/>
        <v>98</v>
      </c>
      <c r="AO613" s="13">
        <v>0.29049999999999998</v>
      </c>
      <c r="AP613" s="13">
        <v>7.6899999999999996E-2</v>
      </c>
      <c r="AS613" s="2"/>
      <c r="AT613" s="3"/>
    </row>
    <row r="614" spans="1:46" s="17" customFormat="1" ht="15.75" customHeight="1" x14ac:dyDescent="0.15">
      <c r="F614" s="2"/>
      <c r="Y614" s="3"/>
      <c r="Z614" s="3"/>
      <c r="AA614" s="3"/>
      <c r="AB614" s="3"/>
      <c r="AC614" s="3"/>
      <c r="AH614" s="2"/>
      <c r="AI614" s="2"/>
      <c r="AJ614" s="2"/>
      <c r="AK614" s="2"/>
      <c r="AL614" s="2"/>
      <c r="AM614" s="2"/>
      <c r="AN614" s="2"/>
      <c r="AO614" s="5"/>
      <c r="AP614" s="2"/>
      <c r="AS614" s="2"/>
      <c r="AT614" s="3"/>
    </row>
    <row r="615" spans="1:46" s="17" customFormat="1" ht="15.75" customHeight="1" x14ac:dyDescent="0.15">
      <c r="A615" s="35">
        <v>43892</v>
      </c>
      <c r="B615" s="36"/>
      <c r="C615" s="36"/>
      <c r="D615" s="36"/>
      <c r="E615" s="36"/>
      <c r="F615" s="36"/>
      <c r="G615" s="37"/>
      <c r="Y615" s="3"/>
      <c r="Z615" s="3"/>
      <c r="AA615" s="3"/>
      <c r="AB615" s="3"/>
      <c r="AC615" s="3"/>
      <c r="AF615" s="41">
        <v>43885</v>
      </c>
      <c r="AG615" s="41"/>
      <c r="AH615" s="41"/>
      <c r="AI615" s="41"/>
      <c r="AJ615" s="41"/>
      <c r="AK615" s="41"/>
      <c r="AL615" s="41"/>
      <c r="AM615" s="41"/>
      <c r="AN615" s="41"/>
      <c r="AS615" s="2"/>
      <c r="AT615" s="3"/>
    </row>
    <row r="616" spans="1:46" s="17" customFormat="1" ht="24" x14ac:dyDescent="0.25">
      <c r="A616" s="38" t="s">
        <v>76</v>
      </c>
      <c r="B616" s="39"/>
      <c r="C616" s="39"/>
      <c r="D616" s="39"/>
      <c r="E616" s="39"/>
      <c r="F616" s="39"/>
      <c r="G616" s="40"/>
      <c r="H616" s="18"/>
      <c r="I616" s="18"/>
      <c r="J616" s="18"/>
      <c r="K616" s="18"/>
      <c r="Y616" s="3"/>
      <c r="Z616" s="3"/>
      <c r="AA616" s="3"/>
      <c r="AB616" s="3"/>
      <c r="AC616" s="3"/>
      <c r="AF616" s="42" t="s">
        <v>76</v>
      </c>
      <c r="AG616" s="42"/>
      <c r="AH616" s="42"/>
      <c r="AI616" s="42"/>
      <c r="AJ616" s="42"/>
      <c r="AK616" s="42"/>
      <c r="AL616" s="42"/>
      <c r="AM616" s="42"/>
      <c r="AN616" s="42"/>
      <c r="AO616" s="18"/>
      <c r="AP616" s="18"/>
      <c r="AS616" s="2"/>
      <c r="AT616" s="3"/>
    </row>
    <row r="617" spans="1:46" s="17" customFormat="1" x14ac:dyDescent="0.25">
      <c r="A617" s="9" t="s">
        <v>0</v>
      </c>
      <c r="B617" s="16" t="s">
        <v>70</v>
      </c>
      <c r="C617" s="9" t="s">
        <v>1</v>
      </c>
      <c r="D617" s="9" t="s">
        <v>2</v>
      </c>
      <c r="E617" s="9" t="s">
        <v>3</v>
      </c>
      <c r="F617" s="9" t="s">
        <v>4</v>
      </c>
      <c r="G617" s="9" t="s">
        <v>5</v>
      </c>
      <c r="H617" s="6" t="s">
        <v>6</v>
      </c>
      <c r="I617" s="9" t="s">
        <v>7</v>
      </c>
      <c r="J617" s="9" t="s">
        <v>8</v>
      </c>
      <c r="K617" s="9" t="s">
        <v>71</v>
      </c>
      <c r="Y617" s="3"/>
      <c r="Z617" s="3"/>
      <c r="AA617" s="3"/>
      <c r="AB617" s="3"/>
      <c r="AC617" s="3"/>
      <c r="AF617" s="9" t="s">
        <v>0</v>
      </c>
      <c r="AG617" s="16" t="s">
        <v>70</v>
      </c>
      <c r="AH617" s="9" t="s">
        <v>1</v>
      </c>
      <c r="AI617" s="9" t="s">
        <v>2</v>
      </c>
      <c r="AJ617" s="9" t="s">
        <v>3</v>
      </c>
      <c r="AK617" s="9" t="s">
        <v>4</v>
      </c>
      <c r="AL617" s="9" t="s">
        <v>5</v>
      </c>
      <c r="AM617" s="6" t="s">
        <v>6</v>
      </c>
      <c r="AN617" s="9" t="s">
        <v>7</v>
      </c>
      <c r="AO617" s="9" t="s">
        <v>8</v>
      </c>
      <c r="AP617" s="9" t="s">
        <v>71</v>
      </c>
      <c r="AS617" s="2"/>
      <c r="AT617" s="3"/>
    </row>
    <row r="618" spans="1:46" s="17" customFormat="1" x14ac:dyDescent="0.25">
      <c r="A618" s="7">
        <v>0.39583333333333331</v>
      </c>
      <c r="B618" s="11">
        <f>(C618-H618)/C618</f>
        <v>0.31578947368421051</v>
      </c>
      <c r="C618" s="10">
        <v>247</v>
      </c>
      <c r="D618" s="10">
        <v>133</v>
      </c>
      <c r="E618" s="10">
        <v>247</v>
      </c>
      <c r="F618" s="11">
        <f>D618/C618</f>
        <v>0.53846153846153844</v>
      </c>
      <c r="G618" s="12">
        <f>D618/C618</f>
        <v>0.53846153846153844</v>
      </c>
      <c r="H618" s="8">
        <v>169</v>
      </c>
      <c r="I618" s="15">
        <f>H618</f>
        <v>169</v>
      </c>
      <c r="J618" s="13">
        <v>0.52939999999999998</v>
      </c>
      <c r="K618" s="13" t="s">
        <v>74</v>
      </c>
      <c r="Y618" s="3"/>
      <c r="Z618" s="3"/>
      <c r="AA618" s="3"/>
      <c r="AB618" s="3"/>
      <c r="AC618" s="3"/>
      <c r="AF618" s="7">
        <v>0.39583333333333331</v>
      </c>
      <c r="AG618" s="11">
        <f>(AH618-AM618)/AH618</f>
        <v>0.11594202898550725</v>
      </c>
      <c r="AH618" s="10">
        <v>207</v>
      </c>
      <c r="AI618" s="10">
        <v>183</v>
      </c>
      <c r="AJ618" s="10">
        <v>207</v>
      </c>
      <c r="AK618" s="11">
        <f>AI618/AH618</f>
        <v>0.88405797101449279</v>
      </c>
      <c r="AL618" s="12">
        <f>AI618/AH618</f>
        <v>0.88405797101449279</v>
      </c>
      <c r="AM618" s="8">
        <v>183</v>
      </c>
      <c r="AN618" s="15">
        <f>AM618</f>
        <v>183</v>
      </c>
      <c r="AO618" s="13">
        <v>1</v>
      </c>
      <c r="AP618" s="13" t="s">
        <v>74</v>
      </c>
      <c r="AS618" s="2"/>
      <c r="AT618" s="3"/>
    </row>
    <row r="619" spans="1:46" s="17" customFormat="1" ht="15" customHeight="1" x14ac:dyDescent="0.25">
      <c r="A619" s="7">
        <v>0.41666666666666669</v>
      </c>
      <c r="B619" s="11">
        <f t="shared" ref="B619:B629" si="291">(C619-H619)/C619</f>
        <v>0.39468690702087289</v>
      </c>
      <c r="C619" s="10">
        <v>527</v>
      </c>
      <c r="D619" s="10">
        <v>172</v>
      </c>
      <c r="E619" s="14">
        <f t="shared" ref="E619:E635" si="292">C619-C618</f>
        <v>280</v>
      </c>
      <c r="F619" s="11">
        <f t="shared" ref="F619:F635" si="293">D619/C619</f>
        <v>0.32637571157495254</v>
      </c>
      <c r="G619" s="11">
        <f t="shared" ref="G619:G620" si="294">(D619-D618)/E619</f>
        <v>0.13928571428571429</v>
      </c>
      <c r="H619" s="8">
        <v>319</v>
      </c>
      <c r="I619" s="15">
        <f t="shared" ref="I619:I635" si="295">H619-H618</f>
        <v>150</v>
      </c>
      <c r="J619" s="13">
        <v>0.45</v>
      </c>
      <c r="K619" s="13" t="s">
        <v>74</v>
      </c>
      <c r="Y619" s="3"/>
      <c r="Z619" s="3"/>
      <c r="AA619" s="3"/>
      <c r="AB619" s="3"/>
      <c r="AC619" s="3"/>
      <c r="AF619" s="7">
        <v>0.41805555555555557</v>
      </c>
      <c r="AG619" s="11">
        <f t="shared" ref="AG619:AG635" si="296">(AH619-AM619)/AH619</f>
        <v>0.21153846153846154</v>
      </c>
      <c r="AH619" s="10">
        <v>416</v>
      </c>
      <c r="AI619" s="10">
        <v>259</v>
      </c>
      <c r="AJ619" s="14">
        <f>AH619-AH618</f>
        <v>209</v>
      </c>
      <c r="AK619" s="11">
        <f t="shared" ref="AK619:AK635" si="297">AI619/AH619</f>
        <v>0.62259615384615385</v>
      </c>
      <c r="AL619" s="11">
        <f t="shared" ref="AL619:AL620" si="298">(AI619-AI618)/AJ619</f>
        <v>0.36363636363636365</v>
      </c>
      <c r="AM619" s="8">
        <v>328</v>
      </c>
      <c r="AN619" s="15">
        <f>AM619-AM618</f>
        <v>145</v>
      </c>
      <c r="AO619" s="13">
        <v>0.7742</v>
      </c>
      <c r="AP619" s="13" t="s">
        <v>74</v>
      </c>
      <c r="AS619" s="2"/>
      <c r="AT619" s="3"/>
    </row>
    <row r="620" spans="1:46" s="17" customFormat="1" x14ac:dyDescent="0.25">
      <c r="A620" s="7">
        <v>0.43958333333333338</v>
      </c>
      <c r="B620" s="11">
        <f t="shared" si="291"/>
        <v>0.47687224669603523</v>
      </c>
      <c r="C620" s="10">
        <v>908</v>
      </c>
      <c r="D620" s="10">
        <v>205</v>
      </c>
      <c r="E620" s="14">
        <f t="shared" si="292"/>
        <v>381</v>
      </c>
      <c r="F620" s="11">
        <f t="shared" si="293"/>
        <v>0.22577092511013216</v>
      </c>
      <c r="G620" s="11">
        <f t="shared" si="294"/>
        <v>8.6614173228346455E-2</v>
      </c>
      <c r="H620" s="8">
        <v>475</v>
      </c>
      <c r="I620" s="15">
        <f t="shared" si="295"/>
        <v>156</v>
      </c>
      <c r="J620" s="13">
        <v>0.51519999999999999</v>
      </c>
      <c r="K620" s="13">
        <v>0</v>
      </c>
      <c r="Y620" s="3"/>
      <c r="Z620" s="3"/>
      <c r="AA620" s="3"/>
      <c r="AB620" s="3"/>
      <c r="AC620" s="3"/>
      <c r="AF620" s="7">
        <v>0.4375</v>
      </c>
      <c r="AG620" s="11">
        <f t="shared" si="296"/>
        <v>0.2334384858044164</v>
      </c>
      <c r="AH620" s="10">
        <v>634</v>
      </c>
      <c r="AI620" s="10">
        <v>380</v>
      </c>
      <c r="AJ620" s="14">
        <f t="shared" ref="AJ620:AJ635" si="299">AH620-AH619</f>
        <v>218</v>
      </c>
      <c r="AK620" s="11">
        <f t="shared" si="297"/>
        <v>0.59936908517350163</v>
      </c>
      <c r="AL620" s="11">
        <f t="shared" si="298"/>
        <v>0.55504587155963303</v>
      </c>
      <c r="AM620" s="8">
        <v>486</v>
      </c>
      <c r="AN620" s="15">
        <f t="shared" ref="AN620:AN635" si="300">AM620-AM619</f>
        <v>158</v>
      </c>
      <c r="AO620" s="13">
        <v>0.79590000000000005</v>
      </c>
      <c r="AP620" s="13" t="s">
        <v>74</v>
      </c>
      <c r="AS620" s="2"/>
      <c r="AT620" s="3"/>
    </row>
    <row r="621" spans="1:46" s="17" customFormat="1" x14ac:dyDescent="0.25">
      <c r="A621" s="7">
        <v>0.45833333333333331</v>
      </c>
      <c r="B621" s="11">
        <f t="shared" si="291"/>
        <v>0.49357945425361155</v>
      </c>
      <c r="C621" s="10">
        <v>1246</v>
      </c>
      <c r="D621" s="10">
        <v>220</v>
      </c>
      <c r="E621" s="14">
        <f t="shared" si="292"/>
        <v>338</v>
      </c>
      <c r="F621" s="11">
        <f t="shared" si="293"/>
        <v>0.17656500802568217</v>
      </c>
      <c r="G621" s="11">
        <f>(D621-D620)/E621</f>
        <v>4.4378698224852069E-2</v>
      </c>
      <c r="H621" s="8">
        <v>631</v>
      </c>
      <c r="I621" s="15">
        <f t="shared" si="295"/>
        <v>156</v>
      </c>
      <c r="J621" s="13">
        <v>0.36359999999999998</v>
      </c>
      <c r="K621" s="13">
        <v>0</v>
      </c>
      <c r="Y621" s="3"/>
      <c r="Z621" s="3"/>
      <c r="AA621" s="3"/>
      <c r="AB621" s="3"/>
      <c r="AC621" s="3"/>
      <c r="AF621" s="7">
        <v>0.45833333333333331</v>
      </c>
      <c r="AG621" s="11">
        <f t="shared" si="296"/>
        <v>0.29249448123620309</v>
      </c>
      <c r="AH621" s="10">
        <v>906</v>
      </c>
      <c r="AI621" s="10">
        <v>471</v>
      </c>
      <c r="AJ621" s="14">
        <f t="shared" si="299"/>
        <v>272</v>
      </c>
      <c r="AK621" s="11">
        <f t="shared" si="297"/>
        <v>0.51986754966887416</v>
      </c>
      <c r="AL621" s="11">
        <f>(AI621-AI620)/AJ621</f>
        <v>0.33455882352941174</v>
      </c>
      <c r="AM621" s="8">
        <v>641</v>
      </c>
      <c r="AN621" s="15">
        <f t="shared" si="300"/>
        <v>155</v>
      </c>
      <c r="AO621" s="13">
        <v>0.62160000000000004</v>
      </c>
      <c r="AP621" s="13" t="s">
        <v>74</v>
      </c>
      <c r="AS621" s="2"/>
      <c r="AT621" s="3"/>
    </row>
    <row r="622" spans="1:46" s="17" customFormat="1" x14ac:dyDescent="0.25">
      <c r="A622" s="7">
        <v>0.47916666666666669</v>
      </c>
      <c r="B622" s="11">
        <f t="shared" si="291"/>
        <v>0.51182108626198086</v>
      </c>
      <c r="C622" s="10">
        <v>1565</v>
      </c>
      <c r="D622" s="10">
        <v>235</v>
      </c>
      <c r="E622" s="14">
        <f t="shared" si="292"/>
        <v>319</v>
      </c>
      <c r="F622" s="11">
        <f t="shared" si="293"/>
        <v>0.15015974440894569</v>
      </c>
      <c r="G622" s="11">
        <f t="shared" ref="G622:G635" si="301">(D622-D621)/E622</f>
        <v>4.7021943573667714E-2</v>
      </c>
      <c r="H622" s="8">
        <v>764</v>
      </c>
      <c r="I622" s="15">
        <f t="shared" si="295"/>
        <v>133</v>
      </c>
      <c r="J622" s="13">
        <v>0.31709999999999999</v>
      </c>
      <c r="K622" s="13">
        <v>0</v>
      </c>
      <c r="Y622" s="3"/>
      <c r="Z622" s="3"/>
      <c r="AA622" s="3"/>
      <c r="AB622" s="3"/>
      <c r="AC622" s="3"/>
      <c r="AF622" s="7">
        <v>0.47916666666666669</v>
      </c>
      <c r="AG622" s="11">
        <f t="shared" si="296"/>
        <v>0.3293103448275862</v>
      </c>
      <c r="AH622" s="10">
        <v>1160</v>
      </c>
      <c r="AI622" s="10">
        <v>509</v>
      </c>
      <c r="AJ622" s="14">
        <f t="shared" si="299"/>
        <v>254</v>
      </c>
      <c r="AK622" s="11">
        <f t="shared" si="297"/>
        <v>0.43879310344827588</v>
      </c>
      <c r="AL622" s="11">
        <f t="shared" ref="AL622:AL635" si="302">(AI622-AI621)/AJ622</f>
        <v>0.14960629921259844</v>
      </c>
      <c r="AM622" s="8">
        <v>778</v>
      </c>
      <c r="AN622" s="15">
        <f t="shared" si="300"/>
        <v>137</v>
      </c>
      <c r="AO622" s="13">
        <v>0.58160000000000001</v>
      </c>
      <c r="AP622" s="13">
        <v>0</v>
      </c>
      <c r="AS622" s="2"/>
      <c r="AT622" s="3"/>
    </row>
    <row r="623" spans="1:46" s="17" customFormat="1" x14ac:dyDescent="0.25">
      <c r="A623" s="7">
        <v>0.5</v>
      </c>
      <c r="B623" s="11">
        <f t="shared" si="291"/>
        <v>0.53100573215216262</v>
      </c>
      <c r="C623" s="10">
        <v>1919</v>
      </c>
      <c r="D623" s="10">
        <v>244</v>
      </c>
      <c r="E623" s="14">
        <f t="shared" si="292"/>
        <v>354</v>
      </c>
      <c r="F623" s="11">
        <f t="shared" si="293"/>
        <v>0.12714955706096925</v>
      </c>
      <c r="G623" s="11">
        <f t="shared" si="301"/>
        <v>2.5423728813559324E-2</v>
      </c>
      <c r="H623" s="8">
        <v>900</v>
      </c>
      <c r="I623" s="15">
        <f t="shared" si="295"/>
        <v>136</v>
      </c>
      <c r="J623" s="13">
        <v>0.26250000000000001</v>
      </c>
      <c r="K623" s="13">
        <v>0</v>
      </c>
      <c r="Y623" s="3"/>
      <c r="Z623" s="3"/>
      <c r="AA623" s="3"/>
      <c r="AB623" s="3"/>
      <c r="AC623" s="3"/>
      <c r="AF623" s="7">
        <v>0.5</v>
      </c>
      <c r="AG623" s="11">
        <f t="shared" si="296"/>
        <v>0.38642659279778391</v>
      </c>
      <c r="AH623" s="10">
        <v>1444</v>
      </c>
      <c r="AI623" s="10">
        <v>519</v>
      </c>
      <c r="AJ623" s="14">
        <f t="shared" si="299"/>
        <v>284</v>
      </c>
      <c r="AK623" s="11">
        <f t="shared" si="297"/>
        <v>0.35941828254847646</v>
      </c>
      <c r="AL623" s="11">
        <f t="shared" si="302"/>
        <v>3.5211267605633804E-2</v>
      </c>
      <c r="AM623" s="8">
        <v>886</v>
      </c>
      <c r="AN623" s="15">
        <f t="shared" si="300"/>
        <v>108</v>
      </c>
      <c r="AO623" s="13">
        <v>0.54239999999999999</v>
      </c>
      <c r="AP623" s="13">
        <v>0</v>
      </c>
      <c r="AS623" s="2"/>
      <c r="AT623" s="3"/>
    </row>
    <row r="624" spans="1:46" s="17" customFormat="1" x14ac:dyDescent="0.25">
      <c r="A624" s="7">
        <v>0.52083333333333337</v>
      </c>
      <c r="B624" s="11">
        <f t="shared" si="291"/>
        <v>0.55376838235294112</v>
      </c>
      <c r="C624" s="10">
        <v>2176</v>
      </c>
      <c r="D624" s="10">
        <v>258</v>
      </c>
      <c r="E624" s="14">
        <f t="shared" si="292"/>
        <v>257</v>
      </c>
      <c r="F624" s="11">
        <f t="shared" si="293"/>
        <v>0.11856617647058823</v>
      </c>
      <c r="G624" s="11">
        <f t="shared" si="301"/>
        <v>5.4474708171206226E-2</v>
      </c>
      <c r="H624" s="8">
        <v>971</v>
      </c>
      <c r="I624" s="15">
        <f t="shared" si="295"/>
        <v>71</v>
      </c>
      <c r="J624" s="13">
        <v>0.27529999999999999</v>
      </c>
      <c r="K624" s="13">
        <v>0</v>
      </c>
      <c r="Y624" s="3"/>
      <c r="Z624" s="3"/>
      <c r="AA624" s="3"/>
      <c r="AB624" s="3"/>
      <c r="AC624" s="3"/>
      <c r="AF624" s="7">
        <v>0.52083333333333337</v>
      </c>
      <c r="AG624" s="11">
        <f t="shared" si="296"/>
        <v>0.41368867353119321</v>
      </c>
      <c r="AH624" s="10">
        <v>1651</v>
      </c>
      <c r="AI624" s="10">
        <v>529</v>
      </c>
      <c r="AJ624" s="14">
        <f t="shared" si="299"/>
        <v>207</v>
      </c>
      <c r="AK624" s="11">
        <f t="shared" si="297"/>
        <v>0.32041187159297396</v>
      </c>
      <c r="AL624" s="11">
        <f t="shared" si="302"/>
        <v>4.8309178743961352E-2</v>
      </c>
      <c r="AM624" s="8">
        <v>968</v>
      </c>
      <c r="AN624" s="15">
        <f t="shared" si="300"/>
        <v>82</v>
      </c>
      <c r="AO624" s="13">
        <v>0.53280000000000005</v>
      </c>
      <c r="AP624" s="13">
        <v>0</v>
      </c>
      <c r="AS624" s="2"/>
      <c r="AT624" s="3"/>
    </row>
    <row r="625" spans="1:46" s="17" customFormat="1" x14ac:dyDescent="0.25">
      <c r="A625" s="7">
        <v>0.54166666666666696</v>
      </c>
      <c r="B625" s="11">
        <f t="shared" si="291"/>
        <v>0.57578220235676558</v>
      </c>
      <c r="C625" s="10">
        <v>2461</v>
      </c>
      <c r="D625" s="10">
        <v>260</v>
      </c>
      <c r="E625" s="14">
        <f t="shared" si="292"/>
        <v>285</v>
      </c>
      <c r="F625" s="11">
        <f t="shared" si="293"/>
        <v>0.10564811052417716</v>
      </c>
      <c r="G625" s="11">
        <f t="shared" si="301"/>
        <v>7.0175438596491229E-3</v>
      </c>
      <c r="H625" s="8">
        <v>1044</v>
      </c>
      <c r="I625" s="15">
        <f t="shared" si="295"/>
        <v>73</v>
      </c>
      <c r="J625" s="13">
        <v>0.245</v>
      </c>
      <c r="K625" s="13">
        <v>0</v>
      </c>
      <c r="Y625" s="3"/>
      <c r="Z625" s="3"/>
      <c r="AA625" s="3"/>
      <c r="AB625" s="3"/>
      <c r="AC625" s="3"/>
      <c r="AF625" s="7">
        <v>0.54166666666666696</v>
      </c>
      <c r="AG625" s="11">
        <f t="shared" si="296"/>
        <v>0.45905969360802956</v>
      </c>
      <c r="AH625" s="10">
        <v>1893</v>
      </c>
      <c r="AI625" s="10">
        <v>534</v>
      </c>
      <c r="AJ625" s="14">
        <f t="shared" si="299"/>
        <v>242</v>
      </c>
      <c r="AK625" s="11">
        <f t="shared" si="297"/>
        <v>0.28209191759112517</v>
      </c>
      <c r="AL625" s="11">
        <f t="shared" si="302"/>
        <v>2.0661157024793389E-2</v>
      </c>
      <c r="AM625" s="8">
        <v>1024</v>
      </c>
      <c r="AN625" s="15">
        <f t="shared" si="300"/>
        <v>56</v>
      </c>
      <c r="AO625" s="13">
        <v>0.46300000000000002</v>
      </c>
      <c r="AP625" s="13">
        <v>0</v>
      </c>
      <c r="AS625" s="2"/>
      <c r="AT625" s="3"/>
    </row>
    <row r="626" spans="1:46" s="17" customFormat="1" x14ac:dyDescent="0.25">
      <c r="A626" s="7">
        <v>0.5625</v>
      </c>
      <c r="B626" s="11">
        <f t="shared" si="291"/>
        <v>0.56394913986537021</v>
      </c>
      <c r="C626" s="10">
        <v>2674</v>
      </c>
      <c r="D626" s="10">
        <v>288</v>
      </c>
      <c r="E626" s="14">
        <f t="shared" si="292"/>
        <v>213</v>
      </c>
      <c r="F626" s="11">
        <f t="shared" si="293"/>
        <v>0.10770381451009724</v>
      </c>
      <c r="G626" s="11">
        <f t="shared" si="301"/>
        <v>0.13145539906103287</v>
      </c>
      <c r="H626" s="8">
        <v>1166</v>
      </c>
      <c r="I626" s="15">
        <f t="shared" si="295"/>
        <v>122</v>
      </c>
      <c r="J626" s="13">
        <v>0.2465</v>
      </c>
      <c r="K626" s="13">
        <v>0</v>
      </c>
      <c r="Y626" s="3"/>
      <c r="Z626" s="3"/>
      <c r="AA626" s="3"/>
      <c r="AB626" s="3"/>
      <c r="AC626" s="3"/>
      <c r="AF626" s="7">
        <v>0.5625</v>
      </c>
      <c r="AG626" s="11">
        <f t="shared" si="296"/>
        <v>0.46789838337182449</v>
      </c>
      <c r="AH626" s="10">
        <v>2165</v>
      </c>
      <c r="AI626" s="10">
        <v>557</v>
      </c>
      <c r="AJ626" s="14">
        <f t="shared" si="299"/>
        <v>272</v>
      </c>
      <c r="AK626" s="11">
        <f t="shared" si="297"/>
        <v>0.25727482678983832</v>
      </c>
      <c r="AL626" s="11">
        <f t="shared" si="302"/>
        <v>8.455882352941177E-2</v>
      </c>
      <c r="AM626" s="8">
        <v>1152</v>
      </c>
      <c r="AN626" s="15">
        <f t="shared" si="300"/>
        <v>128</v>
      </c>
      <c r="AO626" s="13">
        <v>0.44790000000000002</v>
      </c>
      <c r="AP626" s="13">
        <v>0</v>
      </c>
      <c r="AS626" s="2"/>
      <c r="AT626" s="3"/>
    </row>
    <row r="627" spans="1:46" s="17" customFormat="1" x14ac:dyDescent="0.25">
      <c r="A627" s="7">
        <v>0.58333333333333337</v>
      </c>
      <c r="B627" s="11">
        <f t="shared" si="291"/>
        <v>0.56243441762854141</v>
      </c>
      <c r="C627" s="10">
        <v>2859</v>
      </c>
      <c r="D627" s="10">
        <v>318</v>
      </c>
      <c r="E627" s="14">
        <f t="shared" si="292"/>
        <v>185</v>
      </c>
      <c r="F627" s="11">
        <f t="shared" si="293"/>
        <v>0.11122770199370409</v>
      </c>
      <c r="G627" s="11">
        <f t="shared" si="301"/>
        <v>0.16216216216216217</v>
      </c>
      <c r="H627" s="8">
        <v>1251</v>
      </c>
      <c r="I627" s="15">
        <f t="shared" si="295"/>
        <v>85</v>
      </c>
      <c r="J627" s="13">
        <v>0.2288</v>
      </c>
      <c r="K627" s="13">
        <v>0</v>
      </c>
      <c r="Y627" s="3"/>
      <c r="Z627" s="3"/>
      <c r="AA627" s="3"/>
      <c r="AB627" s="3"/>
      <c r="AC627" s="3"/>
      <c r="AF627" s="7">
        <v>0.58680555555555558</v>
      </c>
      <c r="AG627" s="11">
        <f t="shared" si="296"/>
        <v>0.47306601863102471</v>
      </c>
      <c r="AH627" s="10">
        <v>2469</v>
      </c>
      <c r="AI627" s="10">
        <v>605</v>
      </c>
      <c r="AJ627" s="14">
        <f t="shared" si="299"/>
        <v>304</v>
      </c>
      <c r="AK627" s="11">
        <f t="shared" si="297"/>
        <v>0.24503847711624138</v>
      </c>
      <c r="AL627" s="11">
        <f t="shared" si="302"/>
        <v>0.15789473684210525</v>
      </c>
      <c r="AM627" s="8">
        <v>1301</v>
      </c>
      <c r="AN627" s="15">
        <f t="shared" si="300"/>
        <v>149</v>
      </c>
      <c r="AO627" s="13">
        <v>0.43049999999999999</v>
      </c>
      <c r="AP627" s="13">
        <v>0</v>
      </c>
      <c r="AS627" s="2"/>
      <c r="AT627" s="3"/>
    </row>
    <row r="628" spans="1:46" s="17" customFormat="1" x14ac:dyDescent="0.25">
      <c r="A628" s="7">
        <v>0.60416666666666663</v>
      </c>
      <c r="B628" s="11">
        <f t="shared" si="291"/>
        <v>0.54330708661417326</v>
      </c>
      <c r="C628" s="10">
        <v>3048</v>
      </c>
      <c r="D628" s="10">
        <v>407</v>
      </c>
      <c r="E628" s="14">
        <f t="shared" si="292"/>
        <v>189</v>
      </c>
      <c r="F628" s="11">
        <f t="shared" si="293"/>
        <v>0.13353018372703412</v>
      </c>
      <c r="G628" s="11">
        <f t="shared" si="301"/>
        <v>0.47089947089947087</v>
      </c>
      <c r="H628" s="8">
        <v>1392</v>
      </c>
      <c r="I628" s="15">
        <f t="shared" si="295"/>
        <v>141</v>
      </c>
      <c r="J628" s="13">
        <v>0.24299999999999999</v>
      </c>
      <c r="K628" s="13">
        <v>8.3299999999999999E-2</v>
      </c>
      <c r="Y628" s="3"/>
      <c r="Z628" s="3"/>
      <c r="AA628" s="3"/>
      <c r="AB628" s="3"/>
      <c r="AC628" s="3"/>
      <c r="AF628" s="7">
        <v>0.60416666666666663</v>
      </c>
      <c r="AG628" s="11">
        <f t="shared" si="296"/>
        <v>0.46542056074766353</v>
      </c>
      <c r="AH628" s="10">
        <v>2675</v>
      </c>
      <c r="AI628" s="10">
        <v>637</v>
      </c>
      <c r="AJ628" s="14">
        <f t="shared" si="299"/>
        <v>206</v>
      </c>
      <c r="AK628" s="11">
        <f t="shared" si="297"/>
        <v>0.23813084112149532</v>
      </c>
      <c r="AL628" s="11">
        <f t="shared" si="302"/>
        <v>0.1553398058252427</v>
      </c>
      <c r="AM628" s="8">
        <v>1430</v>
      </c>
      <c r="AN628" s="15">
        <f t="shared" si="300"/>
        <v>129</v>
      </c>
      <c r="AO628" s="13">
        <v>0.43830000000000002</v>
      </c>
      <c r="AP628" s="13">
        <v>0</v>
      </c>
      <c r="AS628" s="2"/>
      <c r="AT628" s="3"/>
    </row>
    <row r="629" spans="1:46" s="17" customFormat="1" x14ac:dyDescent="0.25">
      <c r="A629" s="7">
        <v>0.625</v>
      </c>
      <c r="B629" s="11">
        <f t="shared" si="291"/>
        <v>0.53054367745876607</v>
      </c>
      <c r="C629" s="10">
        <v>3274</v>
      </c>
      <c r="D629" s="10">
        <v>482</v>
      </c>
      <c r="E629" s="14">
        <f t="shared" si="292"/>
        <v>226</v>
      </c>
      <c r="F629" s="11">
        <f t="shared" si="293"/>
        <v>0.1472205253512523</v>
      </c>
      <c r="G629" s="11">
        <f t="shared" si="301"/>
        <v>0.33185840707964603</v>
      </c>
      <c r="H629" s="8">
        <v>1537</v>
      </c>
      <c r="I629" s="15">
        <f t="shared" si="295"/>
        <v>145</v>
      </c>
      <c r="J629" s="13">
        <v>0.27300000000000002</v>
      </c>
      <c r="K629" s="13">
        <v>7.6899999999999996E-2</v>
      </c>
      <c r="Y629" s="3"/>
      <c r="Z629" s="3"/>
      <c r="AA629" s="3"/>
      <c r="AB629" s="3"/>
      <c r="AC629" s="3"/>
      <c r="AF629" s="7">
        <v>0.625</v>
      </c>
      <c r="AG629" s="11">
        <f t="shared" si="296"/>
        <v>0.45973847212663455</v>
      </c>
      <c r="AH629" s="10">
        <v>2906</v>
      </c>
      <c r="AI629" s="10">
        <v>741</v>
      </c>
      <c r="AJ629" s="14">
        <f t="shared" si="299"/>
        <v>231</v>
      </c>
      <c r="AK629" s="11">
        <f t="shared" si="297"/>
        <v>0.25498967653131455</v>
      </c>
      <c r="AL629" s="11">
        <f t="shared" si="302"/>
        <v>0.45021645021645024</v>
      </c>
      <c r="AM629" s="8">
        <v>1570</v>
      </c>
      <c r="AN629" s="15">
        <f t="shared" si="300"/>
        <v>140</v>
      </c>
      <c r="AO629" s="13">
        <v>0.45490000000000003</v>
      </c>
      <c r="AP629" s="13">
        <v>0</v>
      </c>
      <c r="AS629" s="2"/>
      <c r="AT629" s="3"/>
    </row>
    <row r="630" spans="1:46" s="17" customFormat="1" x14ac:dyDescent="0.25">
      <c r="A630" s="7">
        <v>0.64583333333333337</v>
      </c>
      <c r="B630" s="11">
        <f>(C630-H630)/C630</f>
        <v>0.53461217681401163</v>
      </c>
      <c r="C630" s="10">
        <v>3597</v>
      </c>
      <c r="D630" s="10">
        <v>511</v>
      </c>
      <c r="E630" s="14">
        <f t="shared" si="292"/>
        <v>323</v>
      </c>
      <c r="F630" s="11">
        <f t="shared" si="293"/>
        <v>0.14206283013622464</v>
      </c>
      <c r="G630" s="11">
        <f t="shared" si="301"/>
        <v>8.9783281733746126E-2</v>
      </c>
      <c r="H630" s="8">
        <v>1674</v>
      </c>
      <c r="I630" s="15">
        <f t="shared" si="295"/>
        <v>137</v>
      </c>
      <c r="J630" s="13">
        <v>0.30209999999999998</v>
      </c>
      <c r="K630" s="13">
        <v>7.6899999999999996E-2</v>
      </c>
      <c r="Y630" s="3"/>
      <c r="Z630" s="3"/>
      <c r="AA630" s="3"/>
      <c r="AB630" s="3"/>
      <c r="AC630" s="3"/>
      <c r="AF630" s="7">
        <v>0.64583333333333337</v>
      </c>
      <c r="AG630" s="11">
        <f t="shared" si="296"/>
        <v>0.4596292805529375</v>
      </c>
      <c r="AH630" s="10">
        <v>3183</v>
      </c>
      <c r="AI630" s="10">
        <v>772</v>
      </c>
      <c r="AJ630" s="14">
        <f t="shared" si="299"/>
        <v>277</v>
      </c>
      <c r="AK630" s="11">
        <f t="shared" si="297"/>
        <v>0.24253848570530945</v>
      </c>
      <c r="AL630" s="11">
        <f t="shared" si="302"/>
        <v>0.11191335740072202</v>
      </c>
      <c r="AM630" s="8">
        <v>1720</v>
      </c>
      <c r="AN630" s="15">
        <f t="shared" si="300"/>
        <v>150</v>
      </c>
      <c r="AO630" s="13">
        <v>0.42549999999999999</v>
      </c>
      <c r="AP630" s="13">
        <v>0</v>
      </c>
      <c r="AS630" s="2"/>
      <c r="AT630" s="3"/>
    </row>
    <row r="631" spans="1:46" s="17" customFormat="1" x14ac:dyDescent="0.25">
      <c r="A631" s="7">
        <v>0.66666666666666663</v>
      </c>
      <c r="B631" s="11">
        <f t="shared" ref="B631:B635" si="303">(C631-H631)/C631</f>
        <v>0.54188948306595364</v>
      </c>
      <c r="C631" s="10">
        <v>3927</v>
      </c>
      <c r="D631" s="10">
        <v>525</v>
      </c>
      <c r="E631" s="14">
        <f t="shared" si="292"/>
        <v>330</v>
      </c>
      <c r="F631" s="11">
        <f t="shared" si="293"/>
        <v>0.13368983957219252</v>
      </c>
      <c r="G631" s="11">
        <f t="shared" si="301"/>
        <v>4.2424242424242427E-2</v>
      </c>
      <c r="H631" s="8">
        <v>1799</v>
      </c>
      <c r="I631" s="15">
        <f t="shared" si="295"/>
        <v>125</v>
      </c>
      <c r="J631" s="13">
        <v>0.28710000000000002</v>
      </c>
      <c r="K631" s="13">
        <v>7.6899999999999996E-2</v>
      </c>
      <c r="Y631" s="3"/>
      <c r="Z631" s="3"/>
      <c r="AA631" s="3"/>
      <c r="AB631" s="3"/>
      <c r="AC631" s="3"/>
      <c r="AF631" s="7">
        <v>0.66666666666666663</v>
      </c>
      <c r="AG631" s="11">
        <f t="shared" si="296"/>
        <v>0.46043376318874563</v>
      </c>
      <c r="AH631" s="10">
        <v>3412</v>
      </c>
      <c r="AI631" s="10">
        <v>808</v>
      </c>
      <c r="AJ631" s="14">
        <f t="shared" si="299"/>
        <v>229</v>
      </c>
      <c r="AK631" s="11">
        <f t="shared" si="297"/>
        <v>0.23681125439624853</v>
      </c>
      <c r="AL631" s="11">
        <f t="shared" si="302"/>
        <v>0.15720524017467249</v>
      </c>
      <c r="AM631" s="8">
        <v>1841</v>
      </c>
      <c r="AN631" s="15">
        <f t="shared" si="300"/>
        <v>121</v>
      </c>
      <c r="AO631" s="13">
        <v>0.43959999999999999</v>
      </c>
      <c r="AP631" s="13">
        <v>9.0899999999999995E-2</v>
      </c>
      <c r="AS631" s="2"/>
      <c r="AT631" s="3"/>
    </row>
    <row r="632" spans="1:46" s="17" customFormat="1" x14ac:dyDescent="0.25">
      <c r="A632" s="7">
        <v>0.6875</v>
      </c>
      <c r="B632" s="11">
        <f t="shared" si="303"/>
        <v>0.54894613583138174</v>
      </c>
      <c r="C632" s="10">
        <v>4270</v>
      </c>
      <c r="D632" s="10">
        <v>539</v>
      </c>
      <c r="E632" s="14">
        <f t="shared" si="292"/>
        <v>343</v>
      </c>
      <c r="F632" s="11">
        <f t="shared" si="293"/>
        <v>0.12622950819672132</v>
      </c>
      <c r="G632" s="11">
        <f t="shared" si="301"/>
        <v>4.0816326530612242E-2</v>
      </c>
      <c r="H632" s="8">
        <v>1926</v>
      </c>
      <c r="I632" s="15">
        <f t="shared" si="295"/>
        <v>127</v>
      </c>
      <c r="J632" s="13">
        <v>0.29039999999999999</v>
      </c>
      <c r="K632" s="13">
        <v>7.6899999999999996E-2</v>
      </c>
      <c r="Y632" s="3"/>
      <c r="Z632" s="3"/>
      <c r="AA632" s="3"/>
      <c r="AB632" s="3"/>
      <c r="AC632" s="3"/>
      <c r="AF632" s="7">
        <v>0.69444444444444453</v>
      </c>
      <c r="AG632" s="11">
        <f t="shared" si="296"/>
        <v>0.46476241324079015</v>
      </c>
      <c r="AH632" s="10">
        <v>3746</v>
      </c>
      <c r="AI632" s="10">
        <v>847</v>
      </c>
      <c r="AJ632" s="14">
        <f t="shared" si="299"/>
        <v>334</v>
      </c>
      <c r="AK632" s="11">
        <f t="shared" si="297"/>
        <v>0.22610784837159636</v>
      </c>
      <c r="AL632" s="11">
        <f t="shared" si="302"/>
        <v>0.11676646706586827</v>
      </c>
      <c r="AM632" s="8">
        <v>2005</v>
      </c>
      <c r="AN632" s="15">
        <f t="shared" si="300"/>
        <v>164</v>
      </c>
      <c r="AO632" s="13">
        <v>0.43730000000000002</v>
      </c>
      <c r="AP632" s="13">
        <v>9.0899999999999995E-2</v>
      </c>
      <c r="AS632" s="2"/>
      <c r="AT632" s="3"/>
    </row>
    <row r="633" spans="1:46" s="17" customFormat="1" x14ac:dyDescent="0.25">
      <c r="A633" s="7">
        <v>0.70833333333333337</v>
      </c>
      <c r="B633" s="11">
        <f t="shared" si="303"/>
        <v>0.55145929339477728</v>
      </c>
      <c r="C633" s="10">
        <v>4557</v>
      </c>
      <c r="D633" s="10">
        <v>552</v>
      </c>
      <c r="E633" s="14">
        <f t="shared" si="292"/>
        <v>287</v>
      </c>
      <c r="F633" s="11">
        <f t="shared" si="293"/>
        <v>0.12113232389730086</v>
      </c>
      <c r="G633" s="11">
        <f t="shared" si="301"/>
        <v>4.5296167247386762E-2</v>
      </c>
      <c r="H633" s="8">
        <v>2044</v>
      </c>
      <c r="I633" s="15">
        <f t="shared" si="295"/>
        <v>118</v>
      </c>
      <c r="J633" s="13">
        <v>0.28010000000000002</v>
      </c>
      <c r="K633" s="13">
        <v>7.6899999999999996E-2</v>
      </c>
      <c r="Y633" s="3"/>
      <c r="Z633" s="3"/>
      <c r="AA633" s="3"/>
      <c r="AB633" s="3"/>
      <c r="AC633" s="3"/>
      <c r="AF633" s="7">
        <v>0.70833333333333337</v>
      </c>
      <c r="AG633" s="11">
        <f t="shared" si="296"/>
        <v>0.46850493296230711</v>
      </c>
      <c r="AH633" s="10">
        <v>3953</v>
      </c>
      <c r="AI633" s="10">
        <v>863</v>
      </c>
      <c r="AJ633" s="14">
        <f t="shared" si="299"/>
        <v>207</v>
      </c>
      <c r="AK633" s="11">
        <f t="shared" si="297"/>
        <v>0.21831520364280294</v>
      </c>
      <c r="AL633" s="11">
        <f t="shared" si="302"/>
        <v>7.7294685990338161E-2</v>
      </c>
      <c r="AM633" s="8">
        <v>2101</v>
      </c>
      <c r="AN633" s="15">
        <f t="shared" si="300"/>
        <v>96</v>
      </c>
      <c r="AO633" s="13">
        <v>0.44479999999999997</v>
      </c>
      <c r="AP633" s="13">
        <v>9.0899999999999995E-2</v>
      </c>
      <c r="AS633" s="2"/>
      <c r="AT633" s="3"/>
    </row>
    <row r="634" spans="1:46" s="17" customFormat="1" x14ac:dyDescent="0.25">
      <c r="A634" s="7">
        <v>0.72916666666666663</v>
      </c>
      <c r="B634" s="11">
        <f t="shared" si="303"/>
        <v>0.55502885408079139</v>
      </c>
      <c r="C634" s="10">
        <v>4852</v>
      </c>
      <c r="D634" s="10">
        <v>568</v>
      </c>
      <c r="E634" s="14">
        <f t="shared" si="292"/>
        <v>295</v>
      </c>
      <c r="F634" s="11">
        <f t="shared" si="293"/>
        <v>0.11706512778235779</v>
      </c>
      <c r="G634" s="11">
        <f t="shared" si="301"/>
        <v>5.4237288135593219E-2</v>
      </c>
      <c r="H634" s="8">
        <v>2159</v>
      </c>
      <c r="I634" s="15">
        <f t="shared" si="295"/>
        <v>115</v>
      </c>
      <c r="J634" s="13">
        <v>0.29330000000000001</v>
      </c>
      <c r="K634" s="13">
        <v>7.6899999999999996E-2</v>
      </c>
      <c r="Y634" s="3"/>
      <c r="Z634" s="3"/>
      <c r="AA634" s="3"/>
      <c r="AB634" s="3"/>
      <c r="AC634" s="3"/>
      <c r="AF634" s="7">
        <v>0.72916666666666663</v>
      </c>
      <c r="AG634" s="11">
        <f t="shared" si="296"/>
        <v>0.46598639455782315</v>
      </c>
      <c r="AH634" s="10">
        <v>4116</v>
      </c>
      <c r="AI634" s="10">
        <v>891</v>
      </c>
      <c r="AJ634" s="14">
        <f t="shared" si="299"/>
        <v>163</v>
      </c>
      <c r="AK634" s="11">
        <f t="shared" si="297"/>
        <v>0.21647230320699709</v>
      </c>
      <c r="AL634" s="11">
        <f t="shared" si="302"/>
        <v>0.17177914110429449</v>
      </c>
      <c r="AM634" s="8">
        <v>2198</v>
      </c>
      <c r="AN634" s="15">
        <f t="shared" si="300"/>
        <v>97</v>
      </c>
      <c r="AO634" s="13">
        <v>0.45329999999999998</v>
      </c>
      <c r="AP634" s="13">
        <v>9.0899999999999995E-2</v>
      </c>
      <c r="AS634" s="2"/>
      <c r="AT634" s="3"/>
    </row>
    <row r="635" spans="1:46" s="17" customFormat="1" x14ac:dyDescent="0.25">
      <c r="A635" s="7">
        <v>0.75</v>
      </c>
      <c r="B635" s="11">
        <f t="shared" si="303"/>
        <v>0.55614552605703049</v>
      </c>
      <c r="C635" s="10">
        <v>5085</v>
      </c>
      <c r="D635" s="10">
        <v>586</v>
      </c>
      <c r="E635" s="14">
        <f t="shared" si="292"/>
        <v>233</v>
      </c>
      <c r="F635" s="11">
        <f t="shared" si="293"/>
        <v>0.11524090462143559</v>
      </c>
      <c r="G635" s="11">
        <f t="shared" si="301"/>
        <v>7.7253218884120178E-2</v>
      </c>
      <c r="H635" s="8">
        <v>2257</v>
      </c>
      <c r="I635" s="15">
        <f t="shared" si="295"/>
        <v>98</v>
      </c>
      <c r="J635" s="13">
        <v>0.29049999999999998</v>
      </c>
      <c r="K635" s="13">
        <v>7.6899999999999996E-2</v>
      </c>
      <c r="Y635" s="3"/>
      <c r="Z635" s="3"/>
      <c r="AA635" s="3"/>
      <c r="AB635" s="3"/>
      <c r="AC635" s="3"/>
      <c r="AF635" s="7">
        <v>0.75</v>
      </c>
      <c r="AG635" s="11">
        <f t="shared" si="296"/>
        <v>0.46828358208955223</v>
      </c>
      <c r="AH635" s="10">
        <v>4288</v>
      </c>
      <c r="AI635" s="10">
        <v>922</v>
      </c>
      <c r="AJ635" s="14">
        <f t="shared" si="299"/>
        <v>172</v>
      </c>
      <c r="AK635" s="11">
        <f t="shared" si="297"/>
        <v>0.2150186567164179</v>
      </c>
      <c r="AL635" s="11">
        <f t="shared" si="302"/>
        <v>0.18023255813953487</v>
      </c>
      <c r="AM635" s="8">
        <v>2280</v>
      </c>
      <c r="AN635" s="15">
        <f t="shared" si="300"/>
        <v>82</v>
      </c>
      <c r="AO635" s="13">
        <v>0.47060000000000002</v>
      </c>
      <c r="AP635" s="13">
        <v>9.0899999999999995E-2</v>
      </c>
      <c r="AS635" s="2"/>
      <c r="AT635" s="3"/>
    </row>
    <row r="636" spans="1:46" s="17" customFormat="1" x14ac:dyDescent="0.15">
      <c r="F636" s="2"/>
      <c r="Y636" s="3"/>
      <c r="Z636" s="3"/>
      <c r="AA636" s="3"/>
      <c r="AB636" s="3"/>
      <c r="AC636" s="3"/>
      <c r="AH636" s="2"/>
      <c r="AI636" s="2"/>
      <c r="AJ636" s="2"/>
      <c r="AK636" s="2"/>
      <c r="AL636" s="2"/>
      <c r="AM636" s="2"/>
      <c r="AN636" s="2"/>
      <c r="AO636" s="5"/>
      <c r="AP636" s="2"/>
      <c r="AS636" s="2"/>
      <c r="AT636" s="3"/>
    </row>
    <row r="637" spans="1:46" s="17" customFormat="1" x14ac:dyDescent="0.15">
      <c r="A637" s="67">
        <v>43891</v>
      </c>
      <c r="B637" s="68"/>
      <c r="C637" s="68"/>
      <c r="D637" s="68"/>
      <c r="E637" s="68"/>
      <c r="F637" s="68"/>
      <c r="G637" s="69"/>
      <c r="Y637" s="3"/>
      <c r="Z637" s="3"/>
      <c r="AA637" s="3"/>
      <c r="AB637" s="3"/>
      <c r="AC637" s="3"/>
      <c r="AF637" s="35">
        <v>43890</v>
      </c>
      <c r="AG637" s="36"/>
      <c r="AH637" s="36"/>
      <c r="AI637" s="36"/>
      <c r="AJ637" s="36"/>
      <c r="AK637" s="36"/>
      <c r="AL637" s="37"/>
      <c r="AS637" s="2"/>
      <c r="AT637" s="3"/>
    </row>
    <row r="638" spans="1:46" s="17" customFormat="1" ht="24" x14ac:dyDescent="0.25">
      <c r="A638" s="70" t="s">
        <v>79</v>
      </c>
      <c r="B638" s="71"/>
      <c r="C638" s="71"/>
      <c r="D638" s="71"/>
      <c r="E638" s="71"/>
      <c r="F638" s="71"/>
      <c r="G638" s="72"/>
      <c r="H638" s="18"/>
      <c r="I638" s="18"/>
      <c r="J638" s="18"/>
      <c r="K638" s="18"/>
      <c r="Y638" s="3"/>
      <c r="Z638" s="3"/>
      <c r="AA638" s="3"/>
      <c r="AB638" s="3"/>
      <c r="AC638" s="3"/>
      <c r="AF638" s="38" t="s">
        <v>81</v>
      </c>
      <c r="AG638" s="39"/>
      <c r="AH638" s="39"/>
      <c r="AI638" s="39"/>
      <c r="AJ638" s="39"/>
      <c r="AK638" s="39"/>
      <c r="AL638" s="40"/>
      <c r="AM638" s="18"/>
      <c r="AN638" s="18"/>
      <c r="AO638" s="18"/>
      <c r="AP638" s="18"/>
      <c r="AS638" s="2"/>
      <c r="AT638" s="3"/>
    </row>
    <row r="639" spans="1:46" s="17" customFormat="1" x14ac:dyDescent="0.25">
      <c r="A639" s="9" t="s">
        <v>0</v>
      </c>
      <c r="B639" s="16" t="s">
        <v>70</v>
      </c>
      <c r="C639" s="9" t="s">
        <v>1</v>
      </c>
      <c r="D639" s="9" t="s">
        <v>2</v>
      </c>
      <c r="E639" s="9" t="s">
        <v>3</v>
      </c>
      <c r="F639" s="9" t="s">
        <v>4</v>
      </c>
      <c r="G639" s="9" t="s">
        <v>5</v>
      </c>
      <c r="H639" s="6" t="s">
        <v>6</v>
      </c>
      <c r="I639" s="9" t="s">
        <v>7</v>
      </c>
      <c r="J639" s="9" t="s">
        <v>8</v>
      </c>
      <c r="K639" s="9" t="s">
        <v>71</v>
      </c>
      <c r="Y639" s="3"/>
      <c r="Z639" s="3"/>
      <c r="AA639" s="3"/>
      <c r="AB639" s="3"/>
      <c r="AC639" s="3"/>
      <c r="AF639" s="9" t="s">
        <v>0</v>
      </c>
      <c r="AG639" s="16" t="s">
        <v>70</v>
      </c>
      <c r="AH639" s="9" t="s">
        <v>1</v>
      </c>
      <c r="AI639" s="9" t="s">
        <v>2</v>
      </c>
      <c r="AJ639" s="9" t="s">
        <v>3</v>
      </c>
      <c r="AK639" s="9" t="s">
        <v>4</v>
      </c>
      <c r="AL639" s="9" t="s">
        <v>5</v>
      </c>
      <c r="AM639" s="6" t="s">
        <v>6</v>
      </c>
      <c r="AN639" s="9" t="s">
        <v>7</v>
      </c>
      <c r="AO639" s="9" t="s">
        <v>8</v>
      </c>
      <c r="AP639" s="9" t="s">
        <v>71</v>
      </c>
      <c r="AS639" s="2"/>
      <c r="AT639" s="3"/>
    </row>
    <row r="640" spans="1:46" s="17" customFormat="1" x14ac:dyDescent="0.25">
      <c r="A640" s="7">
        <v>0.39583333333333331</v>
      </c>
      <c r="B640" s="11">
        <f>(C640-H640)/C640</f>
        <v>0.18269230769230768</v>
      </c>
      <c r="C640" s="10">
        <v>104</v>
      </c>
      <c r="D640" s="10">
        <v>84</v>
      </c>
      <c r="E640" s="10">
        <v>104</v>
      </c>
      <c r="F640" s="11">
        <f>D640/C640</f>
        <v>0.80769230769230771</v>
      </c>
      <c r="G640" s="12">
        <f>D640/C640</f>
        <v>0.80769230769230771</v>
      </c>
      <c r="H640" s="8">
        <v>85</v>
      </c>
      <c r="I640" s="15">
        <v>85</v>
      </c>
      <c r="J640" s="13">
        <v>0.66669999999999996</v>
      </c>
      <c r="K640" s="13" t="s">
        <v>74</v>
      </c>
      <c r="Y640" s="3"/>
      <c r="Z640" s="3"/>
      <c r="AA640" s="3"/>
      <c r="AB640" s="3"/>
      <c r="AC640" s="3"/>
      <c r="AF640" s="7">
        <v>0.39583333333333331</v>
      </c>
      <c r="AG640" s="11">
        <f>(AH640-AM640)/AH640</f>
        <v>0.24193548387096775</v>
      </c>
      <c r="AH640" s="10">
        <v>124</v>
      </c>
      <c r="AI640" s="10">
        <v>86</v>
      </c>
      <c r="AJ640" s="10">
        <v>124</v>
      </c>
      <c r="AK640" s="11">
        <f>AI640/AH640</f>
        <v>0.69354838709677424</v>
      </c>
      <c r="AL640" s="12">
        <f>AI640/AH640</f>
        <v>0.69354838709677424</v>
      </c>
      <c r="AM640" s="8">
        <v>94</v>
      </c>
      <c r="AN640" s="15">
        <f>AM640</f>
        <v>94</v>
      </c>
      <c r="AO640" s="13">
        <v>1</v>
      </c>
      <c r="AP640" s="13" t="s">
        <v>74</v>
      </c>
      <c r="AS640" s="2"/>
      <c r="AT640" s="3"/>
    </row>
    <row r="641" spans="1:46" s="17" customFormat="1" x14ac:dyDescent="0.25">
      <c r="A641" s="7">
        <v>0.41666666666666669</v>
      </c>
      <c r="B641" s="11">
        <f t="shared" ref="B641:B651" si="304">(C641-H641)/C641</f>
        <v>0.26382978723404255</v>
      </c>
      <c r="C641" s="10">
        <v>235</v>
      </c>
      <c r="D641" s="10">
        <f>C641-C640</f>
        <v>131</v>
      </c>
      <c r="E641" s="14">
        <f t="shared" ref="E641:E657" si="305">C641-C640</f>
        <v>131</v>
      </c>
      <c r="F641" s="11">
        <f t="shared" ref="F641:F657" si="306">D641/C641</f>
        <v>0.55744680851063833</v>
      </c>
      <c r="G641" s="11">
        <f t="shared" ref="G641:G642" si="307">(D641-D640)/E641</f>
        <v>0.35877862595419846</v>
      </c>
      <c r="H641" s="8">
        <v>173</v>
      </c>
      <c r="I641" s="15">
        <f t="shared" ref="I641:I657" si="308">H641-H640</f>
        <v>88</v>
      </c>
      <c r="J641" s="13">
        <v>0.77780000000000005</v>
      </c>
      <c r="K641" s="13" t="s">
        <v>74</v>
      </c>
      <c r="Y641" s="3"/>
      <c r="Z641" s="3"/>
      <c r="AA641" s="3"/>
      <c r="AB641" s="3"/>
      <c r="AC641" s="3"/>
      <c r="AF641" s="7">
        <v>0.41666666666666669</v>
      </c>
      <c r="AG641" s="11">
        <f t="shared" ref="AG641:AG657" si="309">(AH641-AM641)/AH641</f>
        <v>0.33333333333333331</v>
      </c>
      <c r="AH641" s="10">
        <v>285</v>
      </c>
      <c r="AI641" s="10">
        <v>145</v>
      </c>
      <c r="AJ641" s="14">
        <f t="shared" ref="AJ641:AJ657" si="310">AH641-AH640</f>
        <v>161</v>
      </c>
      <c r="AK641" s="11">
        <f t="shared" ref="AK641:AK657" si="311">AI641/AH641</f>
        <v>0.50877192982456143</v>
      </c>
      <c r="AL641" s="11">
        <f t="shared" ref="AL641:AL642" si="312">(AI641-AI640)/AJ641</f>
        <v>0.36645962732919257</v>
      </c>
      <c r="AM641" s="8">
        <v>190</v>
      </c>
      <c r="AN641" s="15">
        <f>AM641-AM640</f>
        <v>96</v>
      </c>
      <c r="AO641" s="13">
        <v>0.95</v>
      </c>
      <c r="AP641" s="13" t="s">
        <v>74</v>
      </c>
      <c r="AS641" s="2"/>
      <c r="AT641" s="3"/>
    </row>
    <row r="642" spans="1:46" s="17" customFormat="1" x14ac:dyDescent="0.25">
      <c r="A642" s="7">
        <v>0.4375</v>
      </c>
      <c r="B642" s="11">
        <f t="shared" si="304"/>
        <v>0.34673366834170855</v>
      </c>
      <c r="C642" s="10">
        <v>398</v>
      </c>
      <c r="D642" s="10">
        <v>177</v>
      </c>
      <c r="E642" s="14">
        <f t="shared" si="305"/>
        <v>163</v>
      </c>
      <c r="F642" s="11">
        <f t="shared" si="306"/>
        <v>0.44472361809045224</v>
      </c>
      <c r="G642" s="11">
        <f t="shared" si="307"/>
        <v>0.2822085889570552</v>
      </c>
      <c r="H642" s="8">
        <v>260</v>
      </c>
      <c r="I642" s="15">
        <f t="shared" si="308"/>
        <v>87</v>
      </c>
      <c r="J642" s="13">
        <v>0.54290000000000005</v>
      </c>
      <c r="K642" s="13" t="s">
        <v>74</v>
      </c>
      <c r="Y642" s="3"/>
      <c r="Z642" s="3"/>
      <c r="AA642" s="3"/>
      <c r="AB642" s="3"/>
      <c r="AC642" s="3"/>
      <c r="AF642" s="7">
        <v>0.4375</v>
      </c>
      <c r="AG642" s="11">
        <f t="shared" si="309"/>
        <v>0.41252699784017277</v>
      </c>
      <c r="AH642" s="10">
        <v>463</v>
      </c>
      <c r="AI642" s="10">
        <v>163</v>
      </c>
      <c r="AJ642" s="14">
        <f t="shared" si="310"/>
        <v>178</v>
      </c>
      <c r="AK642" s="11">
        <f t="shared" si="311"/>
        <v>0.35205183585313177</v>
      </c>
      <c r="AL642" s="11">
        <f t="shared" si="312"/>
        <v>0.10112359550561797</v>
      </c>
      <c r="AM642" s="8">
        <v>272</v>
      </c>
      <c r="AN642" s="15">
        <f t="shared" ref="AN642:AN657" si="313">AM642-AM641</f>
        <v>82</v>
      </c>
      <c r="AO642" s="13">
        <v>0.67500000000000004</v>
      </c>
      <c r="AP642" s="13" t="s">
        <v>74</v>
      </c>
      <c r="AS642" s="2"/>
      <c r="AT642" s="3"/>
    </row>
    <row r="643" spans="1:46" s="17" customFormat="1" x14ac:dyDescent="0.25">
      <c r="A643" s="7">
        <v>0.45833333333333331</v>
      </c>
      <c r="B643" s="11">
        <f t="shared" si="304"/>
        <v>0.41095890410958902</v>
      </c>
      <c r="C643" s="10">
        <v>584</v>
      </c>
      <c r="D643" s="10">
        <v>191</v>
      </c>
      <c r="E643" s="14">
        <f t="shared" si="305"/>
        <v>186</v>
      </c>
      <c r="F643" s="11">
        <f t="shared" si="306"/>
        <v>0.32705479452054792</v>
      </c>
      <c r="G643" s="11">
        <f>(D643-D642)/E643</f>
        <v>7.5268817204301078E-2</v>
      </c>
      <c r="H643" s="8">
        <v>344</v>
      </c>
      <c r="I643" s="15">
        <f t="shared" si="308"/>
        <v>84</v>
      </c>
      <c r="J643" s="13">
        <v>0.46939999999999998</v>
      </c>
      <c r="K643" s="13">
        <v>0</v>
      </c>
      <c r="Y643" s="3"/>
      <c r="Z643" s="3"/>
      <c r="AA643" s="3"/>
      <c r="AB643" s="3"/>
      <c r="AC643" s="3"/>
      <c r="AF643" s="7">
        <v>0.45833333333333331</v>
      </c>
      <c r="AG643" s="11">
        <f t="shared" si="309"/>
        <v>0.44847605224963716</v>
      </c>
      <c r="AH643" s="10">
        <v>689</v>
      </c>
      <c r="AI643" s="10">
        <v>191</v>
      </c>
      <c r="AJ643" s="14">
        <f t="shared" si="310"/>
        <v>226</v>
      </c>
      <c r="AK643" s="11">
        <f t="shared" si="311"/>
        <v>0.27721335268505082</v>
      </c>
      <c r="AL643" s="11">
        <f>(AI643-AI642)/AJ643</f>
        <v>0.12389380530973451</v>
      </c>
      <c r="AM643" s="8">
        <v>380</v>
      </c>
      <c r="AN643" s="15">
        <f t="shared" si="313"/>
        <v>108</v>
      </c>
      <c r="AO643" s="13">
        <v>0.68330000000000002</v>
      </c>
      <c r="AP643" s="13" t="s">
        <v>74</v>
      </c>
      <c r="AS643" s="2"/>
      <c r="AT643" s="3"/>
    </row>
    <row r="644" spans="1:46" s="17" customFormat="1" x14ac:dyDescent="0.25">
      <c r="A644" s="7">
        <v>0.47916666666666669</v>
      </c>
      <c r="B644" s="11">
        <f t="shared" si="304"/>
        <v>0.48651960784313725</v>
      </c>
      <c r="C644" s="10">
        <v>816</v>
      </c>
      <c r="D644" s="10">
        <v>200</v>
      </c>
      <c r="E644" s="14">
        <f t="shared" si="305"/>
        <v>232</v>
      </c>
      <c r="F644" s="11">
        <f t="shared" si="306"/>
        <v>0.24509803921568626</v>
      </c>
      <c r="G644" s="11">
        <f t="shared" ref="G644:G657" si="314">(D644-D643)/E644</f>
        <v>3.8793103448275863E-2</v>
      </c>
      <c r="H644" s="8">
        <v>419</v>
      </c>
      <c r="I644" s="15">
        <f t="shared" si="308"/>
        <v>75</v>
      </c>
      <c r="J644" s="13">
        <v>0.35289999999999999</v>
      </c>
      <c r="K644" s="13">
        <v>0</v>
      </c>
      <c r="Y644" s="3"/>
      <c r="Z644" s="3"/>
      <c r="AA644" s="3"/>
      <c r="AB644" s="3"/>
      <c r="AC644" s="3"/>
      <c r="AF644" s="7">
        <v>0.47916666666666669</v>
      </c>
      <c r="AG644" s="11">
        <f t="shared" si="309"/>
        <v>0.49</v>
      </c>
      <c r="AH644" s="10">
        <v>900</v>
      </c>
      <c r="AI644" s="10">
        <v>200</v>
      </c>
      <c r="AJ644" s="14">
        <f t="shared" si="310"/>
        <v>211</v>
      </c>
      <c r="AK644" s="11">
        <f t="shared" si="311"/>
        <v>0.22222222222222221</v>
      </c>
      <c r="AL644" s="11">
        <f t="shared" ref="AL644:AL657" si="315">(AI644-AI643)/AJ644</f>
        <v>4.2654028436018961E-2</v>
      </c>
      <c r="AM644" s="8">
        <v>459</v>
      </c>
      <c r="AN644" s="15">
        <f t="shared" si="313"/>
        <v>79</v>
      </c>
      <c r="AO644" s="13">
        <v>0.63160000000000005</v>
      </c>
      <c r="AP644" s="13">
        <v>0</v>
      </c>
      <c r="AS644" s="2"/>
      <c r="AT644" s="3"/>
    </row>
    <row r="645" spans="1:46" s="17" customFormat="1" x14ac:dyDescent="0.25">
      <c r="A645" s="7">
        <v>0.5</v>
      </c>
      <c r="B645" s="11">
        <f t="shared" si="304"/>
        <v>0.55833333333333335</v>
      </c>
      <c r="C645" s="10">
        <v>1080</v>
      </c>
      <c r="D645" s="10">
        <v>209</v>
      </c>
      <c r="E645" s="14">
        <f t="shared" si="305"/>
        <v>264</v>
      </c>
      <c r="F645" s="11">
        <f t="shared" si="306"/>
        <v>0.19351851851851851</v>
      </c>
      <c r="G645" s="11">
        <f t="shared" si="314"/>
        <v>3.4090909090909088E-2</v>
      </c>
      <c r="H645" s="8">
        <v>477</v>
      </c>
      <c r="I645" s="15">
        <f t="shared" si="308"/>
        <v>58</v>
      </c>
      <c r="J645" s="13">
        <v>0.28889999999999999</v>
      </c>
      <c r="K645" s="13">
        <v>0</v>
      </c>
      <c r="Y645" s="3"/>
      <c r="Z645" s="3"/>
      <c r="AA645" s="3"/>
      <c r="AB645" s="3"/>
      <c r="AC645" s="3"/>
      <c r="AF645" s="7">
        <v>0.5</v>
      </c>
      <c r="AG645" s="11">
        <f t="shared" si="309"/>
        <v>0.52347209920283433</v>
      </c>
      <c r="AH645" s="10">
        <v>1129</v>
      </c>
      <c r="AI645" s="10">
        <v>209</v>
      </c>
      <c r="AJ645" s="14">
        <f t="shared" si="310"/>
        <v>229</v>
      </c>
      <c r="AK645" s="11">
        <f t="shared" si="311"/>
        <v>0.18511957484499558</v>
      </c>
      <c r="AL645" s="11">
        <f t="shared" si="315"/>
        <v>3.9301310043668124E-2</v>
      </c>
      <c r="AM645" s="8">
        <v>538</v>
      </c>
      <c r="AN645" s="15">
        <f t="shared" si="313"/>
        <v>79</v>
      </c>
      <c r="AO645" s="13">
        <v>0.52080000000000004</v>
      </c>
      <c r="AP645" s="13">
        <v>0</v>
      </c>
      <c r="AS645" s="2"/>
      <c r="AT645" s="3"/>
    </row>
    <row r="646" spans="1:46" s="17" customFormat="1" x14ac:dyDescent="0.25">
      <c r="A646" s="7">
        <v>0.52083333333333337</v>
      </c>
      <c r="B646" s="11">
        <f t="shared" si="304"/>
        <v>0.6009174311926605</v>
      </c>
      <c r="C646" s="10">
        <v>1308</v>
      </c>
      <c r="D646" s="10">
        <v>217</v>
      </c>
      <c r="E646" s="14">
        <f t="shared" si="305"/>
        <v>228</v>
      </c>
      <c r="F646" s="11">
        <f t="shared" si="306"/>
        <v>0.16590214067278289</v>
      </c>
      <c r="G646" s="11">
        <f t="shared" si="314"/>
        <v>3.5087719298245612E-2</v>
      </c>
      <c r="H646" s="8">
        <v>522</v>
      </c>
      <c r="I646" s="15">
        <f t="shared" si="308"/>
        <v>45</v>
      </c>
      <c r="J646" s="13">
        <v>0.26919999999999999</v>
      </c>
      <c r="K646" s="13">
        <v>0</v>
      </c>
      <c r="Y646" s="3"/>
      <c r="Z646" s="3"/>
      <c r="AA646" s="3"/>
      <c r="AB646" s="3"/>
      <c r="AC646" s="3"/>
      <c r="AF646" s="7">
        <v>0.52083333333333337</v>
      </c>
      <c r="AG646" s="11">
        <f t="shared" si="309"/>
        <v>0.5453857791225416</v>
      </c>
      <c r="AH646" s="10">
        <v>1322</v>
      </c>
      <c r="AI646" s="10">
        <v>218</v>
      </c>
      <c r="AJ646" s="14">
        <f t="shared" si="310"/>
        <v>193</v>
      </c>
      <c r="AK646" s="11">
        <f t="shared" si="311"/>
        <v>0.16490166414523449</v>
      </c>
      <c r="AL646" s="11">
        <f t="shared" si="315"/>
        <v>4.6632124352331605E-2</v>
      </c>
      <c r="AM646" s="8">
        <v>601</v>
      </c>
      <c r="AN646" s="15">
        <f t="shared" si="313"/>
        <v>63</v>
      </c>
      <c r="AO646" s="13">
        <v>0.51429999999999998</v>
      </c>
      <c r="AP646" s="13">
        <v>0</v>
      </c>
      <c r="AR646" s="26"/>
      <c r="AS646" s="2"/>
      <c r="AT646" s="3"/>
    </row>
    <row r="647" spans="1:46" s="17" customFormat="1" ht="15" customHeight="1" x14ac:dyDescent="0.25">
      <c r="A647" s="7">
        <v>0.54166666666666696</v>
      </c>
      <c r="B647" s="11">
        <f t="shared" si="304"/>
        <v>0.62315930388219543</v>
      </c>
      <c r="C647" s="10">
        <v>1494</v>
      </c>
      <c r="D647" s="10">
        <v>222</v>
      </c>
      <c r="E647" s="14">
        <f t="shared" si="305"/>
        <v>186</v>
      </c>
      <c r="F647" s="11">
        <f t="shared" si="306"/>
        <v>0.14859437751004015</v>
      </c>
      <c r="G647" s="11">
        <f t="shared" si="314"/>
        <v>2.6881720430107527E-2</v>
      </c>
      <c r="H647" s="8">
        <v>563</v>
      </c>
      <c r="I647" s="15">
        <f t="shared" si="308"/>
        <v>41</v>
      </c>
      <c r="J647" s="13">
        <v>0.24790000000000001</v>
      </c>
      <c r="K647" s="13">
        <v>0.5</v>
      </c>
      <c r="Y647" s="3"/>
      <c r="Z647" s="3"/>
      <c r="AA647" s="3"/>
      <c r="AB647" s="3"/>
      <c r="AC647" s="3"/>
      <c r="AF647" s="7">
        <v>0.54166666666666696</v>
      </c>
      <c r="AG647" s="11">
        <f t="shared" si="309"/>
        <v>0.58280254777070062</v>
      </c>
      <c r="AH647" s="10">
        <v>1570</v>
      </c>
      <c r="AI647" s="10">
        <v>219</v>
      </c>
      <c r="AJ647" s="14">
        <f t="shared" si="310"/>
        <v>248</v>
      </c>
      <c r="AK647" s="11">
        <f t="shared" si="311"/>
        <v>0.13949044585987261</v>
      </c>
      <c r="AL647" s="11">
        <f t="shared" si="315"/>
        <v>4.0322580645161289E-3</v>
      </c>
      <c r="AM647" s="8">
        <v>655</v>
      </c>
      <c r="AN647" s="15">
        <f t="shared" si="313"/>
        <v>54</v>
      </c>
      <c r="AO647" s="13">
        <v>0.4219</v>
      </c>
      <c r="AP647" s="13">
        <v>0</v>
      </c>
      <c r="AS647" s="2"/>
      <c r="AT647" s="3"/>
    </row>
    <row r="648" spans="1:46" s="17" customFormat="1" ht="15" customHeight="1" x14ac:dyDescent="0.25">
      <c r="A648" s="7">
        <v>0.5625</v>
      </c>
      <c r="B648" s="11">
        <f t="shared" si="304"/>
        <v>0.64678362573099413</v>
      </c>
      <c r="C648" s="10">
        <v>1710</v>
      </c>
      <c r="D648" s="10">
        <v>227</v>
      </c>
      <c r="E648" s="14">
        <f t="shared" si="305"/>
        <v>216</v>
      </c>
      <c r="F648" s="11">
        <f t="shared" si="306"/>
        <v>0.13274853801169589</v>
      </c>
      <c r="G648" s="11">
        <f t="shared" si="314"/>
        <v>2.3148148148148147E-2</v>
      </c>
      <c r="H648" s="8">
        <v>604</v>
      </c>
      <c r="I648" s="15">
        <f t="shared" si="308"/>
        <v>41</v>
      </c>
      <c r="J648" s="13">
        <v>0.18990000000000001</v>
      </c>
      <c r="K648" s="13">
        <v>0.5</v>
      </c>
      <c r="Y648" s="3"/>
      <c r="Z648" s="3"/>
      <c r="AA648" s="3"/>
      <c r="AB648" s="3"/>
      <c r="AC648" s="3"/>
      <c r="AF648" s="7">
        <v>0.5625</v>
      </c>
      <c r="AG648" s="11">
        <f t="shared" si="309"/>
        <v>0.59625212947189099</v>
      </c>
      <c r="AH648" s="10">
        <v>1761</v>
      </c>
      <c r="AI648" s="10">
        <v>223</v>
      </c>
      <c r="AJ648" s="14">
        <f t="shared" si="310"/>
        <v>191</v>
      </c>
      <c r="AK648" s="11">
        <f t="shared" si="311"/>
        <v>0.12663259511641112</v>
      </c>
      <c r="AL648" s="11">
        <f t="shared" si="315"/>
        <v>2.0942408376963352E-2</v>
      </c>
      <c r="AM648" s="8">
        <v>711</v>
      </c>
      <c r="AN648" s="15">
        <f t="shared" si="313"/>
        <v>56</v>
      </c>
      <c r="AO648" s="13">
        <v>0.38890000000000002</v>
      </c>
      <c r="AP648" s="13">
        <v>0</v>
      </c>
      <c r="AS648" s="2"/>
      <c r="AT648" s="3"/>
    </row>
    <row r="649" spans="1:46" s="17" customFormat="1" x14ac:dyDescent="0.25">
      <c r="A649" s="7">
        <v>0.58333333333333337</v>
      </c>
      <c r="B649" s="11">
        <f t="shared" si="304"/>
        <v>0.65296803652968038</v>
      </c>
      <c r="C649" s="10">
        <v>1971</v>
      </c>
      <c r="D649" s="10">
        <v>236</v>
      </c>
      <c r="E649" s="14">
        <f t="shared" si="305"/>
        <v>261</v>
      </c>
      <c r="F649" s="11">
        <f t="shared" si="306"/>
        <v>0.11973617453069507</v>
      </c>
      <c r="G649" s="11">
        <f t="shared" si="314"/>
        <v>3.4482758620689655E-2</v>
      </c>
      <c r="H649" s="8">
        <v>684</v>
      </c>
      <c r="I649" s="15">
        <f t="shared" si="308"/>
        <v>80</v>
      </c>
      <c r="J649" s="13">
        <v>0.1867</v>
      </c>
      <c r="K649" s="13">
        <v>0.5</v>
      </c>
      <c r="Y649" s="3"/>
      <c r="Z649" s="3"/>
      <c r="AA649" s="3"/>
      <c r="AB649" s="3"/>
      <c r="AC649" s="3"/>
      <c r="AF649" s="7">
        <v>0.58333333333333337</v>
      </c>
      <c r="AG649" s="11">
        <f t="shared" si="309"/>
        <v>0.59534648457258477</v>
      </c>
      <c r="AH649" s="10">
        <v>1977</v>
      </c>
      <c r="AI649" s="10">
        <v>235</v>
      </c>
      <c r="AJ649" s="14">
        <f t="shared" si="310"/>
        <v>216</v>
      </c>
      <c r="AK649" s="11">
        <f t="shared" si="311"/>
        <v>0.11886697015680324</v>
      </c>
      <c r="AL649" s="11">
        <f t="shared" si="315"/>
        <v>5.5555555555555552E-2</v>
      </c>
      <c r="AM649" s="8">
        <v>800</v>
      </c>
      <c r="AN649" s="15">
        <f t="shared" si="313"/>
        <v>89</v>
      </c>
      <c r="AO649" s="13">
        <v>0.39750000000000002</v>
      </c>
      <c r="AP649" s="13">
        <v>0</v>
      </c>
      <c r="AQ649" s="26"/>
      <c r="AS649" s="2"/>
      <c r="AT649" s="3"/>
    </row>
    <row r="650" spans="1:46" s="17" customFormat="1" x14ac:dyDescent="0.25">
      <c r="A650" s="7">
        <v>0.60416666666666663</v>
      </c>
      <c r="B650" s="11">
        <f t="shared" si="304"/>
        <v>0.65863453815261042</v>
      </c>
      <c r="C650" s="10">
        <v>2241</v>
      </c>
      <c r="D650" s="10">
        <v>240</v>
      </c>
      <c r="E650" s="14">
        <f t="shared" si="305"/>
        <v>270</v>
      </c>
      <c r="F650" s="11">
        <f t="shared" si="306"/>
        <v>0.107095046854083</v>
      </c>
      <c r="G650" s="11">
        <f t="shared" si="314"/>
        <v>1.4814814814814815E-2</v>
      </c>
      <c r="H650" s="8">
        <v>765</v>
      </c>
      <c r="I650" s="15">
        <f t="shared" si="308"/>
        <v>81</v>
      </c>
      <c r="J650" s="13">
        <v>0.16930000000000001</v>
      </c>
      <c r="K650" s="13">
        <v>0.2</v>
      </c>
      <c r="Y650" s="3"/>
      <c r="Z650" s="3"/>
      <c r="AA650" s="3"/>
      <c r="AB650" s="3"/>
      <c r="AC650" s="3"/>
      <c r="AF650" s="7">
        <v>0.60416666666666663</v>
      </c>
      <c r="AG650" s="11">
        <f t="shared" si="309"/>
        <v>0.59724689165186506</v>
      </c>
      <c r="AH650" s="10">
        <v>2252</v>
      </c>
      <c r="AI650" s="10">
        <v>251</v>
      </c>
      <c r="AJ650" s="14">
        <f t="shared" si="310"/>
        <v>275</v>
      </c>
      <c r="AK650" s="11">
        <f t="shared" si="311"/>
        <v>0.11145648312611012</v>
      </c>
      <c r="AL650" s="11">
        <f t="shared" si="315"/>
        <v>5.8181818181818182E-2</v>
      </c>
      <c r="AM650" s="8">
        <v>907</v>
      </c>
      <c r="AN650" s="15">
        <f t="shared" si="313"/>
        <v>107</v>
      </c>
      <c r="AO650" s="13">
        <v>0.41010000000000002</v>
      </c>
      <c r="AP650" s="13">
        <v>0</v>
      </c>
      <c r="AS650" s="2"/>
      <c r="AT650" s="3"/>
    </row>
    <row r="651" spans="1:46" s="17" customFormat="1" x14ac:dyDescent="0.25">
      <c r="A651" s="7">
        <v>0.625</v>
      </c>
      <c r="B651" s="11">
        <f t="shared" si="304"/>
        <v>0.66451352442470735</v>
      </c>
      <c r="C651" s="10">
        <v>2477</v>
      </c>
      <c r="D651" s="10">
        <v>245</v>
      </c>
      <c r="E651" s="14">
        <f t="shared" si="305"/>
        <v>236</v>
      </c>
      <c r="F651" s="11">
        <f t="shared" si="306"/>
        <v>9.8909971740008068E-2</v>
      </c>
      <c r="G651" s="11">
        <f t="shared" si="314"/>
        <v>2.1186440677966101E-2</v>
      </c>
      <c r="H651" s="8">
        <v>831</v>
      </c>
      <c r="I651" s="15">
        <f t="shared" si="308"/>
        <v>66</v>
      </c>
      <c r="J651" s="13">
        <v>0.16109999999999999</v>
      </c>
      <c r="K651" s="13">
        <v>0.2</v>
      </c>
      <c r="Y651" s="3"/>
      <c r="Z651" s="3"/>
      <c r="AA651" s="3"/>
      <c r="AB651" s="3"/>
      <c r="AC651" s="3"/>
      <c r="AF651" s="7">
        <v>0.625</v>
      </c>
      <c r="AG651" s="11">
        <f t="shared" si="309"/>
        <v>0.59322033898305082</v>
      </c>
      <c r="AH651" s="10">
        <v>2419</v>
      </c>
      <c r="AI651" s="10">
        <v>265</v>
      </c>
      <c r="AJ651" s="14">
        <f t="shared" si="310"/>
        <v>167</v>
      </c>
      <c r="AK651" s="11">
        <f t="shared" si="311"/>
        <v>0.10954940057875155</v>
      </c>
      <c r="AL651" s="11">
        <f t="shared" si="315"/>
        <v>8.3832335329341312E-2</v>
      </c>
      <c r="AM651" s="8">
        <v>984</v>
      </c>
      <c r="AN651" s="15">
        <f t="shared" si="313"/>
        <v>77</v>
      </c>
      <c r="AO651" s="13">
        <v>0.40429999999999999</v>
      </c>
      <c r="AP651" s="13">
        <v>0</v>
      </c>
      <c r="AS651" s="2"/>
      <c r="AT651" s="3"/>
    </row>
    <row r="652" spans="1:46" s="17" customFormat="1" x14ac:dyDescent="0.25">
      <c r="A652" s="7">
        <v>0.64583333333333337</v>
      </c>
      <c r="B652" s="11">
        <f>(C652-H652)/C652</f>
        <v>0.66776798825256978</v>
      </c>
      <c r="C652" s="10">
        <v>2724</v>
      </c>
      <c r="D652" s="10">
        <v>252</v>
      </c>
      <c r="E652" s="14">
        <f t="shared" si="305"/>
        <v>247</v>
      </c>
      <c r="F652" s="11">
        <f t="shared" si="306"/>
        <v>9.2511013215859028E-2</v>
      </c>
      <c r="G652" s="11">
        <f t="shared" si="314"/>
        <v>2.8340080971659919E-2</v>
      </c>
      <c r="H652" s="8">
        <v>905</v>
      </c>
      <c r="I652" s="15">
        <f t="shared" si="308"/>
        <v>74</v>
      </c>
      <c r="J652" s="13">
        <v>0.15790000000000001</v>
      </c>
      <c r="K652" s="13">
        <v>0.2</v>
      </c>
      <c r="Y652" s="3"/>
      <c r="Z652" s="3"/>
      <c r="AA652" s="3"/>
      <c r="AB652" s="3"/>
      <c r="AC652" s="3"/>
      <c r="AF652" s="7">
        <v>0.64583333333333337</v>
      </c>
      <c r="AG652" s="11">
        <f t="shared" si="309"/>
        <v>0.59333585762968577</v>
      </c>
      <c r="AH652" s="10">
        <v>2641</v>
      </c>
      <c r="AI652" s="10">
        <v>280</v>
      </c>
      <c r="AJ652" s="14">
        <f t="shared" si="310"/>
        <v>222</v>
      </c>
      <c r="AK652" s="11">
        <f t="shared" si="311"/>
        <v>0.10602044680045437</v>
      </c>
      <c r="AL652" s="11">
        <f t="shared" si="315"/>
        <v>6.7567567567567571E-2</v>
      </c>
      <c r="AM652" s="8">
        <v>1074</v>
      </c>
      <c r="AN652" s="15">
        <f t="shared" si="313"/>
        <v>90</v>
      </c>
      <c r="AO652" s="13">
        <v>0.38650000000000001</v>
      </c>
      <c r="AP652" s="13">
        <v>0</v>
      </c>
      <c r="AS652" s="2"/>
      <c r="AT652" s="3"/>
    </row>
    <row r="653" spans="1:46" s="17" customFormat="1" x14ac:dyDescent="0.25">
      <c r="A653" s="7">
        <v>0.66666666666666663</v>
      </c>
      <c r="B653" s="11">
        <f t="shared" ref="B653:B657" si="316">(C653-H653)/C653</f>
        <v>0.67546791443850263</v>
      </c>
      <c r="C653" s="10">
        <v>2992</v>
      </c>
      <c r="D653" s="10">
        <v>256</v>
      </c>
      <c r="E653" s="14">
        <f t="shared" si="305"/>
        <v>268</v>
      </c>
      <c r="F653" s="11">
        <f t="shared" si="306"/>
        <v>8.5561497326203204E-2</v>
      </c>
      <c r="G653" s="11">
        <f t="shared" si="314"/>
        <v>1.4925373134328358E-2</v>
      </c>
      <c r="H653" s="8">
        <v>971</v>
      </c>
      <c r="I653" s="15">
        <f t="shared" si="308"/>
        <v>66</v>
      </c>
      <c r="J653" s="13">
        <v>0.1452</v>
      </c>
      <c r="K653" s="13">
        <v>0.16669999999999999</v>
      </c>
      <c r="Y653" s="3"/>
      <c r="Z653" s="3"/>
      <c r="AA653" s="3"/>
      <c r="AB653" s="3"/>
      <c r="AC653" s="3"/>
      <c r="AF653" s="7">
        <v>0.66666666666666663</v>
      </c>
      <c r="AG653" s="11">
        <f t="shared" si="309"/>
        <v>0.59205903021784967</v>
      </c>
      <c r="AH653" s="10">
        <v>2846</v>
      </c>
      <c r="AI653" s="10">
        <v>291</v>
      </c>
      <c r="AJ653" s="14">
        <f t="shared" si="310"/>
        <v>205</v>
      </c>
      <c r="AK653" s="11">
        <f t="shared" si="311"/>
        <v>0.1022487702037948</v>
      </c>
      <c r="AL653" s="11">
        <f t="shared" si="315"/>
        <v>5.3658536585365853E-2</v>
      </c>
      <c r="AM653" s="8">
        <v>1161</v>
      </c>
      <c r="AN653" s="15">
        <f t="shared" si="313"/>
        <v>87</v>
      </c>
      <c r="AO653" s="13">
        <v>0.38219999999999998</v>
      </c>
      <c r="AP653" s="13">
        <v>0</v>
      </c>
      <c r="AS653" s="2"/>
      <c r="AT653" s="3"/>
    </row>
    <row r="654" spans="1:46" s="17" customFormat="1" x14ac:dyDescent="0.25">
      <c r="A654" s="7">
        <v>0.6875</v>
      </c>
      <c r="B654" s="11">
        <f t="shared" si="316"/>
        <v>0.67841682127396408</v>
      </c>
      <c r="C654" s="10">
        <v>3234</v>
      </c>
      <c r="D654" s="10">
        <v>265</v>
      </c>
      <c r="E654" s="14">
        <f t="shared" si="305"/>
        <v>242</v>
      </c>
      <c r="F654" s="11">
        <f t="shared" si="306"/>
        <v>8.1941867656153369E-2</v>
      </c>
      <c r="G654" s="11">
        <f t="shared" si="314"/>
        <v>3.71900826446281E-2</v>
      </c>
      <c r="H654" s="8">
        <v>1040</v>
      </c>
      <c r="I654" s="15">
        <f t="shared" si="308"/>
        <v>69</v>
      </c>
      <c r="J654" s="13">
        <v>0.1331</v>
      </c>
      <c r="K654" s="13">
        <v>0.16669999999999999</v>
      </c>
      <c r="Y654" s="3"/>
      <c r="Z654" s="3"/>
      <c r="AA654" s="3"/>
      <c r="AB654" s="3"/>
      <c r="AC654" s="3"/>
      <c r="AF654" s="7">
        <v>0.6875</v>
      </c>
      <c r="AG654" s="11">
        <f t="shared" si="309"/>
        <v>0.59476913141750076</v>
      </c>
      <c r="AH654" s="10">
        <v>3097</v>
      </c>
      <c r="AI654" s="10">
        <v>299</v>
      </c>
      <c r="AJ654" s="14">
        <f t="shared" si="310"/>
        <v>251</v>
      </c>
      <c r="AK654" s="11">
        <f t="shared" si="311"/>
        <v>9.6545043590571519E-2</v>
      </c>
      <c r="AL654" s="11">
        <f t="shared" si="315"/>
        <v>3.1872509960159362E-2</v>
      </c>
      <c r="AM654" s="8">
        <v>1255</v>
      </c>
      <c r="AN654" s="15">
        <f t="shared" si="313"/>
        <v>94</v>
      </c>
      <c r="AO654" s="13">
        <v>0.36330000000000001</v>
      </c>
      <c r="AP654" s="13">
        <v>0</v>
      </c>
      <c r="AS654" s="2"/>
      <c r="AT654" s="3"/>
    </row>
    <row r="655" spans="1:46" s="17" customFormat="1" x14ac:dyDescent="0.25">
      <c r="A655" s="7">
        <v>0.70833333333333337</v>
      </c>
      <c r="B655" s="11">
        <f t="shared" si="316"/>
        <v>0.68050386487260239</v>
      </c>
      <c r="C655" s="10">
        <v>3493</v>
      </c>
      <c r="D655" s="10">
        <v>275</v>
      </c>
      <c r="E655" s="14">
        <f t="shared" si="305"/>
        <v>259</v>
      </c>
      <c r="F655" s="11">
        <f t="shared" si="306"/>
        <v>7.8728886344116802E-2</v>
      </c>
      <c r="G655" s="11">
        <f t="shared" si="314"/>
        <v>3.8610038610038609E-2</v>
      </c>
      <c r="H655" s="8">
        <v>1116</v>
      </c>
      <c r="I655" s="15">
        <f t="shared" si="308"/>
        <v>76</v>
      </c>
      <c r="J655" s="13">
        <v>0.13270000000000001</v>
      </c>
      <c r="K655" s="13">
        <v>0.16669999999999999</v>
      </c>
      <c r="Y655" s="3"/>
      <c r="Z655" s="3"/>
      <c r="AA655" s="3"/>
      <c r="AB655" s="3"/>
      <c r="AC655" s="3"/>
      <c r="AF655" s="7">
        <v>0.70833333333333337</v>
      </c>
      <c r="AG655" s="11">
        <f t="shared" si="309"/>
        <v>0.59388249545729865</v>
      </c>
      <c r="AH655" s="10">
        <v>3302</v>
      </c>
      <c r="AI655" s="10">
        <v>307</v>
      </c>
      <c r="AJ655" s="14">
        <f t="shared" si="310"/>
        <v>205</v>
      </c>
      <c r="AK655" s="11">
        <f t="shared" si="311"/>
        <v>9.2973955178679582E-2</v>
      </c>
      <c r="AL655" s="11">
        <f t="shared" si="315"/>
        <v>3.9024390243902439E-2</v>
      </c>
      <c r="AM655" s="8">
        <v>1341</v>
      </c>
      <c r="AN655" s="15">
        <f t="shared" si="313"/>
        <v>86</v>
      </c>
      <c r="AO655" s="13">
        <v>0.3422</v>
      </c>
      <c r="AP655" s="13">
        <v>0</v>
      </c>
      <c r="AS655" s="2"/>
      <c r="AT655" s="3"/>
    </row>
    <row r="656" spans="1:46" s="17" customFormat="1" x14ac:dyDescent="0.25">
      <c r="A656" s="7">
        <v>0.72916666666666663</v>
      </c>
      <c r="B656" s="11">
        <f t="shared" si="316"/>
        <v>0.68063818280151434</v>
      </c>
      <c r="C656" s="10">
        <v>3698</v>
      </c>
      <c r="D656" s="10">
        <v>280</v>
      </c>
      <c r="E656" s="14">
        <f t="shared" si="305"/>
        <v>205</v>
      </c>
      <c r="F656" s="11">
        <f t="shared" si="306"/>
        <v>7.5716603569497026E-2</v>
      </c>
      <c r="G656" s="11">
        <f t="shared" si="314"/>
        <v>2.4390243902439025E-2</v>
      </c>
      <c r="H656" s="8">
        <v>1181</v>
      </c>
      <c r="I656" s="15">
        <f t="shared" si="308"/>
        <v>65</v>
      </c>
      <c r="J656" s="13">
        <v>0.12970000000000001</v>
      </c>
      <c r="K656" s="13">
        <v>0.16669999999999999</v>
      </c>
      <c r="Y656" s="3"/>
      <c r="Z656" s="3"/>
      <c r="AA656" s="3"/>
      <c r="AB656" s="3"/>
      <c r="AC656" s="3"/>
      <c r="AF656" s="7">
        <v>0.72916666666666663</v>
      </c>
      <c r="AG656" s="11">
        <f t="shared" si="309"/>
        <v>0.59487908961593172</v>
      </c>
      <c r="AH656" s="10">
        <v>3515</v>
      </c>
      <c r="AI656" s="10">
        <v>324</v>
      </c>
      <c r="AJ656" s="14">
        <f t="shared" si="310"/>
        <v>213</v>
      </c>
      <c r="AK656" s="11">
        <f t="shared" si="311"/>
        <v>9.2176386913229019E-2</v>
      </c>
      <c r="AL656" s="11">
        <f t="shared" si="315"/>
        <v>7.9812206572769953E-2</v>
      </c>
      <c r="AM656" s="8">
        <v>1424</v>
      </c>
      <c r="AN656" s="15">
        <f t="shared" si="313"/>
        <v>83</v>
      </c>
      <c r="AO656" s="13">
        <v>0.33329999999999999</v>
      </c>
      <c r="AP656" s="13">
        <v>0</v>
      </c>
      <c r="AR656" s="26"/>
      <c r="AS656" s="2"/>
      <c r="AT656" s="3"/>
    </row>
    <row r="657" spans="1:46" s="17" customFormat="1" x14ac:dyDescent="0.25">
      <c r="A657" s="7">
        <v>0.75</v>
      </c>
      <c r="B657" s="11">
        <f t="shared" si="316"/>
        <v>0.67935201851375671</v>
      </c>
      <c r="C657" s="10">
        <v>3889</v>
      </c>
      <c r="D657" s="10">
        <v>292</v>
      </c>
      <c r="E657" s="14">
        <f t="shared" si="305"/>
        <v>191</v>
      </c>
      <c r="F657" s="11">
        <f t="shared" si="306"/>
        <v>7.5083569040884549E-2</v>
      </c>
      <c r="G657" s="11">
        <f t="shared" si="314"/>
        <v>6.2827225130890049E-2</v>
      </c>
      <c r="H657" s="8">
        <v>1247</v>
      </c>
      <c r="I657" s="15">
        <f t="shared" si="308"/>
        <v>66</v>
      </c>
      <c r="J657" s="13">
        <v>0.12609999999999999</v>
      </c>
      <c r="K657" s="13">
        <v>0.16669999999999999</v>
      </c>
      <c r="Y657" s="3"/>
      <c r="Z657" s="3"/>
      <c r="AA657" s="3"/>
      <c r="AB657" s="3"/>
      <c r="AC657" s="3"/>
      <c r="AF657" s="7">
        <v>0.75</v>
      </c>
      <c r="AG657" s="11">
        <f t="shared" si="309"/>
        <v>0.59523809523809523</v>
      </c>
      <c r="AH657" s="10">
        <v>3654</v>
      </c>
      <c r="AI657" s="10">
        <v>337</v>
      </c>
      <c r="AJ657" s="14">
        <f t="shared" si="310"/>
        <v>139</v>
      </c>
      <c r="AK657" s="11">
        <f t="shared" si="311"/>
        <v>9.2227695675971541E-2</v>
      </c>
      <c r="AL657" s="11">
        <f t="shared" si="315"/>
        <v>9.3525179856115109E-2</v>
      </c>
      <c r="AM657" s="8">
        <v>1479</v>
      </c>
      <c r="AN657" s="15">
        <f t="shared" si="313"/>
        <v>55</v>
      </c>
      <c r="AO657" s="13">
        <v>0.32650000000000001</v>
      </c>
      <c r="AP657" s="13">
        <v>0</v>
      </c>
      <c r="AS657" s="2"/>
      <c r="AT657" s="3"/>
    </row>
    <row r="658" spans="1:46" s="17" customFormat="1" x14ac:dyDescent="0.15">
      <c r="F658" s="2"/>
      <c r="Y658" s="3"/>
      <c r="Z658" s="3"/>
      <c r="AA658" s="3"/>
      <c r="AB658" s="3"/>
      <c r="AC658" s="3"/>
      <c r="AH658" s="2"/>
      <c r="AI658" s="2"/>
      <c r="AJ658" s="2"/>
      <c r="AK658" s="2"/>
      <c r="AL658" s="2"/>
      <c r="AM658" s="2"/>
      <c r="AN658" s="2"/>
      <c r="AO658" s="5"/>
      <c r="AP658" s="2"/>
      <c r="AS658" s="2"/>
      <c r="AT658" s="3"/>
    </row>
    <row r="659" spans="1:46" s="17" customFormat="1" x14ac:dyDescent="0.15">
      <c r="F659" s="2"/>
      <c r="Y659" s="3"/>
      <c r="Z659" s="3"/>
      <c r="AA659" s="3"/>
      <c r="AB659" s="3"/>
      <c r="AC659" s="3"/>
      <c r="AH659" s="2"/>
      <c r="AI659" s="2"/>
      <c r="AJ659" s="2"/>
      <c r="AK659" s="2"/>
      <c r="AL659" s="2"/>
      <c r="AM659" s="2"/>
      <c r="AN659" s="2"/>
      <c r="AO659" s="5"/>
      <c r="AP659" s="2"/>
      <c r="AS659" s="2"/>
      <c r="AT659" s="3"/>
    </row>
    <row r="660" spans="1:46" s="17" customFormat="1" x14ac:dyDescent="0.15">
      <c r="A660" s="35">
        <v>43890</v>
      </c>
      <c r="B660" s="36"/>
      <c r="C660" s="36"/>
      <c r="D660" s="36"/>
      <c r="E660" s="36"/>
      <c r="F660" s="36"/>
      <c r="G660" s="37"/>
      <c r="Y660" s="3"/>
      <c r="Z660" s="3"/>
      <c r="AA660" s="3"/>
      <c r="AB660" s="3"/>
      <c r="AC660" s="3"/>
      <c r="AF660" s="35">
        <v>43883</v>
      </c>
      <c r="AG660" s="36"/>
      <c r="AH660" s="36"/>
      <c r="AI660" s="36"/>
      <c r="AJ660" s="36"/>
      <c r="AK660" s="36"/>
      <c r="AL660" s="37"/>
      <c r="AS660" s="2"/>
      <c r="AT660" s="3"/>
    </row>
    <row r="661" spans="1:46" s="17" customFormat="1" ht="36" x14ac:dyDescent="0.25">
      <c r="A661" s="38" t="s">
        <v>81</v>
      </c>
      <c r="B661" s="39"/>
      <c r="C661" s="39"/>
      <c r="D661" s="39"/>
      <c r="E661" s="39"/>
      <c r="F661" s="39"/>
      <c r="G661" s="40"/>
      <c r="H661" s="18"/>
      <c r="I661" s="18"/>
      <c r="J661" s="18"/>
      <c r="K661" s="18"/>
      <c r="Y661" s="3"/>
      <c r="Z661" s="3"/>
      <c r="AA661" s="3"/>
      <c r="AB661" s="3"/>
      <c r="AC661" s="3"/>
      <c r="AF661" s="38" t="s">
        <v>75</v>
      </c>
      <c r="AG661" s="39"/>
      <c r="AH661" s="39"/>
      <c r="AI661" s="39"/>
      <c r="AJ661" s="39"/>
      <c r="AK661" s="39"/>
      <c r="AL661" s="40"/>
      <c r="AM661" s="18"/>
      <c r="AN661" s="18"/>
      <c r="AO661" s="18"/>
      <c r="AP661" s="18"/>
      <c r="AS661" s="2"/>
      <c r="AT661" s="3"/>
    </row>
    <row r="662" spans="1:46" s="17" customFormat="1" x14ac:dyDescent="0.25">
      <c r="A662" s="9" t="s">
        <v>0</v>
      </c>
      <c r="B662" s="16" t="s">
        <v>70</v>
      </c>
      <c r="C662" s="9" t="s">
        <v>1</v>
      </c>
      <c r="D662" s="9" t="s">
        <v>2</v>
      </c>
      <c r="E662" s="9" t="s">
        <v>3</v>
      </c>
      <c r="F662" s="9" t="s">
        <v>4</v>
      </c>
      <c r="G662" s="9" t="s">
        <v>5</v>
      </c>
      <c r="H662" s="6" t="s">
        <v>6</v>
      </c>
      <c r="I662" s="9" t="s">
        <v>7</v>
      </c>
      <c r="J662" s="9" t="s">
        <v>8</v>
      </c>
      <c r="K662" s="9" t="s">
        <v>71</v>
      </c>
      <c r="Y662" s="3"/>
      <c r="Z662" s="3"/>
      <c r="AA662" s="3"/>
      <c r="AB662" s="3"/>
      <c r="AC662" s="3"/>
      <c r="AF662" s="9" t="s">
        <v>0</v>
      </c>
      <c r="AG662" s="16" t="s">
        <v>70</v>
      </c>
      <c r="AH662" s="9" t="s">
        <v>1</v>
      </c>
      <c r="AI662" s="9" t="s">
        <v>2</v>
      </c>
      <c r="AJ662" s="9" t="s">
        <v>3</v>
      </c>
      <c r="AK662" s="9" t="s">
        <v>4</v>
      </c>
      <c r="AL662" s="9" t="s">
        <v>5</v>
      </c>
      <c r="AM662" s="6" t="s">
        <v>6</v>
      </c>
      <c r="AN662" s="9" t="s">
        <v>7</v>
      </c>
      <c r="AO662" s="9" t="s">
        <v>8</v>
      </c>
      <c r="AP662" s="9" t="s">
        <v>71</v>
      </c>
      <c r="AS662" s="2"/>
      <c r="AT662" s="3"/>
    </row>
    <row r="663" spans="1:46" s="17" customFormat="1" x14ac:dyDescent="0.25">
      <c r="A663" s="7">
        <v>0.39583333333333331</v>
      </c>
      <c r="B663" s="11">
        <f>(C663-H663)/C663</f>
        <v>0.24193548387096775</v>
      </c>
      <c r="C663" s="10">
        <v>124</v>
      </c>
      <c r="D663" s="10">
        <v>86</v>
      </c>
      <c r="E663" s="10">
        <v>124</v>
      </c>
      <c r="F663" s="11">
        <f>D663/C663</f>
        <v>0.69354838709677424</v>
      </c>
      <c r="G663" s="12">
        <f>D663/C663</f>
        <v>0.69354838709677424</v>
      </c>
      <c r="H663" s="8">
        <v>94</v>
      </c>
      <c r="I663" s="15">
        <f>H663</f>
        <v>94</v>
      </c>
      <c r="J663" s="13">
        <v>1</v>
      </c>
      <c r="K663" s="13" t="s">
        <v>74</v>
      </c>
      <c r="Y663" s="3"/>
      <c r="Z663" s="3"/>
      <c r="AA663" s="3"/>
      <c r="AB663" s="3"/>
      <c r="AC663" s="3"/>
      <c r="AF663" s="7">
        <v>0.39583333333333331</v>
      </c>
      <c r="AG663" s="11">
        <f>(AH663-AM663)/AH663</f>
        <v>0.10476190476190476</v>
      </c>
      <c r="AH663" s="10">
        <v>105</v>
      </c>
      <c r="AI663" s="10">
        <v>94</v>
      </c>
      <c r="AJ663" s="10">
        <v>105</v>
      </c>
      <c r="AK663" s="11">
        <f>AI663/AH663</f>
        <v>0.89523809523809528</v>
      </c>
      <c r="AL663" s="12">
        <f>AI663/AH663</f>
        <v>0.89523809523809528</v>
      </c>
      <c r="AM663" s="8">
        <v>94</v>
      </c>
      <c r="AN663" s="15">
        <v>94</v>
      </c>
      <c r="AO663" s="13">
        <v>0.875</v>
      </c>
      <c r="AP663" s="13" t="s">
        <v>74</v>
      </c>
      <c r="AS663" s="2"/>
      <c r="AT663" s="3"/>
    </row>
    <row r="664" spans="1:46" s="17" customFormat="1" x14ac:dyDescent="0.25">
      <c r="A664" s="7">
        <v>0.41666666666666669</v>
      </c>
      <c r="B664" s="11">
        <f t="shared" ref="B664:B666" si="317">(C664-H664)/C664</f>
        <v>0.33333333333333331</v>
      </c>
      <c r="C664" s="10">
        <v>285</v>
      </c>
      <c r="D664" s="10">
        <v>145</v>
      </c>
      <c r="E664" s="14">
        <f t="shared" ref="E664:E680" si="318">C664-C663</f>
        <v>161</v>
      </c>
      <c r="F664" s="11">
        <f t="shared" ref="F664:F680" si="319">D664/C664</f>
        <v>0.50877192982456143</v>
      </c>
      <c r="G664" s="11">
        <f t="shared" ref="G664:G665" si="320">(D664-D663)/E664</f>
        <v>0.36645962732919257</v>
      </c>
      <c r="H664" s="8">
        <v>190</v>
      </c>
      <c r="I664" s="15">
        <f>H664-H663</f>
        <v>96</v>
      </c>
      <c r="J664" s="13">
        <v>0.95</v>
      </c>
      <c r="K664" s="13" t="s">
        <v>74</v>
      </c>
      <c r="Y664" s="3"/>
      <c r="Z664" s="3"/>
      <c r="AA664" s="3"/>
      <c r="AB664" s="3"/>
      <c r="AC664" s="3"/>
      <c r="AF664" s="7">
        <v>0.41666666666666669</v>
      </c>
      <c r="AG664" s="11">
        <f t="shared" ref="AG664:AG680" si="321">(AH664-AM664)/AH664</f>
        <v>0.1640625</v>
      </c>
      <c r="AH664" s="10">
        <v>256</v>
      </c>
      <c r="AI664" s="10">
        <v>205</v>
      </c>
      <c r="AJ664" s="14">
        <f>AH664-AH663</f>
        <v>151</v>
      </c>
      <c r="AK664" s="11">
        <f t="shared" ref="AK664:AK680" si="322">AI664/AH664</f>
        <v>0.80078125</v>
      </c>
      <c r="AL664" s="11">
        <f t="shared" ref="AL664:AL665" si="323">(AI664-AI663)/AJ664</f>
        <v>0.73509933774834435</v>
      </c>
      <c r="AM664" s="8">
        <v>214</v>
      </c>
      <c r="AN664" s="15">
        <f>AM664-AM663</f>
        <v>120</v>
      </c>
      <c r="AO664" s="13">
        <v>0.82609999999999995</v>
      </c>
      <c r="AP664" s="13" t="s">
        <v>74</v>
      </c>
      <c r="AS664" s="2"/>
      <c r="AT664" s="3"/>
    </row>
    <row r="665" spans="1:46" s="17" customFormat="1" x14ac:dyDescent="0.25">
      <c r="A665" s="7">
        <v>0.4375</v>
      </c>
      <c r="B665" s="11">
        <f t="shared" si="317"/>
        <v>0.41252699784017277</v>
      </c>
      <c r="C665" s="10">
        <v>463</v>
      </c>
      <c r="D665" s="10">
        <v>163</v>
      </c>
      <c r="E665" s="14">
        <f t="shared" si="318"/>
        <v>178</v>
      </c>
      <c r="F665" s="11">
        <f t="shared" si="319"/>
        <v>0.35205183585313177</v>
      </c>
      <c r="G665" s="11">
        <f t="shared" si="320"/>
        <v>0.10112359550561797</v>
      </c>
      <c r="H665" s="8">
        <v>272</v>
      </c>
      <c r="I665" s="15">
        <f t="shared" ref="I665:I680" si="324">H665-H664</f>
        <v>82</v>
      </c>
      <c r="J665" s="13">
        <v>0.67500000000000004</v>
      </c>
      <c r="K665" s="13" t="s">
        <v>74</v>
      </c>
      <c r="Y665" s="3"/>
      <c r="Z665" s="3"/>
      <c r="AA665" s="3"/>
      <c r="AB665" s="3"/>
      <c r="AC665" s="3"/>
      <c r="AF665" s="7">
        <v>0.4375</v>
      </c>
      <c r="AG665" s="11">
        <f t="shared" si="321"/>
        <v>0.2997711670480549</v>
      </c>
      <c r="AH665" s="10">
        <v>437</v>
      </c>
      <c r="AI665" s="10">
        <v>228</v>
      </c>
      <c r="AJ665" s="14">
        <f t="shared" ref="AJ665:AJ680" si="325">AH665-AH664</f>
        <v>181</v>
      </c>
      <c r="AK665" s="11">
        <f t="shared" si="322"/>
        <v>0.52173913043478259</v>
      </c>
      <c r="AL665" s="11">
        <f t="shared" si="323"/>
        <v>0.1270718232044199</v>
      </c>
      <c r="AM665" s="8">
        <v>306</v>
      </c>
      <c r="AN665" s="15">
        <f t="shared" ref="AN665:AN680" si="326">AM665-AM664</f>
        <v>92</v>
      </c>
      <c r="AO665" s="13">
        <v>0.45829999999999999</v>
      </c>
      <c r="AP665" s="13" t="s">
        <v>74</v>
      </c>
      <c r="AS665" s="2"/>
      <c r="AT665" s="3"/>
    </row>
    <row r="666" spans="1:46" s="17" customFormat="1" x14ac:dyDescent="0.25">
      <c r="A666" s="7">
        <v>0.45833333333333331</v>
      </c>
      <c r="B666" s="11">
        <f t="shared" si="317"/>
        <v>0.44847605224963716</v>
      </c>
      <c r="C666" s="10">
        <v>689</v>
      </c>
      <c r="D666" s="10">
        <v>191</v>
      </c>
      <c r="E666" s="14">
        <f t="shared" si="318"/>
        <v>226</v>
      </c>
      <c r="F666" s="11">
        <f t="shared" si="319"/>
        <v>0.27721335268505082</v>
      </c>
      <c r="G666" s="11">
        <f>(D666-D665)/E666</f>
        <v>0.12389380530973451</v>
      </c>
      <c r="H666" s="8">
        <v>380</v>
      </c>
      <c r="I666" s="15">
        <f t="shared" si="324"/>
        <v>108</v>
      </c>
      <c r="J666" s="13">
        <v>0.68330000000000002</v>
      </c>
      <c r="K666" s="13" t="s">
        <v>74</v>
      </c>
      <c r="Y666" s="3"/>
      <c r="Z666" s="3"/>
      <c r="AA666" s="3"/>
      <c r="AB666" s="3"/>
      <c r="AC666" s="3"/>
      <c r="AF666" s="7">
        <v>0.45833333333333331</v>
      </c>
      <c r="AG666" s="11">
        <f t="shared" si="321"/>
        <v>0.36833855799373039</v>
      </c>
      <c r="AH666" s="10">
        <v>638</v>
      </c>
      <c r="AI666" s="10">
        <v>247</v>
      </c>
      <c r="AJ666" s="14">
        <f t="shared" si="325"/>
        <v>201</v>
      </c>
      <c r="AK666" s="11">
        <f t="shared" si="322"/>
        <v>0.38714733542319751</v>
      </c>
      <c r="AL666" s="11">
        <f>(AI666-AI665)/AJ666</f>
        <v>9.4527363184079602E-2</v>
      </c>
      <c r="AM666" s="8">
        <v>403</v>
      </c>
      <c r="AN666" s="15">
        <f t="shared" si="326"/>
        <v>97</v>
      </c>
      <c r="AO666" s="13">
        <v>0.3377</v>
      </c>
      <c r="AP666" s="13" t="s">
        <v>74</v>
      </c>
      <c r="AS666" s="2"/>
      <c r="AT666" s="3"/>
    </row>
    <row r="667" spans="1:46" s="17" customFormat="1" x14ac:dyDescent="0.25">
      <c r="A667" s="7">
        <v>0.47916666666666669</v>
      </c>
      <c r="B667" s="11">
        <f>(C667-H667)/C667</f>
        <v>0.49</v>
      </c>
      <c r="C667" s="10">
        <v>900</v>
      </c>
      <c r="D667" s="10">
        <v>200</v>
      </c>
      <c r="E667" s="14">
        <f t="shared" si="318"/>
        <v>211</v>
      </c>
      <c r="F667" s="11">
        <f t="shared" si="319"/>
        <v>0.22222222222222221</v>
      </c>
      <c r="G667" s="11">
        <f t="shared" ref="G667:G680" si="327">(D667-D666)/E667</f>
        <v>4.2654028436018961E-2</v>
      </c>
      <c r="H667" s="8">
        <v>459</v>
      </c>
      <c r="I667" s="15">
        <f t="shared" si="324"/>
        <v>79</v>
      </c>
      <c r="J667" s="13">
        <v>0.63160000000000005</v>
      </c>
      <c r="K667" s="13">
        <v>0</v>
      </c>
      <c r="Y667" s="3"/>
      <c r="Z667" s="3"/>
      <c r="AA667" s="3"/>
      <c r="AB667" s="3"/>
      <c r="AC667" s="3"/>
      <c r="AF667" s="7">
        <v>0.47916666666666669</v>
      </c>
      <c r="AG667" s="11">
        <f t="shared" si="321"/>
        <v>0.38145539906103287</v>
      </c>
      <c r="AH667" s="10">
        <v>852</v>
      </c>
      <c r="AI667" s="10">
        <v>288</v>
      </c>
      <c r="AJ667" s="14">
        <f t="shared" si="325"/>
        <v>214</v>
      </c>
      <c r="AK667" s="11">
        <f t="shared" si="322"/>
        <v>0.3380281690140845</v>
      </c>
      <c r="AL667" s="11">
        <f t="shared" ref="AL667:AL680" si="328">(AI667-AI666)/AJ667</f>
        <v>0.19158878504672897</v>
      </c>
      <c r="AM667" s="8">
        <v>527</v>
      </c>
      <c r="AN667" s="15">
        <f t="shared" si="326"/>
        <v>124</v>
      </c>
      <c r="AO667" s="13">
        <v>0.31580000000000003</v>
      </c>
      <c r="AP667" s="13" t="s">
        <v>74</v>
      </c>
      <c r="AS667" s="2"/>
      <c r="AT667" s="3"/>
    </row>
    <row r="668" spans="1:46" s="17" customFormat="1" x14ac:dyDescent="0.25">
      <c r="A668" s="7">
        <v>0.5</v>
      </c>
      <c r="B668" s="11">
        <f t="shared" ref="B668:B680" si="329">(C668-H668)/C668</f>
        <v>0.52347209920283433</v>
      </c>
      <c r="C668" s="10">
        <v>1129</v>
      </c>
      <c r="D668" s="10">
        <v>209</v>
      </c>
      <c r="E668" s="14">
        <f t="shared" si="318"/>
        <v>229</v>
      </c>
      <c r="F668" s="11">
        <f t="shared" si="319"/>
        <v>0.18511957484499558</v>
      </c>
      <c r="G668" s="11">
        <f t="shared" si="327"/>
        <v>3.9301310043668124E-2</v>
      </c>
      <c r="H668" s="8">
        <v>538</v>
      </c>
      <c r="I668" s="15">
        <f t="shared" si="324"/>
        <v>79</v>
      </c>
      <c r="J668" s="13">
        <v>0.52080000000000004</v>
      </c>
      <c r="K668" s="13">
        <v>0</v>
      </c>
      <c r="Y668" s="3"/>
      <c r="Z668" s="3"/>
      <c r="AA668" s="3"/>
      <c r="AB668" s="3"/>
      <c r="AC668" s="3"/>
      <c r="AF668" s="7">
        <v>0.5</v>
      </c>
      <c r="AG668" s="11">
        <f t="shared" si="321"/>
        <v>0.41496598639455784</v>
      </c>
      <c r="AH668" s="10">
        <v>1029</v>
      </c>
      <c r="AI668" s="10">
        <v>321</v>
      </c>
      <c r="AJ668" s="14">
        <f t="shared" si="325"/>
        <v>177</v>
      </c>
      <c r="AK668" s="11">
        <f t="shared" si="322"/>
        <v>0.31195335276967928</v>
      </c>
      <c r="AL668" s="11">
        <f t="shared" si="328"/>
        <v>0.1864406779661017</v>
      </c>
      <c r="AM668" s="8">
        <v>602</v>
      </c>
      <c r="AN668" s="15">
        <f t="shared" si="326"/>
        <v>75</v>
      </c>
      <c r="AO668" s="13">
        <v>0.34189999999999998</v>
      </c>
      <c r="AP668" s="13" t="s">
        <v>74</v>
      </c>
      <c r="AS668" s="2"/>
      <c r="AT668" s="3"/>
    </row>
    <row r="669" spans="1:46" s="17" customFormat="1" ht="15" customHeight="1" x14ac:dyDescent="0.25">
      <c r="A669" s="7">
        <v>0.52083333333333337</v>
      </c>
      <c r="B669" s="11">
        <f t="shared" si="329"/>
        <v>0.5453857791225416</v>
      </c>
      <c r="C669" s="10">
        <v>1322</v>
      </c>
      <c r="D669" s="10">
        <v>218</v>
      </c>
      <c r="E669" s="14">
        <f t="shared" si="318"/>
        <v>193</v>
      </c>
      <c r="F669" s="11">
        <f t="shared" si="319"/>
        <v>0.16490166414523449</v>
      </c>
      <c r="G669" s="11">
        <f t="shared" si="327"/>
        <v>4.6632124352331605E-2</v>
      </c>
      <c r="H669" s="8">
        <v>601</v>
      </c>
      <c r="I669" s="15">
        <f t="shared" si="324"/>
        <v>63</v>
      </c>
      <c r="J669" s="13">
        <v>0.51429999999999998</v>
      </c>
      <c r="K669" s="13">
        <v>0</v>
      </c>
      <c r="Y669" s="3"/>
      <c r="Z669" s="3"/>
      <c r="AA669" s="3"/>
      <c r="AB669" s="3"/>
      <c r="AC669" s="3"/>
      <c r="AF669" s="7">
        <v>0.52083333333333337</v>
      </c>
      <c r="AG669" s="11">
        <f t="shared" si="321"/>
        <v>0.45877551020408164</v>
      </c>
      <c r="AH669" s="10">
        <v>1225</v>
      </c>
      <c r="AI669" s="10">
        <v>326</v>
      </c>
      <c r="AJ669" s="14">
        <f t="shared" si="325"/>
        <v>196</v>
      </c>
      <c r="AK669" s="11">
        <f t="shared" si="322"/>
        <v>0.26612244897959186</v>
      </c>
      <c r="AL669" s="11">
        <f t="shared" si="328"/>
        <v>2.5510204081632654E-2</v>
      </c>
      <c r="AM669" s="8">
        <v>663</v>
      </c>
      <c r="AN669" s="15">
        <f t="shared" si="326"/>
        <v>61</v>
      </c>
      <c r="AO669" s="13">
        <v>0.30149999999999999</v>
      </c>
      <c r="AP669" s="13">
        <v>0</v>
      </c>
      <c r="AS669" s="2"/>
      <c r="AT669" s="3"/>
    </row>
    <row r="670" spans="1:46" s="17" customFormat="1" ht="15" customHeight="1" x14ac:dyDescent="0.25">
      <c r="A670" s="7">
        <v>0.54166666666666696</v>
      </c>
      <c r="B670" s="11">
        <f t="shared" si="329"/>
        <v>0.58280254777070062</v>
      </c>
      <c r="C670" s="10">
        <v>1570</v>
      </c>
      <c r="D670" s="10">
        <v>219</v>
      </c>
      <c r="E670" s="14">
        <f t="shared" si="318"/>
        <v>248</v>
      </c>
      <c r="F670" s="11">
        <f t="shared" si="319"/>
        <v>0.13949044585987261</v>
      </c>
      <c r="G670" s="11">
        <f t="shared" si="327"/>
        <v>4.0322580645161289E-3</v>
      </c>
      <c r="H670" s="8">
        <v>655</v>
      </c>
      <c r="I670" s="15">
        <f t="shared" si="324"/>
        <v>54</v>
      </c>
      <c r="J670" s="13">
        <v>0.4219</v>
      </c>
      <c r="K670" s="13">
        <v>0</v>
      </c>
      <c r="Y670" s="3"/>
      <c r="Z670" s="3"/>
      <c r="AA670" s="3"/>
      <c r="AB670" s="3"/>
      <c r="AC670" s="3"/>
      <c r="AF670" s="7">
        <v>0.54166666666666696</v>
      </c>
      <c r="AG670" s="11">
        <f t="shared" si="321"/>
        <v>0.49723756906077349</v>
      </c>
      <c r="AH670" s="10">
        <v>1448</v>
      </c>
      <c r="AI670" s="10">
        <v>335</v>
      </c>
      <c r="AJ670" s="14">
        <f t="shared" si="325"/>
        <v>223</v>
      </c>
      <c r="AK670" s="11">
        <f t="shared" si="322"/>
        <v>0.231353591160221</v>
      </c>
      <c r="AL670" s="11">
        <f t="shared" si="328"/>
        <v>4.0358744394618833E-2</v>
      </c>
      <c r="AM670" s="8">
        <v>728</v>
      </c>
      <c r="AN670" s="15">
        <f t="shared" si="326"/>
        <v>65</v>
      </c>
      <c r="AO670" s="13">
        <v>0.32029999999999997</v>
      </c>
      <c r="AP670" s="13">
        <v>0</v>
      </c>
      <c r="AS670" s="2"/>
      <c r="AT670" s="3"/>
    </row>
    <row r="671" spans="1:46" s="17" customFormat="1" x14ac:dyDescent="0.25">
      <c r="A671" s="7">
        <v>0.5625</v>
      </c>
      <c r="B671" s="11">
        <f t="shared" si="329"/>
        <v>0.59625212947189099</v>
      </c>
      <c r="C671" s="10">
        <v>1761</v>
      </c>
      <c r="D671" s="10">
        <v>223</v>
      </c>
      <c r="E671" s="14">
        <f t="shared" si="318"/>
        <v>191</v>
      </c>
      <c r="F671" s="11">
        <f t="shared" si="319"/>
        <v>0.12663259511641112</v>
      </c>
      <c r="G671" s="11">
        <f t="shared" si="327"/>
        <v>2.0942408376963352E-2</v>
      </c>
      <c r="H671" s="8">
        <v>711</v>
      </c>
      <c r="I671" s="15">
        <f t="shared" si="324"/>
        <v>56</v>
      </c>
      <c r="J671" s="13">
        <v>0.38890000000000002</v>
      </c>
      <c r="K671" s="13">
        <v>0</v>
      </c>
      <c r="Y671" s="3"/>
      <c r="Z671" s="3"/>
      <c r="AA671" s="3"/>
      <c r="AB671" s="3"/>
      <c r="AC671" s="3"/>
      <c r="AF671" s="7">
        <v>0.5625</v>
      </c>
      <c r="AG671" s="11">
        <f t="shared" si="321"/>
        <v>0.52823315118397085</v>
      </c>
      <c r="AH671" s="10">
        <v>1647</v>
      </c>
      <c r="AI671" s="10">
        <v>339</v>
      </c>
      <c r="AJ671" s="14">
        <f t="shared" si="325"/>
        <v>199</v>
      </c>
      <c r="AK671" s="11">
        <f t="shared" si="322"/>
        <v>0.2058287795992714</v>
      </c>
      <c r="AL671" s="11">
        <f t="shared" si="328"/>
        <v>2.0100502512562814E-2</v>
      </c>
      <c r="AM671" s="8">
        <v>777</v>
      </c>
      <c r="AN671" s="15">
        <f t="shared" si="326"/>
        <v>49</v>
      </c>
      <c r="AO671" s="13">
        <v>0.30409999999999998</v>
      </c>
      <c r="AP671" s="13">
        <v>0</v>
      </c>
      <c r="AS671" s="2"/>
      <c r="AT671" s="3"/>
    </row>
    <row r="672" spans="1:46" s="17" customFormat="1" x14ac:dyDescent="0.25">
      <c r="A672" s="7">
        <v>0.58333333333333337</v>
      </c>
      <c r="B672" s="11">
        <f t="shared" si="329"/>
        <v>0.59534648457258477</v>
      </c>
      <c r="C672" s="10">
        <v>1977</v>
      </c>
      <c r="D672" s="10">
        <v>235</v>
      </c>
      <c r="E672" s="14">
        <f t="shared" si="318"/>
        <v>216</v>
      </c>
      <c r="F672" s="11">
        <f t="shared" si="319"/>
        <v>0.11886697015680324</v>
      </c>
      <c r="G672" s="11">
        <f t="shared" si="327"/>
        <v>5.5555555555555552E-2</v>
      </c>
      <c r="H672" s="8">
        <v>800</v>
      </c>
      <c r="I672" s="15">
        <f t="shared" si="324"/>
        <v>89</v>
      </c>
      <c r="J672" s="13">
        <v>0.39750000000000002</v>
      </c>
      <c r="K672" s="13">
        <v>0</v>
      </c>
      <c r="Y672" s="3"/>
      <c r="Z672" s="3"/>
      <c r="AA672" s="3"/>
      <c r="AB672" s="3"/>
      <c r="AC672" s="3"/>
      <c r="AF672" s="7">
        <v>0.59027777777777779</v>
      </c>
      <c r="AG672" s="11">
        <f t="shared" si="321"/>
        <v>0.54063974829575245</v>
      </c>
      <c r="AH672" s="10">
        <v>1907</v>
      </c>
      <c r="AI672" s="10">
        <v>347</v>
      </c>
      <c r="AJ672" s="14">
        <f t="shared" si="325"/>
        <v>260</v>
      </c>
      <c r="AK672" s="11">
        <f t="shared" si="322"/>
        <v>0.18196119559517568</v>
      </c>
      <c r="AL672" s="11">
        <f t="shared" si="328"/>
        <v>3.0769230769230771E-2</v>
      </c>
      <c r="AM672" s="8">
        <v>876</v>
      </c>
      <c r="AN672" s="15">
        <f t="shared" si="326"/>
        <v>99</v>
      </c>
      <c r="AO672" s="13">
        <v>0.3</v>
      </c>
      <c r="AP672" s="13">
        <v>0</v>
      </c>
      <c r="AS672" s="2"/>
      <c r="AT672" s="3"/>
    </row>
    <row r="673" spans="1:46" s="17" customFormat="1" x14ac:dyDescent="0.25">
      <c r="A673" s="7">
        <v>0.60416666666666663</v>
      </c>
      <c r="B673" s="11">
        <f t="shared" si="329"/>
        <v>0.59724689165186506</v>
      </c>
      <c r="C673" s="10">
        <v>2252</v>
      </c>
      <c r="D673" s="10">
        <v>251</v>
      </c>
      <c r="E673" s="14">
        <f t="shared" si="318"/>
        <v>275</v>
      </c>
      <c r="F673" s="11">
        <f t="shared" si="319"/>
        <v>0.11145648312611012</v>
      </c>
      <c r="G673" s="11">
        <f t="shared" si="327"/>
        <v>5.8181818181818182E-2</v>
      </c>
      <c r="H673" s="8">
        <v>907</v>
      </c>
      <c r="I673" s="15">
        <f t="shared" si="324"/>
        <v>107</v>
      </c>
      <c r="J673" s="13">
        <v>0.41010000000000002</v>
      </c>
      <c r="K673" s="13">
        <v>0</v>
      </c>
      <c r="Y673" s="3"/>
      <c r="Z673" s="3"/>
      <c r="AA673" s="3"/>
      <c r="AB673" s="3"/>
      <c r="AC673" s="3"/>
      <c r="AF673" s="7">
        <v>0.60416666666666663</v>
      </c>
      <c r="AG673" s="11">
        <f t="shared" si="321"/>
        <v>0.54785954785954782</v>
      </c>
      <c r="AH673" s="10">
        <v>2079</v>
      </c>
      <c r="AI673" s="10">
        <v>354</v>
      </c>
      <c r="AJ673" s="14">
        <f t="shared" si="325"/>
        <v>172</v>
      </c>
      <c r="AK673" s="11">
        <f t="shared" si="322"/>
        <v>0.17027417027417027</v>
      </c>
      <c r="AL673" s="11">
        <f t="shared" si="328"/>
        <v>4.0697674418604654E-2</v>
      </c>
      <c r="AM673" s="8">
        <v>940</v>
      </c>
      <c r="AN673" s="15">
        <f t="shared" si="326"/>
        <v>64</v>
      </c>
      <c r="AO673" s="13">
        <v>0.28639999999999999</v>
      </c>
      <c r="AP673" s="13">
        <v>0</v>
      </c>
      <c r="AS673" s="2"/>
      <c r="AT673" s="3"/>
    </row>
    <row r="674" spans="1:46" s="17" customFormat="1" x14ac:dyDescent="0.25">
      <c r="A674" s="7">
        <v>0.625</v>
      </c>
      <c r="B674" s="11">
        <f t="shared" si="329"/>
        <v>0.59322033898305082</v>
      </c>
      <c r="C674" s="10">
        <v>2419</v>
      </c>
      <c r="D674" s="10">
        <v>265</v>
      </c>
      <c r="E674" s="14">
        <f t="shared" si="318"/>
        <v>167</v>
      </c>
      <c r="F674" s="11">
        <f t="shared" si="319"/>
        <v>0.10954940057875155</v>
      </c>
      <c r="G674" s="11">
        <f t="shared" si="327"/>
        <v>8.3832335329341312E-2</v>
      </c>
      <c r="H674" s="8">
        <v>984</v>
      </c>
      <c r="I674" s="15">
        <f t="shared" si="324"/>
        <v>77</v>
      </c>
      <c r="J674" s="13">
        <v>0.40429999999999999</v>
      </c>
      <c r="K674" s="13">
        <v>0</v>
      </c>
      <c r="Y674" s="3"/>
      <c r="Z674" s="3"/>
      <c r="AA674" s="3"/>
      <c r="AB674" s="3"/>
      <c r="AC674" s="3"/>
      <c r="AF674" s="7">
        <v>0.625</v>
      </c>
      <c r="AG674" s="11">
        <f t="shared" si="321"/>
        <v>0.5476923076923077</v>
      </c>
      <c r="AH674" s="10">
        <v>2275</v>
      </c>
      <c r="AI674" s="10">
        <v>367</v>
      </c>
      <c r="AJ674" s="14">
        <f t="shared" si="325"/>
        <v>196</v>
      </c>
      <c r="AK674" s="11">
        <f t="shared" si="322"/>
        <v>0.16131868131868132</v>
      </c>
      <c r="AL674" s="11">
        <f t="shared" si="328"/>
        <v>6.6326530612244902E-2</v>
      </c>
      <c r="AM674" s="8">
        <v>1029</v>
      </c>
      <c r="AN674" s="15">
        <f t="shared" si="326"/>
        <v>89</v>
      </c>
      <c r="AO674" s="13">
        <v>0.28189999999999998</v>
      </c>
      <c r="AP674" s="13">
        <v>0</v>
      </c>
      <c r="AS674" s="2"/>
      <c r="AT674" s="3"/>
    </row>
    <row r="675" spans="1:46" s="17" customFormat="1" x14ac:dyDescent="0.25">
      <c r="A675" s="7">
        <v>0.64583333333333337</v>
      </c>
      <c r="B675" s="11">
        <f t="shared" si="329"/>
        <v>0.59333585762968577</v>
      </c>
      <c r="C675" s="10">
        <v>2641</v>
      </c>
      <c r="D675" s="10">
        <v>280</v>
      </c>
      <c r="E675" s="14">
        <f t="shared" si="318"/>
        <v>222</v>
      </c>
      <c r="F675" s="11">
        <f t="shared" si="319"/>
        <v>0.10602044680045437</v>
      </c>
      <c r="G675" s="11">
        <f t="shared" si="327"/>
        <v>6.7567567567567571E-2</v>
      </c>
      <c r="H675" s="8">
        <v>1074</v>
      </c>
      <c r="I675" s="15">
        <f t="shared" si="324"/>
        <v>90</v>
      </c>
      <c r="J675" s="13">
        <v>0.38650000000000001</v>
      </c>
      <c r="K675" s="13">
        <v>0</v>
      </c>
      <c r="Y675" s="3"/>
      <c r="Z675" s="3"/>
      <c r="AA675" s="3"/>
      <c r="AB675" s="3"/>
      <c r="AC675" s="3"/>
      <c r="AF675" s="7">
        <v>0.64583333333333337</v>
      </c>
      <c r="AG675" s="11">
        <f t="shared" si="321"/>
        <v>0.55151515151515151</v>
      </c>
      <c r="AH675" s="10">
        <v>2475</v>
      </c>
      <c r="AI675" s="10">
        <v>383</v>
      </c>
      <c r="AJ675" s="14">
        <f t="shared" si="325"/>
        <v>200</v>
      </c>
      <c r="AK675" s="11">
        <f t="shared" si="322"/>
        <v>0.15474747474747474</v>
      </c>
      <c r="AL675" s="11">
        <f t="shared" si="328"/>
        <v>0.08</v>
      </c>
      <c r="AM675" s="8">
        <v>1110</v>
      </c>
      <c r="AN675" s="15">
        <f t="shared" si="326"/>
        <v>81</v>
      </c>
      <c r="AO675" s="13">
        <v>0.27760000000000001</v>
      </c>
      <c r="AP675" s="13">
        <v>0</v>
      </c>
      <c r="AS675" s="2"/>
      <c r="AT675" s="3"/>
    </row>
    <row r="676" spans="1:46" s="17" customFormat="1" x14ac:dyDescent="0.25">
      <c r="A676" s="7">
        <v>0.66666666666666663</v>
      </c>
      <c r="B676" s="11">
        <f t="shared" si="329"/>
        <v>0.59205903021784967</v>
      </c>
      <c r="C676" s="10">
        <v>2846</v>
      </c>
      <c r="D676" s="10">
        <v>291</v>
      </c>
      <c r="E676" s="14">
        <f t="shared" si="318"/>
        <v>205</v>
      </c>
      <c r="F676" s="11">
        <f t="shared" si="319"/>
        <v>0.1022487702037948</v>
      </c>
      <c r="G676" s="11">
        <f t="shared" si="327"/>
        <v>5.3658536585365853E-2</v>
      </c>
      <c r="H676" s="8">
        <v>1161</v>
      </c>
      <c r="I676" s="15">
        <f t="shared" si="324"/>
        <v>87</v>
      </c>
      <c r="J676" s="13">
        <v>0.38219999999999998</v>
      </c>
      <c r="K676" s="13">
        <v>0</v>
      </c>
      <c r="Y676" s="3"/>
      <c r="Z676" s="3"/>
      <c r="AA676" s="3"/>
      <c r="AB676" s="3"/>
      <c r="AC676" s="3"/>
      <c r="AF676" s="7">
        <v>0.66666666666666663</v>
      </c>
      <c r="AG676" s="11">
        <f t="shared" si="321"/>
        <v>0.54904886236478923</v>
      </c>
      <c r="AH676" s="10">
        <v>2681</v>
      </c>
      <c r="AI676" s="10">
        <v>409</v>
      </c>
      <c r="AJ676" s="14">
        <f t="shared" si="325"/>
        <v>206</v>
      </c>
      <c r="AK676" s="11">
        <f t="shared" si="322"/>
        <v>0.15255501678478181</v>
      </c>
      <c r="AL676" s="11">
        <f t="shared" si="328"/>
        <v>0.12621359223300971</v>
      </c>
      <c r="AM676" s="8">
        <v>1209</v>
      </c>
      <c r="AN676" s="15">
        <f t="shared" si="326"/>
        <v>99</v>
      </c>
      <c r="AO676" s="13">
        <v>0.30649999999999999</v>
      </c>
      <c r="AP676" s="13">
        <v>0</v>
      </c>
      <c r="AS676" s="2"/>
      <c r="AT676" s="3"/>
    </row>
    <row r="677" spans="1:46" s="17" customFormat="1" x14ac:dyDescent="0.25">
      <c r="A677" s="7">
        <v>0.6875</v>
      </c>
      <c r="B677" s="11">
        <f t="shared" si="329"/>
        <v>0.59476913141750076</v>
      </c>
      <c r="C677" s="10">
        <v>3097</v>
      </c>
      <c r="D677" s="10">
        <v>299</v>
      </c>
      <c r="E677" s="14">
        <f t="shared" si="318"/>
        <v>251</v>
      </c>
      <c r="F677" s="11">
        <f t="shared" si="319"/>
        <v>9.6545043590571519E-2</v>
      </c>
      <c r="G677" s="11">
        <f t="shared" si="327"/>
        <v>3.1872509960159362E-2</v>
      </c>
      <c r="H677" s="8">
        <v>1255</v>
      </c>
      <c r="I677" s="15">
        <f t="shared" si="324"/>
        <v>94</v>
      </c>
      <c r="J677" s="13">
        <v>0.36330000000000001</v>
      </c>
      <c r="K677" s="13">
        <v>0</v>
      </c>
      <c r="Y677" s="3"/>
      <c r="Z677" s="3"/>
      <c r="AA677" s="3"/>
      <c r="AB677" s="3"/>
      <c r="AC677" s="3"/>
      <c r="AF677" s="7">
        <v>0.6875</v>
      </c>
      <c r="AG677" s="11">
        <f t="shared" si="321"/>
        <v>0.5529371584699454</v>
      </c>
      <c r="AH677" s="10">
        <v>2928</v>
      </c>
      <c r="AI677" s="10">
        <v>419</v>
      </c>
      <c r="AJ677" s="14">
        <f t="shared" si="325"/>
        <v>247</v>
      </c>
      <c r="AK677" s="11">
        <f t="shared" si="322"/>
        <v>0.14310109289617487</v>
      </c>
      <c r="AL677" s="11">
        <f t="shared" si="328"/>
        <v>4.048582995951417E-2</v>
      </c>
      <c r="AM677" s="8">
        <v>1309</v>
      </c>
      <c r="AN677" s="15">
        <f t="shared" si="326"/>
        <v>100</v>
      </c>
      <c r="AO677" s="13">
        <v>0.30709999999999998</v>
      </c>
      <c r="AP677" s="13">
        <v>0</v>
      </c>
      <c r="AS677" s="2"/>
      <c r="AT677" s="3"/>
    </row>
    <row r="678" spans="1:46" s="17" customFormat="1" x14ac:dyDescent="0.25">
      <c r="A678" s="7">
        <v>0.70833333333333337</v>
      </c>
      <c r="B678" s="11">
        <f t="shared" si="329"/>
        <v>0.59388249545729865</v>
      </c>
      <c r="C678" s="10">
        <v>3302</v>
      </c>
      <c r="D678" s="10">
        <v>307</v>
      </c>
      <c r="E678" s="14">
        <f t="shared" si="318"/>
        <v>205</v>
      </c>
      <c r="F678" s="11">
        <f t="shared" si="319"/>
        <v>9.2973955178679582E-2</v>
      </c>
      <c r="G678" s="11">
        <f t="shared" si="327"/>
        <v>3.9024390243902439E-2</v>
      </c>
      <c r="H678" s="8">
        <v>1341</v>
      </c>
      <c r="I678" s="15">
        <f t="shared" si="324"/>
        <v>86</v>
      </c>
      <c r="J678" s="13">
        <v>0.3422</v>
      </c>
      <c r="K678" s="13">
        <v>0</v>
      </c>
      <c r="Y678" s="3"/>
      <c r="Z678" s="3"/>
      <c r="AA678" s="3"/>
      <c r="AB678" s="3"/>
      <c r="AC678" s="3"/>
      <c r="AF678" s="7">
        <v>0.70833333333333337</v>
      </c>
      <c r="AG678" s="11">
        <f t="shared" si="321"/>
        <v>0.54898811435913908</v>
      </c>
      <c r="AH678" s="10">
        <v>3113</v>
      </c>
      <c r="AI678" s="10">
        <v>438</v>
      </c>
      <c r="AJ678" s="14">
        <f t="shared" si="325"/>
        <v>185</v>
      </c>
      <c r="AK678" s="11">
        <f t="shared" si="322"/>
        <v>0.14070028911018309</v>
      </c>
      <c r="AL678" s="11">
        <f t="shared" si="328"/>
        <v>0.10270270270270271</v>
      </c>
      <c r="AM678" s="8">
        <v>1404</v>
      </c>
      <c r="AN678" s="15">
        <f t="shared" si="326"/>
        <v>95</v>
      </c>
      <c r="AO678" s="13">
        <v>0.32440000000000002</v>
      </c>
      <c r="AP678" s="13">
        <v>0</v>
      </c>
      <c r="AS678" s="2"/>
      <c r="AT678" s="3"/>
    </row>
    <row r="679" spans="1:46" s="17" customFormat="1" x14ac:dyDescent="0.25">
      <c r="A679" s="7">
        <v>0.72916666666666663</v>
      </c>
      <c r="B679" s="11">
        <f t="shared" si="329"/>
        <v>0.59487908961593172</v>
      </c>
      <c r="C679" s="10">
        <v>3515</v>
      </c>
      <c r="D679" s="10">
        <v>324</v>
      </c>
      <c r="E679" s="14">
        <f t="shared" si="318"/>
        <v>213</v>
      </c>
      <c r="F679" s="11">
        <f t="shared" si="319"/>
        <v>9.2176386913229019E-2</v>
      </c>
      <c r="G679" s="11">
        <f t="shared" si="327"/>
        <v>7.9812206572769953E-2</v>
      </c>
      <c r="H679" s="8">
        <v>1424</v>
      </c>
      <c r="I679" s="15">
        <f t="shared" si="324"/>
        <v>83</v>
      </c>
      <c r="J679" s="13">
        <v>0.33329999999999999</v>
      </c>
      <c r="K679" s="13">
        <v>0</v>
      </c>
      <c r="Y679" s="3"/>
      <c r="Z679" s="3"/>
      <c r="AA679" s="3"/>
      <c r="AB679" s="3"/>
      <c r="AC679" s="3"/>
      <c r="AF679" s="7">
        <v>0.72916666666666663</v>
      </c>
      <c r="AG679" s="11">
        <f t="shared" si="321"/>
        <v>0.54556574923547396</v>
      </c>
      <c r="AH679" s="10">
        <v>3270</v>
      </c>
      <c r="AI679" s="10">
        <v>453</v>
      </c>
      <c r="AJ679" s="14">
        <f t="shared" si="325"/>
        <v>157</v>
      </c>
      <c r="AK679" s="11">
        <f t="shared" si="322"/>
        <v>0.13853211009174313</v>
      </c>
      <c r="AL679" s="11">
        <f t="shared" si="328"/>
        <v>9.5541401273885357E-2</v>
      </c>
      <c r="AM679" s="8">
        <v>1486</v>
      </c>
      <c r="AN679" s="15">
        <f t="shared" si="326"/>
        <v>82</v>
      </c>
      <c r="AO679" s="13">
        <v>0.33119999999999999</v>
      </c>
      <c r="AP679" s="13">
        <v>0</v>
      </c>
      <c r="AS679" s="2"/>
      <c r="AT679" s="3"/>
    </row>
    <row r="680" spans="1:46" s="17" customFormat="1" x14ac:dyDescent="0.25">
      <c r="A680" s="7">
        <v>0.75</v>
      </c>
      <c r="B680" s="11">
        <f t="shared" si="329"/>
        <v>0.59523809523809523</v>
      </c>
      <c r="C680" s="10">
        <v>3654</v>
      </c>
      <c r="D680" s="10">
        <v>337</v>
      </c>
      <c r="E680" s="14">
        <f t="shared" si="318"/>
        <v>139</v>
      </c>
      <c r="F680" s="11">
        <f t="shared" si="319"/>
        <v>9.2227695675971541E-2</v>
      </c>
      <c r="G680" s="11">
        <f t="shared" si="327"/>
        <v>9.3525179856115109E-2</v>
      </c>
      <c r="H680" s="8">
        <v>1479</v>
      </c>
      <c r="I680" s="15">
        <f t="shared" si="324"/>
        <v>55</v>
      </c>
      <c r="J680" s="13">
        <v>0.32650000000000001</v>
      </c>
      <c r="K680" s="13">
        <v>0</v>
      </c>
      <c r="Y680" s="3"/>
      <c r="Z680" s="3"/>
      <c r="AA680" s="3"/>
      <c r="AB680" s="3"/>
      <c r="AC680" s="3"/>
      <c r="AF680" s="7">
        <v>0.75</v>
      </c>
      <c r="AG680" s="11">
        <f t="shared" si="321"/>
        <v>0.54444768289128531</v>
      </c>
      <c r="AH680" s="10">
        <v>3431</v>
      </c>
      <c r="AI680" s="10">
        <v>477</v>
      </c>
      <c r="AJ680" s="14">
        <f t="shared" si="325"/>
        <v>161</v>
      </c>
      <c r="AK680" s="11">
        <f t="shared" si="322"/>
        <v>0.13902652287962694</v>
      </c>
      <c r="AL680" s="11">
        <f t="shared" si="328"/>
        <v>0.14906832298136646</v>
      </c>
      <c r="AM680" s="8">
        <v>1563</v>
      </c>
      <c r="AN680" s="15">
        <f t="shared" si="326"/>
        <v>77</v>
      </c>
      <c r="AO680" s="13">
        <v>0.33229999999999998</v>
      </c>
      <c r="AP680" s="13">
        <v>0</v>
      </c>
      <c r="AS680" s="2"/>
      <c r="AT680" s="3"/>
    </row>
    <row r="681" spans="1:46" s="17" customFormat="1" x14ac:dyDescent="0.15">
      <c r="F681" s="2"/>
      <c r="Y681" s="3"/>
      <c r="Z681" s="3"/>
      <c r="AA681" s="3"/>
      <c r="AB681" s="3"/>
      <c r="AC681" s="3"/>
      <c r="AH681" s="2"/>
      <c r="AI681" s="2"/>
      <c r="AJ681" s="2"/>
      <c r="AK681" s="2"/>
      <c r="AL681" s="2"/>
      <c r="AM681" s="2"/>
      <c r="AN681" s="2"/>
      <c r="AO681" s="5"/>
      <c r="AP681" s="2"/>
      <c r="AS681" s="2"/>
      <c r="AT681" s="3"/>
    </row>
    <row r="682" spans="1:46" s="17" customFormat="1" x14ac:dyDescent="0.15">
      <c r="F682" s="2"/>
      <c r="Y682" s="3"/>
      <c r="Z682" s="3"/>
      <c r="AA682" s="3"/>
      <c r="AB682" s="3"/>
      <c r="AC682" s="3"/>
      <c r="AH682" s="2"/>
      <c r="AI682" s="2"/>
      <c r="AJ682" s="2"/>
      <c r="AK682" s="2"/>
      <c r="AL682" s="2"/>
      <c r="AM682" s="2"/>
      <c r="AN682" s="2"/>
      <c r="AO682" s="5"/>
      <c r="AP682" s="2"/>
      <c r="AS682" s="2"/>
      <c r="AT682" s="3"/>
    </row>
    <row r="683" spans="1:46" s="17" customFormat="1" x14ac:dyDescent="0.15">
      <c r="A683" s="35">
        <v>43889</v>
      </c>
      <c r="B683" s="36"/>
      <c r="C683" s="36"/>
      <c r="D683" s="36"/>
      <c r="E683" s="36"/>
      <c r="F683" s="36"/>
      <c r="G683" s="37"/>
      <c r="Y683" s="3"/>
      <c r="Z683" s="3"/>
      <c r="AA683" s="3"/>
      <c r="AB683" s="3"/>
      <c r="AC683" s="3"/>
      <c r="AF683" s="35">
        <v>43888</v>
      </c>
      <c r="AG683" s="36"/>
      <c r="AH683" s="36"/>
      <c r="AI683" s="36"/>
      <c r="AJ683" s="36"/>
      <c r="AK683" s="36"/>
      <c r="AL683" s="37"/>
      <c r="AS683" s="2"/>
      <c r="AT683" s="3"/>
    </row>
    <row r="684" spans="1:46" s="17" customFormat="1" ht="36" x14ac:dyDescent="0.25">
      <c r="A684" s="38" t="s">
        <v>72</v>
      </c>
      <c r="B684" s="39"/>
      <c r="C684" s="39"/>
      <c r="D684" s="39"/>
      <c r="E684" s="39"/>
      <c r="F684" s="39"/>
      <c r="G684" s="40"/>
      <c r="H684" s="18"/>
      <c r="I684" s="18"/>
      <c r="J684" s="18"/>
      <c r="K684" s="18"/>
      <c r="Y684" s="3"/>
      <c r="Z684" s="3"/>
      <c r="AA684" s="3"/>
      <c r="AB684" s="3"/>
      <c r="AC684" s="3"/>
      <c r="AF684" s="38" t="s">
        <v>75</v>
      </c>
      <c r="AG684" s="39"/>
      <c r="AH684" s="39"/>
      <c r="AI684" s="39"/>
      <c r="AJ684" s="39"/>
      <c r="AK684" s="39"/>
      <c r="AL684" s="40"/>
      <c r="AM684" s="18"/>
      <c r="AN684" s="18"/>
      <c r="AO684" s="18"/>
      <c r="AP684" s="18"/>
      <c r="AS684" s="2"/>
      <c r="AT684" s="3"/>
    </row>
    <row r="685" spans="1:46" s="17" customFormat="1" x14ac:dyDescent="0.25">
      <c r="A685" s="9" t="s">
        <v>0</v>
      </c>
      <c r="B685" s="16" t="s">
        <v>70</v>
      </c>
      <c r="C685" s="9" t="s">
        <v>1</v>
      </c>
      <c r="D685" s="9" t="s">
        <v>2</v>
      </c>
      <c r="E685" s="9" t="s">
        <v>3</v>
      </c>
      <c r="F685" s="9" t="s">
        <v>4</v>
      </c>
      <c r="G685" s="9" t="s">
        <v>5</v>
      </c>
      <c r="H685" s="6" t="s">
        <v>6</v>
      </c>
      <c r="I685" s="9" t="s">
        <v>7</v>
      </c>
      <c r="J685" s="9" t="s">
        <v>8</v>
      </c>
      <c r="K685" s="9" t="s">
        <v>71</v>
      </c>
      <c r="Y685" s="3"/>
      <c r="Z685" s="3"/>
      <c r="AA685" s="3"/>
      <c r="AB685" s="3"/>
      <c r="AC685" s="3"/>
      <c r="AF685" s="9" t="s">
        <v>0</v>
      </c>
      <c r="AG685" s="16" t="s">
        <v>70</v>
      </c>
      <c r="AH685" s="9" t="s">
        <v>1</v>
      </c>
      <c r="AI685" s="9" t="s">
        <v>2</v>
      </c>
      <c r="AJ685" s="9" t="s">
        <v>3</v>
      </c>
      <c r="AK685" s="9" t="s">
        <v>4</v>
      </c>
      <c r="AL685" s="9" t="s">
        <v>5</v>
      </c>
      <c r="AM685" s="6" t="s">
        <v>6</v>
      </c>
      <c r="AN685" s="9" t="s">
        <v>7</v>
      </c>
      <c r="AO685" s="9" t="s">
        <v>8</v>
      </c>
      <c r="AP685" s="9" t="s">
        <v>71</v>
      </c>
      <c r="AS685" s="2"/>
      <c r="AT685" s="3"/>
    </row>
    <row r="686" spans="1:46" s="17" customFormat="1" x14ac:dyDescent="0.25">
      <c r="A686" s="7">
        <v>0.39583333333333331</v>
      </c>
      <c r="B686" s="11">
        <f>(C686-H686)/C686</f>
        <v>1.1627906976744186E-2</v>
      </c>
      <c r="C686" s="10">
        <v>172</v>
      </c>
      <c r="D686" s="10">
        <v>170</v>
      </c>
      <c r="E686" s="10">
        <v>172</v>
      </c>
      <c r="F686" s="11">
        <f>D686/C686</f>
        <v>0.98837209302325579</v>
      </c>
      <c r="G686" s="12">
        <f>D686/C686</f>
        <v>0.98837209302325579</v>
      </c>
      <c r="H686" s="8">
        <v>170</v>
      </c>
      <c r="I686" s="15">
        <v>170</v>
      </c>
      <c r="J686" s="13">
        <v>1</v>
      </c>
      <c r="K686" s="13" t="s">
        <v>74</v>
      </c>
      <c r="Y686" s="3"/>
      <c r="Z686" s="3"/>
      <c r="AA686" s="3"/>
      <c r="AB686" s="3"/>
      <c r="AC686" s="3"/>
      <c r="AF686" s="7">
        <v>0.39583333333333331</v>
      </c>
      <c r="AG686" s="11">
        <f>(AH686-AM686)/AH686</f>
        <v>0.12060301507537688</v>
      </c>
      <c r="AH686" s="10">
        <v>199</v>
      </c>
      <c r="AI686" s="10">
        <v>170</v>
      </c>
      <c r="AJ686" s="10">
        <v>199</v>
      </c>
      <c r="AK686" s="11">
        <f>AI686/AH686</f>
        <v>0.85427135678391963</v>
      </c>
      <c r="AL686" s="12">
        <f>AI686/AH686</f>
        <v>0.85427135678391963</v>
      </c>
      <c r="AM686" s="8">
        <v>175</v>
      </c>
      <c r="AN686" s="15">
        <v>175</v>
      </c>
      <c r="AO686" s="13">
        <v>1</v>
      </c>
      <c r="AP686" s="13">
        <v>1</v>
      </c>
      <c r="AS686" s="2"/>
      <c r="AT686" s="3"/>
    </row>
    <row r="687" spans="1:46" s="17" customFormat="1" x14ac:dyDescent="0.25">
      <c r="A687" s="7">
        <v>0.41666666666666669</v>
      </c>
      <c r="B687" s="11">
        <f t="shared" ref="B687:B703" si="330">(C687-H687)/C687</f>
        <v>0.10027855153203342</v>
      </c>
      <c r="C687" s="10">
        <v>359</v>
      </c>
      <c r="D687" s="10">
        <v>309</v>
      </c>
      <c r="E687" s="14">
        <f t="shared" ref="E687:E703" si="331">C687-C686</f>
        <v>187</v>
      </c>
      <c r="F687" s="11">
        <f t="shared" ref="F687:F703" si="332">D687/C687</f>
        <v>0.8607242339832869</v>
      </c>
      <c r="G687" s="11">
        <f t="shared" ref="G687:G688" si="333">(D687-D686)/E687</f>
        <v>0.74331550802139035</v>
      </c>
      <c r="H687" s="8">
        <v>323</v>
      </c>
      <c r="I687" s="15">
        <f>H687-H686</f>
        <v>153</v>
      </c>
      <c r="J687" s="13">
        <v>0.84209999999999996</v>
      </c>
      <c r="K687" s="13">
        <v>1</v>
      </c>
      <c r="Y687" s="3"/>
      <c r="Z687" s="3"/>
      <c r="AA687" s="3"/>
      <c r="AB687" s="3"/>
      <c r="AC687" s="3"/>
      <c r="AF687" s="7">
        <v>0.41666666666666669</v>
      </c>
      <c r="AG687" s="11">
        <f t="shared" ref="AG687:AG703" si="334">(AH687-AM687)/AH687</f>
        <v>0.15897435897435896</v>
      </c>
      <c r="AH687" s="10">
        <v>390</v>
      </c>
      <c r="AI687" s="10">
        <v>310</v>
      </c>
      <c r="AJ687" s="14">
        <f t="shared" ref="AJ687:AJ703" si="335">AH687-AH686</f>
        <v>191</v>
      </c>
      <c r="AK687" s="11">
        <f t="shared" ref="AK687:AK703" si="336">AI687/AH687</f>
        <v>0.79487179487179482</v>
      </c>
      <c r="AL687" s="11">
        <f t="shared" ref="AL687:AL688" si="337">(AI687-AI686)/AJ687</f>
        <v>0.73298429319371727</v>
      </c>
      <c r="AM687" s="8">
        <v>328</v>
      </c>
      <c r="AN687" s="15">
        <f t="shared" ref="AN687:AN703" si="338">AM687-AM686</f>
        <v>153</v>
      </c>
      <c r="AO687" s="13">
        <v>0.78380000000000005</v>
      </c>
      <c r="AP687" s="13">
        <v>1</v>
      </c>
      <c r="AS687" s="2"/>
      <c r="AT687" s="3"/>
    </row>
    <row r="688" spans="1:46" s="17" customFormat="1" x14ac:dyDescent="0.25">
      <c r="A688" s="7">
        <v>0.4375</v>
      </c>
      <c r="B688" s="11">
        <f t="shared" si="330"/>
        <v>0.17815126050420169</v>
      </c>
      <c r="C688" s="10">
        <v>595</v>
      </c>
      <c r="D688" s="10">
        <v>458</v>
      </c>
      <c r="E688" s="14">
        <f t="shared" si="331"/>
        <v>236</v>
      </c>
      <c r="F688" s="11">
        <f t="shared" si="332"/>
        <v>0.76974789915966391</v>
      </c>
      <c r="G688" s="11">
        <f t="shared" si="333"/>
        <v>0.63135593220338981</v>
      </c>
      <c r="H688" s="8">
        <v>489</v>
      </c>
      <c r="I688" s="15">
        <f t="shared" ref="I688:I703" si="339">H688-H687</f>
        <v>166</v>
      </c>
      <c r="J688" s="13">
        <v>0.82140000000000002</v>
      </c>
      <c r="K688" s="13">
        <v>1</v>
      </c>
      <c r="Y688" s="3"/>
      <c r="Z688" s="3"/>
      <c r="AA688" s="3"/>
      <c r="AB688" s="3"/>
      <c r="AC688" s="3"/>
      <c r="AF688" s="7">
        <v>0.4375</v>
      </c>
      <c r="AG688" s="11">
        <f t="shared" si="334"/>
        <v>0.20554649265905384</v>
      </c>
      <c r="AH688" s="10">
        <v>613</v>
      </c>
      <c r="AI688" s="10">
        <v>441</v>
      </c>
      <c r="AJ688" s="14">
        <f t="shared" si="335"/>
        <v>223</v>
      </c>
      <c r="AK688" s="11">
        <f t="shared" si="336"/>
        <v>0.71941272430668846</v>
      </c>
      <c r="AL688" s="11">
        <f t="shared" si="337"/>
        <v>0.58744394618834084</v>
      </c>
      <c r="AM688" s="8">
        <v>487</v>
      </c>
      <c r="AN688" s="15">
        <f t="shared" si="338"/>
        <v>159</v>
      </c>
      <c r="AO688" s="13">
        <v>0.87270000000000003</v>
      </c>
      <c r="AP688" s="13">
        <v>1</v>
      </c>
      <c r="AS688" s="2"/>
      <c r="AT688" s="3"/>
    </row>
    <row r="689" spans="1:46" s="17" customFormat="1" x14ac:dyDescent="0.25">
      <c r="A689" s="7">
        <v>0.45833333333333331</v>
      </c>
      <c r="B689" s="11">
        <f t="shared" si="330"/>
        <v>0.22584541062801933</v>
      </c>
      <c r="C689" s="10">
        <v>828</v>
      </c>
      <c r="D689" s="10">
        <v>530</v>
      </c>
      <c r="E689" s="14">
        <f t="shared" si="331"/>
        <v>233</v>
      </c>
      <c r="F689" s="11">
        <f t="shared" si="332"/>
        <v>0.64009661835748788</v>
      </c>
      <c r="G689" s="11">
        <f>(D689-D688)/E689</f>
        <v>0.30901287553648071</v>
      </c>
      <c r="H689" s="8">
        <v>641</v>
      </c>
      <c r="I689" s="15">
        <f t="shared" si="339"/>
        <v>152</v>
      </c>
      <c r="J689" s="13">
        <v>0.71430000000000005</v>
      </c>
      <c r="K689" s="13">
        <v>1</v>
      </c>
      <c r="Y689" s="3"/>
      <c r="Z689" s="3"/>
      <c r="AA689" s="3"/>
      <c r="AB689" s="3"/>
      <c r="AC689" s="3"/>
      <c r="AF689" s="7">
        <v>0.45833333333333331</v>
      </c>
      <c r="AG689" s="11">
        <f t="shared" si="334"/>
        <v>0.2965821389195149</v>
      </c>
      <c r="AH689" s="10">
        <v>907</v>
      </c>
      <c r="AI689" s="10">
        <v>470</v>
      </c>
      <c r="AJ689" s="14">
        <f t="shared" si="335"/>
        <v>294</v>
      </c>
      <c r="AK689" s="11">
        <f t="shared" si="336"/>
        <v>0.51819184123484008</v>
      </c>
      <c r="AL689" s="11">
        <f>(AI689-AI688)/AJ689</f>
        <v>9.8639455782312924E-2</v>
      </c>
      <c r="AM689" s="8">
        <v>638</v>
      </c>
      <c r="AN689" s="15">
        <f t="shared" si="338"/>
        <v>151</v>
      </c>
      <c r="AO689" s="13">
        <v>0.88239999999999996</v>
      </c>
      <c r="AP689" s="13">
        <v>1</v>
      </c>
      <c r="AS689" s="2"/>
      <c r="AT689" s="3"/>
    </row>
    <row r="690" spans="1:46" s="17" customFormat="1" x14ac:dyDescent="0.25">
      <c r="A690" s="7">
        <v>0.47916666666666669</v>
      </c>
      <c r="B690" s="11">
        <f t="shared" si="330"/>
        <v>0.30728709394205445</v>
      </c>
      <c r="C690" s="10">
        <v>1139</v>
      </c>
      <c r="D690" s="10">
        <v>563</v>
      </c>
      <c r="E690" s="14">
        <f t="shared" si="331"/>
        <v>311</v>
      </c>
      <c r="F690" s="11">
        <f t="shared" si="332"/>
        <v>0.49429323968393329</v>
      </c>
      <c r="G690" s="11">
        <f t="shared" ref="G690:G703" si="340">(D690-D689)/E690</f>
        <v>0.10610932475884244</v>
      </c>
      <c r="H690" s="8">
        <v>789</v>
      </c>
      <c r="I690" s="15">
        <f t="shared" si="339"/>
        <v>148</v>
      </c>
      <c r="J690" s="13">
        <v>0.57140000000000002</v>
      </c>
      <c r="K690" s="13">
        <v>1</v>
      </c>
      <c r="Y690" s="3"/>
      <c r="Z690" s="3"/>
      <c r="AA690" s="3"/>
      <c r="AB690" s="3"/>
      <c r="AC690" s="3"/>
      <c r="AF690" s="7">
        <v>0.47916666666666669</v>
      </c>
      <c r="AG690" s="11">
        <f t="shared" si="334"/>
        <v>0.32260947274352098</v>
      </c>
      <c r="AH690" s="10">
        <v>1119</v>
      </c>
      <c r="AI690" s="10">
        <v>491</v>
      </c>
      <c r="AJ690" s="14">
        <f t="shared" si="335"/>
        <v>212</v>
      </c>
      <c r="AK690" s="11">
        <f t="shared" si="336"/>
        <v>0.43878462913315458</v>
      </c>
      <c r="AL690" s="11">
        <f t="shared" ref="AL690:AL703" si="341">(AI690-AI689)/AJ690</f>
        <v>9.9056603773584911E-2</v>
      </c>
      <c r="AM690" s="8">
        <v>758</v>
      </c>
      <c r="AN690" s="15">
        <f t="shared" si="338"/>
        <v>120</v>
      </c>
      <c r="AO690" s="13">
        <v>0.9</v>
      </c>
      <c r="AP690" s="13">
        <v>1</v>
      </c>
      <c r="AS690" s="2"/>
      <c r="AT690" s="3"/>
    </row>
    <row r="691" spans="1:46" s="17" customFormat="1" x14ac:dyDescent="0.25">
      <c r="A691" s="7">
        <v>0.5</v>
      </c>
      <c r="B691" s="11">
        <f t="shared" si="330"/>
        <v>0.34031791907514453</v>
      </c>
      <c r="C691" s="10">
        <v>1384</v>
      </c>
      <c r="D691" s="10">
        <v>604</v>
      </c>
      <c r="E691" s="14">
        <f t="shared" si="331"/>
        <v>245</v>
      </c>
      <c r="F691" s="11">
        <f t="shared" si="332"/>
        <v>0.43641618497109824</v>
      </c>
      <c r="G691" s="11">
        <f t="shared" si="340"/>
        <v>0.16734693877551021</v>
      </c>
      <c r="H691" s="8">
        <v>913</v>
      </c>
      <c r="I691" s="15">
        <f t="shared" si="339"/>
        <v>124</v>
      </c>
      <c r="J691" s="13">
        <v>0.83440000000000003</v>
      </c>
      <c r="K691" s="13">
        <v>1</v>
      </c>
      <c r="Y691" s="3"/>
      <c r="Z691" s="3"/>
      <c r="AA691" s="3"/>
      <c r="AB691" s="3"/>
      <c r="AC691" s="3"/>
      <c r="AF691" s="7">
        <v>0.5</v>
      </c>
      <c r="AG691" s="11">
        <f t="shared" si="334"/>
        <v>0.35514705882352943</v>
      </c>
      <c r="AH691" s="10">
        <v>1360</v>
      </c>
      <c r="AI691" s="10">
        <v>532</v>
      </c>
      <c r="AJ691" s="14">
        <f t="shared" si="335"/>
        <v>241</v>
      </c>
      <c r="AK691" s="11">
        <f t="shared" si="336"/>
        <v>0.39117647058823529</v>
      </c>
      <c r="AL691" s="11">
        <f t="shared" si="341"/>
        <v>0.17012448132780084</v>
      </c>
      <c r="AM691" s="8">
        <v>877</v>
      </c>
      <c r="AN691" s="15">
        <f t="shared" si="338"/>
        <v>119</v>
      </c>
      <c r="AO691" s="13">
        <v>0.80579999999999996</v>
      </c>
      <c r="AP691" s="13">
        <v>1</v>
      </c>
      <c r="AS691" s="2"/>
      <c r="AT691" s="3"/>
    </row>
    <row r="692" spans="1:46" s="17" customFormat="1" ht="15" customHeight="1" x14ac:dyDescent="0.25">
      <c r="A692" s="7">
        <v>0.52083333333333337</v>
      </c>
      <c r="B692" s="11">
        <f t="shared" si="330"/>
        <v>0.37444373808010173</v>
      </c>
      <c r="C692" s="10">
        <v>1573</v>
      </c>
      <c r="D692" s="10">
        <v>614</v>
      </c>
      <c r="E692" s="14">
        <f t="shared" si="331"/>
        <v>189</v>
      </c>
      <c r="F692" s="11">
        <f t="shared" si="332"/>
        <v>0.39033693579148127</v>
      </c>
      <c r="G692" s="11">
        <f t="shared" si="340"/>
        <v>5.2910052910052907E-2</v>
      </c>
      <c r="H692" s="8">
        <v>984</v>
      </c>
      <c r="I692" s="15">
        <f t="shared" si="339"/>
        <v>71</v>
      </c>
      <c r="J692" s="13">
        <v>0.51329999999999998</v>
      </c>
      <c r="K692" s="13">
        <v>1</v>
      </c>
      <c r="Y692" s="3"/>
      <c r="Z692" s="3"/>
      <c r="AA692" s="3"/>
      <c r="AB692" s="3"/>
      <c r="AC692" s="3"/>
      <c r="AF692" s="7">
        <v>0.52083333333333337</v>
      </c>
      <c r="AG692" s="11">
        <f t="shared" si="334"/>
        <v>0.38227684346701163</v>
      </c>
      <c r="AH692" s="10">
        <v>1546</v>
      </c>
      <c r="AI692" s="10">
        <v>547</v>
      </c>
      <c r="AJ692" s="14">
        <f t="shared" si="335"/>
        <v>186</v>
      </c>
      <c r="AK692" s="11">
        <f t="shared" si="336"/>
        <v>0.3538163001293661</v>
      </c>
      <c r="AL692" s="11">
        <f t="shared" si="341"/>
        <v>8.0645161290322578E-2</v>
      </c>
      <c r="AM692" s="8">
        <v>955</v>
      </c>
      <c r="AN692" s="15">
        <f t="shared" si="338"/>
        <v>78</v>
      </c>
      <c r="AO692" s="13">
        <v>0.71540000000000004</v>
      </c>
      <c r="AP692" s="13">
        <v>1</v>
      </c>
      <c r="AS692" s="2"/>
      <c r="AT692" s="3"/>
    </row>
    <row r="693" spans="1:46" s="17" customFormat="1" x14ac:dyDescent="0.25">
      <c r="A693" s="7">
        <v>0.54166666666666696</v>
      </c>
      <c r="B693" s="11">
        <f t="shared" si="330"/>
        <v>0.40759352317141262</v>
      </c>
      <c r="C693" s="10">
        <v>1791</v>
      </c>
      <c r="D693" s="10">
        <v>625</v>
      </c>
      <c r="E693" s="14">
        <f t="shared" si="331"/>
        <v>218</v>
      </c>
      <c r="F693" s="11">
        <f t="shared" si="332"/>
        <v>0.34896705750977108</v>
      </c>
      <c r="G693" s="11">
        <f t="shared" si="340"/>
        <v>5.0458715596330278E-2</v>
      </c>
      <c r="H693" s="8">
        <v>1061</v>
      </c>
      <c r="I693" s="15">
        <f t="shared" si="339"/>
        <v>77</v>
      </c>
      <c r="J693" s="13">
        <v>0.48770000000000002</v>
      </c>
      <c r="K693" s="13">
        <v>1</v>
      </c>
      <c r="Y693" s="3"/>
      <c r="Z693" s="3"/>
      <c r="AA693" s="3"/>
      <c r="AB693" s="3"/>
      <c r="AC693" s="3"/>
      <c r="AF693" s="7">
        <v>0.54166666666666696</v>
      </c>
      <c r="AG693" s="11">
        <f t="shared" si="334"/>
        <v>0.42497200447928329</v>
      </c>
      <c r="AH693" s="10">
        <v>1786</v>
      </c>
      <c r="AI693" s="10">
        <v>568</v>
      </c>
      <c r="AJ693" s="14">
        <f t="shared" si="335"/>
        <v>240</v>
      </c>
      <c r="AK693" s="11">
        <f t="shared" si="336"/>
        <v>0.31802911534154538</v>
      </c>
      <c r="AL693" s="11">
        <f t="shared" si="341"/>
        <v>8.7499999999999994E-2</v>
      </c>
      <c r="AM693" s="8">
        <v>1027</v>
      </c>
      <c r="AN693" s="15">
        <f t="shared" si="338"/>
        <v>72</v>
      </c>
      <c r="AO693" s="13">
        <v>0.71209999999999996</v>
      </c>
      <c r="AP693" s="13">
        <v>0.5</v>
      </c>
      <c r="AS693" s="2"/>
      <c r="AT693" s="3"/>
    </row>
    <row r="694" spans="1:46" s="17" customFormat="1" x14ac:dyDescent="0.25">
      <c r="A694" s="7">
        <v>0.5625</v>
      </c>
      <c r="B694" s="11">
        <f t="shared" si="330"/>
        <v>0.42326732673267325</v>
      </c>
      <c r="C694" s="10">
        <v>2020</v>
      </c>
      <c r="D694" s="10">
        <v>641</v>
      </c>
      <c r="E694" s="14">
        <f t="shared" si="331"/>
        <v>229</v>
      </c>
      <c r="F694" s="11">
        <f t="shared" si="332"/>
        <v>0.31732673267326733</v>
      </c>
      <c r="G694" s="11">
        <f t="shared" si="340"/>
        <v>6.9868995633187769E-2</v>
      </c>
      <c r="H694" s="8">
        <v>1165</v>
      </c>
      <c r="I694" s="15">
        <f t="shared" si="339"/>
        <v>104</v>
      </c>
      <c r="J694" s="13">
        <v>0.4541</v>
      </c>
      <c r="K694" s="13">
        <v>1</v>
      </c>
      <c r="Y694" s="3"/>
      <c r="Z694" s="3"/>
      <c r="AA694" s="3"/>
      <c r="AB694" s="3"/>
      <c r="AC694" s="3"/>
      <c r="AF694" s="7">
        <v>0.5625</v>
      </c>
      <c r="AG694" s="11">
        <f t="shared" si="334"/>
        <v>0.44614624505928852</v>
      </c>
      <c r="AH694" s="10">
        <v>2024</v>
      </c>
      <c r="AI694" s="10">
        <v>592</v>
      </c>
      <c r="AJ694" s="14">
        <f t="shared" si="335"/>
        <v>238</v>
      </c>
      <c r="AK694" s="11">
        <f t="shared" si="336"/>
        <v>0.29249011857707508</v>
      </c>
      <c r="AL694" s="11">
        <f t="shared" si="341"/>
        <v>0.10084033613445378</v>
      </c>
      <c r="AM694" s="8">
        <v>1121</v>
      </c>
      <c r="AN694" s="15">
        <f t="shared" si="338"/>
        <v>94</v>
      </c>
      <c r="AO694" s="13">
        <v>0.67310000000000003</v>
      </c>
      <c r="AP694" s="13">
        <v>0.66669999999999996</v>
      </c>
      <c r="AS694" s="2"/>
      <c r="AT694" s="3"/>
    </row>
    <row r="695" spans="1:46" s="17" customFormat="1" x14ac:dyDescent="0.25">
      <c r="A695" s="7">
        <v>0.58333333333333337</v>
      </c>
      <c r="B695" s="11">
        <f t="shared" si="330"/>
        <v>0.43695652173913041</v>
      </c>
      <c r="C695" s="10">
        <v>2300</v>
      </c>
      <c r="D695" s="10">
        <v>691</v>
      </c>
      <c r="E695" s="14">
        <f t="shared" si="331"/>
        <v>280</v>
      </c>
      <c r="F695" s="11">
        <f t="shared" si="332"/>
        <v>0.30043478260869566</v>
      </c>
      <c r="G695" s="11">
        <f t="shared" si="340"/>
        <v>0.17857142857142858</v>
      </c>
      <c r="H695" s="8">
        <v>1295</v>
      </c>
      <c r="I695" s="15">
        <f t="shared" si="339"/>
        <v>130</v>
      </c>
      <c r="J695" s="13">
        <v>0.43259999999999998</v>
      </c>
      <c r="K695" s="13">
        <v>1</v>
      </c>
      <c r="Y695" s="3"/>
      <c r="Z695" s="3"/>
      <c r="AA695" s="3"/>
      <c r="AB695" s="3"/>
      <c r="AC695" s="3"/>
      <c r="AF695" s="7">
        <v>0.58333333333333337</v>
      </c>
      <c r="AG695" s="11">
        <f t="shared" si="334"/>
        <v>0.44003527336860671</v>
      </c>
      <c r="AH695" s="10">
        <v>2268</v>
      </c>
      <c r="AI695" s="10">
        <v>669</v>
      </c>
      <c r="AJ695" s="14">
        <f t="shared" si="335"/>
        <v>244</v>
      </c>
      <c r="AK695" s="11">
        <f t="shared" si="336"/>
        <v>0.294973544973545</v>
      </c>
      <c r="AL695" s="11">
        <f t="shared" si="341"/>
        <v>0.3155737704918033</v>
      </c>
      <c r="AM695" s="8">
        <v>1270</v>
      </c>
      <c r="AN695" s="15">
        <f t="shared" si="338"/>
        <v>149</v>
      </c>
      <c r="AO695" s="13">
        <v>0.69889999999999997</v>
      </c>
      <c r="AP695" s="13">
        <v>0.66669999999999996</v>
      </c>
      <c r="AS695" s="2"/>
      <c r="AT695" s="3"/>
    </row>
    <row r="696" spans="1:46" s="17" customFormat="1" x14ac:dyDescent="0.25">
      <c r="A696" s="7">
        <v>0.60416666666666663</v>
      </c>
      <c r="B696" s="11">
        <f t="shared" si="330"/>
        <v>0.43706020328381551</v>
      </c>
      <c r="C696" s="10">
        <v>2558</v>
      </c>
      <c r="D696" s="10">
        <v>715</v>
      </c>
      <c r="E696" s="14">
        <f t="shared" si="331"/>
        <v>258</v>
      </c>
      <c r="F696" s="11">
        <f t="shared" si="332"/>
        <v>0.27951524628616109</v>
      </c>
      <c r="G696" s="11">
        <f t="shared" si="340"/>
        <v>9.3023255813953487E-2</v>
      </c>
      <c r="H696" s="8">
        <v>1440</v>
      </c>
      <c r="I696" s="15">
        <f t="shared" si="339"/>
        <v>145</v>
      </c>
      <c r="J696" s="13">
        <v>0.42980000000000002</v>
      </c>
      <c r="K696" s="13">
        <v>0.8</v>
      </c>
      <c r="Y696" s="3"/>
      <c r="Z696" s="3"/>
      <c r="AA696" s="3"/>
      <c r="AB696" s="3"/>
      <c r="AC696" s="3"/>
      <c r="AF696" s="7">
        <v>0.60416666666666663</v>
      </c>
      <c r="AG696" s="11">
        <f t="shared" si="334"/>
        <v>0.44207196520363778</v>
      </c>
      <c r="AH696" s="10">
        <v>2529</v>
      </c>
      <c r="AI696" s="10">
        <v>726</v>
      </c>
      <c r="AJ696" s="14">
        <f t="shared" si="335"/>
        <v>261</v>
      </c>
      <c r="AK696" s="11">
        <f t="shared" si="336"/>
        <v>0.28706998813760382</v>
      </c>
      <c r="AL696" s="11">
        <f t="shared" si="341"/>
        <v>0.21839080459770116</v>
      </c>
      <c r="AM696" s="8">
        <v>1411</v>
      </c>
      <c r="AN696" s="15">
        <f t="shared" si="338"/>
        <v>141</v>
      </c>
      <c r="AO696" s="13">
        <v>0.70050000000000001</v>
      </c>
      <c r="AP696" s="13">
        <v>0.75</v>
      </c>
      <c r="AS696" s="2"/>
      <c r="AT696" s="3"/>
    </row>
    <row r="697" spans="1:46" s="17" customFormat="1" x14ac:dyDescent="0.25">
      <c r="A697" s="7">
        <v>0.625</v>
      </c>
      <c r="B697" s="11">
        <f t="shared" si="330"/>
        <v>0.44625753813409008</v>
      </c>
      <c r="C697" s="10">
        <v>2819</v>
      </c>
      <c r="D697" s="10">
        <v>737</v>
      </c>
      <c r="E697" s="14">
        <f t="shared" si="331"/>
        <v>261</v>
      </c>
      <c r="F697" s="11">
        <f t="shared" si="332"/>
        <v>0.261440227030862</v>
      </c>
      <c r="G697" s="11">
        <f t="shared" si="340"/>
        <v>8.4291187739463605E-2</v>
      </c>
      <c r="H697" s="8">
        <v>1561</v>
      </c>
      <c r="I697" s="15">
        <f t="shared" si="339"/>
        <v>121</v>
      </c>
      <c r="J697" s="13">
        <v>0.40679999999999999</v>
      </c>
      <c r="K697" s="13">
        <v>0.83330000000000004</v>
      </c>
      <c r="Y697" s="3"/>
      <c r="Z697" s="3"/>
      <c r="AA697" s="3"/>
      <c r="AB697" s="3"/>
      <c r="AC697" s="3"/>
      <c r="AF697" s="7">
        <v>0.625</v>
      </c>
      <c r="AG697" s="11">
        <f t="shared" si="334"/>
        <v>0.44512414537603456</v>
      </c>
      <c r="AH697" s="10">
        <v>2779</v>
      </c>
      <c r="AI697" s="10">
        <v>748</v>
      </c>
      <c r="AJ697" s="14">
        <f t="shared" si="335"/>
        <v>250</v>
      </c>
      <c r="AK697" s="11">
        <f t="shared" si="336"/>
        <v>0.26916156890967974</v>
      </c>
      <c r="AL697" s="11">
        <f t="shared" si="341"/>
        <v>8.7999999999999995E-2</v>
      </c>
      <c r="AM697" s="8">
        <v>1542</v>
      </c>
      <c r="AN697" s="15">
        <f t="shared" si="338"/>
        <v>131</v>
      </c>
      <c r="AO697" s="13">
        <v>0.68369999999999997</v>
      </c>
      <c r="AP697" s="13">
        <v>0.75</v>
      </c>
      <c r="AS697" s="2"/>
      <c r="AT697" s="3"/>
    </row>
    <row r="698" spans="1:46" s="17" customFormat="1" x14ac:dyDescent="0.25">
      <c r="A698" s="7">
        <v>0.64583333333333337</v>
      </c>
      <c r="B698" s="11">
        <f t="shared" si="330"/>
        <v>0.45695792880258901</v>
      </c>
      <c r="C698" s="10">
        <v>3090</v>
      </c>
      <c r="D698" s="10">
        <v>759</v>
      </c>
      <c r="E698" s="14">
        <f t="shared" si="331"/>
        <v>271</v>
      </c>
      <c r="F698" s="11">
        <f t="shared" si="332"/>
        <v>0.24563106796116504</v>
      </c>
      <c r="G698" s="11">
        <f t="shared" si="340"/>
        <v>8.1180811808118078E-2</v>
      </c>
      <c r="H698" s="8">
        <v>1678</v>
      </c>
      <c r="I698" s="15">
        <f t="shared" si="339"/>
        <v>117</v>
      </c>
      <c r="J698" s="13">
        <v>0.4239</v>
      </c>
      <c r="K698" s="13">
        <v>0.83330000000000004</v>
      </c>
      <c r="Y698" s="3"/>
      <c r="Z698" s="3"/>
      <c r="AA698" s="3"/>
      <c r="AB698" s="3"/>
      <c r="AC698" s="3"/>
      <c r="AF698" s="7">
        <v>0.64583333333333337</v>
      </c>
      <c r="AG698" s="11">
        <f t="shared" si="334"/>
        <v>0.45075508864084046</v>
      </c>
      <c r="AH698" s="10">
        <v>3046</v>
      </c>
      <c r="AI698" s="10">
        <v>774</v>
      </c>
      <c r="AJ698" s="14">
        <f t="shared" si="335"/>
        <v>267</v>
      </c>
      <c r="AK698" s="11">
        <f t="shared" si="336"/>
        <v>0.25410374261326329</v>
      </c>
      <c r="AL698" s="11">
        <f t="shared" si="341"/>
        <v>9.7378277153558054E-2</v>
      </c>
      <c r="AM698" s="8">
        <v>1673</v>
      </c>
      <c r="AN698" s="15">
        <f t="shared" si="338"/>
        <v>131</v>
      </c>
      <c r="AO698" s="13">
        <v>0.69869999999999999</v>
      </c>
      <c r="AP698" s="13">
        <v>0.8</v>
      </c>
      <c r="AS698" s="2"/>
      <c r="AT698" s="3"/>
    </row>
    <row r="699" spans="1:46" s="17" customFormat="1" x14ac:dyDescent="0.25">
      <c r="A699" s="7">
        <v>0.66666666666666663</v>
      </c>
      <c r="B699" s="11">
        <f t="shared" si="330"/>
        <v>0.46254849298716799</v>
      </c>
      <c r="C699" s="10">
        <v>3351</v>
      </c>
      <c r="D699" s="10">
        <v>783</v>
      </c>
      <c r="E699" s="14">
        <f t="shared" si="331"/>
        <v>261</v>
      </c>
      <c r="F699" s="11">
        <f t="shared" si="332"/>
        <v>0.23366159355416294</v>
      </c>
      <c r="G699" s="11">
        <f t="shared" si="340"/>
        <v>9.1954022988505746E-2</v>
      </c>
      <c r="H699" s="8">
        <v>1801</v>
      </c>
      <c r="I699" s="15">
        <f t="shared" si="339"/>
        <v>123</v>
      </c>
      <c r="J699" s="13">
        <v>0.44180000000000003</v>
      </c>
      <c r="K699" s="13">
        <v>0.625</v>
      </c>
      <c r="Y699" s="3"/>
      <c r="Z699" s="3"/>
      <c r="AA699" s="3"/>
      <c r="AB699" s="3"/>
      <c r="AC699" s="3"/>
      <c r="AF699" s="7">
        <v>0.66666666666666663</v>
      </c>
      <c r="AG699" s="11">
        <f t="shared" si="334"/>
        <v>0.45287009063444111</v>
      </c>
      <c r="AH699" s="10">
        <v>3310</v>
      </c>
      <c r="AI699" s="10">
        <v>796</v>
      </c>
      <c r="AJ699" s="14">
        <f t="shared" si="335"/>
        <v>264</v>
      </c>
      <c r="AK699" s="11">
        <f t="shared" si="336"/>
        <v>0.24048338368580061</v>
      </c>
      <c r="AL699" s="11">
        <f t="shared" si="341"/>
        <v>8.3333333333333329E-2</v>
      </c>
      <c r="AM699" s="8">
        <v>1811</v>
      </c>
      <c r="AN699" s="15">
        <f t="shared" si="338"/>
        <v>138</v>
      </c>
      <c r="AO699" s="13">
        <v>0.66930000000000001</v>
      </c>
      <c r="AP699" s="13">
        <v>0.8</v>
      </c>
      <c r="AS699" s="2"/>
      <c r="AT699" s="3"/>
    </row>
    <row r="700" spans="1:46" s="17" customFormat="1" x14ac:dyDescent="0.25">
      <c r="A700" s="7">
        <v>0.6875</v>
      </c>
      <c r="B700" s="11">
        <f t="shared" si="330"/>
        <v>0.47720447720447723</v>
      </c>
      <c r="C700" s="10">
        <v>3663</v>
      </c>
      <c r="D700" s="10">
        <v>790</v>
      </c>
      <c r="E700" s="14">
        <f t="shared" si="331"/>
        <v>312</v>
      </c>
      <c r="F700" s="11">
        <f t="shared" si="332"/>
        <v>0.21567021567021566</v>
      </c>
      <c r="G700" s="11">
        <f t="shared" si="340"/>
        <v>2.2435897435897436E-2</v>
      </c>
      <c r="H700" s="8">
        <v>1915</v>
      </c>
      <c r="I700" s="15">
        <f t="shared" si="339"/>
        <v>114</v>
      </c>
      <c r="J700" s="13">
        <v>0.41070000000000001</v>
      </c>
      <c r="K700" s="13">
        <v>0.66669999999999996</v>
      </c>
      <c r="Y700" s="3"/>
      <c r="Z700" s="3"/>
      <c r="AA700" s="3"/>
      <c r="AB700" s="3"/>
      <c r="AC700" s="3"/>
      <c r="AF700" s="7">
        <v>0.6875</v>
      </c>
      <c r="AG700" s="11">
        <f t="shared" si="334"/>
        <v>0.45638148667601686</v>
      </c>
      <c r="AH700" s="10">
        <v>3565</v>
      </c>
      <c r="AI700" s="10">
        <v>864</v>
      </c>
      <c r="AJ700" s="14">
        <f t="shared" si="335"/>
        <v>255</v>
      </c>
      <c r="AK700" s="11">
        <f t="shared" si="336"/>
        <v>0.24235624123422159</v>
      </c>
      <c r="AL700" s="11">
        <f t="shared" si="341"/>
        <v>0.26666666666666666</v>
      </c>
      <c r="AM700" s="8">
        <v>1938</v>
      </c>
      <c r="AN700" s="15">
        <f t="shared" si="338"/>
        <v>127</v>
      </c>
      <c r="AO700" s="13">
        <v>0.67900000000000005</v>
      </c>
      <c r="AP700" s="13">
        <v>0.83330000000000004</v>
      </c>
      <c r="AS700" s="2"/>
      <c r="AT700" s="3"/>
    </row>
    <row r="701" spans="1:46" s="17" customFormat="1" x14ac:dyDescent="0.25">
      <c r="A701" s="7">
        <v>0.70833333333333337</v>
      </c>
      <c r="B701" s="11">
        <f t="shared" si="330"/>
        <v>0.48070534117045743</v>
      </c>
      <c r="C701" s="10">
        <v>3913</v>
      </c>
      <c r="D701" s="10">
        <v>816</v>
      </c>
      <c r="E701" s="14">
        <f t="shared" si="331"/>
        <v>250</v>
      </c>
      <c r="F701" s="11">
        <f t="shared" si="332"/>
        <v>0.20853565039611552</v>
      </c>
      <c r="G701" s="11">
        <f t="shared" si="340"/>
        <v>0.104</v>
      </c>
      <c r="H701" s="8">
        <v>2032</v>
      </c>
      <c r="I701" s="15">
        <f t="shared" si="339"/>
        <v>117</v>
      </c>
      <c r="J701" s="13">
        <v>0.4224</v>
      </c>
      <c r="K701" s="13">
        <v>0.66669999999999996</v>
      </c>
      <c r="Y701" s="3"/>
      <c r="Z701" s="3"/>
      <c r="AA701" s="3"/>
      <c r="AB701" s="3"/>
      <c r="AC701" s="3"/>
      <c r="AF701" s="7">
        <v>0.70833333333333337</v>
      </c>
      <c r="AG701" s="11">
        <f t="shared" si="334"/>
        <v>0.45976408912188726</v>
      </c>
      <c r="AH701" s="10">
        <v>3815</v>
      </c>
      <c r="AI701" s="10">
        <v>894</v>
      </c>
      <c r="AJ701" s="14">
        <f t="shared" si="335"/>
        <v>250</v>
      </c>
      <c r="AK701" s="11">
        <f t="shared" si="336"/>
        <v>0.2343381389252949</v>
      </c>
      <c r="AL701" s="11">
        <f t="shared" si="341"/>
        <v>0.12</v>
      </c>
      <c r="AM701" s="8">
        <v>2061</v>
      </c>
      <c r="AN701" s="15">
        <f t="shared" si="338"/>
        <v>123</v>
      </c>
      <c r="AO701" s="13">
        <v>0.68400000000000005</v>
      </c>
      <c r="AP701" s="13">
        <v>0.83330000000000004</v>
      </c>
      <c r="AS701" s="2"/>
      <c r="AT701" s="3"/>
    </row>
    <row r="702" spans="1:46" s="17" customFormat="1" x14ac:dyDescent="0.25">
      <c r="A702" s="7">
        <v>0.72916666666666663</v>
      </c>
      <c r="B702" s="11">
        <f t="shared" si="330"/>
        <v>0.4804913294797688</v>
      </c>
      <c r="C702" s="10">
        <v>4152</v>
      </c>
      <c r="D702" s="10">
        <v>846</v>
      </c>
      <c r="E702" s="14">
        <f t="shared" si="331"/>
        <v>239</v>
      </c>
      <c r="F702" s="11">
        <f t="shared" si="332"/>
        <v>0.20375722543352601</v>
      </c>
      <c r="G702" s="11">
        <f t="shared" si="340"/>
        <v>0.12552301255230125</v>
      </c>
      <c r="H702" s="8">
        <v>2157</v>
      </c>
      <c r="I702" s="15">
        <f t="shared" si="339"/>
        <v>125</v>
      </c>
      <c r="J702" s="13">
        <v>0.4375</v>
      </c>
      <c r="K702" s="13">
        <v>0.7</v>
      </c>
      <c r="Y702" s="3"/>
      <c r="Z702" s="3"/>
      <c r="AA702" s="3"/>
      <c r="AB702" s="3"/>
      <c r="AC702" s="3"/>
      <c r="AF702" s="7">
        <v>0.72916666666666663</v>
      </c>
      <c r="AG702" s="11">
        <f t="shared" si="334"/>
        <v>0.45835399107585523</v>
      </c>
      <c r="AH702" s="10">
        <v>4034</v>
      </c>
      <c r="AI702" s="10">
        <v>932</v>
      </c>
      <c r="AJ702" s="14">
        <f t="shared" si="335"/>
        <v>219</v>
      </c>
      <c r="AK702" s="11">
        <f t="shared" si="336"/>
        <v>0.23103619236489836</v>
      </c>
      <c r="AL702" s="11">
        <f t="shared" si="341"/>
        <v>0.17351598173515981</v>
      </c>
      <c r="AM702" s="8">
        <v>2185</v>
      </c>
      <c r="AN702" s="15">
        <f t="shared" si="338"/>
        <v>124</v>
      </c>
      <c r="AO702" s="13">
        <v>0.68089999999999995</v>
      </c>
      <c r="AP702" s="13">
        <v>0.83330000000000004</v>
      </c>
      <c r="AS702" s="2"/>
      <c r="AT702" s="3"/>
    </row>
    <row r="703" spans="1:46" s="17" customFormat="1" x14ac:dyDescent="0.25">
      <c r="A703" s="7">
        <v>0.75</v>
      </c>
      <c r="B703" s="11">
        <f t="shared" si="330"/>
        <v>0.48578751164958062</v>
      </c>
      <c r="C703" s="10">
        <v>4292</v>
      </c>
      <c r="D703" s="10">
        <v>851</v>
      </c>
      <c r="E703" s="14">
        <f t="shared" si="331"/>
        <v>140</v>
      </c>
      <c r="F703" s="11">
        <f t="shared" si="332"/>
        <v>0.19827586206896552</v>
      </c>
      <c r="G703" s="11">
        <f t="shared" si="340"/>
        <v>3.5714285714285712E-2</v>
      </c>
      <c r="H703" s="8">
        <v>2207</v>
      </c>
      <c r="I703" s="15">
        <f t="shared" si="339"/>
        <v>50</v>
      </c>
      <c r="J703" s="13">
        <v>43.54</v>
      </c>
      <c r="K703" s="13">
        <v>0.7</v>
      </c>
      <c r="Y703" s="3"/>
      <c r="Z703" s="3"/>
      <c r="AA703" s="3"/>
      <c r="AB703" s="3"/>
      <c r="AC703" s="3"/>
      <c r="AF703" s="7">
        <v>0.75</v>
      </c>
      <c r="AG703" s="11">
        <f t="shared" si="334"/>
        <v>0.4573403241182078</v>
      </c>
      <c r="AH703" s="10">
        <v>4196</v>
      </c>
      <c r="AI703" s="10">
        <v>975</v>
      </c>
      <c r="AJ703" s="14">
        <f t="shared" si="335"/>
        <v>162</v>
      </c>
      <c r="AK703" s="11">
        <f t="shared" si="336"/>
        <v>0.23236415633937083</v>
      </c>
      <c r="AL703" s="11">
        <f t="shared" si="341"/>
        <v>0.26543209876543211</v>
      </c>
      <c r="AM703" s="8">
        <v>2277</v>
      </c>
      <c r="AN703" s="15">
        <f t="shared" si="338"/>
        <v>92</v>
      </c>
      <c r="AO703" s="13">
        <v>0.68469999999999998</v>
      </c>
      <c r="AP703" s="13">
        <v>0.83330000000000004</v>
      </c>
      <c r="AS703" s="2"/>
      <c r="AT703" s="3"/>
    </row>
    <row r="704" spans="1:46" s="17" customFormat="1" x14ac:dyDescent="0.15">
      <c r="F704" s="2"/>
      <c r="Y704" s="3"/>
      <c r="Z704" s="3"/>
      <c r="AA704" s="3"/>
      <c r="AB704" s="3"/>
      <c r="AC704" s="3"/>
      <c r="AH704" s="2"/>
      <c r="AI704" s="2"/>
      <c r="AJ704" s="2"/>
      <c r="AK704" s="2"/>
      <c r="AL704" s="2"/>
      <c r="AM704" s="2"/>
      <c r="AN704" s="2"/>
      <c r="AO704" s="5"/>
      <c r="AP704" s="2"/>
      <c r="AS704" s="2"/>
      <c r="AT704" s="3"/>
    </row>
    <row r="705" spans="1:46" s="17" customFormat="1" x14ac:dyDescent="0.15">
      <c r="A705" s="35">
        <v>43888</v>
      </c>
      <c r="B705" s="36"/>
      <c r="C705" s="36"/>
      <c r="D705" s="36"/>
      <c r="E705" s="36"/>
      <c r="F705" s="36"/>
      <c r="G705" s="37"/>
      <c r="Y705" s="3"/>
      <c r="Z705" s="3"/>
      <c r="AA705" s="3"/>
      <c r="AB705" s="3"/>
      <c r="AC705" s="3"/>
      <c r="AF705" s="35">
        <v>43887</v>
      </c>
      <c r="AG705" s="36"/>
      <c r="AH705" s="36"/>
      <c r="AI705" s="36"/>
      <c r="AJ705" s="36"/>
      <c r="AK705" s="36"/>
      <c r="AL705" s="37"/>
      <c r="AS705" s="2"/>
      <c r="AT705" s="3"/>
    </row>
    <row r="706" spans="1:46" s="17" customFormat="1" ht="36" x14ac:dyDescent="0.25">
      <c r="A706" s="38" t="s">
        <v>75</v>
      </c>
      <c r="B706" s="39"/>
      <c r="C706" s="39"/>
      <c r="D706" s="39"/>
      <c r="E706" s="39"/>
      <c r="F706" s="39"/>
      <c r="G706" s="40"/>
      <c r="H706" s="18"/>
      <c r="I706" s="18"/>
      <c r="J706" s="18"/>
      <c r="K706" s="18"/>
      <c r="Y706" s="3"/>
      <c r="Z706" s="3"/>
      <c r="AA706" s="3"/>
      <c r="AB706" s="3"/>
      <c r="AC706" s="3"/>
      <c r="AF706" s="38" t="s">
        <v>79</v>
      </c>
      <c r="AG706" s="39"/>
      <c r="AH706" s="39"/>
      <c r="AI706" s="39"/>
      <c r="AJ706" s="39"/>
      <c r="AK706" s="39"/>
      <c r="AL706" s="40"/>
      <c r="AM706" s="18"/>
      <c r="AN706" s="18"/>
      <c r="AO706" s="18"/>
      <c r="AP706" s="18"/>
      <c r="AS706" s="2"/>
      <c r="AT706" s="3"/>
    </row>
    <row r="707" spans="1:46" s="17" customFormat="1" x14ac:dyDescent="0.25">
      <c r="A707" s="9" t="s">
        <v>0</v>
      </c>
      <c r="B707" s="16" t="s">
        <v>70</v>
      </c>
      <c r="C707" s="9" t="s">
        <v>1</v>
      </c>
      <c r="D707" s="9" t="s">
        <v>2</v>
      </c>
      <c r="E707" s="9" t="s">
        <v>3</v>
      </c>
      <c r="F707" s="9" t="s">
        <v>4</v>
      </c>
      <c r="G707" s="9" t="s">
        <v>5</v>
      </c>
      <c r="H707" s="6" t="s">
        <v>6</v>
      </c>
      <c r="I707" s="9" t="s">
        <v>7</v>
      </c>
      <c r="J707" s="9" t="s">
        <v>8</v>
      </c>
      <c r="K707" s="9" t="s">
        <v>71</v>
      </c>
      <c r="Y707" s="3"/>
      <c r="Z707" s="3"/>
      <c r="AA707" s="3"/>
      <c r="AB707" s="3"/>
      <c r="AC707" s="3"/>
      <c r="AF707" s="9" t="s">
        <v>0</v>
      </c>
      <c r="AG707" s="16" t="s">
        <v>70</v>
      </c>
      <c r="AH707" s="9" t="s">
        <v>1</v>
      </c>
      <c r="AI707" s="9" t="s">
        <v>2</v>
      </c>
      <c r="AJ707" s="9" t="s">
        <v>3</v>
      </c>
      <c r="AK707" s="9" t="s">
        <v>4</v>
      </c>
      <c r="AL707" s="9" t="s">
        <v>5</v>
      </c>
      <c r="AM707" s="6" t="s">
        <v>6</v>
      </c>
      <c r="AN707" s="9" t="s">
        <v>7</v>
      </c>
      <c r="AO707" s="9" t="s">
        <v>8</v>
      </c>
      <c r="AP707" s="9" t="s">
        <v>71</v>
      </c>
      <c r="AS707" s="2"/>
      <c r="AT707" s="3"/>
    </row>
    <row r="708" spans="1:46" s="17" customFormat="1" x14ac:dyDescent="0.25">
      <c r="A708" s="7">
        <v>0.39583333333333331</v>
      </c>
      <c r="B708" s="11">
        <f>(C708-H708)/C708</f>
        <v>0.12060301507537688</v>
      </c>
      <c r="C708" s="10">
        <v>199</v>
      </c>
      <c r="D708" s="10">
        <v>170</v>
      </c>
      <c r="E708" s="10">
        <v>199</v>
      </c>
      <c r="F708" s="11">
        <f>D708/C708</f>
        <v>0.85427135678391963</v>
      </c>
      <c r="G708" s="12">
        <f>D708/C708</f>
        <v>0.85427135678391963</v>
      </c>
      <c r="H708" s="8">
        <v>175</v>
      </c>
      <c r="I708" s="15">
        <v>175</v>
      </c>
      <c r="J708" s="13">
        <v>1</v>
      </c>
      <c r="K708" s="13">
        <v>1</v>
      </c>
      <c r="Y708" s="3"/>
      <c r="Z708" s="3"/>
      <c r="AA708" s="3"/>
      <c r="AB708" s="3"/>
      <c r="AC708" s="3"/>
      <c r="AF708" s="7">
        <v>0.39583333333333331</v>
      </c>
      <c r="AG708" s="11">
        <f>(AH708-AM708)/AH708</f>
        <v>9.0909090909090912E-2</v>
      </c>
      <c r="AH708" s="10">
        <v>209</v>
      </c>
      <c r="AI708" s="10">
        <v>190</v>
      </c>
      <c r="AJ708" s="10">
        <v>209</v>
      </c>
      <c r="AK708" s="11">
        <f>AI708/AH708</f>
        <v>0.90909090909090906</v>
      </c>
      <c r="AL708" s="12">
        <f>AI708/AH708</f>
        <v>0.90909090909090906</v>
      </c>
      <c r="AM708" s="8">
        <v>190</v>
      </c>
      <c r="AN708" s="15">
        <v>190</v>
      </c>
      <c r="AO708" s="13">
        <v>0.91300000000000003</v>
      </c>
      <c r="AP708" s="13" t="s">
        <v>80</v>
      </c>
      <c r="AS708" s="2"/>
      <c r="AT708" s="3"/>
    </row>
    <row r="709" spans="1:46" s="17" customFormat="1" x14ac:dyDescent="0.25">
      <c r="A709" s="7">
        <v>0.41666666666666669</v>
      </c>
      <c r="B709" s="11">
        <f t="shared" ref="B709:B725" si="342">(C709-H709)/C709</f>
        <v>0.15897435897435896</v>
      </c>
      <c r="C709" s="10">
        <v>390</v>
      </c>
      <c r="D709" s="10">
        <v>310</v>
      </c>
      <c r="E709" s="14">
        <f t="shared" ref="E709:E725" si="343">C709-C708</f>
        <v>191</v>
      </c>
      <c r="F709" s="11">
        <f t="shared" ref="F709:F725" si="344">D709/C709</f>
        <v>0.79487179487179482</v>
      </c>
      <c r="G709" s="11">
        <f t="shared" ref="G709:G710" si="345">(D709-D708)/E709</f>
        <v>0.73298429319371727</v>
      </c>
      <c r="H709" s="8">
        <v>328</v>
      </c>
      <c r="I709" s="15">
        <f t="shared" ref="I709:I725" si="346">H709-H708</f>
        <v>153</v>
      </c>
      <c r="J709" s="13">
        <v>0.78380000000000005</v>
      </c>
      <c r="K709" s="13">
        <v>1</v>
      </c>
      <c r="Y709" s="3"/>
      <c r="Z709" s="3"/>
      <c r="AA709" s="3"/>
      <c r="AB709" s="3"/>
      <c r="AC709" s="3"/>
      <c r="AF709" s="7">
        <v>0.43263888888888885</v>
      </c>
      <c r="AG709" s="11">
        <f t="shared" ref="AG709:AG725" si="347">(AH709-AM709)/AH709</f>
        <v>0.14354066985645933</v>
      </c>
      <c r="AH709" s="10">
        <v>418</v>
      </c>
      <c r="AI709" s="10">
        <v>333</v>
      </c>
      <c r="AJ709" s="14">
        <f t="shared" ref="AJ709:AJ725" si="348">AH709-AH708</f>
        <v>209</v>
      </c>
      <c r="AK709" s="11">
        <f t="shared" ref="AK709:AK725" si="349">AI709/AH709</f>
        <v>0.79665071770334928</v>
      </c>
      <c r="AL709" s="11">
        <f t="shared" ref="AL709:AL710" si="350">(AI709-AI708)/AJ709</f>
        <v>0.68421052631578949</v>
      </c>
      <c r="AM709" s="8">
        <v>358</v>
      </c>
      <c r="AN709" s="15">
        <f t="shared" ref="AN709:AN725" si="351">AM709-AM708</f>
        <v>168</v>
      </c>
      <c r="AO709" s="13">
        <v>0.90239999999999998</v>
      </c>
      <c r="AP709" s="13" t="s">
        <v>80</v>
      </c>
      <c r="AS709" s="2"/>
      <c r="AT709" s="3"/>
    </row>
    <row r="710" spans="1:46" s="17" customFormat="1" x14ac:dyDescent="0.25">
      <c r="A710" s="7">
        <v>0.4375</v>
      </c>
      <c r="B710" s="11">
        <f t="shared" si="342"/>
        <v>0.20554649265905384</v>
      </c>
      <c r="C710" s="10">
        <v>613</v>
      </c>
      <c r="D710" s="10">
        <v>441</v>
      </c>
      <c r="E710" s="14">
        <f t="shared" si="343"/>
        <v>223</v>
      </c>
      <c r="F710" s="11">
        <f t="shared" si="344"/>
        <v>0.71941272430668846</v>
      </c>
      <c r="G710" s="11">
        <f t="shared" si="345"/>
        <v>0.58744394618834084</v>
      </c>
      <c r="H710" s="8">
        <v>487</v>
      </c>
      <c r="I710" s="15">
        <f t="shared" si="346"/>
        <v>159</v>
      </c>
      <c r="J710" s="13">
        <v>0.87270000000000003</v>
      </c>
      <c r="K710" s="13">
        <v>1</v>
      </c>
      <c r="Y710" s="3"/>
      <c r="Z710" s="3"/>
      <c r="AA710" s="3"/>
      <c r="AB710" s="3"/>
      <c r="AC710" s="3"/>
      <c r="AF710" s="7">
        <v>0.4375</v>
      </c>
      <c r="AG710" s="11">
        <f t="shared" si="347"/>
        <v>0.20826709062003179</v>
      </c>
      <c r="AH710" s="10">
        <v>629</v>
      </c>
      <c r="AI710" s="10">
        <v>416</v>
      </c>
      <c r="AJ710" s="14">
        <f t="shared" si="348"/>
        <v>211</v>
      </c>
      <c r="AK710" s="11">
        <f t="shared" si="349"/>
        <v>0.66136724960254367</v>
      </c>
      <c r="AL710" s="11">
        <f t="shared" si="350"/>
        <v>0.39336492890995262</v>
      </c>
      <c r="AM710" s="8">
        <v>498</v>
      </c>
      <c r="AN710" s="15">
        <f t="shared" si="351"/>
        <v>140</v>
      </c>
      <c r="AO710" s="13">
        <v>0.89659999999999995</v>
      </c>
      <c r="AP710" s="13" t="s">
        <v>80</v>
      </c>
      <c r="AS710" s="2"/>
      <c r="AT710" s="3"/>
    </row>
    <row r="711" spans="1:46" s="17" customFormat="1" x14ac:dyDescent="0.25">
      <c r="A711" s="7">
        <v>0.45833333333333331</v>
      </c>
      <c r="B711" s="11">
        <f t="shared" si="342"/>
        <v>0.2965821389195149</v>
      </c>
      <c r="C711" s="10">
        <v>907</v>
      </c>
      <c r="D711" s="10">
        <v>470</v>
      </c>
      <c r="E711" s="14">
        <f t="shared" si="343"/>
        <v>294</v>
      </c>
      <c r="F711" s="11">
        <f t="shared" si="344"/>
        <v>0.51819184123484008</v>
      </c>
      <c r="G711" s="11">
        <f>(D711-D710)/E711</f>
        <v>9.8639455782312924E-2</v>
      </c>
      <c r="H711" s="8">
        <v>638</v>
      </c>
      <c r="I711" s="15">
        <f t="shared" si="346"/>
        <v>151</v>
      </c>
      <c r="J711" s="13">
        <v>0.88239999999999996</v>
      </c>
      <c r="K711" s="13">
        <v>1</v>
      </c>
      <c r="Y711" s="3"/>
      <c r="Z711" s="3"/>
      <c r="AA711" s="3"/>
      <c r="AB711" s="3"/>
      <c r="AC711" s="3"/>
      <c r="AF711" s="7">
        <v>0.45833333333333331</v>
      </c>
      <c r="AG711" s="11">
        <f t="shared" si="347"/>
        <v>0.24407582938388625</v>
      </c>
      <c r="AH711" s="10">
        <v>844</v>
      </c>
      <c r="AI711" s="10">
        <v>522</v>
      </c>
      <c r="AJ711" s="14">
        <f t="shared" si="348"/>
        <v>215</v>
      </c>
      <c r="AK711" s="11">
        <f t="shared" si="349"/>
        <v>0.61848341232227488</v>
      </c>
      <c r="AL711" s="11">
        <f>(AI711-AI710)/AJ711</f>
        <v>0.49302325581395351</v>
      </c>
      <c r="AM711" s="8">
        <v>638</v>
      </c>
      <c r="AN711" s="15">
        <f t="shared" si="351"/>
        <v>140</v>
      </c>
      <c r="AO711" s="13">
        <v>0.8125</v>
      </c>
      <c r="AP711" s="13" t="s">
        <v>80</v>
      </c>
      <c r="AS711" s="2"/>
      <c r="AT711" s="3"/>
    </row>
    <row r="712" spans="1:46" s="17" customFormat="1" x14ac:dyDescent="0.25">
      <c r="A712" s="7">
        <v>0.47916666666666669</v>
      </c>
      <c r="B712" s="11">
        <f t="shared" si="342"/>
        <v>0.32260947274352098</v>
      </c>
      <c r="C712" s="10">
        <v>1119</v>
      </c>
      <c r="D712" s="10">
        <v>491</v>
      </c>
      <c r="E712" s="14">
        <f t="shared" si="343"/>
        <v>212</v>
      </c>
      <c r="F712" s="11">
        <f t="shared" si="344"/>
        <v>0.43878462913315458</v>
      </c>
      <c r="G712" s="11">
        <f t="shared" ref="G712:G725" si="352">(D712-D711)/E712</f>
        <v>9.9056603773584911E-2</v>
      </c>
      <c r="H712" s="8">
        <v>758</v>
      </c>
      <c r="I712" s="15">
        <f t="shared" si="346"/>
        <v>120</v>
      </c>
      <c r="J712" s="13">
        <v>0.9</v>
      </c>
      <c r="K712" s="13">
        <v>1</v>
      </c>
      <c r="Y712" s="3"/>
      <c r="Z712" s="3"/>
      <c r="AA712" s="3"/>
      <c r="AB712" s="3"/>
      <c r="AC712" s="3"/>
      <c r="AF712" s="7">
        <v>0.47916666666666669</v>
      </c>
      <c r="AG712" s="11">
        <f t="shared" si="347"/>
        <v>0.28209764918625679</v>
      </c>
      <c r="AH712" s="10">
        <v>1106</v>
      </c>
      <c r="AI712" s="10">
        <v>567</v>
      </c>
      <c r="AJ712" s="14">
        <f t="shared" si="348"/>
        <v>262</v>
      </c>
      <c r="AK712" s="11">
        <f t="shared" si="349"/>
        <v>0.51265822784810122</v>
      </c>
      <c r="AL712" s="11">
        <f t="shared" ref="AL712:AL725" si="353">(AI712-AI711)/AJ712</f>
        <v>0.1717557251908397</v>
      </c>
      <c r="AM712" s="8">
        <v>794</v>
      </c>
      <c r="AN712" s="15">
        <f t="shared" si="351"/>
        <v>156</v>
      </c>
      <c r="AO712" s="13">
        <v>0.81320000000000003</v>
      </c>
      <c r="AP712" s="13" t="s">
        <v>80</v>
      </c>
      <c r="AS712" s="2"/>
      <c r="AT712" s="3"/>
    </row>
    <row r="713" spans="1:46" s="17" customFormat="1" x14ac:dyDescent="0.25">
      <c r="A713" s="7">
        <v>0.5</v>
      </c>
      <c r="B713" s="11">
        <f t="shared" si="342"/>
        <v>0.35514705882352943</v>
      </c>
      <c r="C713" s="10">
        <v>1360</v>
      </c>
      <c r="D713" s="10">
        <v>532</v>
      </c>
      <c r="E713" s="14">
        <f t="shared" si="343"/>
        <v>241</v>
      </c>
      <c r="F713" s="11">
        <f t="shared" si="344"/>
        <v>0.39117647058823529</v>
      </c>
      <c r="G713" s="11">
        <f t="shared" si="352"/>
        <v>0.17012448132780084</v>
      </c>
      <c r="H713" s="8">
        <v>877</v>
      </c>
      <c r="I713" s="15">
        <f t="shared" si="346"/>
        <v>119</v>
      </c>
      <c r="J713" s="13">
        <v>0.80579999999999996</v>
      </c>
      <c r="K713" s="13">
        <v>1</v>
      </c>
      <c r="Y713" s="3"/>
      <c r="Z713" s="3"/>
      <c r="AA713" s="3"/>
      <c r="AB713" s="3"/>
      <c r="AC713" s="3"/>
      <c r="AF713" s="7">
        <v>0.5</v>
      </c>
      <c r="AG713" s="11">
        <f t="shared" si="347"/>
        <v>0.32695139911634757</v>
      </c>
      <c r="AH713" s="10">
        <v>1358</v>
      </c>
      <c r="AI713" s="10">
        <v>602</v>
      </c>
      <c r="AJ713" s="14">
        <f t="shared" si="348"/>
        <v>252</v>
      </c>
      <c r="AK713" s="11">
        <f t="shared" si="349"/>
        <v>0.44329896907216493</v>
      </c>
      <c r="AL713" s="11">
        <f t="shared" si="353"/>
        <v>0.1388888888888889</v>
      </c>
      <c r="AM713" s="8">
        <v>914</v>
      </c>
      <c r="AN713" s="15">
        <f t="shared" si="351"/>
        <v>120</v>
      </c>
      <c r="AO713" s="13">
        <v>0.79820000000000002</v>
      </c>
      <c r="AP713" s="13" t="s">
        <v>80</v>
      </c>
      <c r="AS713" s="2"/>
      <c r="AT713" s="3"/>
    </row>
    <row r="714" spans="1:46" s="17" customFormat="1" x14ac:dyDescent="0.25">
      <c r="A714" s="7">
        <v>0.52083333333333337</v>
      </c>
      <c r="B714" s="11">
        <f t="shared" si="342"/>
        <v>0.38227684346701163</v>
      </c>
      <c r="C714" s="10">
        <v>1546</v>
      </c>
      <c r="D714" s="10">
        <v>547</v>
      </c>
      <c r="E714" s="14">
        <f t="shared" si="343"/>
        <v>186</v>
      </c>
      <c r="F714" s="11">
        <f t="shared" si="344"/>
        <v>0.3538163001293661</v>
      </c>
      <c r="G714" s="11">
        <f t="shared" si="352"/>
        <v>8.0645161290322578E-2</v>
      </c>
      <c r="H714" s="8">
        <v>955</v>
      </c>
      <c r="I714" s="15">
        <f t="shared" si="346"/>
        <v>78</v>
      </c>
      <c r="J714" s="13">
        <v>0.71540000000000004</v>
      </c>
      <c r="K714" s="13">
        <v>1</v>
      </c>
      <c r="Y714" s="3"/>
      <c r="Z714" s="3"/>
      <c r="AA714" s="3"/>
      <c r="AB714" s="3"/>
      <c r="AC714" s="3"/>
      <c r="AF714" s="7">
        <v>0.52083333333333337</v>
      </c>
      <c r="AG714" s="11">
        <f t="shared" si="347"/>
        <v>0.35278858625162129</v>
      </c>
      <c r="AH714" s="10">
        <v>1542</v>
      </c>
      <c r="AI714" s="10">
        <v>629</v>
      </c>
      <c r="AJ714" s="14">
        <f t="shared" si="348"/>
        <v>184</v>
      </c>
      <c r="AK714" s="11">
        <f t="shared" si="349"/>
        <v>0.40791180285343709</v>
      </c>
      <c r="AL714" s="11">
        <f t="shared" si="353"/>
        <v>0.14673913043478262</v>
      </c>
      <c r="AM714" s="8">
        <v>998</v>
      </c>
      <c r="AN714" s="15">
        <f t="shared" si="351"/>
        <v>84</v>
      </c>
      <c r="AO714" s="13">
        <v>0.77869999999999995</v>
      </c>
      <c r="AP714" s="13" t="s">
        <v>80</v>
      </c>
      <c r="AS714" s="2"/>
      <c r="AT714" s="3"/>
    </row>
    <row r="715" spans="1:46" s="17" customFormat="1" ht="15" customHeight="1" x14ac:dyDescent="0.25">
      <c r="A715" s="7">
        <v>0.54166666666666696</v>
      </c>
      <c r="B715" s="11">
        <f t="shared" si="342"/>
        <v>0.42497200447928329</v>
      </c>
      <c r="C715" s="10">
        <v>1786</v>
      </c>
      <c r="D715" s="10">
        <v>568</v>
      </c>
      <c r="E715" s="14">
        <f t="shared" si="343"/>
        <v>240</v>
      </c>
      <c r="F715" s="11">
        <f t="shared" si="344"/>
        <v>0.31802911534154538</v>
      </c>
      <c r="G715" s="11">
        <f t="shared" si="352"/>
        <v>8.7499999999999994E-2</v>
      </c>
      <c r="H715" s="8">
        <v>1027</v>
      </c>
      <c r="I715" s="15">
        <f t="shared" si="346"/>
        <v>72</v>
      </c>
      <c r="J715" s="13">
        <v>0.71209999999999996</v>
      </c>
      <c r="K715" s="13">
        <v>0.5</v>
      </c>
      <c r="Y715" s="3"/>
      <c r="Z715" s="3"/>
      <c r="AA715" s="3"/>
      <c r="AB715" s="3"/>
      <c r="AC715" s="3"/>
      <c r="AF715" s="7">
        <v>0.54166666666666696</v>
      </c>
      <c r="AG715" s="11">
        <f t="shared" si="347"/>
        <v>0.38035408338092519</v>
      </c>
      <c r="AH715" s="10">
        <v>1751</v>
      </c>
      <c r="AI715" s="10">
        <v>650</v>
      </c>
      <c r="AJ715" s="14">
        <f t="shared" si="348"/>
        <v>209</v>
      </c>
      <c r="AK715" s="11">
        <f t="shared" si="349"/>
        <v>0.37121644774414619</v>
      </c>
      <c r="AL715" s="11">
        <f t="shared" si="353"/>
        <v>0.10047846889952153</v>
      </c>
      <c r="AM715" s="8">
        <v>1085</v>
      </c>
      <c r="AN715" s="15">
        <f t="shared" si="351"/>
        <v>87</v>
      </c>
      <c r="AO715" s="13">
        <v>0.76429999999999998</v>
      </c>
      <c r="AP715" s="13" t="s">
        <v>80</v>
      </c>
      <c r="AS715" s="2"/>
      <c r="AT715" s="3"/>
    </row>
    <row r="716" spans="1:46" s="17" customFormat="1" x14ac:dyDescent="0.25">
      <c r="A716" s="7">
        <v>0.5625</v>
      </c>
      <c r="B716" s="11">
        <f t="shared" si="342"/>
        <v>0.44614624505928852</v>
      </c>
      <c r="C716" s="10">
        <v>2024</v>
      </c>
      <c r="D716" s="10">
        <v>592</v>
      </c>
      <c r="E716" s="14">
        <f t="shared" si="343"/>
        <v>238</v>
      </c>
      <c r="F716" s="11">
        <f t="shared" si="344"/>
        <v>0.29249011857707508</v>
      </c>
      <c r="G716" s="11">
        <f t="shared" si="352"/>
        <v>0.10084033613445378</v>
      </c>
      <c r="H716" s="8">
        <v>1121</v>
      </c>
      <c r="I716" s="15">
        <f t="shared" si="346"/>
        <v>94</v>
      </c>
      <c r="J716" s="13">
        <v>0.67310000000000003</v>
      </c>
      <c r="K716" s="13">
        <v>0.66669999999999996</v>
      </c>
      <c r="Y716" s="3"/>
      <c r="Z716" s="3"/>
      <c r="AA716" s="3"/>
      <c r="AB716" s="3"/>
      <c r="AC716" s="3"/>
      <c r="AF716" s="7">
        <v>0.5625</v>
      </c>
      <c r="AG716" s="11">
        <f t="shared" si="347"/>
        <v>0.39419087136929459</v>
      </c>
      <c r="AH716" s="10">
        <v>1928</v>
      </c>
      <c r="AI716" s="10">
        <v>668</v>
      </c>
      <c r="AJ716" s="14">
        <f t="shared" si="348"/>
        <v>177</v>
      </c>
      <c r="AK716" s="11">
        <f t="shared" si="349"/>
        <v>0.34647302904564314</v>
      </c>
      <c r="AL716" s="11">
        <f t="shared" si="353"/>
        <v>0.10169491525423729</v>
      </c>
      <c r="AM716" s="8">
        <v>1168</v>
      </c>
      <c r="AN716" s="15">
        <f t="shared" si="351"/>
        <v>83</v>
      </c>
      <c r="AO716" s="13">
        <v>0.70889999999999997</v>
      </c>
      <c r="AP716" s="13" t="s">
        <v>80</v>
      </c>
      <c r="AS716" s="2"/>
      <c r="AT716" s="3"/>
    </row>
    <row r="717" spans="1:46" s="17" customFormat="1" x14ac:dyDescent="0.25">
      <c r="A717" s="7">
        <v>0.58333333333333337</v>
      </c>
      <c r="B717" s="11">
        <f t="shared" si="342"/>
        <v>0.44003527336860671</v>
      </c>
      <c r="C717" s="10">
        <v>2268</v>
      </c>
      <c r="D717" s="10">
        <v>669</v>
      </c>
      <c r="E717" s="14">
        <f t="shared" si="343"/>
        <v>244</v>
      </c>
      <c r="F717" s="11">
        <f t="shared" si="344"/>
        <v>0.294973544973545</v>
      </c>
      <c r="G717" s="11">
        <f t="shared" si="352"/>
        <v>0.3155737704918033</v>
      </c>
      <c r="H717" s="8">
        <v>1270</v>
      </c>
      <c r="I717" s="15">
        <f t="shared" si="346"/>
        <v>149</v>
      </c>
      <c r="J717" s="13">
        <v>0.69889999999999997</v>
      </c>
      <c r="K717" s="13">
        <v>0.66669999999999996</v>
      </c>
      <c r="Y717" s="3"/>
      <c r="Z717" s="3"/>
      <c r="AA717" s="3"/>
      <c r="AB717" s="3"/>
      <c r="AC717" s="3"/>
      <c r="AF717" s="7">
        <v>0.58680555555555558</v>
      </c>
      <c r="AG717" s="11" t="e">
        <f t="shared" si="347"/>
        <v>#DIV/0!</v>
      </c>
      <c r="AH717" s="10"/>
      <c r="AI717" s="10"/>
      <c r="AJ717" s="14">
        <f t="shared" si="348"/>
        <v>-1928</v>
      </c>
      <c r="AK717" s="11" t="e">
        <f t="shared" si="349"/>
        <v>#DIV/0!</v>
      </c>
      <c r="AL717" s="11">
        <f t="shared" si="353"/>
        <v>0.34647302904564314</v>
      </c>
      <c r="AM717" s="8"/>
      <c r="AN717" s="15">
        <f t="shared" si="351"/>
        <v>-1168</v>
      </c>
      <c r="AO717" s="13"/>
      <c r="AP717" s="13"/>
      <c r="AS717" s="2"/>
      <c r="AT717" s="3"/>
    </row>
    <row r="718" spans="1:46" s="17" customFormat="1" x14ac:dyDescent="0.25">
      <c r="A718" s="7">
        <v>0.60416666666666663</v>
      </c>
      <c r="B718" s="11">
        <f t="shared" si="342"/>
        <v>0.44207196520363778</v>
      </c>
      <c r="C718" s="10">
        <v>2529</v>
      </c>
      <c r="D718" s="10">
        <v>726</v>
      </c>
      <c r="E718" s="14">
        <f t="shared" si="343"/>
        <v>261</v>
      </c>
      <c r="F718" s="11">
        <f t="shared" si="344"/>
        <v>0.28706998813760382</v>
      </c>
      <c r="G718" s="11">
        <f t="shared" si="352"/>
        <v>0.21839080459770116</v>
      </c>
      <c r="H718" s="8">
        <v>1411</v>
      </c>
      <c r="I718" s="15">
        <f t="shared" si="346"/>
        <v>141</v>
      </c>
      <c r="J718" s="13">
        <v>0.70050000000000001</v>
      </c>
      <c r="K718" s="13">
        <v>0.75</v>
      </c>
      <c r="Y718" s="3"/>
      <c r="Z718" s="3"/>
      <c r="AA718" s="3"/>
      <c r="AB718" s="3"/>
      <c r="AC718" s="3"/>
      <c r="AF718" s="7">
        <v>0.60416666666666663</v>
      </c>
      <c r="AG718" s="11">
        <f t="shared" si="347"/>
        <v>0.41803624104509063</v>
      </c>
      <c r="AH718" s="10">
        <v>2373</v>
      </c>
      <c r="AI718" s="10">
        <v>748</v>
      </c>
      <c r="AJ718" s="14">
        <f t="shared" si="348"/>
        <v>2373</v>
      </c>
      <c r="AK718" s="11">
        <f t="shared" si="349"/>
        <v>0.31521281078803204</v>
      </c>
      <c r="AL718" s="11">
        <f t="shared" si="353"/>
        <v>0.31521281078803204</v>
      </c>
      <c r="AM718" s="8">
        <v>1381</v>
      </c>
      <c r="AN718" s="15">
        <f t="shared" si="351"/>
        <v>1381</v>
      </c>
      <c r="AO718" s="13">
        <v>0.66490000000000005</v>
      </c>
      <c r="AP718" s="13">
        <v>0.66669999999999996</v>
      </c>
      <c r="AS718" s="2"/>
      <c r="AT718" s="3"/>
    </row>
    <row r="719" spans="1:46" s="17" customFormat="1" x14ac:dyDescent="0.25">
      <c r="A719" s="7">
        <v>0.625</v>
      </c>
      <c r="B719" s="11">
        <f t="shared" si="342"/>
        <v>0.44512414537603456</v>
      </c>
      <c r="C719" s="10">
        <v>2779</v>
      </c>
      <c r="D719" s="10">
        <v>748</v>
      </c>
      <c r="E719" s="14">
        <f t="shared" si="343"/>
        <v>250</v>
      </c>
      <c r="F719" s="11">
        <f t="shared" si="344"/>
        <v>0.26916156890967974</v>
      </c>
      <c r="G719" s="11">
        <f t="shared" si="352"/>
        <v>8.7999999999999995E-2</v>
      </c>
      <c r="H719" s="8">
        <v>1542</v>
      </c>
      <c r="I719" s="15">
        <f t="shared" si="346"/>
        <v>131</v>
      </c>
      <c r="J719" s="13">
        <v>0.68369999999999997</v>
      </c>
      <c r="K719" s="13">
        <v>0.75</v>
      </c>
      <c r="Y719" s="3"/>
      <c r="Z719" s="3"/>
      <c r="AA719" s="3"/>
      <c r="AB719" s="3"/>
      <c r="AC719" s="3"/>
      <c r="AF719" s="7">
        <v>0.625</v>
      </c>
      <c r="AG719" s="11">
        <f t="shared" si="347"/>
        <v>0.42004590665646518</v>
      </c>
      <c r="AH719" s="10">
        <v>2614</v>
      </c>
      <c r="AI719" s="10">
        <v>790</v>
      </c>
      <c r="AJ719" s="14">
        <f t="shared" si="348"/>
        <v>241</v>
      </c>
      <c r="AK719" s="11">
        <f t="shared" si="349"/>
        <v>0.30221882172915071</v>
      </c>
      <c r="AL719" s="11">
        <f t="shared" si="353"/>
        <v>0.17427385892116182</v>
      </c>
      <c r="AM719" s="8">
        <v>1516</v>
      </c>
      <c r="AN719" s="15">
        <f t="shared" si="351"/>
        <v>135</v>
      </c>
      <c r="AO719" s="13">
        <v>0.65439999999999998</v>
      </c>
      <c r="AP719" s="13">
        <v>0.66669999999999996</v>
      </c>
      <c r="AS719" s="2"/>
      <c r="AT719" s="3"/>
    </row>
    <row r="720" spans="1:46" s="17" customFormat="1" x14ac:dyDescent="0.25">
      <c r="A720" s="7">
        <v>0.64583333333333337</v>
      </c>
      <c r="B720" s="11">
        <f t="shared" si="342"/>
        <v>0.45075508864084046</v>
      </c>
      <c r="C720" s="10">
        <v>3046</v>
      </c>
      <c r="D720" s="10">
        <v>774</v>
      </c>
      <c r="E720" s="14">
        <f t="shared" si="343"/>
        <v>267</v>
      </c>
      <c r="F720" s="11">
        <f t="shared" si="344"/>
        <v>0.25410374261326329</v>
      </c>
      <c r="G720" s="11">
        <f t="shared" si="352"/>
        <v>9.7378277153558054E-2</v>
      </c>
      <c r="H720" s="8">
        <v>1673</v>
      </c>
      <c r="I720" s="15">
        <f t="shared" si="346"/>
        <v>131</v>
      </c>
      <c r="J720" s="13">
        <v>0.69869999999999999</v>
      </c>
      <c r="K720" s="13">
        <v>0.8</v>
      </c>
      <c r="Y720" s="3"/>
      <c r="Z720" s="3"/>
      <c r="AA720" s="3"/>
      <c r="AB720" s="3"/>
      <c r="AC720" s="3"/>
      <c r="AF720" s="7">
        <v>0.64583333333333337</v>
      </c>
      <c r="AG720" s="11">
        <f t="shared" si="347"/>
        <v>0.42493818438714237</v>
      </c>
      <c r="AH720" s="10">
        <v>2831</v>
      </c>
      <c r="AI720" s="10">
        <v>826</v>
      </c>
      <c r="AJ720" s="14">
        <f t="shared" si="348"/>
        <v>217</v>
      </c>
      <c r="AK720" s="11">
        <f t="shared" si="349"/>
        <v>0.29176969268809611</v>
      </c>
      <c r="AL720" s="11">
        <f t="shared" si="353"/>
        <v>0.16589861751152074</v>
      </c>
      <c r="AM720" s="8">
        <v>1628</v>
      </c>
      <c r="AN720" s="15">
        <f t="shared" si="351"/>
        <v>112</v>
      </c>
      <c r="AO720" s="13">
        <v>0.64439999999999997</v>
      </c>
      <c r="AP720" s="13">
        <v>0.66669999999999996</v>
      </c>
      <c r="AS720" s="2"/>
      <c r="AT720" s="3"/>
    </row>
    <row r="721" spans="1:46" s="17" customFormat="1" x14ac:dyDescent="0.25">
      <c r="A721" s="7">
        <v>0.66666666666666663</v>
      </c>
      <c r="B721" s="11">
        <f t="shared" si="342"/>
        <v>0.45287009063444111</v>
      </c>
      <c r="C721" s="10">
        <v>3310</v>
      </c>
      <c r="D721" s="10">
        <v>796</v>
      </c>
      <c r="E721" s="14">
        <f t="shared" si="343"/>
        <v>264</v>
      </c>
      <c r="F721" s="11">
        <f t="shared" si="344"/>
        <v>0.24048338368580061</v>
      </c>
      <c r="G721" s="11">
        <f t="shared" si="352"/>
        <v>8.3333333333333329E-2</v>
      </c>
      <c r="H721" s="8">
        <v>1811</v>
      </c>
      <c r="I721" s="15">
        <f t="shared" si="346"/>
        <v>138</v>
      </c>
      <c r="J721" s="13">
        <v>0.66930000000000001</v>
      </c>
      <c r="K721" s="13">
        <v>0.8</v>
      </c>
      <c r="Y721" s="3"/>
      <c r="Z721" s="3"/>
      <c r="AA721" s="3"/>
      <c r="AB721" s="3"/>
      <c r="AC721" s="3"/>
      <c r="AF721" s="7">
        <v>0.66666666666666663</v>
      </c>
      <c r="AG721" s="11">
        <f t="shared" si="347"/>
        <v>0.43394406943105113</v>
      </c>
      <c r="AH721" s="10">
        <v>3111</v>
      </c>
      <c r="AI721" s="10">
        <v>845</v>
      </c>
      <c r="AJ721" s="14">
        <f t="shared" si="348"/>
        <v>280</v>
      </c>
      <c r="AK721" s="11">
        <f t="shared" si="349"/>
        <v>0.27161684345869497</v>
      </c>
      <c r="AL721" s="11">
        <f t="shared" si="353"/>
        <v>6.7857142857142852E-2</v>
      </c>
      <c r="AM721" s="8">
        <v>1761</v>
      </c>
      <c r="AN721" s="15">
        <f t="shared" si="351"/>
        <v>133</v>
      </c>
      <c r="AO721" s="13">
        <v>0.59699999999999998</v>
      </c>
      <c r="AP721" s="13">
        <v>0.4</v>
      </c>
      <c r="AS721" s="2"/>
      <c r="AT721" s="3"/>
    </row>
    <row r="722" spans="1:46" s="17" customFormat="1" x14ac:dyDescent="0.25">
      <c r="A722" s="7">
        <v>0.6875</v>
      </c>
      <c r="B722" s="11">
        <f t="shared" si="342"/>
        <v>0.45638148667601686</v>
      </c>
      <c r="C722" s="10">
        <v>3565</v>
      </c>
      <c r="D722" s="10">
        <v>864</v>
      </c>
      <c r="E722" s="14">
        <f t="shared" si="343"/>
        <v>255</v>
      </c>
      <c r="F722" s="11">
        <f t="shared" si="344"/>
        <v>0.24235624123422159</v>
      </c>
      <c r="G722" s="11">
        <f t="shared" si="352"/>
        <v>0.26666666666666666</v>
      </c>
      <c r="H722" s="8">
        <v>1938</v>
      </c>
      <c r="I722" s="15">
        <f t="shared" si="346"/>
        <v>127</v>
      </c>
      <c r="J722" s="13">
        <v>0.67900000000000005</v>
      </c>
      <c r="K722" s="13">
        <v>0.83330000000000004</v>
      </c>
      <c r="Y722" s="3"/>
      <c r="Z722" s="3"/>
      <c r="AA722" s="3"/>
      <c r="AB722" s="3"/>
      <c r="AC722" s="3"/>
      <c r="AF722" s="7">
        <v>0.6875</v>
      </c>
      <c r="AG722" s="11">
        <f t="shared" si="347"/>
        <v>0.44179815421256324</v>
      </c>
      <c r="AH722" s="10">
        <v>3359</v>
      </c>
      <c r="AI722" s="10">
        <v>867</v>
      </c>
      <c r="AJ722" s="14">
        <f t="shared" si="348"/>
        <v>248</v>
      </c>
      <c r="AK722" s="11">
        <f t="shared" si="349"/>
        <v>0.25811253349211077</v>
      </c>
      <c r="AL722" s="11">
        <f t="shared" si="353"/>
        <v>8.8709677419354843E-2</v>
      </c>
      <c r="AM722" s="8">
        <v>1875</v>
      </c>
      <c r="AN722" s="15">
        <f t="shared" si="351"/>
        <v>114</v>
      </c>
      <c r="AO722" s="13">
        <v>0.59030000000000005</v>
      </c>
      <c r="AP722" s="13">
        <v>0.4</v>
      </c>
      <c r="AS722" s="2"/>
      <c r="AT722" s="3"/>
    </row>
    <row r="723" spans="1:46" s="17" customFormat="1" x14ac:dyDescent="0.25">
      <c r="A723" s="7">
        <v>0.70833333333333337</v>
      </c>
      <c r="B723" s="11">
        <f t="shared" si="342"/>
        <v>0.45976408912188726</v>
      </c>
      <c r="C723" s="10">
        <v>3815</v>
      </c>
      <c r="D723" s="10">
        <v>894</v>
      </c>
      <c r="E723" s="14">
        <f t="shared" si="343"/>
        <v>250</v>
      </c>
      <c r="F723" s="11">
        <f t="shared" si="344"/>
        <v>0.2343381389252949</v>
      </c>
      <c r="G723" s="11">
        <f t="shared" si="352"/>
        <v>0.12</v>
      </c>
      <c r="H723" s="8">
        <v>2061</v>
      </c>
      <c r="I723" s="15">
        <f t="shared" si="346"/>
        <v>123</v>
      </c>
      <c r="J723" s="13">
        <v>0.68400000000000005</v>
      </c>
      <c r="K723" s="13">
        <v>0.83330000000000004</v>
      </c>
      <c r="Y723" s="3"/>
      <c r="Z723" s="3"/>
      <c r="AA723" s="3"/>
      <c r="AB723" s="3"/>
      <c r="AC723" s="3"/>
      <c r="AF723" s="7">
        <v>0.70833333333333337</v>
      </c>
      <c r="AG723" s="11">
        <f t="shared" si="347"/>
        <v>0.44105292635116217</v>
      </c>
      <c r="AH723" s="10">
        <v>3571</v>
      </c>
      <c r="AI723" s="10">
        <v>885</v>
      </c>
      <c r="AJ723" s="14">
        <f t="shared" si="348"/>
        <v>212</v>
      </c>
      <c r="AK723" s="11">
        <f t="shared" si="349"/>
        <v>0.24782973956874824</v>
      </c>
      <c r="AL723" s="11">
        <f t="shared" si="353"/>
        <v>8.4905660377358486E-2</v>
      </c>
      <c r="AM723" s="8">
        <v>1996</v>
      </c>
      <c r="AN723" s="15">
        <f t="shared" si="351"/>
        <v>121</v>
      </c>
      <c r="AO723" s="13">
        <v>0.60399999999999998</v>
      </c>
      <c r="AP723" s="13">
        <v>0.4</v>
      </c>
      <c r="AS723" s="2"/>
      <c r="AT723" s="3"/>
    </row>
    <row r="724" spans="1:46" s="17" customFormat="1" x14ac:dyDescent="0.25">
      <c r="A724" s="7">
        <v>0.72916666666666663</v>
      </c>
      <c r="B724" s="11">
        <f t="shared" si="342"/>
        <v>0.45835399107585523</v>
      </c>
      <c r="C724" s="10">
        <v>4034</v>
      </c>
      <c r="D724" s="10">
        <v>932</v>
      </c>
      <c r="E724" s="14">
        <f t="shared" si="343"/>
        <v>219</v>
      </c>
      <c r="F724" s="11">
        <f t="shared" si="344"/>
        <v>0.23103619236489836</v>
      </c>
      <c r="G724" s="11">
        <f t="shared" si="352"/>
        <v>0.17351598173515981</v>
      </c>
      <c r="H724" s="8">
        <v>2185</v>
      </c>
      <c r="I724" s="15">
        <f t="shared" si="346"/>
        <v>124</v>
      </c>
      <c r="J724" s="13">
        <v>0.68089999999999995</v>
      </c>
      <c r="K724" s="13">
        <v>0.83330000000000004</v>
      </c>
      <c r="Y724" s="3"/>
      <c r="Z724" s="3"/>
      <c r="AA724" s="3"/>
      <c r="AB724" s="3"/>
      <c r="AC724" s="3"/>
      <c r="AF724" s="7">
        <v>0.72916666666666663</v>
      </c>
      <c r="AG724" s="11">
        <f t="shared" si="347"/>
        <v>0.44058885383806518</v>
      </c>
      <c r="AH724" s="10">
        <v>3804</v>
      </c>
      <c r="AI724" s="10">
        <v>941</v>
      </c>
      <c r="AJ724" s="14">
        <f t="shared" si="348"/>
        <v>233</v>
      </c>
      <c r="AK724" s="11">
        <f t="shared" si="349"/>
        <v>0.24737118822292323</v>
      </c>
      <c r="AL724" s="11">
        <f t="shared" si="353"/>
        <v>0.24034334763948498</v>
      </c>
      <c r="AM724" s="8">
        <v>2128</v>
      </c>
      <c r="AN724" s="15">
        <f t="shared" si="351"/>
        <v>132</v>
      </c>
      <c r="AO724" s="13">
        <v>0.61129999999999995</v>
      </c>
      <c r="AP724" s="13">
        <v>0.4</v>
      </c>
      <c r="AS724" s="2"/>
      <c r="AT724" s="3"/>
    </row>
    <row r="725" spans="1:46" s="17" customFormat="1" x14ac:dyDescent="0.25">
      <c r="A725" s="7">
        <v>0.75</v>
      </c>
      <c r="B725" s="11">
        <f t="shared" si="342"/>
        <v>0.4573403241182078</v>
      </c>
      <c r="C725" s="10">
        <v>4196</v>
      </c>
      <c r="D725" s="10">
        <v>975</v>
      </c>
      <c r="E725" s="14">
        <f t="shared" si="343"/>
        <v>162</v>
      </c>
      <c r="F725" s="11">
        <f t="shared" si="344"/>
        <v>0.23236415633937083</v>
      </c>
      <c r="G725" s="11">
        <f t="shared" si="352"/>
        <v>0.26543209876543211</v>
      </c>
      <c r="H725" s="8">
        <v>2277</v>
      </c>
      <c r="I725" s="15">
        <f t="shared" si="346"/>
        <v>92</v>
      </c>
      <c r="J725" s="13">
        <v>0.68469999999999998</v>
      </c>
      <c r="K725" s="13">
        <v>0.83330000000000004</v>
      </c>
      <c r="Y725" s="3"/>
      <c r="Z725" s="3"/>
      <c r="AA725" s="3"/>
      <c r="AB725" s="3"/>
      <c r="AC725" s="3"/>
      <c r="AF725" s="7">
        <v>0.75</v>
      </c>
      <c r="AG725" s="11">
        <f t="shared" si="347"/>
        <v>0.44455645161290325</v>
      </c>
      <c r="AH725" s="10">
        <v>3968</v>
      </c>
      <c r="AI725" s="10">
        <v>976</v>
      </c>
      <c r="AJ725" s="14">
        <f t="shared" si="348"/>
        <v>164</v>
      </c>
      <c r="AK725" s="11">
        <f t="shared" si="349"/>
        <v>0.24596774193548387</v>
      </c>
      <c r="AL725" s="11">
        <f t="shared" si="353"/>
        <v>0.21341463414634146</v>
      </c>
      <c r="AM725" s="8">
        <v>2204</v>
      </c>
      <c r="AN725" s="15">
        <f t="shared" si="351"/>
        <v>76</v>
      </c>
      <c r="AO725" s="13">
        <v>0.60470000000000002</v>
      </c>
      <c r="AP725" s="13">
        <v>0.4</v>
      </c>
      <c r="AS725" s="2"/>
      <c r="AT725" s="3"/>
    </row>
    <row r="726" spans="1:46" s="17" customFormat="1" x14ac:dyDescent="0.15">
      <c r="F726" s="2"/>
      <c r="Y726" s="3"/>
      <c r="Z726" s="3"/>
      <c r="AA726" s="3"/>
      <c r="AB726" s="3"/>
      <c r="AC726" s="3"/>
      <c r="AH726" s="2"/>
      <c r="AI726" s="2"/>
      <c r="AJ726" s="2"/>
      <c r="AK726" s="2"/>
      <c r="AL726" s="2"/>
      <c r="AM726" s="2"/>
      <c r="AN726" s="2"/>
      <c r="AO726" s="5"/>
      <c r="AP726" s="2"/>
      <c r="AS726" s="2"/>
      <c r="AT726" s="3"/>
    </row>
    <row r="727" spans="1:46" s="17" customFormat="1" x14ac:dyDescent="0.15">
      <c r="F727" s="2"/>
      <c r="Y727" s="3"/>
      <c r="Z727" s="3"/>
      <c r="AA727" s="3"/>
      <c r="AB727" s="3"/>
      <c r="AC727" s="3"/>
      <c r="AH727" s="2"/>
      <c r="AI727" s="2"/>
      <c r="AJ727" s="2"/>
      <c r="AK727" s="2"/>
      <c r="AL727" s="2"/>
      <c r="AM727" s="2"/>
      <c r="AN727" s="2"/>
      <c r="AO727" s="5"/>
      <c r="AP727" s="2"/>
      <c r="AS727" s="2"/>
      <c r="AT727" s="3"/>
    </row>
    <row r="728" spans="1:46" s="17" customFormat="1" x14ac:dyDescent="0.15">
      <c r="A728" s="35">
        <v>43887</v>
      </c>
      <c r="B728" s="36"/>
      <c r="C728" s="36"/>
      <c r="D728" s="36"/>
      <c r="E728" s="36"/>
      <c r="F728" s="36"/>
      <c r="G728" s="37"/>
      <c r="Y728" s="3"/>
      <c r="Z728" s="3"/>
      <c r="AA728" s="3"/>
      <c r="AB728" s="3"/>
      <c r="AC728" s="3"/>
      <c r="AF728" s="35">
        <v>43886</v>
      </c>
      <c r="AG728" s="36"/>
      <c r="AH728" s="36"/>
      <c r="AI728" s="36"/>
      <c r="AJ728" s="36"/>
      <c r="AK728" s="36"/>
      <c r="AL728" s="37"/>
      <c r="AS728" s="2"/>
      <c r="AT728" s="3"/>
    </row>
    <row r="729" spans="1:46" s="17" customFormat="1" ht="36" x14ac:dyDescent="0.25">
      <c r="A729" s="38" t="s">
        <v>79</v>
      </c>
      <c r="B729" s="39"/>
      <c r="C729" s="39"/>
      <c r="D729" s="39"/>
      <c r="E729" s="39"/>
      <c r="F729" s="39"/>
      <c r="G729" s="40"/>
      <c r="H729" s="18"/>
      <c r="I729" s="18"/>
      <c r="J729" s="18"/>
      <c r="K729" s="18"/>
      <c r="Y729" s="3"/>
      <c r="Z729" s="3"/>
      <c r="AA729" s="3"/>
      <c r="AB729" s="3"/>
      <c r="AC729" s="3"/>
      <c r="AF729" s="38" t="s">
        <v>77</v>
      </c>
      <c r="AG729" s="39"/>
      <c r="AH729" s="39"/>
      <c r="AI729" s="39"/>
      <c r="AJ729" s="39"/>
      <c r="AK729" s="39"/>
      <c r="AL729" s="40"/>
      <c r="AM729" s="18"/>
      <c r="AN729" s="18"/>
      <c r="AO729" s="18"/>
      <c r="AP729" s="18"/>
      <c r="AS729" s="2"/>
      <c r="AT729" s="3"/>
    </row>
    <row r="730" spans="1:46" s="17" customFormat="1" x14ac:dyDescent="0.25">
      <c r="A730" s="9" t="s">
        <v>0</v>
      </c>
      <c r="B730" s="16" t="s">
        <v>70</v>
      </c>
      <c r="C730" s="9" t="s">
        <v>1</v>
      </c>
      <c r="D730" s="9" t="s">
        <v>2</v>
      </c>
      <c r="E730" s="9" t="s">
        <v>3</v>
      </c>
      <c r="F730" s="9" t="s">
        <v>4</v>
      </c>
      <c r="G730" s="9" t="s">
        <v>5</v>
      </c>
      <c r="H730" s="6" t="s">
        <v>6</v>
      </c>
      <c r="I730" s="9" t="s">
        <v>7</v>
      </c>
      <c r="J730" s="9" t="s">
        <v>8</v>
      </c>
      <c r="K730" s="9" t="s">
        <v>71</v>
      </c>
      <c r="Y730" s="3"/>
      <c r="Z730" s="3"/>
      <c r="AA730" s="3"/>
      <c r="AB730" s="3"/>
      <c r="AC730" s="3"/>
      <c r="AF730" s="9" t="s">
        <v>0</v>
      </c>
      <c r="AG730" s="16" t="s">
        <v>70</v>
      </c>
      <c r="AH730" s="9" t="s">
        <v>1</v>
      </c>
      <c r="AI730" s="9" t="s">
        <v>2</v>
      </c>
      <c r="AJ730" s="9" t="s">
        <v>3</v>
      </c>
      <c r="AK730" s="9" t="s">
        <v>4</v>
      </c>
      <c r="AL730" s="9" t="s">
        <v>5</v>
      </c>
      <c r="AM730" s="6" t="s">
        <v>6</v>
      </c>
      <c r="AN730" s="9" t="s">
        <v>7</v>
      </c>
      <c r="AO730" s="9" t="s">
        <v>8</v>
      </c>
      <c r="AP730" s="9" t="s">
        <v>71</v>
      </c>
      <c r="AS730" s="2"/>
      <c r="AT730" s="3"/>
    </row>
    <row r="731" spans="1:46" s="17" customFormat="1" x14ac:dyDescent="0.25">
      <c r="A731" s="7">
        <v>0.39583333333333331</v>
      </c>
      <c r="B731" s="11">
        <f>(C731-H731)/C731</f>
        <v>9.0909090909090912E-2</v>
      </c>
      <c r="C731" s="10">
        <v>209</v>
      </c>
      <c r="D731" s="10">
        <v>190</v>
      </c>
      <c r="E731" s="10">
        <v>209</v>
      </c>
      <c r="F731" s="11">
        <f>D731/C731</f>
        <v>0.90909090909090906</v>
      </c>
      <c r="G731" s="12">
        <f>D731/C731</f>
        <v>0.90909090909090906</v>
      </c>
      <c r="H731" s="8">
        <v>190</v>
      </c>
      <c r="I731" s="15">
        <v>190</v>
      </c>
      <c r="J731" s="13">
        <v>0.91300000000000003</v>
      </c>
      <c r="K731" s="13" t="s">
        <v>80</v>
      </c>
      <c r="Y731" s="3"/>
      <c r="Z731" s="3"/>
      <c r="AA731" s="3"/>
      <c r="AB731" s="3"/>
      <c r="AC731" s="3"/>
      <c r="AF731" s="7">
        <v>0.39583333333333331</v>
      </c>
      <c r="AG731" s="11" t="e">
        <f>(AH731-AM731)/AH731</f>
        <v>#DIV/0!</v>
      </c>
      <c r="AH731" s="10"/>
      <c r="AI731" s="10"/>
      <c r="AJ731" s="10">
        <v>207</v>
      </c>
      <c r="AK731" s="11" t="e">
        <f>AI731/AH731</f>
        <v>#DIV/0!</v>
      </c>
      <c r="AL731" s="12" t="e">
        <f>AI731/AH731</f>
        <v>#DIV/0!</v>
      </c>
      <c r="AM731" s="8"/>
      <c r="AN731" s="15">
        <f>AM731</f>
        <v>0</v>
      </c>
      <c r="AO731" s="13"/>
      <c r="AP731" s="13"/>
      <c r="AS731" s="2"/>
      <c r="AT731" s="3"/>
    </row>
    <row r="732" spans="1:46" s="17" customFormat="1" x14ac:dyDescent="0.25">
      <c r="A732" s="7">
        <v>0.43263888888888885</v>
      </c>
      <c r="B732" s="11">
        <f t="shared" ref="B732:B748" si="354">(C732-H732)/C732</f>
        <v>0.14354066985645933</v>
      </c>
      <c r="C732" s="10">
        <v>418</v>
      </c>
      <c r="D732" s="10">
        <v>333</v>
      </c>
      <c r="E732" s="14">
        <f t="shared" ref="E732:E748" si="355">C732-C731</f>
        <v>209</v>
      </c>
      <c r="F732" s="11">
        <f t="shared" ref="F732:F748" si="356">D732/C732</f>
        <v>0.79665071770334928</v>
      </c>
      <c r="G732" s="11">
        <f t="shared" ref="G732:G733" si="357">(D732-D731)/E732</f>
        <v>0.68421052631578949</v>
      </c>
      <c r="H732" s="8">
        <v>358</v>
      </c>
      <c r="I732" s="15">
        <f t="shared" ref="I732:I748" si="358">H732-H731</f>
        <v>168</v>
      </c>
      <c r="J732" s="13">
        <v>0.90239999999999998</v>
      </c>
      <c r="K732" s="13" t="s">
        <v>80</v>
      </c>
      <c r="Y732" s="3"/>
      <c r="Z732" s="3"/>
      <c r="AA732" s="3"/>
      <c r="AB732" s="3"/>
      <c r="AC732" s="3"/>
      <c r="AF732" s="7">
        <v>0.43263888888888885</v>
      </c>
      <c r="AG732" s="11">
        <f t="shared" ref="AG732:AG734" si="359">(AH732-AM732)/AH732</f>
        <v>0.17825311942959002</v>
      </c>
      <c r="AH732" s="10">
        <v>561</v>
      </c>
      <c r="AI732" s="10">
        <v>432</v>
      </c>
      <c r="AJ732" s="14">
        <f>AH732-AH731</f>
        <v>561</v>
      </c>
      <c r="AK732" s="11">
        <f t="shared" ref="AK732:AK748" si="360">AI732/AH732</f>
        <v>0.77005347593582885</v>
      </c>
      <c r="AL732" s="11">
        <f t="shared" ref="AL732:AL733" si="361">(AI732-AI731)/AJ732</f>
        <v>0.77005347593582885</v>
      </c>
      <c r="AM732" s="8">
        <v>461</v>
      </c>
      <c r="AN732" s="15">
        <f>AM732-AM731</f>
        <v>461</v>
      </c>
      <c r="AO732" s="13">
        <v>0.75</v>
      </c>
      <c r="AP732" s="13">
        <v>1</v>
      </c>
      <c r="AS732" s="2"/>
      <c r="AT732" s="3"/>
    </row>
    <row r="733" spans="1:46" s="17" customFormat="1" x14ac:dyDescent="0.25">
      <c r="A733" s="7">
        <v>0.4375</v>
      </c>
      <c r="B733" s="11">
        <f t="shared" si="354"/>
        <v>0.20826709062003179</v>
      </c>
      <c r="C733" s="10">
        <v>629</v>
      </c>
      <c r="D733" s="10">
        <v>416</v>
      </c>
      <c r="E733" s="14">
        <f t="shared" si="355"/>
        <v>211</v>
      </c>
      <c r="F733" s="11">
        <f t="shared" si="356"/>
        <v>0.66136724960254367</v>
      </c>
      <c r="G733" s="11">
        <f t="shared" si="357"/>
        <v>0.39336492890995262</v>
      </c>
      <c r="H733" s="8">
        <v>498</v>
      </c>
      <c r="I733" s="15">
        <f t="shared" si="358"/>
        <v>140</v>
      </c>
      <c r="J733" s="13">
        <v>0.89659999999999995</v>
      </c>
      <c r="K733" s="13" t="s">
        <v>80</v>
      </c>
      <c r="Y733" s="3"/>
      <c r="Z733" s="3"/>
      <c r="AA733" s="3"/>
      <c r="AB733" s="3"/>
      <c r="AC733" s="3"/>
      <c r="AF733" s="7">
        <v>0.4375</v>
      </c>
      <c r="AG733" s="11">
        <f t="shared" si="359"/>
        <v>0.1875</v>
      </c>
      <c r="AH733" s="10">
        <v>624</v>
      </c>
      <c r="AI733" s="10">
        <v>445</v>
      </c>
      <c r="AJ733" s="14">
        <f t="shared" ref="AJ733:AJ748" si="362">AH733-AH732</f>
        <v>63</v>
      </c>
      <c r="AK733" s="11">
        <f t="shared" si="360"/>
        <v>0.71314102564102566</v>
      </c>
      <c r="AL733" s="11">
        <f t="shared" si="361"/>
        <v>0.20634920634920634</v>
      </c>
      <c r="AM733" s="8">
        <v>507</v>
      </c>
      <c r="AN733" s="15">
        <f>AM733-AM732</f>
        <v>46</v>
      </c>
      <c r="AO733" s="13">
        <v>0.75</v>
      </c>
      <c r="AP733" s="13">
        <v>1</v>
      </c>
      <c r="AS733" s="2"/>
      <c r="AT733" s="3"/>
    </row>
    <row r="734" spans="1:46" s="17" customFormat="1" x14ac:dyDescent="0.25">
      <c r="A734" s="7">
        <v>0.45833333333333331</v>
      </c>
      <c r="B734" s="11">
        <f t="shared" si="354"/>
        <v>0.24407582938388625</v>
      </c>
      <c r="C734" s="10">
        <v>844</v>
      </c>
      <c r="D734" s="10">
        <v>522</v>
      </c>
      <c r="E734" s="14">
        <f t="shared" si="355"/>
        <v>215</v>
      </c>
      <c r="F734" s="11">
        <f t="shared" si="356"/>
        <v>0.61848341232227488</v>
      </c>
      <c r="G734" s="11">
        <f>(D734-D733)/E734</f>
        <v>0.49302325581395351</v>
      </c>
      <c r="H734" s="8">
        <v>638</v>
      </c>
      <c r="I734" s="15">
        <f t="shared" si="358"/>
        <v>140</v>
      </c>
      <c r="J734" s="13">
        <v>0.8125</v>
      </c>
      <c r="K734" s="13" t="s">
        <v>80</v>
      </c>
      <c r="Y734" s="3"/>
      <c r="Z734" s="3"/>
      <c r="AA734" s="3"/>
      <c r="AB734" s="3"/>
      <c r="AC734" s="3"/>
      <c r="AF734" s="7">
        <v>0.45833333333333331</v>
      </c>
      <c r="AG734" s="11">
        <f t="shared" si="359"/>
        <v>0.26261467889908258</v>
      </c>
      <c r="AH734" s="10">
        <v>872</v>
      </c>
      <c r="AI734" s="10">
        <v>532</v>
      </c>
      <c r="AJ734" s="14">
        <f t="shared" si="362"/>
        <v>248</v>
      </c>
      <c r="AK734" s="11">
        <f t="shared" si="360"/>
        <v>0.61009174311926606</v>
      </c>
      <c r="AL734" s="11">
        <f>(AI734-AI733)/AJ734</f>
        <v>0.35080645161290325</v>
      </c>
      <c r="AM734" s="8">
        <v>643</v>
      </c>
      <c r="AN734" s="15">
        <f t="shared" ref="AN734:AN748" si="363">AM734-AM733</f>
        <v>136</v>
      </c>
      <c r="AO734" s="13">
        <v>0.79310000000000003</v>
      </c>
      <c r="AP734" s="13">
        <v>1</v>
      </c>
      <c r="AS734" s="2"/>
      <c r="AT734" s="3"/>
    </row>
    <row r="735" spans="1:46" s="17" customFormat="1" ht="15.75" customHeight="1" x14ac:dyDescent="0.25">
      <c r="A735" s="7">
        <v>0.47916666666666669</v>
      </c>
      <c r="B735" s="11">
        <f t="shared" si="354"/>
        <v>0.28209764918625679</v>
      </c>
      <c r="C735" s="10">
        <v>1106</v>
      </c>
      <c r="D735" s="10">
        <v>567</v>
      </c>
      <c r="E735" s="14">
        <f t="shared" si="355"/>
        <v>262</v>
      </c>
      <c r="F735" s="11">
        <f t="shared" si="356"/>
        <v>0.51265822784810122</v>
      </c>
      <c r="G735" s="11">
        <f t="shared" ref="G735:G748" si="364">(D735-D734)/E735</f>
        <v>0.1717557251908397</v>
      </c>
      <c r="H735" s="8">
        <v>794</v>
      </c>
      <c r="I735" s="15">
        <f t="shared" si="358"/>
        <v>156</v>
      </c>
      <c r="J735" s="13">
        <v>0.81320000000000003</v>
      </c>
      <c r="K735" s="13" t="s">
        <v>80</v>
      </c>
      <c r="Y735" s="3"/>
      <c r="Z735" s="3"/>
      <c r="AA735" s="3"/>
      <c r="AB735" s="3"/>
      <c r="AC735" s="3"/>
      <c r="AF735" s="7">
        <v>0.47916666666666669</v>
      </c>
      <c r="AG735" s="11">
        <f>(AH735-AM735)/AH735</f>
        <v>0.31509267431597526</v>
      </c>
      <c r="AH735" s="10">
        <v>1133</v>
      </c>
      <c r="AI735" s="10">
        <v>570</v>
      </c>
      <c r="AJ735" s="14">
        <f t="shared" si="362"/>
        <v>261</v>
      </c>
      <c r="AK735" s="11">
        <f t="shared" si="360"/>
        <v>0.50308914386584291</v>
      </c>
      <c r="AL735" s="11">
        <f t="shared" ref="AL735:AL748" si="365">(AI735-AI734)/AJ735</f>
        <v>0.14559386973180077</v>
      </c>
      <c r="AM735" s="8">
        <v>776</v>
      </c>
      <c r="AN735" s="15">
        <f t="shared" si="363"/>
        <v>133</v>
      </c>
      <c r="AO735" s="13">
        <v>0.73750000000000004</v>
      </c>
      <c r="AP735" s="13">
        <v>0.5</v>
      </c>
      <c r="AS735" s="2"/>
      <c r="AT735" s="3"/>
    </row>
    <row r="736" spans="1:46" s="17" customFormat="1" x14ac:dyDescent="0.25">
      <c r="A736" s="7">
        <v>0.5</v>
      </c>
      <c r="B736" s="11">
        <f t="shared" si="354"/>
        <v>0.32695139911634757</v>
      </c>
      <c r="C736" s="10">
        <v>1358</v>
      </c>
      <c r="D736" s="10">
        <v>602</v>
      </c>
      <c r="E736" s="14">
        <f t="shared" si="355"/>
        <v>252</v>
      </c>
      <c r="F736" s="11">
        <f t="shared" si="356"/>
        <v>0.44329896907216493</v>
      </c>
      <c r="G736" s="11">
        <f t="shared" si="364"/>
        <v>0.1388888888888889</v>
      </c>
      <c r="H736" s="8">
        <v>914</v>
      </c>
      <c r="I736" s="15">
        <f t="shared" si="358"/>
        <v>120</v>
      </c>
      <c r="J736" s="13">
        <v>0.79820000000000002</v>
      </c>
      <c r="K736" s="13" t="s">
        <v>80</v>
      </c>
      <c r="Y736" s="3"/>
      <c r="Z736" s="3"/>
      <c r="AA736" s="3"/>
      <c r="AB736" s="3"/>
      <c r="AC736" s="3"/>
      <c r="AF736" s="7">
        <v>0.5</v>
      </c>
      <c r="AG736" s="11">
        <f t="shared" ref="AG736:AG748" si="366">(AH736-AM736)/AH736</f>
        <v>0.35884476534296028</v>
      </c>
      <c r="AH736" s="10">
        <v>1385</v>
      </c>
      <c r="AI736" s="10">
        <v>591</v>
      </c>
      <c r="AJ736" s="14">
        <f t="shared" si="362"/>
        <v>252</v>
      </c>
      <c r="AK736" s="11">
        <f t="shared" si="360"/>
        <v>0.42671480144404333</v>
      </c>
      <c r="AL736" s="11">
        <f t="shared" si="365"/>
        <v>8.3333333333333329E-2</v>
      </c>
      <c r="AM736" s="8">
        <v>888</v>
      </c>
      <c r="AN736" s="15">
        <f t="shared" si="363"/>
        <v>112</v>
      </c>
      <c r="AO736" s="13">
        <v>0.57889999999999997</v>
      </c>
      <c r="AP736" s="13">
        <v>0.5</v>
      </c>
      <c r="AS736" s="2"/>
      <c r="AT736" s="3"/>
    </row>
    <row r="737" spans="1:46" s="17" customFormat="1" ht="15" customHeight="1" x14ac:dyDescent="0.25">
      <c r="A737" s="7">
        <v>0.52083333333333337</v>
      </c>
      <c r="B737" s="11">
        <f t="shared" si="354"/>
        <v>0.35278858625162129</v>
      </c>
      <c r="C737" s="10">
        <v>1542</v>
      </c>
      <c r="D737" s="10">
        <v>629</v>
      </c>
      <c r="E737" s="14">
        <f t="shared" si="355"/>
        <v>184</v>
      </c>
      <c r="F737" s="11">
        <f t="shared" si="356"/>
        <v>0.40791180285343709</v>
      </c>
      <c r="G737" s="11">
        <f t="shared" si="364"/>
        <v>0.14673913043478262</v>
      </c>
      <c r="H737" s="8">
        <v>998</v>
      </c>
      <c r="I737" s="15">
        <f t="shared" si="358"/>
        <v>84</v>
      </c>
      <c r="J737" s="13">
        <v>0.77869999999999995</v>
      </c>
      <c r="K737" s="13" t="s">
        <v>80</v>
      </c>
      <c r="Y737" s="3"/>
      <c r="Z737" s="3"/>
      <c r="AA737" s="3"/>
      <c r="AB737" s="3"/>
      <c r="AC737" s="3"/>
      <c r="AF737" s="7">
        <v>0.52083333333333337</v>
      </c>
      <c r="AG737" s="11">
        <f t="shared" si="366"/>
        <v>0.3966059082338152</v>
      </c>
      <c r="AH737" s="10">
        <v>1591</v>
      </c>
      <c r="AI737" s="10">
        <v>599</v>
      </c>
      <c r="AJ737" s="14">
        <f t="shared" si="362"/>
        <v>206</v>
      </c>
      <c r="AK737" s="11">
        <f t="shared" si="360"/>
        <v>0.37649277184160906</v>
      </c>
      <c r="AL737" s="11">
        <f t="shared" si="365"/>
        <v>3.8834951456310676E-2</v>
      </c>
      <c r="AM737" s="8">
        <v>960</v>
      </c>
      <c r="AN737" s="15">
        <f t="shared" si="363"/>
        <v>72</v>
      </c>
      <c r="AO737" s="13">
        <v>0.52669999999999995</v>
      </c>
      <c r="AP737" s="13">
        <v>0.5</v>
      </c>
      <c r="AS737" s="2"/>
      <c r="AT737" s="3"/>
    </row>
    <row r="738" spans="1:46" s="17" customFormat="1" x14ac:dyDescent="0.25">
      <c r="A738" s="7">
        <v>0.54166666666666696</v>
      </c>
      <c r="B738" s="11">
        <f t="shared" si="354"/>
        <v>0.38035408338092519</v>
      </c>
      <c r="C738" s="10">
        <v>1751</v>
      </c>
      <c r="D738" s="10">
        <v>650</v>
      </c>
      <c r="E738" s="14">
        <f t="shared" si="355"/>
        <v>209</v>
      </c>
      <c r="F738" s="11">
        <f t="shared" si="356"/>
        <v>0.37121644774414619</v>
      </c>
      <c r="G738" s="11">
        <f t="shared" si="364"/>
        <v>0.10047846889952153</v>
      </c>
      <c r="H738" s="8">
        <v>1085</v>
      </c>
      <c r="I738" s="15">
        <f t="shared" si="358"/>
        <v>87</v>
      </c>
      <c r="J738" s="13">
        <v>0.76429999999999998</v>
      </c>
      <c r="K738" s="13" t="s">
        <v>80</v>
      </c>
      <c r="Y738" s="3"/>
      <c r="Z738" s="3"/>
      <c r="AA738" s="3"/>
      <c r="AB738" s="3"/>
      <c r="AC738" s="3"/>
      <c r="AF738" s="7">
        <v>0.54166666666666696</v>
      </c>
      <c r="AG738" s="11">
        <f t="shared" si="366"/>
        <v>0.44438386041439476</v>
      </c>
      <c r="AH738" s="10">
        <v>1834</v>
      </c>
      <c r="AI738" s="10">
        <v>604</v>
      </c>
      <c r="AJ738" s="14">
        <f t="shared" si="362"/>
        <v>243</v>
      </c>
      <c r="AK738" s="11">
        <f t="shared" si="360"/>
        <v>0.3293347873500545</v>
      </c>
      <c r="AL738" s="11">
        <f t="shared" si="365"/>
        <v>2.0576131687242798E-2</v>
      </c>
      <c r="AM738" s="8">
        <v>1019</v>
      </c>
      <c r="AN738" s="15">
        <f t="shared" si="363"/>
        <v>59</v>
      </c>
      <c r="AO738" s="13">
        <v>0.45910000000000001</v>
      </c>
      <c r="AP738" s="13">
        <v>0.5</v>
      </c>
      <c r="AS738" s="2"/>
      <c r="AT738" s="3"/>
    </row>
    <row r="739" spans="1:46" s="17" customFormat="1" x14ac:dyDescent="0.25">
      <c r="A739" s="7">
        <v>0.5625</v>
      </c>
      <c r="B739" s="11">
        <f t="shared" si="354"/>
        <v>0.39419087136929459</v>
      </c>
      <c r="C739" s="10">
        <v>1928</v>
      </c>
      <c r="D739" s="10">
        <v>668</v>
      </c>
      <c r="E739" s="14">
        <f t="shared" si="355"/>
        <v>177</v>
      </c>
      <c r="F739" s="11">
        <f t="shared" si="356"/>
        <v>0.34647302904564314</v>
      </c>
      <c r="G739" s="11">
        <f t="shared" si="364"/>
        <v>0.10169491525423729</v>
      </c>
      <c r="H739" s="8">
        <v>1168</v>
      </c>
      <c r="I739" s="15">
        <f t="shared" si="358"/>
        <v>83</v>
      </c>
      <c r="J739" s="13">
        <v>0.70889999999999997</v>
      </c>
      <c r="K739" s="13" t="s">
        <v>80</v>
      </c>
      <c r="Y739" s="3"/>
      <c r="Z739" s="3"/>
      <c r="AA739" s="3"/>
      <c r="AB739" s="3"/>
      <c r="AC739" s="3"/>
      <c r="AF739" s="7">
        <v>0.5625</v>
      </c>
      <c r="AG739" s="11">
        <f t="shared" si="366"/>
        <v>0.46907706945765937</v>
      </c>
      <c r="AH739" s="10">
        <v>2102</v>
      </c>
      <c r="AI739" s="10">
        <v>612</v>
      </c>
      <c r="AJ739" s="14">
        <f t="shared" si="362"/>
        <v>268</v>
      </c>
      <c r="AK739" s="11">
        <f t="shared" si="360"/>
        <v>0.291151284490961</v>
      </c>
      <c r="AL739" s="11">
        <f t="shared" si="365"/>
        <v>2.9850746268656716E-2</v>
      </c>
      <c r="AM739" s="8">
        <v>1116</v>
      </c>
      <c r="AN739" s="15">
        <f t="shared" si="363"/>
        <v>97</v>
      </c>
      <c r="AO739" s="13">
        <v>0.37759999999999999</v>
      </c>
      <c r="AP739" s="13">
        <v>0.5</v>
      </c>
      <c r="AS739" s="2"/>
      <c r="AT739" s="3"/>
    </row>
    <row r="740" spans="1:46" s="17" customFormat="1" x14ac:dyDescent="0.25">
      <c r="A740" s="7">
        <v>0.58680555555555558</v>
      </c>
      <c r="B740" s="11" t="e">
        <f t="shared" si="354"/>
        <v>#DIV/0!</v>
      </c>
      <c r="C740" s="10"/>
      <c r="D740" s="10"/>
      <c r="E740" s="14">
        <f t="shared" si="355"/>
        <v>-1928</v>
      </c>
      <c r="F740" s="11" t="e">
        <f t="shared" si="356"/>
        <v>#DIV/0!</v>
      </c>
      <c r="G740" s="11">
        <f t="shared" si="364"/>
        <v>0.34647302904564314</v>
      </c>
      <c r="H740" s="8"/>
      <c r="I740" s="15">
        <f t="shared" si="358"/>
        <v>-1168</v>
      </c>
      <c r="J740" s="13"/>
      <c r="K740" s="13"/>
      <c r="Y740" s="3"/>
      <c r="Z740" s="3"/>
      <c r="AA740" s="3"/>
      <c r="AB740" s="3"/>
      <c r="AC740" s="3"/>
      <c r="AF740" s="7">
        <v>0.58680555555555558</v>
      </c>
      <c r="AG740" s="11">
        <f t="shared" si="366"/>
        <v>0.4772823779193206</v>
      </c>
      <c r="AH740" s="10">
        <v>2355</v>
      </c>
      <c r="AI740" s="10">
        <v>627</v>
      </c>
      <c r="AJ740" s="14">
        <f t="shared" si="362"/>
        <v>253</v>
      </c>
      <c r="AK740" s="11">
        <f t="shared" si="360"/>
        <v>0.26624203821656051</v>
      </c>
      <c r="AL740" s="11">
        <f t="shared" si="365"/>
        <v>5.9288537549407112E-2</v>
      </c>
      <c r="AM740" s="8">
        <v>1231</v>
      </c>
      <c r="AN740" s="15">
        <f t="shared" si="363"/>
        <v>115</v>
      </c>
      <c r="AO740" s="13">
        <v>0.35270000000000001</v>
      </c>
      <c r="AP740" s="13">
        <v>0.5</v>
      </c>
      <c r="AS740" s="2"/>
      <c r="AT740" s="3"/>
    </row>
    <row r="741" spans="1:46" s="17" customFormat="1" x14ac:dyDescent="0.25">
      <c r="A741" s="7">
        <v>0.60416666666666663</v>
      </c>
      <c r="B741" s="11">
        <f t="shared" si="354"/>
        <v>0.41803624104509063</v>
      </c>
      <c r="C741" s="10">
        <v>2373</v>
      </c>
      <c r="D741" s="10">
        <v>748</v>
      </c>
      <c r="E741" s="14">
        <f t="shared" si="355"/>
        <v>2373</v>
      </c>
      <c r="F741" s="11">
        <f t="shared" si="356"/>
        <v>0.31521281078803204</v>
      </c>
      <c r="G741" s="11">
        <f t="shared" si="364"/>
        <v>0.31521281078803204</v>
      </c>
      <c r="H741" s="8">
        <v>1381</v>
      </c>
      <c r="I741" s="15">
        <f t="shared" si="358"/>
        <v>1381</v>
      </c>
      <c r="J741" s="13">
        <v>0.66490000000000005</v>
      </c>
      <c r="K741" s="13">
        <v>0.66669999999999996</v>
      </c>
      <c r="Y741" s="3"/>
      <c r="Z741" s="3"/>
      <c r="AA741" s="3"/>
      <c r="AB741" s="3"/>
      <c r="AC741" s="3"/>
      <c r="AF741" s="7">
        <v>0.60416666666666663</v>
      </c>
      <c r="AG741" s="11">
        <f t="shared" si="366"/>
        <v>0.48621080468454853</v>
      </c>
      <c r="AH741" s="10">
        <v>2647</v>
      </c>
      <c r="AI741" s="10">
        <v>644</v>
      </c>
      <c r="AJ741" s="14">
        <f t="shared" si="362"/>
        <v>292</v>
      </c>
      <c r="AK741" s="11">
        <f t="shared" si="360"/>
        <v>0.2432942954287873</v>
      </c>
      <c r="AL741" s="11">
        <f t="shared" si="365"/>
        <v>5.8219178082191778E-2</v>
      </c>
      <c r="AM741" s="8">
        <v>1360</v>
      </c>
      <c r="AN741" s="15">
        <f t="shared" si="363"/>
        <v>129</v>
      </c>
      <c r="AO741" s="13">
        <v>0.32429999999999998</v>
      </c>
      <c r="AP741" s="13">
        <v>0.2</v>
      </c>
      <c r="AS741" s="2"/>
      <c r="AT741" s="3"/>
    </row>
    <row r="742" spans="1:46" s="17" customFormat="1" x14ac:dyDescent="0.25">
      <c r="A742" s="7">
        <v>0.625</v>
      </c>
      <c r="B742" s="11">
        <f t="shared" si="354"/>
        <v>0.42004590665646518</v>
      </c>
      <c r="C742" s="10">
        <v>2614</v>
      </c>
      <c r="D742" s="10">
        <v>790</v>
      </c>
      <c r="E742" s="14">
        <f t="shared" si="355"/>
        <v>241</v>
      </c>
      <c r="F742" s="11">
        <f t="shared" si="356"/>
        <v>0.30221882172915071</v>
      </c>
      <c r="G742" s="11">
        <f t="shared" si="364"/>
        <v>0.17427385892116182</v>
      </c>
      <c r="H742" s="8">
        <v>1516</v>
      </c>
      <c r="I742" s="15">
        <f t="shared" si="358"/>
        <v>135</v>
      </c>
      <c r="J742" s="13">
        <v>0.65439999999999998</v>
      </c>
      <c r="K742" s="13">
        <v>0.66669999999999996</v>
      </c>
      <c r="Y742" s="3"/>
      <c r="Z742" s="3"/>
      <c r="AA742" s="3"/>
      <c r="AB742" s="3"/>
      <c r="AC742" s="3"/>
      <c r="AF742" s="7">
        <v>0.625</v>
      </c>
      <c r="AG742" s="11">
        <f t="shared" si="366"/>
        <v>0.48484848484848486</v>
      </c>
      <c r="AH742" s="10">
        <v>2871</v>
      </c>
      <c r="AI742" s="10">
        <v>675</v>
      </c>
      <c r="AJ742" s="14">
        <f t="shared" si="362"/>
        <v>224</v>
      </c>
      <c r="AK742" s="11">
        <f t="shared" si="360"/>
        <v>0.23510971786833856</v>
      </c>
      <c r="AL742" s="11">
        <f t="shared" si="365"/>
        <v>0.13839285714285715</v>
      </c>
      <c r="AM742" s="8">
        <v>1479</v>
      </c>
      <c r="AN742" s="15">
        <f t="shared" si="363"/>
        <v>119</v>
      </c>
      <c r="AO742" s="13">
        <v>0.3357</v>
      </c>
      <c r="AP742" s="13">
        <v>0.2</v>
      </c>
      <c r="AS742" s="2"/>
      <c r="AT742" s="3"/>
    </row>
    <row r="743" spans="1:46" s="17" customFormat="1" x14ac:dyDescent="0.25">
      <c r="A743" s="7">
        <v>0.64583333333333337</v>
      </c>
      <c r="B743" s="11">
        <f t="shared" si="354"/>
        <v>0.42493818438714237</v>
      </c>
      <c r="C743" s="10">
        <v>2831</v>
      </c>
      <c r="D743" s="10">
        <v>826</v>
      </c>
      <c r="E743" s="14">
        <f t="shared" si="355"/>
        <v>217</v>
      </c>
      <c r="F743" s="11">
        <f t="shared" si="356"/>
        <v>0.29176969268809611</v>
      </c>
      <c r="G743" s="11">
        <f t="shared" si="364"/>
        <v>0.16589861751152074</v>
      </c>
      <c r="H743" s="8">
        <v>1628</v>
      </c>
      <c r="I743" s="15">
        <f t="shared" si="358"/>
        <v>112</v>
      </c>
      <c r="J743" s="13">
        <v>0.64439999999999997</v>
      </c>
      <c r="K743" s="13">
        <v>0.66669999999999996</v>
      </c>
      <c r="Y743" s="3"/>
      <c r="Z743" s="3"/>
      <c r="AA743" s="3"/>
      <c r="AB743" s="3"/>
      <c r="AC743" s="3"/>
      <c r="AF743" s="7">
        <v>0.64583333333333337</v>
      </c>
      <c r="AG743" s="11">
        <f t="shared" si="366"/>
        <v>0.48923867651782849</v>
      </c>
      <c r="AH743" s="10">
        <v>3113</v>
      </c>
      <c r="AI743" s="10">
        <v>690</v>
      </c>
      <c r="AJ743" s="14">
        <f t="shared" si="362"/>
        <v>242</v>
      </c>
      <c r="AK743" s="11">
        <f t="shared" si="360"/>
        <v>0.22165114037905556</v>
      </c>
      <c r="AL743" s="11">
        <f t="shared" si="365"/>
        <v>6.1983471074380167E-2</v>
      </c>
      <c r="AM743" s="8">
        <v>1590</v>
      </c>
      <c r="AN743" s="15">
        <f t="shared" si="363"/>
        <v>111</v>
      </c>
      <c r="AO743" s="13">
        <v>0.33450000000000002</v>
      </c>
      <c r="AP743" s="13">
        <v>0.16669999999999999</v>
      </c>
      <c r="AS743" s="2"/>
      <c r="AT743" s="3"/>
    </row>
    <row r="744" spans="1:46" s="17" customFormat="1" x14ac:dyDescent="0.25">
      <c r="A744" s="7">
        <v>0.66666666666666663</v>
      </c>
      <c r="B744" s="11">
        <f t="shared" si="354"/>
        <v>0.43394406943105113</v>
      </c>
      <c r="C744" s="10">
        <v>3111</v>
      </c>
      <c r="D744" s="10">
        <v>845</v>
      </c>
      <c r="E744" s="14">
        <f t="shared" si="355"/>
        <v>280</v>
      </c>
      <c r="F744" s="11">
        <f t="shared" si="356"/>
        <v>0.27161684345869497</v>
      </c>
      <c r="G744" s="11">
        <f t="shared" si="364"/>
        <v>6.7857142857142852E-2</v>
      </c>
      <c r="H744" s="8">
        <v>1761</v>
      </c>
      <c r="I744" s="15">
        <f t="shared" si="358"/>
        <v>133</v>
      </c>
      <c r="J744" s="13">
        <v>0.59699999999999998</v>
      </c>
      <c r="K744" s="13">
        <v>0.4</v>
      </c>
      <c r="Y744" s="3"/>
      <c r="Z744" s="3"/>
      <c r="AA744" s="3"/>
      <c r="AB744" s="3"/>
      <c r="AC744" s="3"/>
      <c r="AF744" s="7">
        <v>0.66666666666666663</v>
      </c>
      <c r="AG744" s="11">
        <f t="shared" si="366"/>
        <v>0.50029308323563892</v>
      </c>
      <c r="AH744" s="10">
        <v>3412</v>
      </c>
      <c r="AI744" s="10">
        <v>712</v>
      </c>
      <c r="AJ744" s="14">
        <f t="shared" si="362"/>
        <v>299</v>
      </c>
      <c r="AK744" s="11">
        <f t="shared" si="360"/>
        <v>0.20867526377491208</v>
      </c>
      <c r="AL744" s="11">
        <f t="shared" si="365"/>
        <v>7.3578595317725759E-2</v>
      </c>
      <c r="AM744" s="8">
        <v>1705</v>
      </c>
      <c r="AN744" s="15">
        <f t="shared" si="363"/>
        <v>115</v>
      </c>
      <c r="AO744" s="13">
        <v>0.35759999999999997</v>
      </c>
      <c r="AP744" s="13">
        <v>0.1429</v>
      </c>
      <c r="AS744" s="2"/>
      <c r="AT744" s="3"/>
    </row>
    <row r="745" spans="1:46" s="17" customFormat="1" x14ac:dyDescent="0.25">
      <c r="A745" s="7">
        <v>0.6875</v>
      </c>
      <c r="B745" s="11">
        <f t="shared" si="354"/>
        <v>0.44179815421256324</v>
      </c>
      <c r="C745" s="10">
        <v>3359</v>
      </c>
      <c r="D745" s="10">
        <v>867</v>
      </c>
      <c r="E745" s="14">
        <f t="shared" si="355"/>
        <v>248</v>
      </c>
      <c r="F745" s="11">
        <f t="shared" si="356"/>
        <v>0.25811253349211077</v>
      </c>
      <c r="G745" s="11">
        <f t="shared" si="364"/>
        <v>8.8709677419354843E-2</v>
      </c>
      <c r="H745" s="8">
        <v>1875</v>
      </c>
      <c r="I745" s="15">
        <f t="shared" si="358"/>
        <v>114</v>
      </c>
      <c r="J745" s="13">
        <v>0.59030000000000005</v>
      </c>
      <c r="K745" s="13">
        <v>0.4</v>
      </c>
      <c r="Y745" s="3"/>
      <c r="Z745" s="3"/>
      <c r="AA745" s="3"/>
      <c r="AB745" s="3"/>
      <c r="AC745" s="3"/>
      <c r="AF745" s="7">
        <v>0.69444444444444453</v>
      </c>
      <c r="AG745" s="11">
        <f t="shared" si="366"/>
        <v>0.49959250203748984</v>
      </c>
      <c r="AH745" s="10">
        <v>3681</v>
      </c>
      <c r="AI745" s="10">
        <v>756</v>
      </c>
      <c r="AJ745" s="14">
        <f t="shared" si="362"/>
        <v>269</v>
      </c>
      <c r="AK745" s="11">
        <f t="shared" si="360"/>
        <v>0.20537897310513448</v>
      </c>
      <c r="AL745" s="11">
        <f t="shared" si="365"/>
        <v>0.16356877323420074</v>
      </c>
      <c r="AM745" s="8">
        <v>1842</v>
      </c>
      <c r="AN745" s="15">
        <f t="shared" si="363"/>
        <v>137</v>
      </c>
      <c r="AO745" s="13">
        <v>0.37759999999999999</v>
      </c>
      <c r="AP745" s="13">
        <v>0.125</v>
      </c>
      <c r="AS745" s="2"/>
      <c r="AT745" s="3"/>
    </row>
    <row r="746" spans="1:46" s="17" customFormat="1" x14ac:dyDescent="0.25">
      <c r="A746" s="7">
        <v>0.70833333333333337</v>
      </c>
      <c r="B746" s="11">
        <f t="shared" si="354"/>
        <v>0.44105292635116217</v>
      </c>
      <c r="C746" s="10">
        <v>3571</v>
      </c>
      <c r="D746" s="10">
        <v>885</v>
      </c>
      <c r="E746" s="14">
        <f t="shared" si="355"/>
        <v>212</v>
      </c>
      <c r="F746" s="11">
        <f t="shared" si="356"/>
        <v>0.24782973956874824</v>
      </c>
      <c r="G746" s="11">
        <f t="shared" si="364"/>
        <v>8.4905660377358486E-2</v>
      </c>
      <c r="H746" s="8">
        <v>1996</v>
      </c>
      <c r="I746" s="15">
        <f t="shared" si="358"/>
        <v>121</v>
      </c>
      <c r="J746" s="13">
        <v>0.60399999999999998</v>
      </c>
      <c r="K746" s="13">
        <v>0.4</v>
      </c>
      <c r="Y746" s="3"/>
      <c r="Z746" s="3"/>
      <c r="AA746" s="3"/>
      <c r="AB746" s="3"/>
      <c r="AC746" s="3"/>
      <c r="AF746" s="7">
        <v>0.70833333333333337</v>
      </c>
      <c r="AG746" s="11">
        <f t="shared" si="366"/>
        <v>0.49820420728578757</v>
      </c>
      <c r="AH746" s="10">
        <v>3898</v>
      </c>
      <c r="AI746" s="10">
        <v>778</v>
      </c>
      <c r="AJ746" s="14">
        <f t="shared" si="362"/>
        <v>217</v>
      </c>
      <c r="AK746" s="11">
        <f t="shared" si="360"/>
        <v>0.19958953309389429</v>
      </c>
      <c r="AL746" s="11">
        <f t="shared" si="365"/>
        <v>0.10138248847926268</v>
      </c>
      <c r="AM746" s="8">
        <v>1956</v>
      </c>
      <c r="AN746" s="15">
        <f t="shared" si="363"/>
        <v>114</v>
      </c>
      <c r="AO746" s="13">
        <v>0.38979999999999998</v>
      </c>
      <c r="AP746" s="13">
        <v>9.0899999999999995E-2</v>
      </c>
      <c r="AS746" s="2"/>
      <c r="AT746" s="3"/>
    </row>
    <row r="747" spans="1:46" s="17" customFormat="1" x14ac:dyDescent="0.25">
      <c r="A747" s="7">
        <v>0.72916666666666663</v>
      </c>
      <c r="B747" s="11">
        <f t="shared" si="354"/>
        <v>0.44058885383806518</v>
      </c>
      <c r="C747" s="10">
        <v>3804</v>
      </c>
      <c r="D747" s="10">
        <v>941</v>
      </c>
      <c r="E747" s="14">
        <f t="shared" si="355"/>
        <v>233</v>
      </c>
      <c r="F747" s="11">
        <f t="shared" si="356"/>
        <v>0.24737118822292323</v>
      </c>
      <c r="G747" s="11">
        <f t="shared" si="364"/>
        <v>0.24034334763948498</v>
      </c>
      <c r="H747" s="8">
        <v>2128</v>
      </c>
      <c r="I747" s="15">
        <f t="shared" si="358"/>
        <v>132</v>
      </c>
      <c r="J747" s="13">
        <v>0.61129999999999995</v>
      </c>
      <c r="K747" s="13">
        <v>0.4</v>
      </c>
      <c r="Y747" s="3"/>
      <c r="Z747" s="3"/>
      <c r="AA747" s="3"/>
      <c r="AB747" s="3"/>
      <c r="AC747" s="3"/>
      <c r="AF747" s="7">
        <v>0.72916666666666663</v>
      </c>
      <c r="AG747" s="11">
        <f t="shared" si="366"/>
        <v>0.49830999517141478</v>
      </c>
      <c r="AH747" s="10">
        <v>4142</v>
      </c>
      <c r="AI747" s="10">
        <v>805</v>
      </c>
      <c r="AJ747" s="14">
        <f t="shared" si="362"/>
        <v>244</v>
      </c>
      <c r="AK747" s="11">
        <f t="shared" si="360"/>
        <v>0.19435055528730083</v>
      </c>
      <c r="AL747" s="11">
        <f t="shared" si="365"/>
        <v>0.11065573770491803</v>
      </c>
      <c r="AM747" s="8">
        <v>2078</v>
      </c>
      <c r="AN747" s="15">
        <f t="shared" si="363"/>
        <v>122</v>
      </c>
      <c r="AO747" s="13">
        <v>0.38890000000000002</v>
      </c>
      <c r="AP747" s="13">
        <v>9.0899999999999995E-2</v>
      </c>
      <c r="AS747" s="2"/>
      <c r="AT747" s="3"/>
    </row>
    <row r="748" spans="1:46" s="17" customFormat="1" x14ac:dyDescent="0.25">
      <c r="A748" s="7">
        <v>0.75</v>
      </c>
      <c r="B748" s="11">
        <f t="shared" si="354"/>
        <v>0.44455645161290325</v>
      </c>
      <c r="C748" s="10">
        <v>3968</v>
      </c>
      <c r="D748" s="10">
        <v>976</v>
      </c>
      <c r="E748" s="14">
        <f t="shared" si="355"/>
        <v>164</v>
      </c>
      <c r="F748" s="11">
        <f t="shared" si="356"/>
        <v>0.24596774193548387</v>
      </c>
      <c r="G748" s="11">
        <f t="shared" si="364"/>
        <v>0.21341463414634146</v>
      </c>
      <c r="H748" s="8">
        <v>2204</v>
      </c>
      <c r="I748" s="15">
        <f t="shared" si="358"/>
        <v>76</v>
      </c>
      <c r="J748" s="13">
        <v>0.60470000000000002</v>
      </c>
      <c r="K748" s="13">
        <v>0.4</v>
      </c>
      <c r="Y748" s="3"/>
      <c r="Z748" s="3"/>
      <c r="AA748" s="3"/>
      <c r="AB748" s="3"/>
      <c r="AC748" s="3"/>
      <c r="AF748" s="7">
        <v>0.75</v>
      </c>
      <c r="AG748" s="11">
        <f t="shared" si="366"/>
        <v>0.50023191094619668</v>
      </c>
      <c r="AH748" s="10">
        <v>4312</v>
      </c>
      <c r="AI748" s="10">
        <v>833</v>
      </c>
      <c r="AJ748" s="14">
        <f t="shared" si="362"/>
        <v>170</v>
      </c>
      <c r="AK748" s="11">
        <f t="shared" si="360"/>
        <v>0.19318181818181818</v>
      </c>
      <c r="AL748" s="11">
        <f t="shared" si="365"/>
        <v>0.16470588235294117</v>
      </c>
      <c r="AM748" s="8">
        <v>2155</v>
      </c>
      <c r="AN748" s="15">
        <f t="shared" si="363"/>
        <v>77</v>
      </c>
      <c r="AO748" s="13">
        <v>0.4098</v>
      </c>
      <c r="AP748" s="13">
        <v>8.3299999999999999E-2</v>
      </c>
      <c r="AS748" s="2"/>
      <c r="AT748" s="3"/>
    </row>
    <row r="749" spans="1:46" s="17" customFormat="1" x14ac:dyDescent="0.15">
      <c r="F749" s="2"/>
      <c r="Y749" s="3"/>
      <c r="Z749" s="3"/>
      <c r="AA749" s="3"/>
      <c r="AB749" s="3"/>
      <c r="AC749" s="3"/>
      <c r="AH749" s="2"/>
      <c r="AI749" s="2"/>
      <c r="AJ749" s="2"/>
      <c r="AK749" s="2"/>
      <c r="AL749" s="2"/>
      <c r="AM749" s="2"/>
      <c r="AN749" s="2"/>
      <c r="AO749" s="5"/>
      <c r="AP749" s="2"/>
      <c r="AS749" s="2"/>
      <c r="AT749" s="3"/>
    </row>
    <row r="750" spans="1:46" s="17" customFormat="1" x14ac:dyDescent="0.15">
      <c r="A750" s="35">
        <v>43886</v>
      </c>
      <c r="B750" s="36"/>
      <c r="C750" s="36"/>
      <c r="D750" s="36"/>
      <c r="E750" s="36"/>
      <c r="F750" s="36"/>
      <c r="G750" s="37"/>
      <c r="Y750" s="3"/>
      <c r="Z750" s="3"/>
      <c r="AA750" s="3"/>
      <c r="AB750" s="3"/>
      <c r="AC750" s="3"/>
      <c r="AF750" s="35">
        <v>43885</v>
      </c>
      <c r="AG750" s="36"/>
      <c r="AH750" s="36"/>
      <c r="AI750" s="36"/>
      <c r="AJ750" s="36"/>
      <c r="AK750" s="36"/>
      <c r="AL750" s="37"/>
      <c r="AS750" s="2"/>
      <c r="AT750" s="3"/>
    </row>
    <row r="751" spans="1:46" s="17" customFormat="1" ht="24" x14ac:dyDescent="0.25">
      <c r="A751" s="38" t="s">
        <v>77</v>
      </c>
      <c r="B751" s="39"/>
      <c r="C751" s="39"/>
      <c r="D751" s="39"/>
      <c r="E751" s="39"/>
      <c r="F751" s="39"/>
      <c r="G751" s="40"/>
      <c r="H751" s="18"/>
      <c r="I751" s="18"/>
      <c r="J751" s="18"/>
      <c r="K751" s="18"/>
      <c r="Y751" s="3"/>
      <c r="Z751" s="3"/>
      <c r="AA751" s="3"/>
      <c r="AB751" s="3"/>
      <c r="AC751" s="3"/>
      <c r="AF751" s="38" t="s">
        <v>76</v>
      </c>
      <c r="AG751" s="39"/>
      <c r="AH751" s="39"/>
      <c r="AI751" s="39"/>
      <c r="AJ751" s="39"/>
      <c r="AK751" s="39"/>
      <c r="AL751" s="40"/>
      <c r="AM751" s="18"/>
      <c r="AN751" s="18"/>
      <c r="AO751" s="18"/>
      <c r="AP751" s="18"/>
      <c r="AS751" s="2"/>
      <c r="AT751" s="3"/>
    </row>
    <row r="752" spans="1:46" s="17" customFormat="1" x14ac:dyDescent="0.25">
      <c r="A752" s="9" t="s">
        <v>0</v>
      </c>
      <c r="B752" s="16" t="s">
        <v>70</v>
      </c>
      <c r="C752" s="9" t="s">
        <v>1</v>
      </c>
      <c r="D752" s="9" t="s">
        <v>2</v>
      </c>
      <c r="E752" s="9" t="s">
        <v>3</v>
      </c>
      <c r="F752" s="9" t="s">
        <v>4</v>
      </c>
      <c r="G752" s="9" t="s">
        <v>5</v>
      </c>
      <c r="H752" s="6" t="s">
        <v>6</v>
      </c>
      <c r="I752" s="9" t="s">
        <v>7</v>
      </c>
      <c r="J752" s="9" t="s">
        <v>8</v>
      </c>
      <c r="K752" s="9" t="s">
        <v>71</v>
      </c>
      <c r="Y752" s="3"/>
      <c r="Z752" s="3"/>
      <c r="AA752" s="3"/>
      <c r="AB752" s="3"/>
      <c r="AC752" s="3"/>
      <c r="AF752" s="9" t="s">
        <v>0</v>
      </c>
      <c r="AG752" s="16" t="s">
        <v>70</v>
      </c>
      <c r="AH752" s="9" t="s">
        <v>1</v>
      </c>
      <c r="AI752" s="9" t="s">
        <v>2</v>
      </c>
      <c r="AJ752" s="9" t="s">
        <v>3</v>
      </c>
      <c r="AK752" s="9" t="s">
        <v>4</v>
      </c>
      <c r="AL752" s="9" t="s">
        <v>5</v>
      </c>
      <c r="AM752" s="6" t="s">
        <v>6</v>
      </c>
      <c r="AN752" s="9" t="s">
        <v>7</v>
      </c>
      <c r="AO752" s="9" t="s">
        <v>8</v>
      </c>
      <c r="AP752" s="9" t="s">
        <v>71</v>
      </c>
      <c r="AS752" s="2"/>
      <c r="AT752" s="3"/>
    </row>
    <row r="753" spans="1:46" s="17" customFormat="1" x14ac:dyDescent="0.25">
      <c r="A753" s="7">
        <v>0.39583333333333331</v>
      </c>
      <c r="B753" s="11" t="e">
        <f>(C753-H753)/C753</f>
        <v>#DIV/0!</v>
      </c>
      <c r="C753" s="10"/>
      <c r="D753" s="10"/>
      <c r="E753" s="10">
        <v>207</v>
      </c>
      <c r="F753" s="11" t="e">
        <f>D753/C753</f>
        <v>#DIV/0!</v>
      </c>
      <c r="G753" s="12" t="e">
        <f>D753/C753</f>
        <v>#DIV/0!</v>
      </c>
      <c r="H753" s="8"/>
      <c r="I753" s="15">
        <f>H753</f>
        <v>0</v>
      </c>
      <c r="J753" s="13"/>
      <c r="K753" s="13"/>
      <c r="Y753" s="3"/>
      <c r="Z753" s="3"/>
      <c r="AA753" s="3"/>
      <c r="AB753" s="3"/>
      <c r="AC753" s="3"/>
      <c r="AF753" s="7">
        <v>0.39583333333333331</v>
      </c>
      <c r="AG753" s="11">
        <f>(AH753-AM753)/AH753</f>
        <v>0.11594202898550725</v>
      </c>
      <c r="AH753" s="10">
        <v>207</v>
      </c>
      <c r="AI753" s="10">
        <v>183</v>
      </c>
      <c r="AJ753" s="10">
        <v>207</v>
      </c>
      <c r="AK753" s="11">
        <f>AI753/AH753</f>
        <v>0.88405797101449279</v>
      </c>
      <c r="AL753" s="12">
        <f>AI753/AH753</f>
        <v>0.88405797101449279</v>
      </c>
      <c r="AM753" s="8">
        <v>183</v>
      </c>
      <c r="AN753" s="15">
        <f>AM753</f>
        <v>183</v>
      </c>
      <c r="AO753" s="13">
        <v>1</v>
      </c>
      <c r="AP753" s="13" t="s">
        <v>74</v>
      </c>
      <c r="AS753" s="2"/>
      <c r="AT753" s="3"/>
    </row>
    <row r="754" spans="1:46" s="17" customFormat="1" x14ac:dyDescent="0.25">
      <c r="A754" s="7">
        <v>0.43263888888888885</v>
      </c>
      <c r="B754" s="11">
        <f t="shared" ref="B754:B770" si="367">(C754-H754)/C754</f>
        <v>0.17825311942959002</v>
      </c>
      <c r="C754" s="10">
        <v>561</v>
      </c>
      <c r="D754" s="10">
        <v>432</v>
      </c>
      <c r="E754" s="14">
        <f>C754-C753</f>
        <v>561</v>
      </c>
      <c r="F754" s="11">
        <f t="shared" ref="F754:F770" si="368">D754/C754</f>
        <v>0.77005347593582885</v>
      </c>
      <c r="G754" s="11">
        <f t="shared" ref="G754:G755" si="369">(D754-D753)/E754</f>
        <v>0.77005347593582885</v>
      </c>
      <c r="H754" s="8">
        <v>461</v>
      </c>
      <c r="I754" s="15">
        <f>H754-H753</f>
        <v>461</v>
      </c>
      <c r="J754" s="13">
        <v>0.75</v>
      </c>
      <c r="K754" s="13">
        <v>1</v>
      </c>
      <c r="Y754" s="3"/>
      <c r="Z754" s="3"/>
      <c r="AA754" s="3"/>
      <c r="AB754" s="3"/>
      <c r="AC754" s="3"/>
      <c r="AF754" s="7">
        <v>0.41805555555555557</v>
      </c>
      <c r="AG754" s="11">
        <f t="shared" ref="AG754:AG770" si="370">(AH754-AM754)/AH754</f>
        <v>0.21153846153846154</v>
      </c>
      <c r="AH754" s="10">
        <v>416</v>
      </c>
      <c r="AI754" s="10">
        <v>259</v>
      </c>
      <c r="AJ754" s="14">
        <f>AH754-AH753</f>
        <v>209</v>
      </c>
      <c r="AK754" s="11">
        <f t="shared" ref="AK754:AK770" si="371">AI754/AH754</f>
        <v>0.62259615384615385</v>
      </c>
      <c r="AL754" s="11">
        <f t="shared" ref="AL754:AL755" si="372">(AI754-AI753)/AJ754</f>
        <v>0.36363636363636365</v>
      </c>
      <c r="AM754" s="8">
        <v>328</v>
      </c>
      <c r="AN754" s="15">
        <f>AM754-AM753</f>
        <v>145</v>
      </c>
      <c r="AO754" s="13">
        <v>0.7742</v>
      </c>
      <c r="AP754" s="13" t="s">
        <v>74</v>
      </c>
      <c r="AS754" s="2"/>
      <c r="AT754" s="3"/>
    </row>
    <row r="755" spans="1:46" s="17" customFormat="1" x14ac:dyDescent="0.25">
      <c r="A755" s="7">
        <v>0.4375</v>
      </c>
      <c r="B755" s="11">
        <f t="shared" si="367"/>
        <v>0.1875</v>
      </c>
      <c r="C755" s="10">
        <v>624</v>
      </c>
      <c r="D755" s="10">
        <v>445</v>
      </c>
      <c r="E755" s="14">
        <f t="shared" ref="E755:E770" si="373">C755-C754</f>
        <v>63</v>
      </c>
      <c r="F755" s="11">
        <f t="shared" si="368"/>
        <v>0.71314102564102566</v>
      </c>
      <c r="G755" s="11">
        <f t="shared" si="369"/>
        <v>0.20634920634920634</v>
      </c>
      <c r="H755" s="8">
        <v>507</v>
      </c>
      <c r="I755" s="15">
        <f>H755-H754</f>
        <v>46</v>
      </c>
      <c r="J755" s="13">
        <v>0.75</v>
      </c>
      <c r="K755" s="13">
        <v>1</v>
      </c>
      <c r="Y755" s="3"/>
      <c r="Z755" s="3"/>
      <c r="AA755" s="3"/>
      <c r="AB755" s="3"/>
      <c r="AC755" s="3"/>
      <c r="AF755" s="7">
        <v>0.4375</v>
      </c>
      <c r="AG755" s="11">
        <f t="shared" si="370"/>
        <v>0.2334384858044164</v>
      </c>
      <c r="AH755" s="10">
        <v>634</v>
      </c>
      <c r="AI755" s="10">
        <v>380</v>
      </c>
      <c r="AJ755" s="14">
        <f t="shared" ref="AJ755:AJ770" si="374">AH755-AH754</f>
        <v>218</v>
      </c>
      <c r="AK755" s="11">
        <f t="shared" si="371"/>
        <v>0.59936908517350163</v>
      </c>
      <c r="AL755" s="11">
        <f t="shared" si="372"/>
        <v>0.55504587155963303</v>
      </c>
      <c r="AM755" s="8">
        <v>486</v>
      </c>
      <c r="AN755" s="15">
        <f t="shared" ref="AN755:AN770" si="375">AM755-AM754</f>
        <v>158</v>
      </c>
      <c r="AO755" s="13">
        <v>0.79590000000000005</v>
      </c>
      <c r="AP755" s="13" t="s">
        <v>74</v>
      </c>
      <c r="AS755" s="2"/>
      <c r="AT755" s="3"/>
    </row>
    <row r="756" spans="1:46" s="17" customFormat="1" x14ac:dyDescent="0.25">
      <c r="A756" s="7">
        <v>0.45833333333333331</v>
      </c>
      <c r="B756" s="11">
        <f t="shared" si="367"/>
        <v>0.26261467889908258</v>
      </c>
      <c r="C756" s="10">
        <v>872</v>
      </c>
      <c r="D756" s="10">
        <v>532</v>
      </c>
      <c r="E756" s="14">
        <f t="shared" si="373"/>
        <v>248</v>
      </c>
      <c r="F756" s="11">
        <f t="shared" si="368"/>
        <v>0.61009174311926606</v>
      </c>
      <c r="G756" s="11">
        <f>(D756-D755)/E756</f>
        <v>0.35080645161290325</v>
      </c>
      <c r="H756" s="8">
        <v>643</v>
      </c>
      <c r="I756" s="15">
        <f t="shared" ref="I756:I770" si="376">H756-H755</f>
        <v>136</v>
      </c>
      <c r="J756" s="13">
        <v>0.79310000000000003</v>
      </c>
      <c r="K756" s="13">
        <v>1</v>
      </c>
      <c r="Y756" s="3"/>
      <c r="Z756" s="3"/>
      <c r="AA756" s="3"/>
      <c r="AB756" s="3"/>
      <c r="AC756" s="3"/>
      <c r="AF756" s="7">
        <v>0.45833333333333331</v>
      </c>
      <c r="AG756" s="11">
        <f t="shared" si="370"/>
        <v>0.29249448123620309</v>
      </c>
      <c r="AH756" s="10">
        <v>906</v>
      </c>
      <c r="AI756" s="10">
        <v>471</v>
      </c>
      <c r="AJ756" s="14">
        <f t="shared" si="374"/>
        <v>272</v>
      </c>
      <c r="AK756" s="11">
        <f t="shared" si="371"/>
        <v>0.51986754966887416</v>
      </c>
      <c r="AL756" s="11">
        <f>(AI756-AI755)/AJ756</f>
        <v>0.33455882352941174</v>
      </c>
      <c r="AM756" s="8">
        <v>641</v>
      </c>
      <c r="AN756" s="15">
        <f t="shared" si="375"/>
        <v>155</v>
      </c>
      <c r="AO756" s="13">
        <v>0.62160000000000004</v>
      </c>
      <c r="AP756" s="13" t="s">
        <v>74</v>
      </c>
      <c r="AS756" s="2"/>
      <c r="AT756" s="3"/>
    </row>
    <row r="757" spans="1:46" s="17" customFormat="1" x14ac:dyDescent="0.25">
      <c r="A757" s="7">
        <v>0.47916666666666669</v>
      </c>
      <c r="B757" s="11">
        <f t="shared" si="367"/>
        <v>0.31509267431597526</v>
      </c>
      <c r="C757" s="10">
        <v>1133</v>
      </c>
      <c r="D757" s="10">
        <v>570</v>
      </c>
      <c r="E757" s="14">
        <f t="shared" si="373"/>
        <v>261</v>
      </c>
      <c r="F757" s="11">
        <f t="shared" si="368"/>
        <v>0.50308914386584291</v>
      </c>
      <c r="G757" s="11">
        <f t="shared" ref="G757:G770" si="377">(D757-D756)/E757</f>
        <v>0.14559386973180077</v>
      </c>
      <c r="H757" s="8">
        <v>776</v>
      </c>
      <c r="I757" s="15">
        <f t="shared" si="376"/>
        <v>133</v>
      </c>
      <c r="J757" s="13">
        <v>0.73750000000000004</v>
      </c>
      <c r="K757" s="13">
        <v>0.5</v>
      </c>
      <c r="Y757" s="3"/>
      <c r="Z757" s="3"/>
      <c r="AA757" s="3"/>
      <c r="AB757" s="3"/>
      <c r="AC757" s="3"/>
      <c r="AF757" s="7">
        <v>0.47916666666666669</v>
      </c>
      <c r="AG757" s="11">
        <f t="shared" si="370"/>
        <v>0.3293103448275862</v>
      </c>
      <c r="AH757" s="10">
        <v>1160</v>
      </c>
      <c r="AI757" s="10">
        <v>509</v>
      </c>
      <c r="AJ757" s="14">
        <f t="shared" si="374"/>
        <v>254</v>
      </c>
      <c r="AK757" s="11">
        <f t="shared" si="371"/>
        <v>0.43879310344827588</v>
      </c>
      <c r="AL757" s="11">
        <f t="shared" ref="AL757:AL770" si="378">(AI757-AI756)/AJ757</f>
        <v>0.14960629921259844</v>
      </c>
      <c r="AM757" s="8">
        <v>778</v>
      </c>
      <c r="AN757" s="15">
        <f t="shared" si="375"/>
        <v>137</v>
      </c>
      <c r="AO757" s="13">
        <v>0.58160000000000001</v>
      </c>
      <c r="AP757" s="13">
        <v>0</v>
      </c>
      <c r="AS757" s="2"/>
      <c r="AT757" s="3"/>
    </row>
    <row r="758" spans="1:46" s="17" customFormat="1" x14ac:dyDescent="0.25">
      <c r="A758" s="7">
        <v>0.5</v>
      </c>
      <c r="B758" s="11">
        <f t="shared" si="367"/>
        <v>0.35884476534296028</v>
      </c>
      <c r="C758" s="10">
        <v>1385</v>
      </c>
      <c r="D758" s="10">
        <v>591</v>
      </c>
      <c r="E758" s="14">
        <f t="shared" si="373"/>
        <v>252</v>
      </c>
      <c r="F758" s="11">
        <f t="shared" si="368"/>
        <v>0.42671480144404333</v>
      </c>
      <c r="G758" s="11">
        <f t="shared" si="377"/>
        <v>8.3333333333333329E-2</v>
      </c>
      <c r="H758" s="8">
        <v>888</v>
      </c>
      <c r="I758" s="15">
        <f t="shared" si="376"/>
        <v>112</v>
      </c>
      <c r="J758" s="13">
        <v>0.57889999999999997</v>
      </c>
      <c r="K758" s="13">
        <v>0.5</v>
      </c>
      <c r="Y758" s="3"/>
      <c r="Z758" s="3"/>
      <c r="AA758" s="3"/>
      <c r="AB758" s="3"/>
      <c r="AC758" s="3"/>
      <c r="AF758" s="7">
        <v>0.5</v>
      </c>
      <c r="AG758" s="11">
        <f t="shared" si="370"/>
        <v>0.38642659279778391</v>
      </c>
      <c r="AH758" s="10">
        <v>1444</v>
      </c>
      <c r="AI758" s="10">
        <v>519</v>
      </c>
      <c r="AJ758" s="14">
        <f t="shared" si="374"/>
        <v>284</v>
      </c>
      <c r="AK758" s="11">
        <f t="shared" si="371"/>
        <v>0.35941828254847646</v>
      </c>
      <c r="AL758" s="11">
        <f t="shared" si="378"/>
        <v>3.5211267605633804E-2</v>
      </c>
      <c r="AM758" s="8">
        <v>886</v>
      </c>
      <c r="AN758" s="15">
        <f t="shared" si="375"/>
        <v>108</v>
      </c>
      <c r="AO758" s="13">
        <v>0.54239999999999999</v>
      </c>
      <c r="AP758" s="13">
        <v>0</v>
      </c>
      <c r="AS758" s="2"/>
      <c r="AT758" s="3"/>
    </row>
    <row r="759" spans="1:46" s="17" customFormat="1" x14ac:dyDescent="0.25">
      <c r="A759" s="7">
        <v>0.52083333333333337</v>
      </c>
      <c r="B759" s="11">
        <f t="shared" si="367"/>
        <v>0.3966059082338152</v>
      </c>
      <c r="C759" s="10">
        <v>1591</v>
      </c>
      <c r="D759" s="10">
        <v>599</v>
      </c>
      <c r="E759" s="14">
        <f t="shared" si="373"/>
        <v>206</v>
      </c>
      <c r="F759" s="11">
        <f t="shared" si="368"/>
        <v>0.37649277184160906</v>
      </c>
      <c r="G759" s="11">
        <f t="shared" si="377"/>
        <v>3.8834951456310676E-2</v>
      </c>
      <c r="H759" s="8">
        <v>960</v>
      </c>
      <c r="I759" s="15">
        <f t="shared" si="376"/>
        <v>72</v>
      </c>
      <c r="J759" s="13">
        <v>0.52669999999999995</v>
      </c>
      <c r="K759" s="13">
        <v>0.5</v>
      </c>
      <c r="Y759" s="3"/>
      <c r="Z759" s="3"/>
      <c r="AA759" s="3"/>
      <c r="AB759" s="3"/>
      <c r="AC759" s="3"/>
      <c r="AF759" s="7">
        <v>0.52083333333333337</v>
      </c>
      <c r="AG759" s="11">
        <f t="shared" si="370"/>
        <v>0.41368867353119321</v>
      </c>
      <c r="AH759" s="10">
        <v>1651</v>
      </c>
      <c r="AI759" s="10">
        <v>529</v>
      </c>
      <c r="AJ759" s="14">
        <f t="shared" si="374"/>
        <v>207</v>
      </c>
      <c r="AK759" s="11">
        <f t="shared" si="371"/>
        <v>0.32041187159297396</v>
      </c>
      <c r="AL759" s="11">
        <f t="shared" si="378"/>
        <v>4.8309178743961352E-2</v>
      </c>
      <c r="AM759" s="8">
        <v>968</v>
      </c>
      <c r="AN759" s="15">
        <f t="shared" si="375"/>
        <v>82</v>
      </c>
      <c r="AO759" s="13">
        <v>0.53280000000000005</v>
      </c>
      <c r="AP759" s="13">
        <v>0</v>
      </c>
      <c r="AS759" s="2"/>
      <c r="AT759" s="3"/>
    </row>
    <row r="760" spans="1:46" s="17" customFormat="1" ht="15" customHeight="1" x14ac:dyDescent="0.25">
      <c r="A760" s="7">
        <v>0.54166666666666696</v>
      </c>
      <c r="B760" s="11">
        <f t="shared" si="367"/>
        <v>0.44438386041439476</v>
      </c>
      <c r="C760" s="10">
        <v>1834</v>
      </c>
      <c r="D760" s="10">
        <v>604</v>
      </c>
      <c r="E760" s="14">
        <f t="shared" si="373"/>
        <v>243</v>
      </c>
      <c r="F760" s="11">
        <f t="shared" si="368"/>
        <v>0.3293347873500545</v>
      </c>
      <c r="G760" s="11">
        <f t="shared" si="377"/>
        <v>2.0576131687242798E-2</v>
      </c>
      <c r="H760" s="8">
        <v>1019</v>
      </c>
      <c r="I760" s="15">
        <f t="shared" si="376"/>
        <v>59</v>
      </c>
      <c r="J760" s="13">
        <v>0.45910000000000001</v>
      </c>
      <c r="K760" s="13">
        <v>0.5</v>
      </c>
      <c r="Y760" s="3"/>
      <c r="Z760" s="3"/>
      <c r="AA760" s="3"/>
      <c r="AB760" s="3"/>
      <c r="AC760" s="3"/>
      <c r="AF760" s="7">
        <v>0.54166666666666696</v>
      </c>
      <c r="AG760" s="11">
        <f t="shared" si="370"/>
        <v>0.45905969360802956</v>
      </c>
      <c r="AH760" s="10">
        <v>1893</v>
      </c>
      <c r="AI760" s="10">
        <v>534</v>
      </c>
      <c r="AJ760" s="14">
        <f t="shared" si="374"/>
        <v>242</v>
      </c>
      <c r="AK760" s="11">
        <f t="shared" si="371"/>
        <v>0.28209191759112517</v>
      </c>
      <c r="AL760" s="11">
        <f t="shared" si="378"/>
        <v>2.0661157024793389E-2</v>
      </c>
      <c r="AM760" s="8">
        <v>1024</v>
      </c>
      <c r="AN760" s="15">
        <f t="shared" si="375"/>
        <v>56</v>
      </c>
      <c r="AO760" s="13">
        <v>0.46300000000000002</v>
      </c>
      <c r="AP760" s="13">
        <v>0</v>
      </c>
      <c r="AS760" s="2"/>
      <c r="AT760" s="3"/>
    </row>
    <row r="761" spans="1:46" s="17" customFormat="1" x14ac:dyDescent="0.25">
      <c r="A761" s="7">
        <v>0.5625</v>
      </c>
      <c r="B761" s="11">
        <f t="shared" si="367"/>
        <v>0.46907706945765937</v>
      </c>
      <c r="C761" s="10">
        <v>2102</v>
      </c>
      <c r="D761" s="10">
        <v>612</v>
      </c>
      <c r="E761" s="14">
        <f t="shared" si="373"/>
        <v>268</v>
      </c>
      <c r="F761" s="11">
        <f t="shared" si="368"/>
        <v>0.291151284490961</v>
      </c>
      <c r="G761" s="11">
        <f t="shared" si="377"/>
        <v>2.9850746268656716E-2</v>
      </c>
      <c r="H761" s="8">
        <v>1116</v>
      </c>
      <c r="I761" s="15">
        <f t="shared" si="376"/>
        <v>97</v>
      </c>
      <c r="J761" s="13">
        <v>0.37759999999999999</v>
      </c>
      <c r="K761" s="13">
        <v>0.5</v>
      </c>
      <c r="Y761" s="3"/>
      <c r="Z761" s="3"/>
      <c r="AA761" s="3"/>
      <c r="AB761" s="3"/>
      <c r="AC761" s="3"/>
      <c r="AF761" s="7">
        <v>0.5625</v>
      </c>
      <c r="AG761" s="11">
        <f t="shared" si="370"/>
        <v>0.46789838337182449</v>
      </c>
      <c r="AH761" s="10">
        <v>2165</v>
      </c>
      <c r="AI761" s="10">
        <v>557</v>
      </c>
      <c r="AJ761" s="14">
        <f t="shared" si="374"/>
        <v>272</v>
      </c>
      <c r="AK761" s="11">
        <f t="shared" si="371"/>
        <v>0.25727482678983832</v>
      </c>
      <c r="AL761" s="11">
        <f t="shared" si="378"/>
        <v>8.455882352941177E-2</v>
      </c>
      <c r="AM761" s="8">
        <v>1152</v>
      </c>
      <c r="AN761" s="15">
        <f t="shared" si="375"/>
        <v>128</v>
      </c>
      <c r="AO761" s="13">
        <v>0.44790000000000002</v>
      </c>
      <c r="AP761" s="13">
        <v>0</v>
      </c>
      <c r="AS761" s="2"/>
      <c r="AT761" s="3"/>
    </row>
    <row r="762" spans="1:46" s="17" customFormat="1" x14ac:dyDescent="0.25">
      <c r="A762" s="7">
        <v>0.58680555555555558</v>
      </c>
      <c r="B762" s="11">
        <f t="shared" si="367"/>
        <v>0.4772823779193206</v>
      </c>
      <c r="C762" s="10">
        <v>2355</v>
      </c>
      <c r="D762" s="10">
        <v>627</v>
      </c>
      <c r="E762" s="14">
        <f t="shared" si="373"/>
        <v>253</v>
      </c>
      <c r="F762" s="11">
        <f t="shared" si="368"/>
        <v>0.26624203821656051</v>
      </c>
      <c r="G762" s="11">
        <f t="shared" si="377"/>
        <v>5.9288537549407112E-2</v>
      </c>
      <c r="H762" s="8">
        <v>1231</v>
      </c>
      <c r="I762" s="15">
        <f t="shared" si="376"/>
        <v>115</v>
      </c>
      <c r="J762" s="13">
        <v>0.35270000000000001</v>
      </c>
      <c r="K762" s="13">
        <v>0.5</v>
      </c>
      <c r="Y762" s="3"/>
      <c r="Z762" s="3"/>
      <c r="AA762" s="3"/>
      <c r="AB762" s="3"/>
      <c r="AC762" s="3"/>
      <c r="AF762" s="7">
        <v>0.58680555555555558</v>
      </c>
      <c r="AG762" s="11">
        <f t="shared" si="370"/>
        <v>0.47306601863102471</v>
      </c>
      <c r="AH762" s="10">
        <v>2469</v>
      </c>
      <c r="AI762" s="10">
        <v>605</v>
      </c>
      <c r="AJ762" s="14">
        <f t="shared" si="374"/>
        <v>304</v>
      </c>
      <c r="AK762" s="11">
        <f t="shared" si="371"/>
        <v>0.24503847711624138</v>
      </c>
      <c r="AL762" s="11">
        <f t="shared" si="378"/>
        <v>0.15789473684210525</v>
      </c>
      <c r="AM762" s="8">
        <v>1301</v>
      </c>
      <c r="AN762" s="15">
        <f t="shared" si="375"/>
        <v>149</v>
      </c>
      <c r="AO762" s="13">
        <v>0.43049999999999999</v>
      </c>
      <c r="AP762" s="13">
        <v>0</v>
      </c>
      <c r="AS762" s="2"/>
      <c r="AT762" s="3"/>
    </row>
    <row r="763" spans="1:46" s="17" customFormat="1" x14ac:dyDescent="0.25">
      <c r="A763" s="7">
        <v>0.60416666666666663</v>
      </c>
      <c r="B763" s="11">
        <f t="shared" si="367"/>
        <v>0.48621080468454853</v>
      </c>
      <c r="C763" s="10">
        <v>2647</v>
      </c>
      <c r="D763" s="10">
        <v>644</v>
      </c>
      <c r="E763" s="14">
        <f t="shared" si="373"/>
        <v>292</v>
      </c>
      <c r="F763" s="11">
        <f t="shared" si="368"/>
        <v>0.2432942954287873</v>
      </c>
      <c r="G763" s="11">
        <f t="shared" si="377"/>
        <v>5.8219178082191778E-2</v>
      </c>
      <c r="H763" s="8">
        <v>1360</v>
      </c>
      <c r="I763" s="15">
        <f t="shared" si="376"/>
        <v>129</v>
      </c>
      <c r="J763" s="13">
        <v>0.32429999999999998</v>
      </c>
      <c r="K763" s="13">
        <v>0.2</v>
      </c>
      <c r="Y763" s="3"/>
      <c r="Z763" s="3"/>
      <c r="AA763" s="3"/>
      <c r="AB763" s="3"/>
      <c r="AC763" s="3"/>
      <c r="AF763" s="7">
        <v>0.60416666666666663</v>
      </c>
      <c r="AG763" s="11">
        <f t="shared" si="370"/>
        <v>0.46542056074766353</v>
      </c>
      <c r="AH763" s="10">
        <v>2675</v>
      </c>
      <c r="AI763" s="10">
        <v>637</v>
      </c>
      <c r="AJ763" s="14">
        <f t="shared" si="374"/>
        <v>206</v>
      </c>
      <c r="AK763" s="11">
        <f t="shared" si="371"/>
        <v>0.23813084112149532</v>
      </c>
      <c r="AL763" s="11">
        <f t="shared" si="378"/>
        <v>0.1553398058252427</v>
      </c>
      <c r="AM763" s="8">
        <v>1430</v>
      </c>
      <c r="AN763" s="15">
        <f t="shared" si="375"/>
        <v>129</v>
      </c>
      <c r="AO763" s="13">
        <v>0.43830000000000002</v>
      </c>
      <c r="AP763" s="13">
        <v>0</v>
      </c>
      <c r="AS763" s="2"/>
      <c r="AT763" s="3"/>
    </row>
    <row r="764" spans="1:46" s="17" customFormat="1" x14ac:dyDescent="0.25">
      <c r="A764" s="7">
        <v>0.625</v>
      </c>
      <c r="B764" s="11">
        <f t="shared" si="367"/>
        <v>0.48484848484848486</v>
      </c>
      <c r="C764" s="10">
        <v>2871</v>
      </c>
      <c r="D764" s="10">
        <v>675</v>
      </c>
      <c r="E764" s="14">
        <f t="shared" si="373"/>
        <v>224</v>
      </c>
      <c r="F764" s="11">
        <f t="shared" si="368"/>
        <v>0.23510971786833856</v>
      </c>
      <c r="G764" s="11">
        <f t="shared" si="377"/>
        <v>0.13839285714285715</v>
      </c>
      <c r="H764" s="8">
        <v>1479</v>
      </c>
      <c r="I764" s="15">
        <f t="shared" si="376"/>
        <v>119</v>
      </c>
      <c r="J764" s="13">
        <v>0.3357</v>
      </c>
      <c r="K764" s="13">
        <v>0.2</v>
      </c>
      <c r="Y764" s="3"/>
      <c r="Z764" s="3"/>
      <c r="AA764" s="3"/>
      <c r="AB764" s="3"/>
      <c r="AC764" s="3"/>
      <c r="AF764" s="7">
        <v>0.625</v>
      </c>
      <c r="AG764" s="11">
        <f t="shared" si="370"/>
        <v>0.45973847212663455</v>
      </c>
      <c r="AH764" s="10">
        <v>2906</v>
      </c>
      <c r="AI764" s="10">
        <v>741</v>
      </c>
      <c r="AJ764" s="14">
        <f t="shared" si="374"/>
        <v>231</v>
      </c>
      <c r="AK764" s="11">
        <f t="shared" si="371"/>
        <v>0.25498967653131455</v>
      </c>
      <c r="AL764" s="11">
        <f t="shared" si="378"/>
        <v>0.45021645021645024</v>
      </c>
      <c r="AM764" s="8">
        <v>1570</v>
      </c>
      <c r="AN764" s="15">
        <f t="shared" si="375"/>
        <v>140</v>
      </c>
      <c r="AO764" s="13">
        <v>0.45490000000000003</v>
      </c>
      <c r="AP764" s="13">
        <v>0</v>
      </c>
      <c r="AS764" s="2"/>
      <c r="AT764" s="3"/>
    </row>
    <row r="765" spans="1:46" s="17" customFormat="1" x14ac:dyDescent="0.25">
      <c r="A765" s="7">
        <v>0.64583333333333337</v>
      </c>
      <c r="B765" s="11">
        <f t="shared" si="367"/>
        <v>0.48923867651782849</v>
      </c>
      <c r="C765" s="10">
        <v>3113</v>
      </c>
      <c r="D765" s="10">
        <v>690</v>
      </c>
      <c r="E765" s="14">
        <f t="shared" si="373"/>
        <v>242</v>
      </c>
      <c r="F765" s="11">
        <f t="shared" si="368"/>
        <v>0.22165114037905556</v>
      </c>
      <c r="G765" s="11">
        <f t="shared" si="377"/>
        <v>6.1983471074380167E-2</v>
      </c>
      <c r="H765" s="8">
        <v>1590</v>
      </c>
      <c r="I765" s="15">
        <f t="shared" si="376"/>
        <v>111</v>
      </c>
      <c r="J765" s="13">
        <v>0.33450000000000002</v>
      </c>
      <c r="K765" s="13">
        <v>0.16669999999999999</v>
      </c>
      <c r="Y765" s="3"/>
      <c r="Z765" s="3"/>
      <c r="AA765" s="3"/>
      <c r="AB765" s="3"/>
      <c r="AC765" s="3"/>
      <c r="AF765" s="7">
        <v>0.64583333333333337</v>
      </c>
      <c r="AG765" s="11">
        <f t="shared" si="370"/>
        <v>0.4596292805529375</v>
      </c>
      <c r="AH765" s="10">
        <v>3183</v>
      </c>
      <c r="AI765" s="10">
        <v>772</v>
      </c>
      <c r="AJ765" s="14">
        <f t="shared" si="374"/>
        <v>277</v>
      </c>
      <c r="AK765" s="11">
        <f t="shared" si="371"/>
        <v>0.24253848570530945</v>
      </c>
      <c r="AL765" s="11">
        <f t="shared" si="378"/>
        <v>0.11191335740072202</v>
      </c>
      <c r="AM765" s="8">
        <v>1720</v>
      </c>
      <c r="AN765" s="15">
        <f t="shared" si="375"/>
        <v>150</v>
      </c>
      <c r="AO765" s="13">
        <v>0.42549999999999999</v>
      </c>
      <c r="AP765" s="13">
        <v>0</v>
      </c>
      <c r="AS765" s="2"/>
      <c r="AT765" s="3"/>
    </row>
    <row r="766" spans="1:46" s="17" customFormat="1" x14ac:dyDescent="0.25">
      <c r="A766" s="7">
        <v>0.66666666666666663</v>
      </c>
      <c r="B766" s="11">
        <f t="shared" si="367"/>
        <v>0.50029308323563892</v>
      </c>
      <c r="C766" s="10">
        <v>3412</v>
      </c>
      <c r="D766" s="10">
        <v>712</v>
      </c>
      <c r="E766" s="14">
        <f t="shared" si="373"/>
        <v>299</v>
      </c>
      <c r="F766" s="11">
        <f t="shared" si="368"/>
        <v>0.20867526377491208</v>
      </c>
      <c r="G766" s="11">
        <f t="shared" si="377"/>
        <v>7.3578595317725759E-2</v>
      </c>
      <c r="H766" s="8">
        <v>1705</v>
      </c>
      <c r="I766" s="15">
        <f t="shared" si="376"/>
        <v>115</v>
      </c>
      <c r="J766" s="13">
        <v>0.35759999999999997</v>
      </c>
      <c r="K766" s="13">
        <v>0.1429</v>
      </c>
      <c r="Y766" s="3"/>
      <c r="Z766" s="3"/>
      <c r="AA766" s="3"/>
      <c r="AB766" s="3"/>
      <c r="AC766" s="3"/>
      <c r="AF766" s="7">
        <v>0.66666666666666663</v>
      </c>
      <c r="AG766" s="11">
        <f t="shared" si="370"/>
        <v>0.46043376318874563</v>
      </c>
      <c r="AH766" s="10">
        <v>3412</v>
      </c>
      <c r="AI766" s="10">
        <v>808</v>
      </c>
      <c r="AJ766" s="14">
        <f t="shared" si="374"/>
        <v>229</v>
      </c>
      <c r="AK766" s="11">
        <f t="shared" si="371"/>
        <v>0.23681125439624853</v>
      </c>
      <c r="AL766" s="11">
        <f t="shared" si="378"/>
        <v>0.15720524017467249</v>
      </c>
      <c r="AM766" s="8">
        <v>1841</v>
      </c>
      <c r="AN766" s="15">
        <f t="shared" si="375"/>
        <v>121</v>
      </c>
      <c r="AO766" s="13">
        <v>0.43959999999999999</v>
      </c>
      <c r="AP766" s="13">
        <v>9.0899999999999995E-2</v>
      </c>
      <c r="AS766" s="2"/>
      <c r="AT766" s="3"/>
    </row>
    <row r="767" spans="1:46" s="17" customFormat="1" x14ac:dyDescent="0.25">
      <c r="A767" s="7">
        <v>0.69444444444444453</v>
      </c>
      <c r="B767" s="11">
        <f t="shared" si="367"/>
        <v>0.49959250203748984</v>
      </c>
      <c r="C767" s="10">
        <v>3681</v>
      </c>
      <c r="D767" s="10">
        <v>756</v>
      </c>
      <c r="E767" s="14">
        <f t="shared" si="373"/>
        <v>269</v>
      </c>
      <c r="F767" s="11">
        <f t="shared" si="368"/>
        <v>0.20537897310513448</v>
      </c>
      <c r="G767" s="11">
        <f t="shared" si="377"/>
        <v>0.16356877323420074</v>
      </c>
      <c r="H767" s="8">
        <v>1842</v>
      </c>
      <c r="I767" s="15">
        <f t="shared" si="376"/>
        <v>137</v>
      </c>
      <c r="J767" s="13">
        <v>0.37759999999999999</v>
      </c>
      <c r="K767" s="13">
        <v>0.125</v>
      </c>
      <c r="Y767" s="3"/>
      <c r="Z767" s="3"/>
      <c r="AA767" s="3"/>
      <c r="AB767" s="3"/>
      <c r="AC767" s="3"/>
      <c r="AF767" s="7">
        <v>0.69444444444444453</v>
      </c>
      <c r="AG767" s="11">
        <f t="shared" si="370"/>
        <v>0.46476241324079015</v>
      </c>
      <c r="AH767" s="10">
        <v>3746</v>
      </c>
      <c r="AI767" s="10">
        <v>847</v>
      </c>
      <c r="AJ767" s="14">
        <f t="shared" si="374"/>
        <v>334</v>
      </c>
      <c r="AK767" s="11">
        <f t="shared" si="371"/>
        <v>0.22610784837159636</v>
      </c>
      <c r="AL767" s="11">
        <f t="shared" si="378"/>
        <v>0.11676646706586827</v>
      </c>
      <c r="AM767" s="8">
        <v>2005</v>
      </c>
      <c r="AN767" s="15">
        <f t="shared" si="375"/>
        <v>164</v>
      </c>
      <c r="AO767" s="13">
        <v>0.43730000000000002</v>
      </c>
      <c r="AP767" s="13">
        <v>9.0899999999999995E-2</v>
      </c>
      <c r="AS767" s="2"/>
      <c r="AT767" s="3"/>
    </row>
    <row r="768" spans="1:46" s="17" customFormat="1" x14ac:dyDescent="0.25">
      <c r="A768" s="7">
        <v>0.70833333333333337</v>
      </c>
      <c r="B768" s="11">
        <f t="shared" si="367"/>
        <v>0.49820420728578757</v>
      </c>
      <c r="C768" s="10">
        <v>3898</v>
      </c>
      <c r="D768" s="10">
        <v>778</v>
      </c>
      <c r="E768" s="14">
        <f t="shared" si="373"/>
        <v>217</v>
      </c>
      <c r="F768" s="11">
        <f t="shared" si="368"/>
        <v>0.19958953309389429</v>
      </c>
      <c r="G768" s="11">
        <f t="shared" si="377"/>
        <v>0.10138248847926268</v>
      </c>
      <c r="H768" s="8">
        <v>1956</v>
      </c>
      <c r="I768" s="15">
        <f t="shared" si="376"/>
        <v>114</v>
      </c>
      <c r="J768" s="13">
        <v>0.38979999999999998</v>
      </c>
      <c r="K768" s="13">
        <v>9.0899999999999995E-2</v>
      </c>
      <c r="Y768" s="3"/>
      <c r="Z768" s="3"/>
      <c r="AA768" s="3"/>
      <c r="AB768" s="3"/>
      <c r="AC768" s="3"/>
      <c r="AF768" s="7">
        <v>0.70833333333333337</v>
      </c>
      <c r="AG768" s="11">
        <f t="shared" si="370"/>
        <v>0.46850493296230711</v>
      </c>
      <c r="AH768" s="10">
        <v>3953</v>
      </c>
      <c r="AI768" s="10">
        <v>863</v>
      </c>
      <c r="AJ768" s="14">
        <f t="shared" si="374"/>
        <v>207</v>
      </c>
      <c r="AK768" s="11">
        <f t="shared" si="371"/>
        <v>0.21831520364280294</v>
      </c>
      <c r="AL768" s="11">
        <f t="shared" si="378"/>
        <v>7.7294685990338161E-2</v>
      </c>
      <c r="AM768" s="8">
        <v>2101</v>
      </c>
      <c r="AN768" s="15">
        <f t="shared" si="375"/>
        <v>96</v>
      </c>
      <c r="AO768" s="13">
        <v>0.44479999999999997</v>
      </c>
      <c r="AP768" s="13">
        <v>9.0899999999999995E-2</v>
      </c>
      <c r="AS768" s="2"/>
      <c r="AT768" s="3"/>
    </row>
    <row r="769" spans="1:46" s="17" customFormat="1" x14ac:dyDescent="0.25">
      <c r="A769" s="7">
        <v>0.72916666666666663</v>
      </c>
      <c r="B769" s="11">
        <f t="shared" si="367"/>
        <v>0.49830999517141478</v>
      </c>
      <c r="C769" s="10">
        <v>4142</v>
      </c>
      <c r="D769" s="10">
        <v>805</v>
      </c>
      <c r="E769" s="14">
        <f t="shared" si="373"/>
        <v>244</v>
      </c>
      <c r="F769" s="11">
        <f t="shared" si="368"/>
        <v>0.19435055528730083</v>
      </c>
      <c r="G769" s="11">
        <f t="shared" si="377"/>
        <v>0.11065573770491803</v>
      </c>
      <c r="H769" s="8">
        <v>2078</v>
      </c>
      <c r="I769" s="15">
        <f t="shared" si="376"/>
        <v>122</v>
      </c>
      <c r="J769" s="13">
        <v>0.38890000000000002</v>
      </c>
      <c r="K769" s="13">
        <v>9.0899999999999995E-2</v>
      </c>
      <c r="Y769" s="3"/>
      <c r="Z769" s="3"/>
      <c r="AA769" s="3"/>
      <c r="AB769" s="3"/>
      <c r="AC769" s="3"/>
      <c r="AF769" s="7">
        <v>0.72916666666666663</v>
      </c>
      <c r="AG769" s="11">
        <f t="shared" si="370"/>
        <v>0.46598639455782315</v>
      </c>
      <c r="AH769" s="10">
        <v>4116</v>
      </c>
      <c r="AI769" s="10">
        <v>891</v>
      </c>
      <c r="AJ769" s="14">
        <f t="shared" si="374"/>
        <v>163</v>
      </c>
      <c r="AK769" s="11">
        <f t="shared" si="371"/>
        <v>0.21647230320699709</v>
      </c>
      <c r="AL769" s="11">
        <f t="shared" si="378"/>
        <v>0.17177914110429449</v>
      </c>
      <c r="AM769" s="8">
        <v>2198</v>
      </c>
      <c r="AN769" s="15">
        <f t="shared" si="375"/>
        <v>97</v>
      </c>
      <c r="AO769" s="13">
        <v>0.45329999999999998</v>
      </c>
      <c r="AP769" s="13">
        <v>9.0899999999999995E-2</v>
      </c>
      <c r="AS769" s="2"/>
      <c r="AT769" s="3"/>
    </row>
    <row r="770" spans="1:46" s="17" customFormat="1" x14ac:dyDescent="0.25">
      <c r="A770" s="7">
        <v>0.75</v>
      </c>
      <c r="B770" s="11">
        <f t="shared" si="367"/>
        <v>0.50023191094619668</v>
      </c>
      <c r="C770" s="10">
        <v>4312</v>
      </c>
      <c r="D770" s="10">
        <v>833</v>
      </c>
      <c r="E770" s="14">
        <f t="shared" si="373"/>
        <v>170</v>
      </c>
      <c r="F770" s="11">
        <f t="shared" si="368"/>
        <v>0.19318181818181818</v>
      </c>
      <c r="G770" s="11">
        <f t="shared" si="377"/>
        <v>0.16470588235294117</v>
      </c>
      <c r="H770" s="8">
        <v>2155</v>
      </c>
      <c r="I770" s="15">
        <f t="shared" si="376"/>
        <v>77</v>
      </c>
      <c r="J770" s="13">
        <v>0.4098</v>
      </c>
      <c r="K770" s="13">
        <v>8.3299999999999999E-2</v>
      </c>
      <c r="Y770" s="3"/>
      <c r="Z770" s="3"/>
      <c r="AA770" s="3"/>
      <c r="AB770" s="3"/>
      <c r="AC770" s="3"/>
      <c r="AF770" s="7">
        <v>0.75</v>
      </c>
      <c r="AG770" s="11">
        <f t="shared" si="370"/>
        <v>0.46828358208955223</v>
      </c>
      <c r="AH770" s="10">
        <v>4288</v>
      </c>
      <c r="AI770" s="10">
        <v>922</v>
      </c>
      <c r="AJ770" s="14">
        <f t="shared" si="374"/>
        <v>172</v>
      </c>
      <c r="AK770" s="11">
        <f t="shared" si="371"/>
        <v>0.2150186567164179</v>
      </c>
      <c r="AL770" s="11">
        <f t="shared" si="378"/>
        <v>0.18023255813953487</v>
      </c>
      <c r="AM770" s="8">
        <v>2280</v>
      </c>
      <c r="AN770" s="15">
        <f t="shared" si="375"/>
        <v>82</v>
      </c>
      <c r="AO770" s="13">
        <v>0.47060000000000002</v>
      </c>
      <c r="AP770" s="13">
        <v>9.0899999999999995E-2</v>
      </c>
      <c r="AS770" s="2"/>
      <c r="AT770" s="3"/>
    </row>
    <row r="771" spans="1:46" s="17" customFormat="1" x14ac:dyDescent="0.15">
      <c r="F771" s="2"/>
      <c r="Y771" s="3"/>
      <c r="Z771" s="3"/>
      <c r="AA771" s="3"/>
      <c r="AB771" s="3"/>
      <c r="AC771" s="3"/>
      <c r="AH771" s="2"/>
      <c r="AI771" s="2"/>
      <c r="AJ771" s="2"/>
      <c r="AK771" s="2"/>
      <c r="AL771" s="2"/>
      <c r="AM771" s="2"/>
      <c r="AN771" s="2"/>
      <c r="AO771" s="5"/>
      <c r="AP771" s="2"/>
      <c r="AS771" s="2"/>
      <c r="AT771" s="3"/>
    </row>
    <row r="772" spans="1:46" s="17" customFormat="1" x14ac:dyDescent="0.15">
      <c r="A772" s="35">
        <v>43885</v>
      </c>
      <c r="B772" s="36"/>
      <c r="C772" s="36"/>
      <c r="D772" s="36"/>
      <c r="E772" s="36"/>
      <c r="F772" s="36"/>
      <c r="G772" s="37"/>
      <c r="Y772" s="3"/>
      <c r="Z772" s="3"/>
      <c r="AA772" s="3"/>
      <c r="AB772" s="3"/>
      <c r="AC772" s="3"/>
      <c r="AF772" s="35">
        <v>43878</v>
      </c>
      <c r="AG772" s="36"/>
      <c r="AH772" s="36"/>
      <c r="AI772" s="36"/>
      <c r="AJ772" s="36"/>
      <c r="AK772" s="36"/>
      <c r="AL772" s="37"/>
      <c r="AS772" s="2"/>
      <c r="AT772" s="3"/>
    </row>
    <row r="773" spans="1:46" s="17" customFormat="1" ht="36" x14ac:dyDescent="0.25">
      <c r="A773" s="38" t="s">
        <v>76</v>
      </c>
      <c r="B773" s="39"/>
      <c r="C773" s="39"/>
      <c r="D773" s="39"/>
      <c r="E773" s="39"/>
      <c r="F773" s="39"/>
      <c r="G773" s="40"/>
      <c r="H773" s="18"/>
      <c r="I773" s="18"/>
      <c r="J773" s="18"/>
      <c r="K773" s="18"/>
      <c r="Y773" s="3"/>
      <c r="Z773" s="3"/>
      <c r="AA773" s="3"/>
      <c r="AB773" s="3"/>
      <c r="AC773" s="3"/>
      <c r="AF773" s="38" t="s">
        <v>77</v>
      </c>
      <c r="AG773" s="39"/>
      <c r="AH773" s="39"/>
      <c r="AI773" s="39"/>
      <c r="AJ773" s="39"/>
      <c r="AK773" s="39"/>
      <c r="AL773" s="40"/>
      <c r="AM773" s="18"/>
      <c r="AN773" s="18"/>
      <c r="AO773" s="18"/>
      <c r="AP773" s="18"/>
      <c r="AS773" s="2"/>
      <c r="AT773" s="3"/>
    </row>
    <row r="774" spans="1:46" s="17" customFormat="1" x14ac:dyDescent="0.25">
      <c r="A774" s="9" t="s">
        <v>0</v>
      </c>
      <c r="B774" s="16" t="s">
        <v>70</v>
      </c>
      <c r="C774" s="9" t="s">
        <v>1</v>
      </c>
      <c r="D774" s="9" t="s">
        <v>2</v>
      </c>
      <c r="E774" s="9" t="s">
        <v>3</v>
      </c>
      <c r="F774" s="9" t="s">
        <v>4</v>
      </c>
      <c r="G774" s="9" t="s">
        <v>5</v>
      </c>
      <c r="H774" s="6" t="s">
        <v>6</v>
      </c>
      <c r="I774" s="9" t="s">
        <v>7</v>
      </c>
      <c r="J774" s="9" t="s">
        <v>8</v>
      </c>
      <c r="K774" s="9" t="s">
        <v>71</v>
      </c>
      <c r="Y774" s="3"/>
      <c r="Z774" s="3"/>
      <c r="AA774" s="3"/>
      <c r="AB774" s="3"/>
      <c r="AC774" s="3"/>
      <c r="AF774" s="9" t="s">
        <v>0</v>
      </c>
      <c r="AG774" s="16" t="s">
        <v>70</v>
      </c>
      <c r="AH774" s="9" t="s">
        <v>1</v>
      </c>
      <c r="AI774" s="9" t="s">
        <v>2</v>
      </c>
      <c r="AJ774" s="9" t="s">
        <v>3</v>
      </c>
      <c r="AK774" s="9" t="s">
        <v>4</v>
      </c>
      <c r="AL774" s="9" t="s">
        <v>5</v>
      </c>
      <c r="AM774" s="6" t="s">
        <v>6</v>
      </c>
      <c r="AN774" s="9" t="s">
        <v>7</v>
      </c>
      <c r="AO774" s="9" t="s">
        <v>8</v>
      </c>
      <c r="AP774" s="9" t="s">
        <v>71</v>
      </c>
      <c r="AS774" s="2"/>
      <c r="AT774" s="3"/>
    </row>
    <row r="775" spans="1:46" s="17" customFormat="1" x14ac:dyDescent="0.25">
      <c r="A775" s="7">
        <v>0.39583333333333331</v>
      </c>
      <c r="B775" s="11">
        <f>(C775-H775)/C775</f>
        <v>0.11594202898550725</v>
      </c>
      <c r="C775" s="10">
        <v>207</v>
      </c>
      <c r="D775" s="10">
        <v>183</v>
      </c>
      <c r="E775" s="10">
        <v>207</v>
      </c>
      <c r="F775" s="11">
        <f>D775/C775</f>
        <v>0.88405797101449279</v>
      </c>
      <c r="G775" s="12">
        <f>D775/C775</f>
        <v>0.88405797101449279</v>
      </c>
      <c r="H775" s="8">
        <v>183</v>
      </c>
      <c r="I775" s="15">
        <f>H775</f>
        <v>183</v>
      </c>
      <c r="J775" s="13">
        <v>1</v>
      </c>
      <c r="K775" s="13" t="s">
        <v>74</v>
      </c>
      <c r="Y775" s="3"/>
      <c r="Z775" s="3"/>
      <c r="AA775" s="3"/>
      <c r="AB775" s="3"/>
      <c r="AC775" s="3"/>
      <c r="AF775" s="7">
        <v>0.39583333333333331</v>
      </c>
      <c r="AG775" s="11">
        <f>(AH775-AM775)/AH775</f>
        <v>0.4467005076142132</v>
      </c>
      <c r="AH775" s="10">
        <v>197</v>
      </c>
      <c r="AI775" s="10">
        <v>69</v>
      </c>
      <c r="AJ775" s="10">
        <v>197</v>
      </c>
      <c r="AK775" s="11">
        <f>AI775/AH775</f>
        <v>0.35025380710659898</v>
      </c>
      <c r="AL775" s="12">
        <f>AI775/AH775</f>
        <v>0.35025380710659898</v>
      </c>
      <c r="AM775" s="8">
        <v>109</v>
      </c>
      <c r="AN775" s="15">
        <v>109</v>
      </c>
      <c r="AO775" s="13">
        <v>0.61109999999999998</v>
      </c>
      <c r="AP775" s="13" t="s">
        <v>80</v>
      </c>
      <c r="AS775" s="2"/>
      <c r="AT775" s="3"/>
    </row>
    <row r="776" spans="1:46" s="17" customFormat="1" x14ac:dyDescent="0.25">
      <c r="A776" s="7">
        <v>0.41805555555555557</v>
      </c>
      <c r="B776" s="11">
        <f t="shared" ref="B776:B792" si="379">(C776-H776)/C776</f>
        <v>0.21153846153846154</v>
      </c>
      <c r="C776" s="10">
        <v>416</v>
      </c>
      <c r="D776" s="10">
        <v>259</v>
      </c>
      <c r="E776" s="14">
        <f>C776-C775</f>
        <v>209</v>
      </c>
      <c r="F776" s="11">
        <f t="shared" ref="F776:F792" si="380">D776/C776</f>
        <v>0.62259615384615385</v>
      </c>
      <c r="G776" s="11">
        <f t="shared" ref="G776:G777" si="381">(D776-D775)/E776</f>
        <v>0.36363636363636365</v>
      </c>
      <c r="H776" s="8">
        <v>328</v>
      </c>
      <c r="I776" s="15">
        <f>H776-H775</f>
        <v>145</v>
      </c>
      <c r="J776" s="13">
        <v>0.7742</v>
      </c>
      <c r="K776" s="13" t="s">
        <v>74</v>
      </c>
      <c r="Y776" s="3"/>
      <c r="Z776" s="3"/>
      <c r="AA776" s="3"/>
      <c r="AB776" s="3"/>
      <c r="AC776" s="3"/>
      <c r="AF776" s="7">
        <v>0.41666666666666669</v>
      </c>
      <c r="AG776" s="11">
        <f t="shared" ref="AG776:AG792" si="382">(AH776-AM776)/AH776</f>
        <v>0.50952380952380949</v>
      </c>
      <c r="AH776" s="10">
        <v>420</v>
      </c>
      <c r="AI776" s="10">
        <v>74</v>
      </c>
      <c r="AJ776" s="14">
        <f>AH776-AH775</f>
        <v>223</v>
      </c>
      <c r="AK776" s="11">
        <f>AI776/AH776</f>
        <v>0.1761904761904762</v>
      </c>
      <c r="AL776" s="11">
        <f>(AI776-AI775)/AJ776</f>
        <v>2.2421524663677129E-2</v>
      </c>
      <c r="AM776" s="8">
        <v>206</v>
      </c>
      <c r="AN776" s="15">
        <f>AM776-AM775</f>
        <v>97</v>
      </c>
      <c r="AO776" s="13">
        <v>0.3488</v>
      </c>
      <c r="AP776" s="13" t="s">
        <v>80</v>
      </c>
      <c r="AS776" s="2"/>
      <c r="AT776" s="3"/>
    </row>
    <row r="777" spans="1:46" s="17" customFormat="1" x14ac:dyDescent="0.25">
      <c r="A777" s="7">
        <v>0.4375</v>
      </c>
      <c r="B777" s="11">
        <f t="shared" si="379"/>
        <v>0.2334384858044164</v>
      </c>
      <c r="C777" s="10">
        <v>634</v>
      </c>
      <c r="D777" s="10">
        <v>380</v>
      </c>
      <c r="E777" s="14">
        <f t="shared" ref="E777:E792" si="383">C777-C776</f>
        <v>218</v>
      </c>
      <c r="F777" s="11">
        <f t="shared" si="380"/>
        <v>0.59936908517350163</v>
      </c>
      <c r="G777" s="11">
        <f t="shared" si="381"/>
        <v>0.55504587155963303</v>
      </c>
      <c r="H777" s="8">
        <v>486</v>
      </c>
      <c r="I777" s="15">
        <f t="shared" ref="I777:I792" si="384">H777-H776</f>
        <v>158</v>
      </c>
      <c r="J777" s="13">
        <v>0.79590000000000005</v>
      </c>
      <c r="K777" s="13" t="s">
        <v>74</v>
      </c>
      <c r="Y777" s="3"/>
      <c r="Z777" s="3"/>
      <c r="AA777" s="3"/>
      <c r="AB777" s="3"/>
      <c r="AC777" s="3"/>
      <c r="AF777" s="7">
        <v>0.44236111111111115</v>
      </c>
      <c r="AG777" s="11">
        <f t="shared" si="382"/>
        <v>0.55932203389830504</v>
      </c>
      <c r="AH777" s="10">
        <v>826</v>
      </c>
      <c r="AI777" s="10">
        <v>88</v>
      </c>
      <c r="AJ777" s="14">
        <f t="shared" ref="AJ777:AJ787" si="385">AH777-AH776</f>
        <v>406</v>
      </c>
      <c r="AK777" s="11">
        <f t="shared" ref="AK777:AK792" si="386">AI777/AH777</f>
        <v>0.10653753026634383</v>
      </c>
      <c r="AL777" s="11">
        <f t="shared" ref="AL777" si="387">(AI777-AI776)/AJ777</f>
        <v>3.4482758620689655E-2</v>
      </c>
      <c r="AM777" s="8">
        <v>364</v>
      </c>
      <c r="AN777" s="15">
        <f t="shared" ref="AN777:AN780" si="388">AM777-AM776</f>
        <v>158</v>
      </c>
      <c r="AO777" s="13">
        <v>0.2</v>
      </c>
      <c r="AP777" s="13" t="s">
        <v>80</v>
      </c>
      <c r="AS777" s="2"/>
      <c r="AT777" s="3"/>
    </row>
    <row r="778" spans="1:46" s="17" customFormat="1" x14ac:dyDescent="0.25">
      <c r="A778" s="7">
        <v>0.45833333333333331</v>
      </c>
      <c r="B778" s="11">
        <f t="shared" si="379"/>
        <v>0.29249448123620309</v>
      </c>
      <c r="C778" s="10">
        <v>906</v>
      </c>
      <c r="D778" s="10">
        <v>471</v>
      </c>
      <c r="E778" s="14">
        <f t="shared" si="383"/>
        <v>272</v>
      </c>
      <c r="F778" s="11">
        <f t="shared" si="380"/>
        <v>0.51986754966887416</v>
      </c>
      <c r="G778" s="11">
        <f>(D778-D777)/E778</f>
        <v>0.33455882352941174</v>
      </c>
      <c r="H778" s="8">
        <v>641</v>
      </c>
      <c r="I778" s="15">
        <f t="shared" si="384"/>
        <v>155</v>
      </c>
      <c r="J778" s="13">
        <v>0.62160000000000004</v>
      </c>
      <c r="K778" s="13" t="s">
        <v>74</v>
      </c>
      <c r="Y778" s="3"/>
      <c r="Z778" s="3"/>
      <c r="AA778" s="3"/>
      <c r="AB778" s="3"/>
      <c r="AC778" s="3"/>
      <c r="AF778" s="7">
        <v>0.45833333333333331</v>
      </c>
      <c r="AG778" s="11">
        <f t="shared" si="382"/>
        <v>0.55482041587901698</v>
      </c>
      <c r="AH778" s="10">
        <v>1058</v>
      </c>
      <c r="AI778" s="10">
        <v>98</v>
      </c>
      <c r="AJ778" s="14">
        <f t="shared" si="385"/>
        <v>232</v>
      </c>
      <c r="AK778" s="11">
        <f t="shared" si="386"/>
        <v>9.2627599243856329E-2</v>
      </c>
      <c r="AL778" s="11">
        <f>(AI778-AI777)/AJ778</f>
        <v>4.3103448275862072E-2</v>
      </c>
      <c r="AM778" s="8">
        <v>471</v>
      </c>
      <c r="AN778" s="15">
        <f t="shared" si="388"/>
        <v>107</v>
      </c>
      <c r="AO778" s="13">
        <v>0.157</v>
      </c>
      <c r="AP778" s="13" t="s">
        <v>80</v>
      </c>
      <c r="AS778" s="2"/>
      <c r="AT778" s="3"/>
    </row>
    <row r="779" spans="1:46" s="17" customFormat="1" x14ac:dyDescent="0.25">
      <c r="A779" s="7">
        <v>0.47916666666666669</v>
      </c>
      <c r="B779" s="11">
        <f t="shared" si="379"/>
        <v>0.3293103448275862</v>
      </c>
      <c r="C779" s="10">
        <v>1160</v>
      </c>
      <c r="D779" s="10">
        <v>509</v>
      </c>
      <c r="E779" s="14">
        <f t="shared" si="383"/>
        <v>254</v>
      </c>
      <c r="F779" s="11">
        <f t="shared" si="380"/>
        <v>0.43879310344827588</v>
      </c>
      <c r="G779" s="11">
        <f t="shared" ref="G779:G792" si="389">(D779-D778)/E779</f>
        <v>0.14960629921259844</v>
      </c>
      <c r="H779" s="8">
        <v>778</v>
      </c>
      <c r="I779" s="15">
        <f t="shared" si="384"/>
        <v>137</v>
      </c>
      <c r="J779" s="13">
        <v>0.58160000000000001</v>
      </c>
      <c r="K779" s="13">
        <v>0</v>
      </c>
      <c r="Y779" s="3"/>
      <c r="Z779" s="3"/>
      <c r="AA779" s="3"/>
      <c r="AB779" s="3"/>
      <c r="AC779" s="3"/>
      <c r="AF779" s="7">
        <v>0.47916666666666669</v>
      </c>
      <c r="AG779" s="11">
        <f t="shared" si="382"/>
        <v>0.57459379615952733</v>
      </c>
      <c r="AH779" s="10">
        <v>1354</v>
      </c>
      <c r="AI779" s="10">
        <v>100</v>
      </c>
      <c r="AJ779" s="14">
        <f t="shared" si="385"/>
        <v>296</v>
      </c>
      <c r="AK779" s="11">
        <f t="shared" si="386"/>
        <v>7.3855243722304287E-2</v>
      </c>
      <c r="AL779" s="11">
        <f t="shared" ref="AL779:AL792" si="390">(AI779-AI778)/AJ779</f>
        <v>6.7567567567567571E-3</v>
      </c>
      <c r="AM779" s="8">
        <v>576</v>
      </c>
      <c r="AN779" s="15">
        <f t="shared" si="388"/>
        <v>105</v>
      </c>
      <c r="AO779" s="13">
        <v>0.13070000000000001</v>
      </c>
      <c r="AP779" s="13" t="s">
        <v>80</v>
      </c>
      <c r="AS779" s="2"/>
      <c r="AT779" s="3"/>
    </row>
    <row r="780" spans="1:46" s="17" customFormat="1" x14ac:dyDescent="0.25">
      <c r="A780" s="7">
        <v>0.5</v>
      </c>
      <c r="B780" s="11">
        <f t="shared" si="379"/>
        <v>0.38642659279778391</v>
      </c>
      <c r="C780" s="10">
        <v>1444</v>
      </c>
      <c r="D780" s="10">
        <v>519</v>
      </c>
      <c r="E780" s="14">
        <f t="shared" si="383"/>
        <v>284</v>
      </c>
      <c r="F780" s="11">
        <f t="shared" si="380"/>
        <v>0.35941828254847646</v>
      </c>
      <c r="G780" s="11">
        <f t="shared" si="389"/>
        <v>3.5211267605633804E-2</v>
      </c>
      <c r="H780" s="8">
        <v>886</v>
      </c>
      <c r="I780" s="15">
        <f t="shared" si="384"/>
        <v>108</v>
      </c>
      <c r="J780" s="13">
        <v>0.54239999999999999</v>
      </c>
      <c r="K780" s="13">
        <v>0</v>
      </c>
      <c r="Y780" s="3"/>
      <c r="Z780" s="3"/>
      <c r="AA780" s="3"/>
      <c r="AB780" s="3"/>
      <c r="AC780" s="3"/>
      <c r="AF780" s="7">
        <v>0.5</v>
      </c>
      <c r="AG780" s="11" t="e">
        <f t="shared" si="382"/>
        <v>#DIV/0!</v>
      </c>
      <c r="AH780" s="10"/>
      <c r="AI780" s="10"/>
      <c r="AJ780" s="14">
        <f t="shared" si="385"/>
        <v>-1354</v>
      </c>
      <c r="AK780" s="11" t="e">
        <f t="shared" si="386"/>
        <v>#DIV/0!</v>
      </c>
      <c r="AL780" s="11">
        <f t="shared" si="390"/>
        <v>7.3855243722304287E-2</v>
      </c>
      <c r="AM780" s="8"/>
      <c r="AN780" s="15">
        <f t="shared" si="388"/>
        <v>-576</v>
      </c>
      <c r="AO780" s="13"/>
      <c r="AP780" s="13"/>
      <c r="AS780" s="2"/>
      <c r="AT780" s="3"/>
    </row>
    <row r="781" spans="1:46" s="17" customFormat="1" x14ac:dyDescent="0.25">
      <c r="A781" s="7">
        <v>0.52083333333333337</v>
      </c>
      <c r="B781" s="11">
        <f t="shared" si="379"/>
        <v>0.41368867353119321</v>
      </c>
      <c r="C781" s="10">
        <v>1651</v>
      </c>
      <c r="D781" s="10">
        <v>529</v>
      </c>
      <c r="E781" s="14">
        <f t="shared" si="383"/>
        <v>207</v>
      </c>
      <c r="F781" s="11">
        <f t="shared" si="380"/>
        <v>0.32041187159297396</v>
      </c>
      <c r="G781" s="11">
        <f t="shared" si="389"/>
        <v>4.8309178743961352E-2</v>
      </c>
      <c r="H781" s="8">
        <v>968</v>
      </c>
      <c r="I781" s="15">
        <f t="shared" si="384"/>
        <v>82</v>
      </c>
      <c r="J781" s="13">
        <v>0.53280000000000005</v>
      </c>
      <c r="K781" s="13">
        <v>0</v>
      </c>
      <c r="Y781" s="3"/>
      <c r="Z781" s="3"/>
      <c r="AA781" s="3"/>
      <c r="AB781" s="3"/>
      <c r="AC781" s="3"/>
      <c r="AF781" s="7">
        <v>0.52083333333333337</v>
      </c>
      <c r="AG781" s="11">
        <f t="shared" si="382"/>
        <v>0.61374284226965126</v>
      </c>
      <c r="AH781" s="10">
        <v>1921</v>
      </c>
      <c r="AI781" s="10">
        <v>109</v>
      </c>
      <c r="AJ781" s="14">
        <f t="shared" si="385"/>
        <v>1921</v>
      </c>
      <c r="AK781" s="11">
        <f t="shared" si="386"/>
        <v>5.6741280583029671E-2</v>
      </c>
      <c r="AL781" s="11">
        <f t="shared" si="390"/>
        <v>5.6741280583029671E-2</v>
      </c>
      <c r="AM781" s="8">
        <v>742</v>
      </c>
      <c r="AN781" s="15">
        <f>AM781-AM779</f>
        <v>166</v>
      </c>
      <c r="AO781" s="13">
        <v>9.8599999999999993E-2</v>
      </c>
      <c r="AP781" s="13">
        <v>0</v>
      </c>
      <c r="AS781" s="2"/>
      <c r="AT781" s="3"/>
    </row>
    <row r="782" spans="1:46" s="17" customFormat="1" x14ac:dyDescent="0.25">
      <c r="A782" s="7">
        <v>0.54166666666666696</v>
      </c>
      <c r="B782" s="11">
        <f t="shared" si="379"/>
        <v>0.45905969360802956</v>
      </c>
      <c r="C782" s="10">
        <v>1893</v>
      </c>
      <c r="D782" s="10">
        <v>534</v>
      </c>
      <c r="E782" s="14">
        <f t="shared" si="383"/>
        <v>242</v>
      </c>
      <c r="F782" s="11">
        <f t="shared" si="380"/>
        <v>0.28209191759112517</v>
      </c>
      <c r="G782" s="11">
        <f t="shared" si="389"/>
        <v>2.0661157024793389E-2</v>
      </c>
      <c r="H782" s="8">
        <v>1024</v>
      </c>
      <c r="I782" s="15">
        <f t="shared" si="384"/>
        <v>56</v>
      </c>
      <c r="J782" s="13">
        <v>0.46300000000000002</v>
      </c>
      <c r="K782" s="13">
        <v>0</v>
      </c>
      <c r="Y782" s="3"/>
      <c r="Z782" s="3"/>
      <c r="AA782" s="3"/>
      <c r="AB782" s="3"/>
      <c r="AC782" s="3"/>
      <c r="AF782" s="7">
        <v>0.54166666666666696</v>
      </c>
      <c r="AG782" s="11">
        <f t="shared" si="382"/>
        <v>0.64182475158084917</v>
      </c>
      <c r="AH782" s="10">
        <v>2214</v>
      </c>
      <c r="AI782" s="10">
        <v>111</v>
      </c>
      <c r="AJ782" s="14">
        <f t="shared" si="385"/>
        <v>293</v>
      </c>
      <c r="AK782" s="11">
        <f t="shared" si="386"/>
        <v>5.0135501355013552E-2</v>
      </c>
      <c r="AL782" s="11">
        <f t="shared" si="390"/>
        <v>6.8259385665529011E-3</v>
      </c>
      <c r="AM782" s="8">
        <v>793</v>
      </c>
      <c r="AN782" s="15">
        <f t="shared" ref="AN782:AN792" si="391">AM782-AM781</f>
        <v>51</v>
      </c>
      <c r="AO782" s="13">
        <v>9.2100000000000001E-2</v>
      </c>
      <c r="AP782" s="13">
        <v>0</v>
      </c>
      <c r="AS782" s="2"/>
      <c r="AT782" s="3"/>
    </row>
    <row r="783" spans="1:46" s="17" customFormat="1" ht="15" customHeight="1" x14ac:dyDescent="0.25">
      <c r="A783" s="7">
        <v>0.5625</v>
      </c>
      <c r="B783" s="11">
        <f t="shared" si="379"/>
        <v>0.46789838337182449</v>
      </c>
      <c r="C783" s="10">
        <v>2165</v>
      </c>
      <c r="D783" s="10">
        <v>557</v>
      </c>
      <c r="E783" s="14">
        <f t="shared" si="383"/>
        <v>272</v>
      </c>
      <c r="F783" s="11">
        <f t="shared" si="380"/>
        <v>0.25727482678983832</v>
      </c>
      <c r="G783" s="11">
        <f t="shared" si="389"/>
        <v>8.455882352941177E-2</v>
      </c>
      <c r="H783" s="8">
        <v>1152</v>
      </c>
      <c r="I783" s="15">
        <f t="shared" si="384"/>
        <v>128</v>
      </c>
      <c r="J783" s="13">
        <v>0.44790000000000002</v>
      </c>
      <c r="K783" s="13">
        <v>0</v>
      </c>
      <c r="Y783" s="3"/>
      <c r="Z783" s="3"/>
      <c r="AA783" s="3"/>
      <c r="AB783" s="3"/>
      <c r="AC783" s="3"/>
      <c r="AF783" s="7">
        <v>0.5625</v>
      </c>
      <c r="AG783" s="11">
        <f t="shared" si="382"/>
        <v>0.65496845425867511</v>
      </c>
      <c r="AH783" s="10">
        <v>2536</v>
      </c>
      <c r="AI783" s="10">
        <v>119</v>
      </c>
      <c r="AJ783" s="14">
        <f t="shared" si="385"/>
        <v>322</v>
      </c>
      <c r="AK783" s="11">
        <f t="shared" si="386"/>
        <v>4.6924290220820189E-2</v>
      </c>
      <c r="AL783" s="11">
        <f t="shared" si="390"/>
        <v>2.4844720496894408E-2</v>
      </c>
      <c r="AM783" s="8">
        <v>875</v>
      </c>
      <c r="AN783" s="15">
        <f t="shared" si="391"/>
        <v>82</v>
      </c>
      <c r="AO783" s="13">
        <v>7.9100000000000004E-2</v>
      </c>
      <c r="AP783" s="13">
        <v>0</v>
      </c>
      <c r="AS783" s="2"/>
      <c r="AT783" s="3"/>
    </row>
    <row r="784" spans="1:46" s="17" customFormat="1" x14ac:dyDescent="0.25">
      <c r="A784" s="7">
        <v>0.58680555555555558</v>
      </c>
      <c r="B784" s="11">
        <f t="shared" si="379"/>
        <v>0.47306601863102471</v>
      </c>
      <c r="C784" s="10">
        <v>2469</v>
      </c>
      <c r="D784" s="10">
        <v>605</v>
      </c>
      <c r="E784" s="14">
        <f t="shared" si="383"/>
        <v>304</v>
      </c>
      <c r="F784" s="11">
        <f t="shared" si="380"/>
        <v>0.24503847711624138</v>
      </c>
      <c r="G784" s="11">
        <f t="shared" si="389"/>
        <v>0.15789473684210525</v>
      </c>
      <c r="H784" s="8">
        <v>1301</v>
      </c>
      <c r="I784" s="15">
        <f t="shared" si="384"/>
        <v>149</v>
      </c>
      <c r="J784" s="13">
        <v>0.43049999999999999</v>
      </c>
      <c r="K784" s="13">
        <v>0</v>
      </c>
      <c r="Y784" s="3"/>
      <c r="Z784" s="3"/>
      <c r="AA784" s="3"/>
      <c r="AB784" s="3"/>
      <c r="AC784" s="3"/>
      <c r="AF784" s="7">
        <v>0.58333333333333337</v>
      </c>
      <c r="AG784" s="11">
        <f t="shared" si="382"/>
        <v>0.65857043719639141</v>
      </c>
      <c r="AH784" s="10">
        <v>2882</v>
      </c>
      <c r="AI784" s="10">
        <v>125</v>
      </c>
      <c r="AJ784" s="14">
        <f t="shared" si="385"/>
        <v>346</v>
      </c>
      <c r="AK784" s="11">
        <f t="shared" si="386"/>
        <v>4.3372657876474673E-2</v>
      </c>
      <c r="AL784" s="11">
        <f t="shared" si="390"/>
        <v>1.7341040462427744E-2</v>
      </c>
      <c r="AM784" s="8">
        <v>984</v>
      </c>
      <c r="AN784" s="15">
        <f t="shared" si="391"/>
        <v>109</v>
      </c>
      <c r="AO784" s="13">
        <v>7.0300000000000001E-2</v>
      </c>
      <c r="AP784" s="13">
        <v>0</v>
      </c>
      <c r="AS784" s="2"/>
      <c r="AT784" s="3"/>
    </row>
    <row r="785" spans="1:46" s="17" customFormat="1" x14ac:dyDescent="0.25">
      <c r="A785" s="7">
        <v>0.60416666666666663</v>
      </c>
      <c r="B785" s="11">
        <f t="shared" si="379"/>
        <v>0.46542056074766353</v>
      </c>
      <c r="C785" s="10">
        <v>2675</v>
      </c>
      <c r="D785" s="10">
        <v>637</v>
      </c>
      <c r="E785" s="14">
        <f t="shared" si="383"/>
        <v>206</v>
      </c>
      <c r="F785" s="11">
        <f t="shared" si="380"/>
        <v>0.23813084112149532</v>
      </c>
      <c r="G785" s="11">
        <f t="shared" si="389"/>
        <v>0.1553398058252427</v>
      </c>
      <c r="H785" s="8">
        <v>1430</v>
      </c>
      <c r="I785" s="15">
        <f t="shared" si="384"/>
        <v>129</v>
      </c>
      <c r="J785" s="13">
        <v>0.43830000000000002</v>
      </c>
      <c r="K785" s="13">
        <v>0</v>
      </c>
      <c r="Y785" s="3"/>
      <c r="Z785" s="3"/>
      <c r="AA785" s="3"/>
      <c r="AB785" s="3"/>
      <c r="AC785" s="3"/>
      <c r="AF785" s="7">
        <v>0.60416666666666663</v>
      </c>
      <c r="AG785" s="11">
        <f t="shared" si="382"/>
        <v>0.65585642317380355</v>
      </c>
      <c r="AH785" s="10">
        <v>3176</v>
      </c>
      <c r="AI785" s="10">
        <v>129</v>
      </c>
      <c r="AJ785" s="14">
        <f t="shared" si="385"/>
        <v>294</v>
      </c>
      <c r="AK785" s="11">
        <f t="shared" si="386"/>
        <v>4.0617128463476072E-2</v>
      </c>
      <c r="AL785" s="11">
        <f t="shared" si="390"/>
        <v>1.3605442176870748E-2</v>
      </c>
      <c r="AM785" s="8">
        <v>1093</v>
      </c>
      <c r="AN785" s="15">
        <f t="shared" si="391"/>
        <v>109</v>
      </c>
      <c r="AO785" s="13">
        <v>7.0400000000000004E-2</v>
      </c>
      <c r="AP785" s="13">
        <v>0</v>
      </c>
      <c r="AS785" s="2"/>
      <c r="AT785" s="3"/>
    </row>
    <row r="786" spans="1:46" s="17" customFormat="1" x14ac:dyDescent="0.25">
      <c r="A786" s="7">
        <v>0.625</v>
      </c>
      <c r="B786" s="11">
        <f t="shared" si="379"/>
        <v>0.45973847212663455</v>
      </c>
      <c r="C786" s="10">
        <v>2906</v>
      </c>
      <c r="D786" s="10">
        <v>741</v>
      </c>
      <c r="E786" s="14">
        <f t="shared" si="383"/>
        <v>231</v>
      </c>
      <c r="F786" s="11">
        <f t="shared" si="380"/>
        <v>0.25498967653131455</v>
      </c>
      <c r="G786" s="11">
        <f t="shared" si="389"/>
        <v>0.45021645021645024</v>
      </c>
      <c r="H786" s="8">
        <v>1570</v>
      </c>
      <c r="I786" s="15">
        <f t="shared" si="384"/>
        <v>140</v>
      </c>
      <c r="J786" s="13">
        <v>0.45490000000000003</v>
      </c>
      <c r="K786" s="13">
        <v>0</v>
      </c>
      <c r="Y786" s="3"/>
      <c r="Z786" s="3"/>
      <c r="AA786" s="3"/>
      <c r="AB786" s="3"/>
      <c r="AC786" s="3"/>
      <c r="AF786" s="7">
        <v>0.62847222222222221</v>
      </c>
      <c r="AG786" s="11">
        <f t="shared" si="382"/>
        <v>0.65584602125825908</v>
      </c>
      <c r="AH786" s="10">
        <v>3481</v>
      </c>
      <c r="AI786" s="10">
        <v>137</v>
      </c>
      <c r="AJ786" s="14">
        <f t="shared" si="385"/>
        <v>305</v>
      </c>
      <c r="AK786" s="11">
        <f t="shared" si="386"/>
        <v>3.9356506750933641E-2</v>
      </c>
      <c r="AL786" s="11">
        <f t="shared" si="390"/>
        <v>2.6229508196721311E-2</v>
      </c>
      <c r="AM786" s="8">
        <v>1198</v>
      </c>
      <c r="AN786" s="15">
        <f t="shared" si="391"/>
        <v>105</v>
      </c>
      <c r="AO786" s="13">
        <v>6.7799999999999999E-2</v>
      </c>
      <c r="AP786" s="13">
        <v>0</v>
      </c>
      <c r="AS786" s="2"/>
      <c r="AT786" s="3"/>
    </row>
    <row r="787" spans="1:46" s="17" customFormat="1" x14ac:dyDescent="0.25">
      <c r="A787" s="7">
        <v>0.64583333333333337</v>
      </c>
      <c r="B787" s="11">
        <f t="shared" si="379"/>
        <v>0.4596292805529375</v>
      </c>
      <c r="C787" s="10">
        <v>3183</v>
      </c>
      <c r="D787" s="10">
        <v>772</v>
      </c>
      <c r="E787" s="14">
        <f t="shared" si="383"/>
        <v>277</v>
      </c>
      <c r="F787" s="11">
        <f t="shared" si="380"/>
        <v>0.24253848570530945</v>
      </c>
      <c r="G787" s="11">
        <f t="shared" si="389"/>
        <v>0.11191335740072202</v>
      </c>
      <c r="H787" s="8">
        <v>1720</v>
      </c>
      <c r="I787" s="15">
        <f t="shared" si="384"/>
        <v>150</v>
      </c>
      <c r="J787" s="13">
        <v>0.42549999999999999</v>
      </c>
      <c r="K787" s="13">
        <v>0</v>
      </c>
      <c r="Y787" s="3"/>
      <c r="Z787" s="3"/>
      <c r="AA787" s="3"/>
      <c r="AB787" s="3"/>
      <c r="AC787" s="3"/>
      <c r="AF787" s="7">
        <v>0.64583333333333337</v>
      </c>
      <c r="AG787" s="11">
        <f t="shared" si="382"/>
        <v>0.65786694825765579</v>
      </c>
      <c r="AH787" s="10">
        <v>3788</v>
      </c>
      <c r="AI787" s="10">
        <v>142</v>
      </c>
      <c r="AJ787" s="14">
        <f t="shared" si="385"/>
        <v>307</v>
      </c>
      <c r="AK787" s="11">
        <f t="shared" si="386"/>
        <v>3.7486800422386481E-2</v>
      </c>
      <c r="AL787" s="11">
        <f t="shared" si="390"/>
        <v>1.6286644951140065E-2</v>
      </c>
      <c r="AM787" s="8">
        <v>1296</v>
      </c>
      <c r="AN787" s="15">
        <f t="shared" si="391"/>
        <v>98</v>
      </c>
      <c r="AO787" s="13">
        <v>6.6500000000000004E-2</v>
      </c>
      <c r="AP787" s="13">
        <v>0</v>
      </c>
      <c r="AS787" s="2"/>
      <c r="AT787" s="3"/>
    </row>
    <row r="788" spans="1:46" s="17" customFormat="1" x14ac:dyDescent="0.25">
      <c r="A788" s="7">
        <v>0.66666666666666663</v>
      </c>
      <c r="B788" s="11">
        <f t="shared" si="379"/>
        <v>0.46043376318874563</v>
      </c>
      <c r="C788" s="10">
        <v>3412</v>
      </c>
      <c r="D788" s="10">
        <v>808</v>
      </c>
      <c r="E788" s="14">
        <f t="shared" si="383"/>
        <v>229</v>
      </c>
      <c r="F788" s="11">
        <f t="shared" si="380"/>
        <v>0.23681125439624853</v>
      </c>
      <c r="G788" s="11">
        <f t="shared" si="389"/>
        <v>0.15720524017467249</v>
      </c>
      <c r="H788" s="8">
        <v>1841</v>
      </c>
      <c r="I788" s="15">
        <f t="shared" si="384"/>
        <v>121</v>
      </c>
      <c r="J788" s="13">
        <v>0.43959999999999999</v>
      </c>
      <c r="K788" s="13">
        <v>9.0899999999999995E-2</v>
      </c>
      <c r="Y788" s="3"/>
      <c r="Z788" s="3"/>
      <c r="AA788" s="3"/>
      <c r="AB788" s="3"/>
      <c r="AC788" s="3"/>
      <c r="AF788" s="7">
        <v>0.66666666666666663</v>
      </c>
      <c r="AG788" s="11">
        <f t="shared" si="382"/>
        <v>0.65704500978473579</v>
      </c>
      <c r="AH788" s="10">
        <v>4088</v>
      </c>
      <c r="AI788" s="10">
        <v>146</v>
      </c>
      <c r="AJ788" s="14">
        <f>AH788-AH787</f>
        <v>300</v>
      </c>
      <c r="AK788" s="11">
        <f t="shared" si="386"/>
        <v>3.5714285714285712E-2</v>
      </c>
      <c r="AL788" s="11">
        <f t="shared" si="390"/>
        <v>1.3333333333333334E-2</v>
      </c>
      <c r="AM788" s="8">
        <v>1402</v>
      </c>
      <c r="AN788" s="15">
        <f t="shared" si="391"/>
        <v>106</v>
      </c>
      <c r="AO788" s="13">
        <v>6.4399999999999999E-2</v>
      </c>
      <c r="AP788" s="13">
        <v>0</v>
      </c>
      <c r="AS788" s="2"/>
      <c r="AT788" s="3"/>
    </row>
    <row r="789" spans="1:46" s="17" customFormat="1" x14ac:dyDescent="0.25">
      <c r="A789" s="7">
        <v>0.69444444444444453</v>
      </c>
      <c r="B789" s="11">
        <f t="shared" si="379"/>
        <v>0.46476241324079015</v>
      </c>
      <c r="C789" s="10">
        <v>3746</v>
      </c>
      <c r="D789" s="10">
        <v>847</v>
      </c>
      <c r="E789" s="14">
        <f t="shared" si="383"/>
        <v>334</v>
      </c>
      <c r="F789" s="11">
        <f t="shared" si="380"/>
        <v>0.22610784837159636</v>
      </c>
      <c r="G789" s="11">
        <f t="shared" si="389"/>
        <v>0.11676646706586827</v>
      </c>
      <c r="H789" s="8">
        <v>2005</v>
      </c>
      <c r="I789" s="15">
        <f t="shared" si="384"/>
        <v>164</v>
      </c>
      <c r="J789" s="13">
        <v>0.43730000000000002</v>
      </c>
      <c r="K789" s="13">
        <v>9.0899999999999995E-2</v>
      </c>
      <c r="Y789" s="3"/>
      <c r="Z789" s="3"/>
      <c r="AA789" s="3"/>
      <c r="AB789" s="3"/>
      <c r="AC789" s="3"/>
      <c r="AF789" s="7">
        <v>0.6875</v>
      </c>
      <c r="AG789" s="11">
        <f t="shared" si="382"/>
        <v>0.65803226539422854</v>
      </c>
      <c r="AH789" s="10">
        <v>4401</v>
      </c>
      <c r="AI789" s="10">
        <v>153</v>
      </c>
      <c r="AJ789" s="14">
        <f t="shared" ref="AJ789:AJ792" si="392">AH789-AH788</f>
        <v>313</v>
      </c>
      <c r="AK789" s="11">
        <f t="shared" si="386"/>
        <v>3.4764826175869123E-2</v>
      </c>
      <c r="AL789" s="11">
        <f t="shared" si="390"/>
        <v>2.2364217252396165E-2</v>
      </c>
      <c r="AM789" s="8">
        <v>1505</v>
      </c>
      <c r="AN789" s="15">
        <f t="shared" si="391"/>
        <v>103</v>
      </c>
      <c r="AO789" s="13">
        <v>5.96E-2</v>
      </c>
      <c r="AP789" s="13">
        <v>0</v>
      </c>
      <c r="AS789" s="2"/>
      <c r="AT789" s="3"/>
    </row>
    <row r="790" spans="1:46" s="17" customFormat="1" x14ac:dyDescent="0.25">
      <c r="A790" s="7">
        <v>0.70833333333333337</v>
      </c>
      <c r="B790" s="11">
        <f t="shared" si="379"/>
        <v>0.46850493296230711</v>
      </c>
      <c r="C790" s="10">
        <v>3953</v>
      </c>
      <c r="D790" s="10">
        <v>863</v>
      </c>
      <c r="E790" s="14">
        <f t="shared" si="383"/>
        <v>207</v>
      </c>
      <c r="F790" s="11">
        <f t="shared" si="380"/>
        <v>0.21831520364280294</v>
      </c>
      <c r="G790" s="11">
        <f t="shared" si="389"/>
        <v>7.7294685990338161E-2</v>
      </c>
      <c r="H790" s="8">
        <v>2101</v>
      </c>
      <c r="I790" s="15">
        <f t="shared" si="384"/>
        <v>96</v>
      </c>
      <c r="J790" s="13">
        <v>0.44479999999999997</v>
      </c>
      <c r="K790" s="13">
        <v>9.0899999999999995E-2</v>
      </c>
      <c r="Y790" s="3"/>
      <c r="Z790" s="3"/>
      <c r="AA790" s="3"/>
      <c r="AB790" s="3"/>
      <c r="AC790" s="3"/>
      <c r="AF790" s="7">
        <v>0.70833333333333337</v>
      </c>
      <c r="AG790" s="11">
        <f t="shared" si="382"/>
        <v>0.66181127295756803</v>
      </c>
      <c r="AH790" s="10">
        <v>4737</v>
      </c>
      <c r="AI790" s="10">
        <v>159</v>
      </c>
      <c r="AJ790" s="14">
        <f t="shared" si="392"/>
        <v>336</v>
      </c>
      <c r="AK790" s="11">
        <f t="shared" si="386"/>
        <v>3.356554781507283E-2</v>
      </c>
      <c r="AL790" s="11">
        <f t="shared" si="390"/>
        <v>1.7857142857142856E-2</v>
      </c>
      <c r="AM790" s="8">
        <v>1602</v>
      </c>
      <c r="AN790" s="15">
        <f t="shared" si="391"/>
        <v>97</v>
      </c>
      <c r="AO790" s="13">
        <v>5.5800000000000002E-2</v>
      </c>
      <c r="AP790" s="13">
        <v>0</v>
      </c>
      <c r="AS790" s="2"/>
      <c r="AT790" s="3"/>
    </row>
    <row r="791" spans="1:46" s="17" customFormat="1" x14ac:dyDescent="0.25">
      <c r="A791" s="7">
        <v>0.72916666666666663</v>
      </c>
      <c r="B791" s="11">
        <f t="shared" si="379"/>
        <v>0.46598639455782315</v>
      </c>
      <c r="C791" s="10">
        <v>4116</v>
      </c>
      <c r="D791" s="10">
        <v>891</v>
      </c>
      <c r="E791" s="14">
        <f t="shared" si="383"/>
        <v>163</v>
      </c>
      <c r="F791" s="11">
        <f t="shared" si="380"/>
        <v>0.21647230320699709</v>
      </c>
      <c r="G791" s="11">
        <f t="shared" si="389"/>
        <v>0.17177914110429449</v>
      </c>
      <c r="H791" s="8">
        <v>2198</v>
      </c>
      <c r="I791" s="15">
        <f t="shared" si="384"/>
        <v>97</v>
      </c>
      <c r="J791" s="13">
        <v>0.45329999999999998</v>
      </c>
      <c r="K791" s="13">
        <v>9.0899999999999995E-2</v>
      </c>
      <c r="Y791" s="3"/>
      <c r="Z791" s="3"/>
      <c r="AA791" s="3"/>
      <c r="AB791" s="3"/>
      <c r="AC791" s="3"/>
      <c r="AF791" s="7">
        <v>0.72916666666666663</v>
      </c>
      <c r="AG791" s="11">
        <f t="shared" si="382"/>
        <v>0.6605136436597111</v>
      </c>
      <c r="AH791" s="10">
        <v>4984</v>
      </c>
      <c r="AI791" s="10">
        <v>163</v>
      </c>
      <c r="AJ791" s="14">
        <f t="shared" si="392"/>
        <v>247</v>
      </c>
      <c r="AK791" s="11">
        <f t="shared" si="386"/>
        <v>3.2704654895666131E-2</v>
      </c>
      <c r="AL791" s="11">
        <f t="shared" si="390"/>
        <v>1.6194331983805668E-2</v>
      </c>
      <c r="AM791" s="8">
        <v>1692</v>
      </c>
      <c r="AN791" s="15">
        <f t="shared" si="391"/>
        <v>90</v>
      </c>
      <c r="AO791" s="13">
        <v>5.8900000000000001E-2</v>
      </c>
      <c r="AP791" s="13">
        <v>0</v>
      </c>
      <c r="AS791" s="2"/>
      <c r="AT791" s="3"/>
    </row>
    <row r="792" spans="1:46" s="17" customFormat="1" x14ac:dyDescent="0.25">
      <c r="A792" s="7">
        <v>0.75</v>
      </c>
      <c r="B792" s="11">
        <f t="shared" si="379"/>
        <v>0.46828358208955223</v>
      </c>
      <c r="C792" s="10">
        <v>4288</v>
      </c>
      <c r="D792" s="10">
        <v>922</v>
      </c>
      <c r="E792" s="14">
        <f t="shared" si="383"/>
        <v>172</v>
      </c>
      <c r="F792" s="11">
        <f t="shared" si="380"/>
        <v>0.2150186567164179</v>
      </c>
      <c r="G792" s="11">
        <f t="shared" si="389"/>
        <v>0.18023255813953487</v>
      </c>
      <c r="H792" s="8">
        <v>2280</v>
      </c>
      <c r="I792" s="15">
        <f t="shared" si="384"/>
        <v>82</v>
      </c>
      <c r="J792" s="13">
        <v>0.47060000000000002</v>
      </c>
      <c r="K792" s="13">
        <v>9.0899999999999995E-2</v>
      </c>
      <c r="Y792" s="3"/>
      <c r="Z792" s="3"/>
      <c r="AA792" s="3"/>
      <c r="AB792" s="3"/>
      <c r="AC792" s="3"/>
      <c r="AF792" s="7">
        <v>0.75</v>
      </c>
      <c r="AG792" s="11">
        <f t="shared" si="382"/>
        <v>0.66026871401151632</v>
      </c>
      <c r="AH792" s="10">
        <v>5210</v>
      </c>
      <c r="AI792" s="10">
        <v>165</v>
      </c>
      <c r="AJ792" s="14">
        <f t="shared" si="392"/>
        <v>226</v>
      </c>
      <c r="AK792" s="11">
        <f t="shared" si="386"/>
        <v>3.166986564299424E-2</v>
      </c>
      <c r="AL792" s="11">
        <f t="shared" si="390"/>
        <v>8.8495575221238937E-3</v>
      </c>
      <c r="AM792" s="8">
        <v>1770</v>
      </c>
      <c r="AN792" s="15">
        <f t="shared" si="391"/>
        <v>78</v>
      </c>
      <c r="AO792" s="13">
        <v>6.0100000000000001E-2</v>
      </c>
      <c r="AP792" s="13">
        <v>0</v>
      </c>
      <c r="AS792" s="2"/>
      <c r="AT792" s="3"/>
    </row>
    <row r="793" spans="1:46" s="17" customFormat="1" x14ac:dyDescent="0.15">
      <c r="F793" s="2"/>
      <c r="Y793" s="3"/>
      <c r="Z793" s="3"/>
      <c r="AA793" s="3"/>
      <c r="AB793" s="3"/>
      <c r="AC793" s="3"/>
      <c r="AH793" s="2"/>
      <c r="AI793" s="2"/>
      <c r="AJ793" s="2"/>
      <c r="AK793" s="2"/>
      <c r="AL793" s="2"/>
      <c r="AM793" s="2"/>
      <c r="AN793" s="2"/>
      <c r="AO793" s="5"/>
      <c r="AP793" s="2"/>
      <c r="AS793" s="2"/>
      <c r="AT793" s="3"/>
    </row>
    <row r="794" spans="1:46" s="17" customFormat="1" x14ac:dyDescent="0.15">
      <c r="F794" s="2"/>
      <c r="Y794" s="3"/>
      <c r="Z794" s="3"/>
      <c r="AA794" s="3"/>
      <c r="AB794" s="3"/>
      <c r="AC794" s="3"/>
      <c r="AH794" s="2"/>
      <c r="AI794" s="2"/>
      <c r="AJ794" s="2"/>
      <c r="AK794" s="2"/>
      <c r="AL794" s="2"/>
      <c r="AM794" s="2"/>
      <c r="AN794" s="2"/>
      <c r="AO794" s="5"/>
      <c r="AP794" s="2"/>
      <c r="AS794" s="2"/>
      <c r="AT794" s="3"/>
    </row>
    <row r="795" spans="1:46" s="17" customFormat="1" x14ac:dyDescent="0.15">
      <c r="F795" s="2"/>
      <c r="Y795" s="3"/>
      <c r="Z795" s="3"/>
      <c r="AA795" s="3"/>
      <c r="AB795" s="3"/>
      <c r="AC795" s="3"/>
      <c r="AH795" s="2"/>
      <c r="AI795" s="2"/>
      <c r="AJ795" s="2"/>
      <c r="AK795" s="2"/>
      <c r="AL795" s="2"/>
      <c r="AM795" s="2"/>
      <c r="AN795" s="2"/>
      <c r="AO795" s="5"/>
      <c r="AP795" s="2"/>
      <c r="AS795" s="2"/>
      <c r="AT795" s="3"/>
    </row>
    <row r="796" spans="1:46" s="17" customFormat="1" x14ac:dyDescent="0.15">
      <c r="F796" s="2"/>
      <c r="Y796" s="3"/>
      <c r="Z796" s="3"/>
      <c r="AA796" s="3"/>
      <c r="AB796" s="3"/>
      <c r="AC796" s="3"/>
      <c r="AH796" s="2"/>
      <c r="AI796" s="2"/>
      <c r="AJ796" s="2"/>
      <c r="AK796" s="2"/>
      <c r="AL796" s="2"/>
      <c r="AM796" s="2"/>
      <c r="AN796" s="2"/>
      <c r="AO796" s="5"/>
      <c r="AP796" s="2"/>
      <c r="AS796" s="2"/>
      <c r="AT796" s="3"/>
    </row>
    <row r="797" spans="1:46" s="17" customFormat="1" x14ac:dyDescent="0.15">
      <c r="F797" s="2"/>
      <c r="Y797" s="3"/>
      <c r="Z797" s="3"/>
      <c r="AA797" s="3"/>
      <c r="AB797" s="3"/>
      <c r="AC797" s="3"/>
      <c r="AH797" s="2"/>
      <c r="AI797" s="2"/>
      <c r="AJ797" s="2"/>
      <c r="AK797" s="2"/>
      <c r="AL797" s="2"/>
      <c r="AM797" s="2"/>
      <c r="AN797" s="2"/>
      <c r="AO797" s="5"/>
      <c r="AP797" s="2"/>
      <c r="AS797" s="2"/>
      <c r="AT797" s="3"/>
    </row>
    <row r="798" spans="1:46" s="17" customFormat="1" x14ac:dyDescent="0.15">
      <c r="F798" s="2"/>
      <c r="Y798" s="3"/>
      <c r="Z798" s="3"/>
      <c r="AA798" s="3"/>
      <c r="AB798" s="3"/>
      <c r="AC798" s="3"/>
      <c r="AH798" s="2"/>
      <c r="AI798" s="2"/>
      <c r="AJ798" s="2"/>
      <c r="AK798" s="2"/>
      <c r="AL798" s="2"/>
      <c r="AM798" s="2"/>
      <c r="AN798" s="2"/>
      <c r="AO798" s="5"/>
      <c r="AP798" s="2"/>
      <c r="AS798" s="2"/>
      <c r="AT798" s="3"/>
    </row>
    <row r="799" spans="1:46" s="17" customFormat="1" x14ac:dyDescent="0.15">
      <c r="F799" s="2"/>
      <c r="Y799" s="3"/>
      <c r="Z799" s="3"/>
      <c r="AA799" s="3"/>
      <c r="AB799" s="3"/>
      <c r="AC799" s="3"/>
      <c r="AH799" s="2"/>
      <c r="AI799" s="2"/>
      <c r="AJ799" s="2"/>
      <c r="AK799" s="2"/>
      <c r="AL799" s="2"/>
      <c r="AM799" s="2"/>
      <c r="AN799" s="2"/>
      <c r="AO799" s="5"/>
      <c r="AP799" s="2"/>
      <c r="AS799" s="2"/>
      <c r="AT799" s="3"/>
    </row>
    <row r="800" spans="1:46" s="17" customFormat="1" x14ac:dyDescent="0.15">
      <c r="A800" s="35">
        <v>43884</v>
      </c>
      <c r="B800" s="36"/>
      <c r="C800" s="36"/>
      <c r="D800" s="36"/>
      <c r="E800" s="36"/>
      <c r="F800" s="36"/>
      <c r="G800" s="37"/>
      <c r="Y800" s="3"/>
      <c r="Z800" s="3"/>
      <c r="AA800" s="3"/>
      <c r="AB800" s="3"/>
      <c r="AC800" s="3"/>
      <c r="AF800" s="35">
        <v>43883</v>
      </c>
      <c r="AG800" s="36"/>
      <c r="AH800" s="36"/>
      <c r="AI800" s="36"/>
      <c r="AJ800" s="36"/>
      <c r="AK800" s="36"/>
      <c r="AL800" s="37"/>
      <c r="AS800" s="2"/>
      <c r="AT800" s="3"/>
    </row>
    <row r="801" spans="1:46" s="17" customFormat="1" ht="36" x14ac:dyDescent="0.25">
      <c r="A801" s="38" t="s">
        <v>72</v>
      </c>
      <c r="B801" s="39"/>
      <c r="C801" s="39"/>
      <c r="D801" s="39"/>
      <c r="E801" s="39"/>
      <c r="F801" s="39"/>
      <c r="G801" s="40"/>
      <c r="H801" s="18"/>
      <c r="I801" s="18"/>
      <c r="J801" s="18"/>
      <c r="K801" s="18"/>
      <c r="Y801" s="3"/>
      <c r="Z801" s="3"/>
      <c r="AA801" s="3"/>
      <c r="AB801" s="3"/>
      <c r="AC801" s="3"/>
      <c r="AF801" s="38" t="s">
        <v>75</v>
      </c>
      <c r="AG801" s="39"/>
      <c r="AH801" s="39"/>
      <c r="AI801" s="39"/>
      <c r="AJ801" s="39"/>
      <c r="AK801" s="39"/>
      <c r="AL801" s="40"/>
      <c r="AM801" s="18"/>
      <c r="AN801" s="18"/>
      <c r="AO801" s="18"/>
      <c r="AP801" s="18"/>
      <c r="AS801" s="2"/>
      <c r="AT801" s="3"/>
    </row>
    <row r="802" spans="1:46" s="17" customFormat="1" x14ac:dyDescent="0.25">
      <c r="A802" s="9" t="s">
        <v>0</v>
      </c>
      <c r="B802" s="16" t="s">
        <v>70</v>
      </c>
      <c r="C802" s="9" t="s">
        <v>1</v>
      </c>
      <c r="D802" s="9" t="s">
        <v>2</v>
      </c>
      <c r="E802" s="9" t="s">
        <v>3</v>
      </c>
      <c r="F802" s="9" t="s">
        <v>4</v>
      </c>
      <c r="G802" s="9" t="s">
        <v>5</v>
      </c>
      <c r="H802" s="6" t="s">
        <v>6</v>
      </c>
      <c r="I802" s="9" t="s">
        <v>7</v>
      </c>
      <c r="J802" s="9" t="s">
        <v>8</v>
      </c>
      <c r="K802" s="9" t="s">
        <v>71</v>
      </c>
      <c r="Y802" s="3"/>
      <c r="Z802" s="3"/>
      <c r="AA802" s="3"/>
      <c r="AB802" s="3"/>
      <c r="AC802" s="3"/>
      <c r="AF802" s="9" t="s">
        <v>0</v>
      </c>
      <c r="AG802" s="16" t="s">
        <v>70</v>
      </c>
      <c r="AH802" s="9" t="s">
        <v>1</v>
      </c>
      <c r="AI802" s="9" t="s">
        <v>2</v>
      </c>
      <c r="AJ802" s="9" t="s">
        <v>3</v>
      </c>
      <c r="AK802" s="9" t="s">
        <v>4</v>
      </c>
      <c r="AL802" s="9" t="s">
        <v>5</v>
      </c>
      <c r="AM802" s="6" t="s">
        <v>6</v>
      </c>
      <c r="AN802" s="9" t="s">
        <v>7</v>
      </c>
      <c r="AO802" s="9" t="s">
        <v>8</v>
      </c>
      <c r="AP802" s="9" t="s">
        <v>71</v>
      </c>
      <c r="AS802" s="2"/>
      <c r="AT802" s="3"/>
    </row>
    <row r="803" spans="1:46" s="17" customFormat="1" x14ac:dyDescent="0.25">
      <c r="A803" s="7">
        <v>0.39583333333333331</v>
      </c>
      <c r="B803" s="11">
        <f>(C803-H803)/C803</f>
        <v>9.8039215686274508E-3</v>
      </c>
      <c r="C803" s="10">
        <v>102</v>
      </c>
      <c r="D803" s="10">
        <v>101</v>
      </c>
      <c r="E803" s="10">
        <v>102</v>
      </c>
      <c r="F803" s="11">
        <f>D803/C803</f>
        <v>0.99019607843137258</v>
      </c>
      <c r="G803" s="12">
        <f>D803/C803</f>
        <v>0.99019607843137258</v>
      </c>
      <c r="H803" s="8">
        <v>101</v>
      </c>
      <c r="I803" s="15">
        <v>101</v>
      </c>
      <c r="J803" s="13">
        <v>1</v>
      </c>
      <c r="K803" s="13" t="s">
        <v>74</v>
      </c>
      <c r="Y803" s="3"/>
      <c r="Z803" s="3"/>
      <c r="AA803" s="3"/>
      <c r="AB803" s="3"/>
      <c r="AC803" s="3"/>
      <c r="AF803" s="7">
        <v>0.39583333333333331</v>
      </c>
      <c r="AG803" s="11">
        <f>(AH803-AM803)/AH803</f>
        <v>0.10476190476190476</v>
      </c>
      <c r="AH803" s="10">
        <v>105</v>
      </c>
      <c r="AI803" s="10">
        <v>94</v>
      </c>
      <c r="AJ803" s="10">
        <v>105</v>
      </c>
      <c r="AK803" s="11">
        <f>AI803/AH803</f>
        <v>0.89523809523809528</v>
      </c>
      <c r="AL803" s="12">
        <f>AI803/AH803</f>
        <v>0.89523809523809528</v>
      </c>
      <c r="AM803" s="8">
        <v>94</v>
      </c>
      <c r="AN803" s="15">
        <v>94</v>
      </c>
      <c r="AO803" s="13">
        <v>0.875</v>
      </c>
      <c r="AP803" s="13" t="s">
        <v>74</v>
      </c>
      <c r="AS803" s="2"/>
      <c r="AT803" s="3"/>
    </row>
    <row r="804" spans="1:46" s="17" customFormat="1" x14ac:dyDescent="0.25">
      <c r="A804" s="7">
        <v>0.41805555555555557</v>
      </c>
      <c r="B804" s="11">
        <f t="shared" ref="B804:B820" si="393">(C804-H804)/C804</f>
        <v>3.5555555555555556E-2</v>
      </c>
      <c r="C804" s="10">
        <v>225</v>
      </c>
      <c r="D804" s="10">
        <v>217</v>
      </c>
      <c r="E804" s="14">
        <f>C804-C803</f>
        <v>123</v>
      </c>
      <c r="F804" s="11">
        <f t="shared" ref="F804:F820" si="394">D804/C804</f>
        <v>0.96444444444444444</v>
      </c>
      <c r="G804" s="11">
        <f t="shared" ref="G804:G805" si="395">(D804-D803)/E804</f>
        <v>0.94308943089430897</v>
      </c>
      <c r="H804" s="8">
        <v>217</v>
      </c>
      <c r="I804" s="15">
        <f>H804-H803</f>
        <v>116</v>
      </c>
      <c r="J804" s="13">
        <v>1</v>
      </c>
      <c r="K804" s="13" t="s">
        <v>74</v>
      </c>
      <c r="Y804" s="3"/>
      <c r="Z804" s="3"/>
      <c r="AA804" s="3"/>
      <c r="AB804" s="3"/>
      <c r="AC804" s="3"/>
      <c r="AF804" s="7">
        <v>0.41666666666666669</v>
      </c>
      <c r="AG804" s="11">
        <f t="shared" ref="AG804:AG820" si="396">(AH804-AM804)/AH804</f>
        <v>0.1640625</v>
      </c>
      <c r="AH804" s="10">
        <v>256</v>
      </c>
      <c r="AI804" s="10">
        <v>205</v>
      </c>
      <c r="AJ804" s="14">
        <f>AH804-AH803</f>
        <v>151</v>
      </c>
      <c r="AK804" s="11">
        <f t="shared" ref="AK804:AK820" si="397">AI804/AH804</f>
        <v>0.80078125</v>
      </c>
      <c r="AL804" s="11">
        <f t="shared" ref="AL804:AL805" si="398">(AI804-AI803)/AJ804</f>
        <v>0.73509933774834435</v>
      </c>
      <c r="AM804" s="8">
        <v>214</v>
      </c>
      <c r="AN804" s="15">
        <f>AM804-AM803</f>
        <v>120</v>
      </c>
      <c r="AO804" s="13">
        <v>0.82609999999999995</v>
      </c>
      <c r="AP804" s="13" t="s">
        <v>74</v>
      </c>
      <c r="AS804" s="2"/>
      <c r="AT804" s="3"/>
    </row>
    <row r="805" spans="1:46" s="17" customFormat="1" x14ac:dyDescent="0.25">
      <c r="A805" s="7">
        <v>0.4375</v>
      </c>
      <c r="B805" s="11">
        <f t="shared" si="393"/>
        <v>0.14929577464788732</v>
      </c>
      <c r="C805" s="10">
        <v>355</v>
      </c>
      <c r="D805" s="10">
        <v>283</v>
      </c>
      <c r="E805" s="14">
        <f t="shared" ref="E805:E820" si="399">C805-C804</f>
        <v>130</v>
      </c>
      <c r="F805" s="11">
        <f t="shared" si="394"/>
        <v>0.79718309859154934</v>
      </c>
      <c r="G805" s="11">
        <f t="shared" si="395"/>
        <v>0.50769230769230766</v>
      </c>
      <c r="H805" s="8">
        <v>302</v>
      </c>
      <c r="I805" s="15">
        <f t="shared" ref="I805:I820" si="400">H805-H804</f>
        <v>85</v>
      </c>
      <c r="J805" s="13">
        <v>0.72970000000000002</v>
      </c>
      <c r="K805" s="13" t="s">
        <v>74</v>
      </c>
      <c r="Y805" s="3"/>
      <c r="Z805" s="3"/>
      <c r="AA805" s="3"/>
      <c r="AB805" s="3"/>
      <c r="AC805" s="3"/>
      <c r="AF805" s="7">
        <v>0.4375</v>
      </c>
      <c r="AG805" s="11">
        <f t="shared" si="396"/>
        <v>0.2997711670480549</v>
      </c>
      <c r="AH805" s="10">
        <v>437</v>
      </c>
      <c r="AI805" s="10">
        <v>228</v>
      </c>
      <c r="AJ805" s="14">
        <f t="shared" ref="AJ805:AJ820" si="401">AH805-AH804</f>
        <v>181</v>
      </c>
      <c r="AK805" s="11">
        <f t="shared" si="397"/>
        <v>0.52173913043478259</v>
      </c>
      <c r="AL805" s="11">
        <f t="shared" si="398"/>
        <v>0.1270718232044199</v>
      </c>
      <c r="AM805" s="8">
        <v>306</v>
      </c>
      <c r="AN805" s="15">
        <f t="shared" ref="AN805:AN820" si="402">AM805-AM804</f>
        <v>92</v>
      </c>
      <c r="AO805" s="13">
        <v>0.45829999999999999</v>
      </c>
      <c r="AP805" s="13" t="s">
        <v>74</v>
      </c>
      <c r="AS805" s="2"/>
      <c r="AT805" s="3"/>
    </row>
    <row r="806" spans="1:46" s="17" customFormat="1" x14ac:dyDescent="0.25">
      <c r="A806" s="7">
        <v>0.45833333333333331</v>
      </c>
      <c r="B806" s="11">
        <f t="shared" si="393"/>
        <v>0.25539568345323743</v>
      </c>
      <c r="C806" s="10">
        <v>556</v>
      </c>
      <c r="D806" s="10">
        <v>315</v>
      </c>
      <c r="E806" s="14">
        <f t="shared" si="399"/>
        <v>201</v>
      </c>
      <c r="F806" s="11">
        <f t="shared" si="394"/>
        <v>0.56654676258992809</v>
      </c>
      <c r="G806" s="11">
        <f>(D806-D805)/E806</f>
        <v>0.15920398009950248</v>
      </c>
      <c r="H806" s="8">
        <v>414</v>
      </c>
      <c r="I806" s="15">
        <f t="shared" si="400"/>
        <v>112</v>
      </c>
      <c r="J806" s="13">
        <v>0.54390000000000005</v>
      </c>
      <c r="K806" s="13" t="s">
        <v>74</v>
      </c>
      <c r="Y806" s="3"/>
      <c r="Z806" s="3"/>
      <c r="AA806" s="3"/>
      <c r="AB806" s="3"/>
      <c r="AC806" s="3"/>
      <c r="AF806" s="7">
        <v>0.45833333333333331</v>
      </c>
      <c r="AG806" s="11">
        <f t="shared" si="396"/>
        <v>0.36833855799373039</v>
      </c>
      <c r="AH806" s="10">
        <v>638</v>
      </c>
      <c r="AI806" s="10">
        <v>247</v>
      </c>
      <c r="AJ806" s="14">
        <f t="shared" si="401"/>
        <v>201</v>
      </c>
      <c r="AK806" s="11">
        <f t="shared" si="397"/>
        <v>0.38714733542319751</v>
      </c>
      <c r="AL806" s="11">
        <f>(AI806-AI805)/AJ806</f>
        <v>9.4527363184079602E-2</v>
      </c>
      <c r="AM806" s="8">
        <v>403</v>
      </c>
      <c r="AN806" s="15">
        <f t="shared" si="402"/>
        <v>97</v>
      </c>
      <c r="AO806" s="13">
        <v>0.3377</v>
      </c>
      <c r="AP806" s="13" t="s">
        <v>74</v>
      </c>
      <c r="AS806" s="2"/>
      <c r="AT806" s="3"/>
    </row>
    <row r="807" spans="1:46" s="17" customFormat="1" x14ac:dyDescent="0.25">
      <c r="A807" s="7">
        <v>0.47916666666666669</v>
      </c>
      <c r="B807" s="11">
        <f t="shared" si="393"/>
        <v>0.28240109140518416</v>
      </c>
      <c r="C807" s="10">
        <v>733</v>
      </c>
      <c r="D807" s="10">
        <v>390</v>
      </c>
      <c r="E807" s="14">
        <f t="shared" si="399"/>
        <v>177</v>
      </c>
      <c r="F807" s="11">
        <f t="shared" si="394"/>
        <v>0.53206002728512958</v>
      </c>
      <c r="G807" s="11">
        <f t="shared" ref="G807:G820" si="403">(D807-D806)/E807</f>
        <v>0.42372881355932202</v>
      </c>
      <c r="H807" s="8">
        <v>526</v>
      </c>
      <c r="I807" s="15">
        <f t="shared" si="400"/>
        <v>112</v>
      </c>
      <c r="J807" s="13">
        <v>0.50629999999999997</v>
      </c>
      <c r="K807" s="13">
        <v>1</v>
      </c>
      <c r="Y807" s="3"/>
      <c r="Z807" s="3"/>
      <c r="AA807" s="3"/>
      <c r="AB807" s="3"/>
      <c r="AC807" s="3"/>
      <c r="AF807" s="7">
        <v>0.47916666666666669</v>
      </c>
      <c r="AG807" s="11">
        <f t="shared" si="396"/>
        <v>0.38145539906103287</v>
      </c>
      <c r="AH807" s="10">
        <v>852</v>
      </c>
      <c r="AI807" s="10">
        <v>288</v>
      </c>
      <c r="AJ807" s="14">
        <f t="shared" si="401"/>
        <v>214</v>
      </c>
      <c r="AK807" s="11">
        <f t="shared" si="397"/>
        <v>0.3380281690140845</v>
      </c>
      <c r="AL807" s="11">
        <f t="shared" ref="AL807:AL820" si="404">(AI807-AI806)/AJ807</f>
        <v>0.19158878504672897</v>
      </c>
      <c r="AM807" s="8">
        <v>527</v>
      </c>
      <c r="AN807" s="15">
        <f t="shared" si="402"/>
        <v>124</v>
      </c>
      <c r="AO807" s="13">
        <v>0.31580000000000003</v>
      </c>
      <c r="AP807" s="13" t="s">
        <v>74</v>
      </c>
      <c r="AS807" s="2"/>
      <c r="AT807" s="3"/>
    </row>
    <row r="808" spans="1:46" s="17" customFormat="1" x14ac:dyDescent="0.25">
      <c r="A808" s="7">
        <v>0.5</v>
      </c>
      <c r="B808" s="11">
        <f t="shared" si="393"/>
        <v>0.35952637244348762</v>
      </c>
      <c r="C808" s="10">
        <v>929</v>
      </c>
      <c r="D808" s="10">
        <v>414</v>
      </c>
      <c r="E808" s="14">
        <f t="shared" si="399"/>
        <v>196</v>
      </c>
      <c r="F808" s="11">
        <f t="shared" si="394"/>
        <v>0.44564047362755649</v>
      </c>
      <c r="G808" s="11">
        <f t="shared" si="403"/>
        <v>0.12244897959183673</v>
      </c>
      <c r="H808" s="8">
        <v>595</v>
      </c>
      <c r="I808" s="15">
        <f t="shared" si="400"/>
        <v>69</v>
      </c>
      <c r="J808" s="13">
        <v>0.50539999999999996</v>
      </c>
      <c r="K808" s="13">
        <v>0.5</v>
      </c>
      <c r="Y808" s="3"/>
      <c r="Z808" s="3"/>
      <c r="AA808" s="3"/>
      <c r="AB808" s="3"/>
      <c r="AC808" s="3"/>
      <c r="AF808" s="7">
        <v>0.5</v>
      </c>
      <c r="AG808" s="11">
        <f t="shared" si="396"/>
        <v>0.41496598639455784</v>
      </c>
      <c r="AH808" s="10">
        <v>1029</v>
      </c>
      <c r="AI808" s="10">
        <v>321</v>
      </c>
      <c r="AJ808" s="14">
        <f t="shared" si="401"/>
        <v>177</v>
      </c>
      <c r="AK808" s="11">
        <f t="shared" si="397"/>
        <v>0.31195335276967928</v>
      </c>
      <c r="AL808" s="11">
        <f t="shared" si="404"/>
        <v>0.1864406779661017</v>
      </c>
      <c r="AM808" s="8">
        <v>602</v>
      </c>
      <c r="AN808" s="15">
        <f t="shared" si="402"/>
        <v>75</v>
      </c>
      <c r="AO808" s="13">
        <v>0.34189999999999998</v>
      </c>
      <c r="AP808" s="13" t="s">
        <v>74</v>
      </c>
      <c r="AS808" s="2"/>
      <c r="AT808" s="3"/>
    </row>
    <row r="809" spans="1:46" s="17" customFormat="1" x14ac:dyDescent="0.25">
      <c r="A809" s="7">
        <v>0.52083333333333337</v>
      </c>
      <c r="B809" s="11">
        <f t="shared" si="393"/>
        <v>0.39797794117647056</v>
      </c>
      <c r="C809" s="10">
        <v>1088</v>
      </c>
      <c r="D809" s="10">
        <v>426</v>
      </c>
      <c r="E809" s="14">
        <f t="shared" si="399"/>
        <v>159</v>
      </c>
      <c r="F809" s="11">
        <f t="shared" si="394"/>
        <v>0.39154411764705882</v>
      </c>
      <c r="G809" s="11">
        <f t="shared" si="403"/>
        <v>7.5471698113207544E-2</v>
      </c>
      <c r="H809" s="8">
        <v>655</v>
      </c>
      <c r="I809" s="15">
        <f t="shared" si="400"/>
        <v>60</v>
      </c>
      <c r="J809" s="13">
        <v>0.4587</v>
      </c>
      <c r="K809" s="13">
        <v>0.33329999999999999</v>
      </c>
      <c r="Y809" s="3"/>
      <c r="Z809" s="3"/>
      <c r="AA809" s="3"/>
      <c r="AB809" s="3"/>
      <c r="AC809" s="3"/>
      <c r="AF809" s="7">
        <v>0.52083333333333337</v>
      </c>
      <c r="AG809" s="11">
        <f t="shared" si="396"/>
        <v>0.45877551020408164</v>
      </c>
      <c r="AH809" s="10">
        <v>1225</v>
      </c>
      <c r="AI809" s="10">
        <v>326</v>
      </c>
      <c r="AJ809" s="14">
        <f t="shared" si="401"/>
        <v>196</v>
      </c>
      <c r="AK809" s="11">
        <f t="shared" si="397"/>
        <v>0.26612244897959186</v>
      </c>
      <c r="AL809" s="11">
        <f t="shared" si="404"/>
        <v>2.5510204081632654E-2</v>
      </c>
      <c r="AM809" s="8">
        <v>663</v>
      </c>
      <c r="AN809" s="15">
        <f t="shared" si="402"/>
        <v>61</v>
      </c>
      <c r="AO809" s="13">
        <v>0.30149999999999999</v>
      </c>
      <c r="AP809" s="13">
        <v>0</v>
      </c>
      <c r="AS809" s="2"/>
      <c r="AT809" s="3"/>
    </row>
    <row r="810" spans="1:46" s="17" customFormat="1" x14ac:dyDescent="0.25">
      <c r="A810" s="7">
        <v>0.54166666666666696</v>
      </c>
      <c r="B810" s="11">
        <f t="shared" si="393"/>
        <v>0.42409638554216866</v>
      </c>
      <c r="C810" s="10">
        <v>1245</v>
      </c>
      <c r="D810" s="10">
        <v>438</v>
      </c>
      <c r="E810" s="14">
        <f t="shared" si="399"/>
        <v>157</v>
      </c>
      <c r="F810" s="11">
        <f t="shared" si="394"/>
        <v>0.35180722891566263</v>
      </c>
      <c r="G810" s="11">
        <f t="shared" si="403"/>
        <v>7.6433121019108277E-2</v>
      </c>
      <c r="H810" s="8">
        <v>717</v>
      </c>
      <c r="I810" s="15">
        <f t="shared" si="400"/>
        <v>62</v>
      </c>
      <c r="J810" s="13">
        <v>0.4032</v>
      </c>
      <c r="K810" s="13">
        <v>0.33329999999999999</v>
      </c>
      <c r="Y810" s="3"/>
      <c r="Z810" s="3"/>
      <c r="AA810" s="3"/>
      <c r="AB810" s="3"/>
      <c r="AC810" s="3"/>
      <c r="AF810" s="7">
        <v>0.54166666666666696</v>
      </c>
      <c r="AG810" s="11">
        <f t="shared" si="396"/>
        <v>0.49723756906077349</v>
      </c>
      <c r="AH810" s="10">
        <v>1448</v>
      </c>
      <c r="AI810" s="10">
        <v>335</v>
      </c>
      <c r="AJ810" s="14">
        <f t="shared" si="401"/>
        <v>223</v>
      </c>
      <c r="AK810" s="11">
        <f t="shared" si="397"/>
        <v>0.231353591160221</v>
      </c>
      <c r="AL810" s="11">
        <f t="shared" si="404"/>
        <v>4.0358744394618833E-2</v>
      </c>
      <c r="AM810" s="8">
        <v>728</v>
      </c>
      <c r="AN810" s="15">
        <f t="shared" si="402"/>
        <v>65</v>
      </c>
      <c r="AO810" s="13">
        <v>0.32029999999999997</v>
      </c>
      <c r="AP810" s="13">
        <v>0</v>
      </c>
      <c r="AS810" s="2"/>
      <c r="AT810" s="3"/>
    </row>
    <row r="811" spans="1:46" s="17" customFormat="1" ht="15" customHeight="1" x14ac:dyDescent="0.25">
      <c r="A811" s="7">
        <v>0.5625</v>
      </c>
      <c r="B811" s="11">
        <f t="shared" si="393"/>
        <v>0.46258503401360546</v>
      </c>
      <c r="C811" s="10">
        <v>1470</v>
      </c>
      <c r="D811" s="10">
        <v>460</v>
      </c>
      <c r="E811" s="14">
        <f t="shared" si="399"/>
        <v>225</v>
      </c>
      <c r="F811" s="11">
        <f t="shared" si="394"/>
        <v>0.31292517006802723</v>
      </c>
      <c r="G811" s="11">
        <f t="shared" si="403"/>
        <v>9.7777777777777783E-2</v>
      </c>
      <c r="H811" s="8">
        <v>790</v>
      </c>
      <c r="I811" s="15">
        <f t="shared" si="400"/>
        <v>73</v>
      </c>
      <c r="J811" s="13">
        <v>0.37590000000000001</v>
      </c>
      <c r="K811" s="13">
        <v>0.25</v>
      </c>
      <c r="Y811" s="3"/>
      <c r="Z811" s="3"/>
      <c r="AA811" s="3"/>
      <c r="AB811" s="3"/>
      <c r="AC811" s="3"/>
      <c r="AF811" s="7">
        <v>0.5625</v>
      </c>
      <c r="AG811" s="11">
        <f t="shared" si="396"/>
        <v>0.52823315118397085</v>
      </c>
      <c r="AH811" s="10">
        <v>1647</v>
      </c>
      <c r="AI811" s="10">
        <v>339</v>
      </c>
      <c r="AJ811" s="14">
        <f t="shared" si="401"/>
        <v>199</v>
      </c>
      <c r="AK811" s="11">
        <f t="shared" si="397"/>
        <v>0.2058287795992714</v>
      </c>
      <c r="AL811" s="11">
        <f t="shared" si="404"/>
        <v>2.0100502512562814E-2</v>
      </c>
      <c r="AM811" s="8">
        <v>777</v>
      </c>
      <c r="AN811" s="15">
        <f t="shared" si="402"/>
        <v>49</v>
      </c>
      <c r="AO811" s="13">
        <v>0.30409999999999998</v>
      </c>
      <c r="AP811" s="13">
        <v>0</v>
      </c>
      <c r="AS811" s="2"/>
      <c r="AT811" s="3"/>
    </row>
    <row r="812" spans="1:46" s="17" customFormat="1" x14ac:dyDescent="0.25">
      <c r="A812" s="7">
        <v>0.58333333333333337</v>
      </c>
      <c r="B812" s="11">
        <f t="shared" si="393"/>
        <v>0.46556977452772702</v>
      </c>
      <c r="C812" s="10">
        <v>1641</v>
      </c>
      <c r="D812" s="10">
        <v>482</v>
      </c>
      <c r="E812" s="14">
        <f t="shared" si="399"/>
        <v>171</v>
      </c>
      <c r="F812" s="11">
        <f t="shared" si="394"/>
        <v>0.29372333942717854</v>
      </c>
      <c r="G812" s="11">
        <f t="shared" si="403"/>
        <v>0.12865497076023391</v>
      </c>
      <c r="H812" s="8">
        <v>877</v>
      </c>
      <c r="I812" s="15">
        <f t="shared" si="400"/>
        <v>87</v>
      </c>
      <c r="J812" s="13">
        <v>0.38059999999999999</v>
      </c>
      <c r="K812" s="13">
        <v>0.16669999999999999</v>
      </c>
      <c r="Y812" s="3"/>
      <c r="Z812" s="3"/>
      <c r="AA812" s="3"/>
      <c r="AB812" s="3"/>
      <c r="AC812" s="3"/>
      <c r="AF812" s="7">
        <v>0.59027777777777779</v>
      </c>
      <c r="AG812" s="11">
        <f t="shared" si="396"/>
        <v>0.54063974829575245</v>
      </c>
      <c r="AH812" s="10">
        <v>1907</v>
      </c>
      <c r="AI812" s="10">
        <v>347</v>
      </c>
      <c r="AJ812" s="14">
        <f t="shared" si="401"/>
        <v>260</v>
      </c>
      <c r="AK812" s="11">
        <f t="shared" si="397"/>
        <v>0.18196119559517568</v>
      </c>
      <c r="AL812" s="11">
        <f t="shared" si="404"/>
        <v>3.0769230769230771E-2</v>
      </c>
      <c r="AM812" s="8">
        <v>876</v>
      </c>
      <c r="AN812" s="15">
        <f t="shared" si="402"/>
        <v>99</v>
      </c>
      <c r="AO812" s="13">
        <v>0.3</v>
      </c>
      <c r="AP812" s="13">
        <v>0</v>
      </c>
      <c r="AS812" s="2"/>
      <c r="AT812" s="3"/>
    </row>
    <row r="813" spans="1:46" s="17" customFormat="1" x14ac:dyDescent="0.25">
      <c r="A813" s="7">
        <v>0.60416666666666663</v>
      </c>
      <c r="B813" s="11">
        <f t="shared" si="393"/>
        <v>0.47478070175438597</v>
      </c>
      <c r="C813" s="10">
        <v>1824</v>
      </c>
      <c r="D813" s="10">
        <v>498</v>
      </c>
      <c r="E813" s="14">
        <f t="shared" si="399"/>
        <v>183</v>
      </c>
      <c r="F813" s="11">
        <f t="shared" si="394"/>
        <v>0.27302631578947367</v>
      </c>
      <c r="G813" s="11">
        <f t="shared" si="403"/>
        <v>8.7431693989071038E-2</v>
      </c>
      <c r="H813" s="8">
        <v>958</v>
      </c>
      <c r="I813" s="15">
        <f t="shared" si="400"/>
        <v>81</v>
      </c>
      <c r="J813" s="13">
        <v>0.36209999999999998</v>
      </c>
      <c r="K813" s="13">
        <v>0.16669999999999999</v>
      </c>
      <c r="Y813" s="3"/>
      <c r="Z813" s="3"/>
      <c r="AA813" s="3"/>
      <c r="AB813" s="3"/>
      <c r="AC813" s="3"/>
      <c r="AF813" s="7">
        <v>0.60416666666666663</v>
      </c>
      <c r="AG813" s="11">
        <f t="shared" si="396"/>
        <v>0.54785954785954782</v>
      </c>
      <c r="AH813" s="10">
        <v>2079</v>
      </c>
      <c r="AI813" s="10">
        <v>354</v>
      </c>
      <c r="AJ813" s="14">
        <f t="shared" si="401"/>
        <v>172</v>
      </c>
      <c r="AK813" s="11">
        <f t="shared" si="397"/>
        <v>0.17027417027417027</v>
      </c>
      <c r="AL813" s="11">
        <f t="shared" si="404"/>
        <v>4.0697674418604654E-2</v>
      </c>
      <c r="AM813" s="8">
        <v>940</v>
      </c>
      <c r="AN813" s="15">
        <f t="shared" si="402"/>
        <v>64</v>
      </c>
      <c r="AO813" s="13">
        <v>0.28639999999999999</v>
      </c>
      <c r="AP813" s="13">
        <v>0</v>
      </c>
      <c r="AS813" s="2"/>
      <c r="AT813" s="3"/>
    </row>
    <row r="814" spans="1:46" s="17" customFormat="1" x14ac:dyDescent="0.25">
      <c r="A814" s="7">
        <v>0.625</v>
      </c>
      <c r="B814" s="11">
        <f t="shared" si="393"/>
        <v>0.48404785643070786</v>
      </c>
      <c r="C814" s="10">
        <v>2006</v>
      </c>
      <c r="D814" s="10">
        <v>516</v>
      </c>
      <c r="E814" s="14">
        <f t="shared" si="399"/>
        <v>182</v>
      </c>
      <c r="F814" s="11">
        <f t="shared" si="394"/>
        <v>0.25722831505483551</v>
      </c>
      <c r="G814" s="11">
        <f t="shared" si="403"/>
        <v>9.8901098901098897E-2</v>
      </c>
      <c r="H814" s="8">
        <v>1035</v>
      </c>
      <c r="I814" s="15">
        <f t="shared" si="400"/>
        <v>77</v>
      </c>
      <c r="J814" s="13">
        <v>0.3508</v>
      </c>
      <c r="K814" s="13">
        <v>0.16669999999999999</v>
      </c>
      <c r="Y814" s="3"/>
      <c r="Z814" s="3"/>
      <c r="AA814" s="3"/>
      <c r="AB814" s="3"/>
      <c r="AC814" s="3"/>
      <c r="AF814" s="7">
        <v>0.625</v>
      </c>
      <c r="AG814" s="11">
        <f t="shared" si="396"/>
        <v>0.5476923076923077</v>
      </c>
      <c r="AH814" s="10">
        <v>2275</v>
      </c>
      <c r="AI814" s="10">
        <v>367</v>
      </c>
      <c r="AJ814" s="14">
        <f t="shared" si="401"/>
        <v>196</v>
      </c>
      <c r="AK814" s="11">
        <f t="shared" si="397"/>
        <v>0.16131868131868132</v>
      </c>
      <c r="AL814" s="11">
        <f t="shared" si="404"/>
        <v>6.6326530612244902E-2</v>
      </c>
      <c r="AM814" s="8">
        <v>1029</v>
      </c>
      <c r="AN814" s="15">
        <f t="shared" si="402"/>
        <v>89</v>
      </c>
      <c r="AO814" s="13">
        <v>0.28189999999999998</v>
      </c>
      <c r="AP814" s="13">
        <v>0</v>
      </c>
      <c r="AS814" s="2"/>
      <c r="AT814" s="3"/>
    </row>
    <row r="815" spans="1:46" s="17" customFormat="1" x14ac:dyDescent="0.25">
      <c r="A815" s="7">
        <v>0.64583333333333337</v>
      </c>
      <c r="B815" s="11">
        <f t="shared" si="393"/>
        <v>0.48889895786135024</v>
      </c>
      <c r="C815" s="10">
        <v>2207</v>
      </c>
      <c r="D815" s="10">
        <v>537</v>
      </c>
      <c r="E815" s="14">
        <f t="shared" si="399"/>
        <v>201</v>
      </c>
      <c r="F815" s="11">
        <f t="shared" si="394"/>
        <v>0.2433167195287721</v>
      </c>
      <c r="G815" s="11">
        <f t="shared" si="403"/>
        <v>0.1044776119402985</v>
      </c>
      <c r="H815" s="8">
        <v>1128</v>
      </c>
      <c r="I815" s="15">
        <f t="shared" si="400"/>
        <v>93</v>
      </c>
      <c r="J815" s="13">
        <v>0.3427</v>
      </c>
      <c r="K815" s="13">
        <v>0.16669999999999999</v>
      </c>
      <c r="Y815" s="3"/>
      <c r="Z815" s="3"/>
      <c r="AA815" s="3"/>
      <c r="AB815" s="3"/>
      <c r="AC815" s="3"/>
      <c r="AF815" s="7">
        <v>0.64583333333333337</v>
      </c>
      <c r="AG815" s="11">
        <f t="shared" si="396"/>
        <v>0.55151515151515151</v>
      </c>
      <c r="AH815" s="10">
        <v>2475</v>
      </c>
      <c r="AI815" s="10">
        <v>383</v>
      </c>
      <c r="AJ815" s="14">
        <f t="shared" si="401"/>
        <v>200</v>
      </c>
      <c r="AK815" s="11">
        <f t="shared" si="397"/>
        <v>0.15474747474747474</v>
      </c>
      <c r="AL815" s="11">
        <f t="shared" si="404"/>
        <v>0.08</v>
      </c>
      <c r="AM815" s="8">
        <v>1110</v>
      </c>
      <c r="AN815" s="15">
        <f t="shared" si="402"/>
        <v>81</v>
      </c>
      <c r="AO815" s="13">
        <v>0.27760000000000001</v>
      </c>
      <c r="AP815" s="13">
        <v>0</v>
      </c>
      <c r="AS815" s="2"/>
      <c r="AT815" s="3"/>
    </row>
    <row r="816" spans="1:46" s="17" customFormat="1" x14ac:dyDescent="0.25">
      <c r="A816" s="7">
        <v>0.66666666666666663</v>
      </c>
      <c r="B816" s="11">
        <f t="shared" si="393"/>
        <v>0.50102923013585843</v>
      </c>
      <c r="C816" s="10">
        <v>2429</v>
      </c>
      <c r="D816" s="10">
        <v>557</v>
      </c>
      <c r="E816" s="14">
        <f t="shared" si="399"/>
        <v>222</v>
      </c>
      <c r="F816" s="11">
        <f t="shared" si="394"/>
        <v>0.22931247426924661</v>
      </c>
      <c r="G816" s="11">
        <f t="shared" si="403"/>
        <v>9.0090090090090086E-2</v>
      </c>
      <c r="H816" s="8">
        <v>1212</v>
      </c>
      <c r="I816" s="15">
        <f t="shared" si="400"/>
        <v>84</v>
      </c>
      <c r="J816" s="13">
        <v>0.33189999999999997</v>
      </c>
      <c r="K816" s="13">
        <v>0.1429</v>
      </c>
      <c r="Y816" s="3"/>
      <c r="Z816" s="3"/>
      <c r="AA816" s="3"/>
      <c r="AB816" s="3"/>
      <c r="AC816" s="3"/>
      <c r="AF816" s="7">
        <v>0.66666666666666663</v>
      </c>
      <c r="AG816" s="11">
        <f t="shared" si="396"/>
        <v>0.54904886236478923</v>
      </c>
      <c r="AH816" s="10">
        <v>2681</v>
      </c>
      <c r="AI816" s="10">
        <v>409</v>
      </c>
      <c r="AJ816" s="14">
        <f t="shared" si="401"/>
        <v>206</v>
      </c>
      <c r="AK816" s="11">
        <f t="shared" si="397"/>
        <v>0.15255501678478181</v>
      </c>
      <c r="AL816" s="11">
        <f t="shared" si="404"/>
        <v>0.12621359223300971</v>
      </c>
      <c r="AM816" s="8">
        <v>1209</v>
      </c>
      <c r="AN816" s="15">
        <f t="shared" si="402"/>
        <v>99</v>
      </c>
      <c r="AO816" s="13">
        <v>0.30649999999999999</v>
      </c>
      <c r="AP816" s="13">
        <v>0</v>
      </c>
      <c r="AS816" s="2"/>
      <c r="AT816" s="3"/>
    </row>
    <row r="817" spans="1:46" s="17" customFormat="1" x14ac:dyDescent="0.25">
      <c r="A817" s="7">
        <v>0.6875</v>
      </c>
      <c r="B817" s="11">
        <f t="shared" si="393"/>
        <v>0.5122687806719517</v>
      </c>
      <c r="C817" s="10">
        <v>2649</v>
      </c>
      <c r="D817" s="10">
        <v>569</v>
      </c>
      <c r="E817" s="14">
        <f t="shared" si="399"/>
        <v>220</v>
      </c>
      <c r="F817" s="11">
        <f t="shared" si="394"/>
        <v>0.21479803699509248</v>
      </c>
      <c r="G817" s="11">
        <f t="shared" si="403"/>
        <v>5.4545454545454543E-2</v>
      </c>
      <c r="H817" s="8">
        <v>1292</v>
      </c>
      <c r="I817" s="15">
        <f t="shared" si="400"/>
        <v>80</v>
      </c>
      <c r="J817" s="13">
        <v>0.31009999999999999</v>
      </c>
      <c r="K817" s="13">
        <v>0.1429</v>
      </c>
      <c r="Y817" s="3"/>
      <c r="Z817" s="3"/>
      <c r="AA817" s="3"/>
      <c r="AB817" s="3"/>
      <c r="AC817" s="3"/>
      <c r="AF817" s="7">
        <v>0.6875</v>
      </c>
      <c r="AG817" s="11">
        <f t="shared" si="396"/>
        <v>0.5529371584699454</v>
      </c>
      <c r="AH817" s="10">
        <v>2928</v>
      </c>
      <c r="AI817" s="10">
        <v>419</v>
      </c>
      <c r="AJ817" s="14">
        <f t="shared" si="401"/>
        <v>247</v>
      </c>
      <c r="AK817" s="11">
        <f t="shared" si="397"/>
        <v>0.14310109289617487</v>
      </c>
      <c r="AL817" s="11">
        <f t="shared" si="404"/>
        <v>4.048582995951417E-2</v>
      </c>
      <c r="AM817" s="8">
        <v>1309</v>
      </c>
      <c r="AN817" s="15">
        <f t="shared" si="402"/>
        <v>100</v>
      </c>
      <c r="AO817" s="13">
        <v>0.30709999999999998</v>
      </c>
      <c r="AP817" s="13">
        <v>0</v>
      </c>
      <c r="AS817" s="2"/>
      <c r="AT817" s="3"/>
    </row>
    <row r="818" spans="1:46" s="17" customFormat="1" x14ac:dyDescent="0.25">
      <c r="A818" s="7">
        <v>0.70833333333333337</v>
      </c>
      <c r="B818" s="11">
        <f t="shared" si="393"/>
        <v>0.52079692415239431</v>
      </c>
      <c r="C818" s="10">
        <v>2861</v>
      </c>
      <c r="D818" s="10">
        <v>578</v>
      </c>
      <c r="E818" s="14">
        <f t="shared" si="399"/>
        <v>212</v>
      </c>
      <c r="F818" s="11">
        <f t="shared" si="394"/>
        <v>0.20202726319468717</v>
      </c>
      <c r="G818" s="11">
        <f t="shared" si="403"/>
        <v>4.2452830188679243E-2</v>
      </c>
      <c r="H818" s="8">
        <v>1371</v>
      </c>
      <c r="I818" s="15">
        <f t="shared" si="400"/>
        <v>79</v>
      </c>
      <c r="J818" s="13">
        <v>0.29389999999999999</v>
      </c>
      <c r="K818" s="13">
        <v>0.1429</v>
      </c>
      <c r="Y818" s="3"/>
      <c r="Z818" s="3"/>
      <c r="AA818" s="3"/>
      <c r="AB818" s="3"/>
      <c r="AC818" s="3"/>
      <c r="AF818" s="7">
        <v>0.70833333333333337</v>
      </c>
      <c r="AG818" s="11">
        <f t="shared" si="396"/>
        <v>0.54898811435913908</v>
      </c>
      <c r="AH818" s="10">
        <v>3113</v>
      </c>
      <c r="AI818" s="10">
        <v>438</v>
      </c>
      <c r="AJ818" s="14">
        <f t="shared" si="401"/>
        <v>185</v>
      </c>
      <c r="AK818" s="11">
        <f t="shared" si="397"/>
        <v>0.14070028911018309</v>
      </c>
      <c r="AL818" s="11">
        <f t="shared" si="404"/>
        <v>0.10270270270270271</v>
      </c>
      <c r="AM818" s="8">
        <v>1404</v>
      </c>
      <c r="AN818" s="15">
        <f t="shared" si="402"/>
        <v>95</v>
      </c>
      <c r="AO818" s="13">
        <v>0.32440000000000002</v>
      </c>
      <c r="AP818" s="13">
        <v>0</v>
      </c>
      <c r="AS818" s="2"/>
      <c r="AT818" s="3"/>
    </row>
    <row r="819" spans="1:46" s="17" customFormat="1" x14ac:dyDescent="0.25">
      <c r="A819" s="7">
        <v>0.72916666666666663</v>
      </c>
      <c r="B819" s="11">
        <f t="shared" si="393"/>
        <v>0.521954440409376</v>
      </c>
      <c r="C819" s="10">
        <v>3029</v>
      </c>
      <c r="D819" s="10">
        <v>591</v>
      </c>
      <c r="E819" s="14">
        <f t="shared" si="399"/>
        <v>168</v>
      </c>
      <c r="F819" s="11">
        <f t="shared" si="394"/>
        <v>0.19511389897655992</v>
      </c>
      <c r="G819" s="11">
        <f t="shared" si="403"/>
        <v>7.7380952380952384E-2</v>
      </c>
      <c r="H819" s="8">
        <v>1448</v>
      </c>
      <c r="I819" s="15">
        <f t="shared" si="400"/>
        <v>77</v>
      </c>
      <c r="J819" s="13">
        <v>0.2979</v>
      </c>
      <c r="K819" s="13">
        <v>0.1429</v>
      </c>
      <c r="Y819" s="3"/>
      <c r="Z819" s="3"/>
      <c r="AA819" s="3"/>
      <c r="AB819" s="3"/>
      <c r="AC819" s="3"/>
      <c r="AF819" s="7">
        <v>0.72916666666666663</v>
      </c>
      <c r="AG819" s="11">
        <f t="shared" si="396"/>
        <v>0.54556574923547396</v>
      </c>
      <c r="AH819" s="10">
        <v>3270</v>
      </c>
      <c r="AI819" s="10">
        <v>453</v>
      </c>
      <c r="AJ819" s="14">
        <f t="shared" si="401"/>
        <v>157</v>
      </c>
      <c r="AK819" s="11">
        <f t="shared" si="397"/>
        <v>0.13853211009174313</v>
      </c>
      <c r="AL819" s="11">
        <f t="shared" si="404"/>
        <v>9.5541401273885357E-2</v>
      </c>
      <c r="AM819" s="8">
        <v>1486</v>
      </c>
      <c r="AN819" s="15">
        <f t="shared" si="402"/>
        <v>82</v>
      </c>
      <c r="AO819" s="13">
        <v>0.33119999999999999</v>
      </c>
      <c r="AP819" s="13">
        <v>0</v>
      </c>
      <c r="AS819" s="2"/>
      <c r="AT819" s="3"/>
    </row>
    <row r="820" spans="1:46" s="17" customFormat="1" x14ac:dyDescent="0.25">
      <c r="A820" s="7">
        <v>0.75</v>
      </c>
      <c r="B820" s="11">
        <f t="shared" si="393"/>
        <v>0.52872474747474751</v>
      </c>
      <c r="C820" s="10">
        <v>3168</v>
      </c>
      <c r="D820" s="10">
        <v>605</v>
      </c>
      <c r="E820" s="14">
        <f t="shared" si="399"/>
        <v>139</v>
      </c>
      <c r="F820" s="11">
        <f t="shared" si="394"/>
        <v>0.19097222222222221</v>
      </c>
      <c r="G820" s="11">
        <f t="shared" si="403"/>
        <v>0.10071942446043165</v>
      </c>
      <c r="H820" s="8">
        <v>1493</v>
      </c>
      <c r="I820" s="15">
        <f t="shared" si="400"/>
        <v>45</v>
      </c>
      <c r="J820" s="13">
        <v>0.28949999999999998</v>
      </c>
      <c r="K820" s="13">
        <v>0.125</v>
      </c>
      <c r="Y820" s="3"/>
      <c r="Z820" s="3"/>
      <c r="AA820" s="3"/>
      <c r="AB820" s="3"/>
      <c r="AC820" s="3"/>
      <c r="AF820" s="7">
        <v>0.75</v>
      </c>
      <c r="AG820" s="11">
        <f t="shared" si="396"/>
        <v>0.54444768289128531</v>
      </c>
      <c r="AH820" s="10">
        <v>3431</v>
      </c>
      <c r="AI820" s="10">
        <v>477</v>
      </c>
      <c r="AJ820" s="14">
        <f t="shared" si="401"/>
        <v>161</v>
      </c>
      <c r="AK820" s="11">
        <f t="shared" si="397"/>
        <v>0.13902652287962694</v>
      </c>
      <c r="AL820" s="11">
        <f t="shared" si="404"/>
        <v>0.14906832298136646</v>
      </c>
      <c r="AM820" s="8">
        <v>1563</v>
      </c>
      <c r="AN820" s="15">
        <f t="shared" si="402"/>
        <v>77</v>
      </c>
      <c r="AO820" s="13">
        <v>0.33229999999999998</v>
      </c>
      <c r="AP820" s="13">
        <v>0</v>
      </c>
      <c r="AS820" s="2"/>
      <c r="AT820" s="3"/>
    </row>
    <row r="821" spans="1:46" s="17" customFormat="1" x14ac:dyDescent="0.15">
      <c r="F821" s="2"/>
      <c r="Y821" s="3"/>
      <c r="Z821" s="3"/>
      <c r="AA821" s="3"/>
      <c r="AB821" s="3"/>
      <c r="AC821" s="3"/>
      <c r="AH821" s="2"/>
      <c r="AI821" s="2"/>
      <c r="AJ821" s="2"/>
      <c r="AK821" s="2"/>
      <c r="AL821" s="2"/>
      <c r="AM821" s="2"/>
      <c r="AN821" s="2"/>
      <c r="AO821" s="5"/>
      <c r="AP821" s="2"/>
      <c r="AS821" s="2"/>
      <c r="AT821" s="3"/>
    </row>
    <row r="822" spans="1:46" s="17" customFormat="1" x14ac:dyDescent="0.15">
      <c r="A822" s="35">
        <v>43882</v>
      </c>
      <c r="B822" s="36"/>
      <c r="C822" s="36"/>
      <c r="D822" s="36"/>
      <c r="E822" s="36"/>
      <c r="F822" s="36"/>
      <c r="G822" s="37"/>
      <c r="Y822" s="3"/>
      <c r="Z822" s="3"/>
      <c r="AA822" s="3"/>
      <c r="AB822" s="3"/>
      <c r="AC822" s="3"/>
      <c r="AF822" s="35">
        <v>43881</v>
      </c>
      <c r="AG822" s="36"/>
      <c r="AH822" s="36"/>
      <c r="AI822" s="36"/>
      <c r="AJ822" s="36"/>
      <c r="AK822" s="36"/>
      <c r="AL822" s="37"/>
      <c r="AS822" s="2"/>
      <c r="AT822" s="3"/>
    </row>
    <row r="823" spans="1:46" s="17" customFormat="1" ht="36" x14ac:dyDescent="0.25">
      <c r="A823" s="38" t="s">
        <v>78</v>
      </c>
      <c r="B823" s="39"/>
      <c r="C823" s="39"/>
      <c r="D823" s="39"/>
      <c r="E823" s="39"/>
      <c r="F823" s="39"/>
      <c r="G823" s="40"/>
      <c r="H823" s="18"/>
      <c r="I823" s="18"/>
      <c r="J823" s="18"/>
      <c r="K823" s="18"/>
      <c r="Y823" s="3"/>
      <c r="Z823" s="3"/>
      <c r="AA823" s="3"/>
      <c r="AB823" s="3"/>
      <c r="AC823" s="3"/>
      <c r="AF823" s="38" t="s">
        <v>72</v>
      </c>
      <c r="AG823" s="39"/>
      <c r="AH823" s="39"/>
      <c r="AI823" s="39"/>
      <c r="AJ823" s="39"/>
      <c r="AK823" s="39"/>
      <c r="AL823" s="40"/>
      <c r="AM823" s="18"/>
      <c r="AN823" s="18"/>
      <c r="AO823" s="18"/>
      <c r="AP823" s="18"/>
      <c r="AS823" s="2"/>
      <c r="AT823" s="3"/>
    </row>
    <row r="824" spans="1:46" s="17" customFormat="1" x14ac:dyDescent="0.25">
      <c r="A824" s="9" t="s">
        <v>0</v>
      </c>
      <c r="B824" s="16" t="s">
        <v>70</v>
      </c>
      <c r="C824" s="9" t="s">
        <v>1</v>
      </c>
      <c r="D824" s="9" t="s">
        <v>2</v>
      </c>
      <c r="E824" s="9" t="s">
        <v>3</v>
      </c>
      <c r="F824" s="9" t="s">
        <v>4</v>
      </c>
      <c r="G824" s="9" t="s">
        <v>5</v>
      </c>
      <c r="H824" s="6" t="s">
        <v>6</v>
      </c>
      <c r="I824" s="9" t="s">
        <v>7</v>
      </c>
      <c r="J824" s="9" t="s">
        <v>8</v>
      </c>
      <c r="K824" s="9" t="s">
        <v>71</v>
      </c>
      <c r="Y824" s="3"/>
      <c r="Z824" s="3"/>
      <c r="AA824" s="3"/>
      <c r="AB824" s="3"/>
      <c r="AC824" s="3"/>
      <c r="AF824" s="9" t="s">
        <v>0</v>
      </c>
      <c r="AG824" s="16" t="s">
        <v>70</v>
      </c>
      <c r="AH824" s="9" t="s">
        <v>1</v>
      </c>
      <c r="AI824" s="9" t="s">
        <v>2</v>
      </c>
      <c r="AJ824" s="9" t="s">
        <v>3</v>
      </c>
      <c r="AK824" s="9" t="s">
        <v>4</v>
      </c>
      <c r="AL824" s="9" t="s">
        <v>5</v>
      </c>
      <c r="AM824" s="6" t="s">
        <v>6</v>
      </c>
      <c r="AN824" s="9" t="s">
        <v>7</v>
      </c>
      <c r="AO824" s="9" t="s">
        <v>8</v>
      </c>
      <c r="AP824" s="9" t="s">
        <v>71</v>
      </c>
      <c r="AS824" s="2"/>
      <c r="AT824" s="3"/>
    </row>
    <row r="825" spans="1:46" s="17" customFormat="1" x14ac:dyDescent="0.25">
      <c r="A825" s="7">
        <v>0.39583333333333331</v>
      </c>
      <c r="B825" s="11">
        <v>8.0536912751677847E-2</v>
      </c>
      <c r="C825" s="10">
        <v>149</v>
      </c>
      <c r="D825" s="10">
        <v>137</v>
      </c>
      <c r="E825" s="10">
        <v>137</v>
      </c>
      <c r="F825" s="11">
        <v>0.91946308724832215</v>
      </c>
      <c r="G825" s="12">
        <v>0.91946308724832215</v>
      </c>
      <c r="H825" s="8">
        <v>137</v>
      </c>
      <c r="I825" s="15">
        <v>137</v>
      </c>
      <c r="J825" s="13">
        <v>0.86670000000000003</v>
      </c>
      <c r="K825" s="13" t="s">
        <v>74</v>
      </c>
      <c r="Y825" s="3"/>
      <c r="Z825" s="3"/>
      <c r="AA825" s="3"/>
      <c r="AB825" s="3"/>
      <c r="AC825" s="3"/>
      <c r="AF825" s="7">
        <v>0.39583333333333331</v>
      </c>
      <c r="AG825" s="11">
        <f>(AH825-AM825)/AH825</f>
        <v>6.5789473684210523E-2</v>
      </c>
      <c r="AH825" s="10">
        <v>152</v>
      </c>
      <c r="AI825" s="10">
        <v>138</v>
      </c>
      <c r="AJ825" s="10">
        <v>142</v>
      </c>
      <c r="AK825" s="11">
        <f>AI825/AH825</f>
        <v>0.90789473684210531</v>
      </c>
      <c r="AL825" s="12">
        <f>AI825/AH825</f>
        <v>0.90789473684210531</v>
      </c>
      <c r="AM825" s="8">
        <v>142</v>
      </c>
      <c r="AN825" s="15">
        <v>142</v>
      </c>
      <c r="AO825" s="13">
        <v>1</v>
      </c>
      <c r="AP825" s="13" t="s">
        <v>74</v>
      </c>
      <c r="AS825" s="2"/>
      <c r="AT825" s="3"/>
    </row>
    <row r="826" spans="1:46" s="17" customFormat="1" x14ac:dyDescent="0.25">
      <c r="A826" s="7">
        <v>0.41666666666666669</v>
      </c>
      <c r="B826" s="11">
        <v>7.7181208053691275E-2</v>
      </c>
      <c r="C826" s="10">
        <v>298</v>
      </c>
      <c r="D826" s="10">
        <v>273</v>
      </c>
      <c r="E826" s="14">
        <v>149</v>
      </c>
      <c r="F826" s="11">
        <v>0.91610738255033553</v>
      </c>
      <c r="G826" s="11">
        <v>0.91275167785234901</v>
      </c>
      <c r="H826" s="8">
        <v>275</v>
      </c>
      <c r="I826" s="15">
        <v>138</v>
      </c>
      <c r="J826" s="13">
        <v>0.9355</v>
      </c>
      <c r="K826" s="13" t="s">
        <v>74</v>
      </c>
      <c r="Y826" s="3"/>
      <c r="Z826" s="3"/>
      <c r="AA826" s="3"/>
      <c r="AB826" s="3"/>
      <c r="AC826" s="3"/>
      <c r="AF826" s="7">
        <v>0.41666666666666669</v>
      </c>
      <c r="AG826" s="11">
        <f t="shared" ref="AG826:AG842" si="405">(AH826-AM826)/AH826</f>
        <v>0.13003095975232198</v>
      </c>
      <c r="AH826" s="10">
        <v>323</v>
      </c>
      <c r="AI826" s="10">
        <v>268</v>
      </c>
      <c r="AJ826" s="14">
        <f>AH826-AH825</f>
        <v>171</v>
      </c>
      <c r="AK826" s="11">
        <f>AI826/AH826</f>
        <v>0.8297213622291022</v>
      </c>
      <c r="AL826" s="11">
        <f t="shared" ref="AL826:AL827" si="406">(AI826-AI825)/AJ826</f>
        <v>0.76023391812865493</v>
      </c>
      <c r="AM826" s="8">
        <v>281</v>
      </c>
      <c r="AN826" s="15">
        <f>AM826-AM825</f>
        <v>139</v>
      </c>
      <c r="AO826" s="25">
        <v>0.80489999999999995</v>
      </c>
      <c r="AP826" s="13" t="s">
        <v>74</v>
      </c>
      <c r="AS826" s="2"/>
      <c r="AT826" s="3"/>
    </row>
    <row r="827" spans="1:46" s="17" customFormat="1" x14ac:dyDescent="0.25">
      <c r="A827" s="7">
        <v>0.4375</v>
      </c>
      <c r="B827" s="11">
        <v>0.19449901768172889</v>
      </c>
      <c r="C827" s="10">
        <v>509</v>
      </c>
      <c r="D827" s="10">
        <v>360</v>
      </c>
      <c r="E827" s="14">
        <v>211</v>
      </c>
      <c r="F827" s="11">
        <v>0.70726915520628686</v>
      </c>
      <c r="G827" s="11">
        <v>0.41232227488151657</v>
      </c>
      <c r="H827" s="8">
        <v>410</v>
      </c>
      <c r="I827" s="15">
        <v>135</v>
      </c>
      <c r="J827" s="13">
        <v>0.89359999999999995</v>
      </c>
      <c r="K827" s="13">
        <v>1</v>
      </c>
      <c r="Y827" s="3"/>
      <c r="Z827" s="3"/>
      <c r="AA827" s="3"/>
      <c r="AB827" s="3"/>
      <c r="AC827" s="3"/>
      <c r="AF827" s="7">
        <v>0.4375</v>
      </c>
      <c r="AG827" s="11">
        <f t="shared" si="405"/>
        <v>0.1954459203036053</v>
      </c>
      <c r="AH827" s="10">
        <v>527</v>
      </c>
      <c r="AI827" s="10">
        <v>377</v>
      </c>
      <c r="AJ827" s="14">
        <f t="shared" ref="AJ827:AJ842" si="407">AH827-AH826</f>
        <v>204</v>
      </c>
      <c r="AK827" s="11">
        <f t="shared" ref="AK827:AK842" si="408">AI827/AH827</f>
        <v>0.71537001897533203</v>
      </c>
      <c r="AL827" s="11">
        <f t="shared" si="406"/>
        <v>0.53431372549019607</v>
      </c>
      <c r="AM827" s="8">
        <v>424</v>
      </c>
      <c r="AN827" s="15">
        <f t="shared" ref="AN827:AN842" si="409">AM827-AM826</f>
        <v>143</v>
      </c>
      <c r="AO827" s="13">
        <v>0.65710000000000002</v>
      </c>
      <c r="AP827" s="13" t="s">
        <v>74</v>
      </c>
      <c r="AS827" s="2"/>
      <c r="AT827" s="3"/>
    </row>
    <row r="828" spans="1:46" s="17" customFormat="1" x14ac:dyDescent="0.25">
      <c r="A828" s="7">
        <v>0.46527777777777773</v>
      </c>
      <c r="B828" s="11">
        <v>0.27894736842105261</v>
      </c>
      <c r="C828" s="10">
        <v>760</v>
      </c>
      <c r="D828" s="10">
        <v>419</v>
      </c>
      <c r="E828" s="14">
        <v>251</v>
      </c>
      <c r="F828" s="11">
        <v>0.5513157894736842</v>
      </c>
      <c r="G828" s="11">
        <v>0.23505976095617531</v>
      </c>
      <c r="H828" s="8">
        <v>548</v>
      </c>
      <c r="I828" s="15">
        <v>138</v>
      </c>
      <c r="J828" s="13">
        <v>0.71619999999999995</v>
      </c>
      <c r="K828" s="13">
        <v>0.5</v>
      </c>
      <c r="Y828" s="3"/>
      <c r="Z828" s="3"/>
      <c r="AA828" s="3"/>
      <c r="AB828" s="3"/>
      <c r="AC828" s="3"/>
      <c r="AF828" s="7">
        <v>0.46527777777777773</v>
      </c>
      <c r="AG828" s="11">
        <f t="shared" si="405"/>
        <v>0.25164690382081689</v>
      </c>
      <c r="AH828" s="10">
        <v>759</v>
      </c>
      <c r="AI828" s="10">
        <v>454</v>
      </c>
      <c r="AJ828" s="14">
        <f t="shared" si="407"/>
        <v>232</v>
      </c>
      <c r="AK828" s="11">
        <f t="shared" si="408"/>
        <v>0.59815546772068506</v>
      </c>
      <c r="AL828" s="11">
        <f>(AI828-AI827)/AJ828</f>
        <v>0.33189655172413796</v>
      </c>
      <c r="AM828" s="8">
        <v>568</v>
      </c>
      <c r="AN828" s="15">
        <f t="shared" si="409"/>
        <v>144</v>
      </c>
      <c r="AO828" s="13">
        <v>0.59379999999999999</v>
      </c>
      <c r="AP828" s="13" t="s">
        <v>74</v>
      </c>
      <c r="AS828" s="2"/>
      <c r="AT828" s="3"/>
    </row>
    <row r="829" spans="1:46" s="17" customFormat="1" x14ac:dyDescent="0.25">
      <c r="A829" s="7">
        <v>0.47916666666666669</v>
      </c>
      <c r="B829" s="11">
        <v>0.31822759315206445</v>
      </c>
      <c r="C829" s="10">
        <v>993</v>
      </c>
      <c r="D829" s="10">
        <v>479</v>
      </c>
      <c r="E829" s="14">
        <v>233</v>
      </c>
      <c r="F829" s="11">
        <v>0.4823766364551863</v>
      </c>
      <c r="G829" s="11">
        <v>0.25751072961373389</v>
      </c>
      <c r="H829" s="8">
        <v>677</v>
      </c>
      <c r="I829" s="15">
        <v>129</v>
      </c>
      <c r="J829" s="13">
        <v>0.62960000000000005</v>
      </c>
      <c r="K829" s="13">
        <v>0.5</v>
      </c>
      <c r="Y829" s="3"/>
      <c r="Z829" s="3"/>
      <c r="AA829" s="3"/>
      <c r="AB829" s="3"/>
      <c r="AC829" s="3"/>
      <c r="AF829" s="7">
        <v>0.47916666666666669</v>
      </c>
      <c r="AG829" s="11">
        <f t="shared" si="405"/>
        <v>0.30447761194029849</v>
      </c>
      <c r="AH829" s="10">
        <v>1005</v>
      </c>
      <c r="AI829" s="10">
        <v>505</v>
      </c>
      <c r="AJ829" s="14">
        <f t="shared" si="407"/>
        <v>246</v>
      </c>
      <c r="AK829" s="11">
        <f t="shared" si="408"/>
        <v>0.50248756218905477</v>
      </c>
      <c r="AL829" s="11">
        <f t="shared" ref="AL829:AL842" si="410">(AI829-AI828)/AJ829</f>
        <v>0.2073170731707317</v>
      </c>
      <c r="AM829" s="8">
        <v>699</v>
      </c>
      <c r="AN829" s="15">
        <f t="shared" si="409"/>
        <v>131</v>
      </c>
      <c r="AO829" s="13">
        <v>0.53539999999999999</v>
      </c>
      <c r="AP829" s="13" t="s">
        <v>74</v>
      </c>
      <c r="AS829" s="2"/>
      <c r="AT829" s="3"/>
    </row>
    <row r="830" spans="1:46" s="17" customFormat="1" x14ac:dyDescent="0.25">
      <c r="A830" s="7">
        <v>0.5</v>
      </c>
      <c r="B830" s="11">
        <v>0.35459817729908866</v>
      </c>
      <c r="C830" s="10">
        <v>1207</v>
      </c>
      <c r="D830" s="10">
        <v>525</v>
      </c>
      <c r="E830" s="14">
        <v>214</v>
      </c>
      <c r="F830" s="11">
        <v>0.43496271748135873</v>
      </c>
      <c r="G830" s="11">
        <v>0.21495327102803738</v>
      </c>
      <c r="H830" s="8">
        <v>779</v>
      </c>
      <c r="I830" s="15">
        <v>102</v>
      </c>
      <c r="J830" s="13">
        <v>0.63570000000000004</v>
      </c>
      <c r="K830" s="13">
        <v>0.5</v>
      </c>
      <c r="Y830" s="3"/>
      <c r="Z830" s="3"/>
      <c r="AA830" s="3"/>
      <c r="AB830" s="3"/>
      <c r="AC830" s="3"/>
      <c r="AF830" s="7">
        <v>0.5</v>
      </c>
      <c r="AG830" s="11">
        <f t="shared" si="405"/>
        <v>0.33552631578947367</v>
      </c>
      <c r="AH830" s="10">
        <v>1216</v>
      </c>
      <c r="AI830" s="10">
        <v>536</v>
      </c>
      <c r="AJ830" s="14">
        <f t="shared" si="407"/>
        <v>211</v>
      </c>
      <c r="AK830" s="11">
        <f t="shared" si="408"/>
        <v>0.44078947368421051</v>
      </c>
      <c r="AL830" s="11">
        <f t="shared" si="410"/>
        <v>0.14691943127962084</v>
      </c>
      <c r="AM830" s="8">
        <v>808</v>
      </c>
      <c r="AN830" s="15">
        <f t="shared" si="409"/>
        <v>109</v>
      </c>
      <c r="AO830" s="13">
        <v>0.48320000000000002</v>
      </c>
      <c r="AP830" s="13" t="s">
        <v>74</v>
      </c>
      <c r="AS830" s="2"/>
      <c r="AT830" s="3"/>
    </row>
    <row r="831" spans="1:46" s="17" customFormat="1" x14ac:dyDescent="0.25">
      <c r="A831" s="7">
        <v>0.52083333333333337</v>
      </c>
      <c r="B831" s="11"/>
      <c r="C831" s="10"/>
      <c r="D831" s="10"/>
      <c r="E831" s="14"/>
      <c r="F831" s="11"/>
      <c r="G831" s="11"/>
      <c r="H831" s="8"/>
      <c r="I831" s="15"/>
      <c r="J831" s="13"/>
      <c r="K831" s="13"/>
      <c r="Y831" s="3"/>
      <c r="Z831" s="3"/>
      <c r="AA831" s="3"/>
      <c r="AB831" s="3"/>
      <c r="AC831" s="3"/>
      <c r="AF831" s="7">
        <v>0.52083333333333337</v>
      </c>
      <c r="AG831" s="11">
        <f t="shared" si="405"/>
        <v>0.37616654702081836</v>
      </c>
      <c r="AH831" s="10">
        <v>1393</v>
      </c>
      <c r="AI831" s="10">
        <v>551</v>
      </c>
      <c r="AJ831" s="14">
        <f t="shared" si="407"/>
        <v>177</v>
      </c>
      <c r="AK831" s="11">
        <f t="shared" si="408"/>
        <v>0.39554917444364679</v>
      </c>
      <c r="AL831" s="11">
        <f t="shared" si="410"/>
        <v>8.4745762711864403E-2</v>
      </c>
      <c r="AM831" s="8">
        <v>869</v>
      </c>
      <c r="AN831" s="15">
        <f t="shared" si="409"/>
        <v>61</v>
      </c>
      <c r="AO831" s="13">
        <v>0.45240000000000002</v>
      </c>
      <c r="AP831" s="13" t="s">
        <v>74</v>
      </c>
      <c r="AS831" s="2"/>
      <c r="AT831" s="3"/>
    </row>
    <row r="832" spans="1:46" s="17" customFormat="1" x14ac:dyDescent="0.25">
      <c r="A832" s="7">
        <v>0.54166666666666696</v>
      </c>
      <c r="B832" s="11">
        <v>0.45493300852618757</v>
      </c>
      <c r="C832" s="10">
        <v>1642</v>
      </c>
      <c r="D832" s="10">
        <v>531</v>
      </c>
      <c r="E832" s="14">
        <v>1642</v>
      </c>
      <c r="F832" s="11">
        <v>0.32338611449451887</v>
      </c>
      <c r="G832" s="11">
        <v>0.32338611449451887</v>
      </c>
      <c r="H832" s="8">
        <v>895</v>
      </c>
      <c r="I832" s="15">
        <v>895</v>
      </c>
      <c r="J832" s="13">
        <v>0.4798</v>
      </c>
      <c r="K832" s="13">
        <v>0.33329999999999999</v>
      </c>
      <c r="Y832" s="3"/>
      <c r="Z832" s="3"/>
      <c r="AA832" s="3"/>
      <c r="AB832" s="3"/>
      <c r="AC832" s="3"/>
      <c r="AF832" s="7">
        <v>0.54166666666666696</v>
      </c>
      <c r="AG832" s="11">
        <f t="shared" si="405"/>
        <v>0.44183242917420135</v>
      </c>
      <c r="AH832" s="10">
        <v>1659</v>
      </c>
      <c r="AI832" s="10">
        <v>555</v>
      </c>
      <c r="AJ832" s="14">
        <f t="shared" si="407"/>
        <v>266</v>
      </c>
      <c r="AK832" s="11">
        <f t="shared" si="408"/>
        <v>0.3345388788426763</v>
      </c>
      <c r="AL832" s="11">
        <f t="shared" si="410"/>
        <v>1.5037593984962405E-2</v>
      </c>
      <c r="AM832" s="8">
        <v>926</v>
      </c>
      <c r="AN832" s="15">
        <f t="shared" si="409"/>
        <v>57</v>
      </c>
      <c r="AO832" s="13">
        <v>0.39900000000000002</v>
      </c>
      <c r="AP832" s="13">
        <v>1</v>
      </c>
      <c r="AS832" s="2"/>
      <c r="AT832" s="3"/>
    </row>
    <row r="833" spans="1:46" s="17" customFormat="1" ht="15" customHeight="1" x14ac:dyDescent="0.25">
      <c r="A833" s="7">
        <v>0.5625</v>
      </c>
      <c r="B833" s="11">
        <v>0.46071619454836987</v>
      </c>
      <c r="C833" s="10">
        <v>1871</v>
      </c>
      <c r="D833" s="10">
        <v>550</v>
      </c>
      <c r="E833" s="14">
        <v>229</v>
      </c>
      <c r="F833" s="11">
        <v>0.29396044895777657</v>
      </c>
      <c r="G833" s="11">
        <v>8.296943231441048E-2</v>
      </c>
      <c r="H833" s="8">
        <v>1009</v>
      </c>
      <c r="I833" s="15">
        <v>114</v>
      </c>
      <c r="J833" s="13">
        <v>0.49480000000000002</v>
      </c>
      <c r="K833" s="13">
        <v>0.33329999999999999</v>
      </c>
      <c r="Y833" s="3"/>
      <c r="Z833" s="3"/>
      <c r="AA833" s="3"/>
      <c r="AB833" s="3"/>
      <c r="AC833" s="3"/>
      <c r="AF833" s="7">
        <v>0.5625</v>
      </c>
      <c r="AG833" s="11">
        <f t="shared" si="405"/>
        <v>0.4460393407761829</v>
      </c>
      <c r="AH833" s="10">
        <v>1881</v>
      </c>
      <c r="AI833" s="10">
        <v>589</v>
      </c>
      <c r="AJ833" s="14">
        <f t="shared" si="407"/>
        <v>222</v>
      </c>
      <c r="AK833" s="11">
        <f t="shared" si="408"/>
        <v>0.31313131313131315</v>
      </c>
      <c r="AL833" s="11">
        <f t="shared" si="410"/>
        <v>0.15315315315315314</v>
      </c>
      <c r="AM833" s="8">
        <v>1042</v>
      </c>
      <c r="AN833" s="15">
        <f t="shared" si="409"/>
        <v>116</v>
      </c>
      <c r="AO833" s="13">
        <v>0.39910000000000001</v>
      </c>
      <c r="AP833" s="13">
        <v>1</v>
      </c>
      <c r="AS833" s="2"/>
      <c r="AT833" s="3"/>
    </row>
    <row r="834" spans="1:46" s="17" customFormat="1" ht="15" customHeight="1" x14ac:dyDescent="0.25">
      <c r="A834" s="7">
        <v>0.58333333333333337</v>
      </c>
      <c r="B834" s="11">
        <v>0.46313799621928164</v>
      </c>
      <c r="C834" s="10">
        <v>2116</v>
      </c>
      <c r="D834" s="10">
        <v>583</v>
      </c>
      <c r="E834" s="14">
        <v>245</v>
      </c>
      <c r="F834" s="11">
        <v>0.27551984877126656</v>
      </c>
      <c r="G834" s="11">
        <v>0.13469387755102041</v>
      </c>
      <c r="H834" s="8">
        <v>1136</v>
      </c>
      <c r="I834" s="15">
        <v>127</v>
      </c>
      <c r="J834" s="13">
        <v>0.4612</v>
      </c>
      <c r="K834" s="13">
        <v>0.33329999999999999</v>
      </c>
      <c r="Y834" s="3"/>
      <c r="Z834" s="3"/>
      <c r="AA834" s="3"/>
      <c r="AB834" s="3"/>
      <c r="AC834" s="3"/>
      <c r="AF834" s="7">
        <v>0.58333333333333337</v>
      </c>
      <c r="AG834" s="11">
        <f t="shared" si="405"/>
        <v>0.45577281191806329</v>
      </c>
      <c r="AH834" s="10">
        <v>2148</v>
      </c>
      <c r="AI834" s="10">
        <v>630</v>
      </c>
      <c r="AJ834" s="14">
        <f t="shared" si="407"/>
        <v>267</v>
      </c>
      <c r="AK834" s="11">
        <f t="shared" si="408"/>
        <v>0.29329608938547486</v>
      </c>
      <c r="AL834" s="11">
        <f t="shared" si="410"/>
        <v>0.15355805243445692</v>
      </c>
      <c r="AM834" s="8">
        <v>1169</v>
      </c>
      <c r="AN834" s="15">
        <f t="shared" si="409"/>
        <v>127</v>
      </c>
      <c r="AO834" s="13">
        <v>0.377</v>
      </c>
      <c r="AP834" s="13">
        <v>1</v>
      </c>
      <c r="AS834" s="2"/>
      <c r="AT834" s="3"/>
    </row>
    <row r="835" spans="1:46" s="17" customFormat="1" x14ac:dyDescent="0.25">
      <c r="A835" s="7">
        <v>0.60416666666666663</v>
      </c>
      <c r="B835" s="11">
        <v>0.45281385281385284</v>
      </c>
      <c r="C835" s="10">
        <v>2310</v>
      </c>
      <c r="D835" s="10">
        <v>641</v>
      </c>
      <c r="E835" s="14">
        <v>194</v>
      </c>
      <c r="F835" s="11">
        <v>0.27748917748917751</v>
      </c>
      <c r="G835" s="11">
        <v>0.29896907216494845</v>
      </c>
      <c r="H835" s="8">
        <v>1264</v>
      </c>
      <c r="I835" s="15">
        <v>128</v>
      </c>
      <c r="J835" s="13">
        <v>0.47920000000000001</v>
      </c>
      <c r="K835" s="13">
        <v>0.33329999999999999</v>
      </c>
      <c r="Y835" s="3"/>
      <c r="Z835" s="3"/>
      <c r="AA835" s="3"/>
      <c r="AB835" s="3"/>
      <c r="AC835" s="3"/>
      <c r="AF835" s="7">
        <v>0.60972222222222217</v>
      </c>
      <c r="AG835" s="11">
        <f t="shared" si="405"/>
        <v>0.45499181669394434</v>
      </c>
      <c r="AH835" s="10">
        <v>2444</v>
      </c>
      <c r="AI835" s="10">
        <v>671</v>
      </c>
      <c r="AJ835" s="14">
        <f t="shared" si="407"/>
        <v>296</v>
      </c>
      <c r="AK835" s="11">
        <f t="shared" si="408"/>
        <v>0.27454991816693947</v>
      </c>
      <c r="AL835" s="11">
        <f t="shared" si="410"/>
        <v>0.13851351351351351</v>
      </c>
      <c r="AM835" s="8">
        <v>1332</v>
      </c>
      <c r="AN835" s="15">
        <f t="shared" si="409"/>
        <v>163</v>
      </c>
      <c r="AO835" s="13">
        <v>0.3679</v>
      </c>
      <c r="AP835" s="13">
        <v>1</v>
      </c>
      <c r="AS835" s="2"/>
      <c r="AT835" s="3"/>
    </row>
    <row r="836" spans="1:46" s="17" customFormat="1" x14ac:dyDescent="0.25">
      <c r="A836" s="7">
        <v>0.625</v>
      </c>
      <c r="B836" s="11">
        <v>0.45998445998445997</v>
      </c>
      <c r="C836" s="10">
        <v>2574</v>
      </c>
      <c r="D836" s="10">
        <v>700</v>
      </c>
      <c r="E836" s="14">
        <v>264</v>
      </c>
      <c r="F836" s="11">
        <v>0.27195027195027194</v>
      </c>
      <c r="G836" s="11">
        <v>0.22348484848484848</v>
      </c>
      <c r="H836" s="8">
        <v>1390</v>
      </c>
      <c r="I836" s="15">
        <v>126</v>
      </c>
      <c r="J836" s="13">
        <v>0.5</v>
      </c>
      <c r="K836" s="13">
        <v>0.33329999999999999</v>
      </c>
      <c r="Y836" s="3"/>
      <c r="Z836" s="3"/>
      <c r="AA836" s="3"/>
      <c r="AB836" s="3"/>
      <c r="AC836" s="3"/>
      <c r="AF836" s="7">
        <v>0.63055555555555554</v>
      </c>
      <c r="AG836" s="11">
        <f t="shared" si="405"/>
        <v>0.45903479236812572</v>
      </c>
      <c r="AH836" s="10">
        <v>2673</v>
      </c>
      <c r="AI836" s="10">
        <v>725</v>
      </c>
      <c r="AJ836" s="14">
        <f t="shared" si="407"/>
        <v>229</v>
      </c>
      <c r="AK836" s="11">
        <f t="shared" si="408"/>
        <v>0.27123082678638233</v>
      </c>
      <c r="AL836" s="11">
        <f t="shared" si="410"/>
        <v>0.23580786026200873</v>
      </c>
      <c r="AM836" s="8">
        <v>1446</v>
      </c>
      <c r="AN836" s="15">
        <f t="shared" si="409"/>
        <v>114</v>
      </c>
      <c r="AO836" s="13">
        <v>0.3543</v>
      </c>
      <c r="AP836" s="13">
        <v>1</v>
      </c>
      <c r="AS836" s="2"/>
      <c r="AT836" s="3"/>
    </row>
    <row r="837" spans="1:46" s="17" customFormat="1" x14ac:dyDescent="0.25">
      <c r="A837" s="7">
        <v>0.64583333333333337</v>
      </c>
      <c r="B837" s="11">
        <v>0.4589406327763953</v>
      </c>
      <c r="C837" s="10">
        <v>2813</v>
      </c>
      <c r="D837" s="10">
        <v>723</v>
      </c>
      <c r="E837" s="14">
        <v>239</v>
      </c>
      <c r="F837" s="11">
        <v>0.25702097404905794</v>
      </c>
      <c r="G837" s="11">
        <v>9.6234309623430964E-2</v>
      </c>
      <c r="H837" s="8">
        <v>1522</v>
      </c>
      <c r="I837" s="15">
        <v>132</v>
      </c>
      <c r="J837" s="13">
        <v>0.52139999999999997</v>
      </c>
      <c r="K837" s="13">
        <v>0.33329999999999999</v>
      </c>
      <c r="Y837" s="3"/>
      <c r="Z837" s="3"/>
      <c r="AA837" s="3"/>
      <c r="AB837" s="3"/>
      <c r="AC837" s="3"/>
      <c r="AF837" s="7">
        <v>0.65069444444444446</v>
      </c>
      <c r="AG837" s="11">
        <f t="shared" si="405"/>
        <v>0.46580027359781123</v>
      </c>
      <c r="AH837" s="10">
        <v>2924</v>
      </c>
      <c r="AI837" s="10">
        <v>740</v>
      </c>
      <c r="AJ837" s="14">
        <f t="shared" si="407"/>
        <v>251</v>
      </c>
      <c r="AK837" s="11">
        <f t="shared" si="408"/>
        <v>0.25307797537619697</v>
      </c>
      <c r="AL837" s="11">
        <f t="shared" si="410"/>
        <v>5.9760956175298807E-2</v>
      </c>
      <c r="AM837" s="8">
        <v>1562</v>
      </c>
      <c r="AN837" s="15">
        <f t="shared" si="409"/>
        <v>116</v>
      </c>
      <c r="AO837" s="13">
        <v>0.34949999999999998</v>
      </c>
      <c r="AP837" s="13">
        <v>1</v>
      </c>
      <c r="AS837" s="2"/>
      <c r="AT837" s="3"/>
    </row>
    <row r="838" spans="1:46" s="17" customFormat="1" x14ac:dyDescent="0.25">
      <c r="A838" s="7">
        <v>0.66666666666666663</v>
      </c>
      <c r="B838" s="11">
        <v>0.46075197889182057</v>
      </c>
      <c r="C838" s="10">
        <v>3032</v>
      </c>
      <c r="D838" s="10">
        <v>766</v>
      </c>
      <c r="E838" s="14">
        <v>219</v>
      </c>
      <c r="F838" s="11">
        <v>0.25263852242744061</v>
      </c>
      <c r="G838" s="11">
        <v>0.19634703196347031</v>
      </c>
      <c r="H838" s="8">
        <v>1635</v>
      </c>
      <c r="I838" s="15">
        <v>113</v>
      </c>
      <c r="J838" s="13">
        <v>0.51959999999999995</v>
      </c>
      <c r="K838" s="13">
        <v>0.33329999999999999</v>
      </c>
      <c r="Y838" s="3"/>
      <c r="Z838" s="3"/>
      <c r="AA838" s="3"/>
      <c r="AB838" s="3"/>
      <c r="AC838" s="3"/>
      <c r="AF838" s="7">
        <v>0.66666666666666663</v>
      </c>
      <c r="AG838" s="11">
        <f t="shared" si="405"/>
        <v>0.47326543602800764</v>
      </c>
      <c r="AH838" s="10">
        <v>3142</v>
      </c>
      <c r="AI838" s="10">
        <v>752</v>
      </c>
      <c r="AJ838" s="14">
        <f t="shared" si="407"/>
        <v>218</v>
      </c>
      <c r="AK838" s="11">
        <f t="shared" si="408"/>
        <v>0.23933800127307447</v>
      </c>
      <c r="AL838" s="11">
        <f t="shared" si="410"/>
        <v>5.5045871559633031E-2</v>
      </c>
      <c r="AM838" s="8">
        <v>1655</v>
      </c>
      <c r="AN838" s="15">
        <f t="shared" si="409"/>
        <v>93</v>
      </c>
      <c r="AO838" s="13">
        <v>0.34960000000000002</v>
      </c>
      <c r="AP838" s="13">
        <v>1</v>
      </c>
      <c r="AS838" s="2"/>
      <c r="AT838" s="3"/>
    </row>
    <row r="839" spans="1:46" s="17" customFormat="1" x14ac:dyDescent="0.25">
      <c r="A839" s="7">
        <v>0.6875</v>
      </c>
      <c r="B839" s="11">
        <v>0.46765417170495766</v>
      </c>
      <c r="C839" s="10">
        <v>3308</v>
      </c>
      <c r="D839" s="10">
        <v>803</v>
      </c>
      <c r="E839" s="14">
        <v>276</v>
      </c>
      <c r="F839" s="11">
        <v>0.24274486094316808</v>
      </c>
      <c r="G839" s="11">
        <v>0.13405797101449277</v>
      </c>
      <c r="H839" s="8">
        <v>1761</v>
      </c>
      <c r="I839" s="15">
        <v>126</v>
      </c>
      <c r="J839" s="13">
        <v>0.51680000000000004</v>
      </c>
      <c r="K839" s="13">
        <v>0.33329999999999999</v>
      </c>
      <c r="Y839" s="3"/>
      <c r="Z839" s="3"/>
      <c r="AA839" s="3"/>
      <c r="AB839" s="3"/>
      <c r="AC839" s="3"/>
      <c r="AF839" s="7">
        <v>0.6875</v>
      </c>
      <c r="AG839" s="11">
        <f t="shared" si="405"/>
        <v>0.47373107747105964</v>
      </c>
      <c r="AH839" s="10">
        <v>3369</v>
      </c>
      <c r="AI839" s="10">
        <v>779</v>
      </c>
      <c r="AJ839" s="14">
        <f t="shared" si="407"/>
        <v>227</v>
      </c>
      <c r="AK839" s="11">
        <f t="shared" si="408"/>
        <v>0.23122588305135056</v>
      </c>
      <c r="AL839" s="11">
        <f t="shared" si="410"/>
        <v>0.11894273127753303</v>
      </c>
      <c r="AM839" s="8">
        <v>1773</v>
      </c>
      <c r="AN839" s="15">
        <f t="shared" si="409"/>
        <v>118</v>
      </c>
      <c r="AO839" s="13">
        <v>0.36020000000000002</v>
      </c>
      <c r="AP839" s="13">
        <v>0.5</v>
      </c>
      <c r="AS839" s="2"/>
      <c r="AT839" s="3"/>
    </row>
    <row r="840" spans="1:46" s="17" customFormat="1" x14ac:dyDescent="0.25">
      <c r="A840" s="7">
        <v>0.70833333333333337</v>
      </c>
      <c r="B840" s="11">
        <v>0.47174657534246578</v>
      </c>
      <c r="C840" s="10">
        <v>3504</v>
      </c>
      <c r="D840" s="10">
        <v>812</v>
      </c>
      <c r="E840" s="14">
        <v>196</v>
      </c>
      <c r="F840" s="11">
        <v>0.2317351598173516</v>
      </c>
      <c r="G840" s="11">
        <v>4.5918367346938778E-2</v>
      </c>
      <c r="H840" s="8">
        <v>1851</v>
      </c>
      <c r="I840" s="15">
        <v>90</v>
      </c>
      <c r="J840" s="13">
        <v>0.52539999999999998</v>
      </c>
      <c r="K840" s="13">
        <v>0.33329999999999999</v>
      </c>
      <c r="Y840" s="3"/>
      <c r="Z840" s="3"/>
      <c r="AA840" s="3"/>
      <c r="AB840" s="3"/>
      <c r="AC840" s="3"/>
      <c r="AF840" s="7">
        <v>0.70833333333333337</v>
      </c>
      <c r="AG840" s="11">
        <f t="shared" si="405"/>
        <v>0.47822491730981259</v>
      </c>
      <c r="AH840" s="10">
        <v>3628</v>
      </c>
      <c r="AI840" s="10">
        <v>808</v>
      </c>
      <c r="AJ840" s="14">
        <f t="shared" si="407"/>
        <v>259</v>
      </c>
      <c r="AK840" s="11">
        <f t="shared" si="408"/>
        <v>0.2227122381477398</v>
      </c>
      <c r="AL840" s="11">
        <f t="shared" si="410"/>
        <v>0.11196911196911197</v>
      </c>
      <c r="AM840" s="8">
        <v>1893</v>
      </c>
      <c r="AN840" s="15">
        <f t="shared" si="409"/>
        <v>120</v>
      </c>
      <c r="AO840" s="13">
        <v>0.3634</v>
      </c>
      <c r="AP840" s="13">
        <v>0.5</v>
      </c>
      <c r="AS840" s="2"/>
      <c r="AT840" s="3"/>
    </row>
    <row r="841" spans="1:46" s="17" customFormat="1" x14ac:dyDescent="0.25">
      <c r="A841" s="7">
        <v>0.72916666666666663</v>
      </c>
      <c r="B841" s="11">
        <v>0.47525551371705216</v>
      </c>
      <c r="C841" s="10">
        <v>3718</v>
      </c>
      <c r="D841" s="10">
        <v>846</v>
      </c>
      <c r="E841" s="14">
        <v>214</v>
      </c>
      <c r="F841" s="11">
        <v>0.22754168908015063</v>
      </c>
      <c r="G841" s="11">
        <v>0.15887850467289719</v>
      </c>
      <c r="H841" s="8">
        <v>1951</v>
      </c>
      <c r="I841" s="15">
        <v>100</v>
      </c>
      <c r="J841" s="13">
        <v>0.50409999999999999</v>
      </c>
      <c r="K841" s="13">
        <v>0.33329999999999999</v>
      </c>
      <c r="Y841" s="3"/>
      <c r="Z841" s="3"/>
      <c r="AA841" s="3"/>
      <c r="AB841" s="3"/>
      <c r="AC841" s="3"/>
      <c r="AF841" s="7">
        <v>0.72916666666666663</v>
      </c>
      <c r="AG841" s="11">
        <f t="shared" si="405"/>
        <v>0.48799999999999999</v>
      </c>
      <c r="AH841" s="10">
        <v>3875</v>
      </c>
      <c r="AI841" s="10">
        <v>828</v>
      </c>
      <c r="AJ841" s="14">
        <f t="shared" si="407"/>
        <v>247</v>
      </c>
      <c r="AK841" s="11">
        <f t="shared" si="408"/>
        <v>0.21367741935483872</v>
      </c>
      <c r="AL841" s="11">
        <f t="shared" si="410"/>
        <v>8.0971659919028341E-2</v>
      </c>
      <c r="AM841" s="8">
        <v>1984</v>
      </c>
      <c r="AN841" s="15">
        <f t="shared" si="409"/>
        <v>91</v>
      </c>
      <c r="AO841" s="13">
        <v>0.375</v>
      </c>
      <c r="AP841" s="13">
        <v>0.5</v>
      </c>
      <c r="AS841" s="2"/>
      <c r="AT841" s="3"/>
    </row>
    <row r="842" spans="1:46" s="17" customFormat="1" x14ac:dyDescent="0.25">
      <c r="A842" s="7">
        <v>0.75</v>
      </c>
      <c r="B842" s="11">
        <v>0.47679543686803216</v>
      </c>
      <c r="C842" s="10">
        <v>3857</v>
      </c>
      <c r="D842" s="10">
        <v>892</v>
      </c>
      <c r="E842" s="14">
        <v>139</v>
      </c>
      <c r="F842" s="11">
        <v>0.23126782473424942</v>
      </c>
      <c r="G842" s="11">
        <v>0.33093525179856115</v>
      </c>
      <c r="H842" s="8">
        <v>2018</v>
      </c>
      <c r="I842" s="15">
        <v>67</v>
      </c>
      <c r="J842" s="13">
        <v>0.5</v>
      </c>
      <c r="K842" s="13">
        <v>0.33329999999999999</v>
      </c>
      <c r="Y842" s="3"/>
      <c r="Z842" s="3"/>
      <c r="AA842" s="3"/>
      <c r="AB842" s="3"/>
      <c r="AC842" s="3"/>
      <c r="AF842" s="7">
        <v>0.75</v>
      </c>
      <c r="AG842" s="11">
        <f t="shared" si="405"/>
        <v>0.49256689791873143</v>
      </c>
      <c r="AH842" s="10">
        <v>4036</v>
      </c>
      <c r="AI842" s="10">
        <v>838</v>
      </c>
      <c r="AJ842" s="14">
        <f t="shared" si="407"/>
        <v>161</v>
      </c>
      <c r="AK842" s="11">
        <f t="shared" si="408"/>
        <v>0.20763131813676908</v>
      </c>
      <c r="AL842" s="11">
        <f t="shared" si="410"/>
        <v>6.2111801242236024E-2</v>
      </c>
      <c r="AM842" s="8">
        <v>2048</v>
      </c>
      <c r="AN842" s="15">
        <f t="shared" si="409"/>
        <v>64</v>
      </c>
      <c r="AO842" s="13">
        <v>0.38479999999999998</v>
      </c>
      <c r="AP842" s="13">
        <v>0.5</v>
      </c>
      <c r="AS842" s="2"/>
      <c r="AT842" s="3"/>
    </row>
    <row r="843" spans="1:46" s="17" customFormat="1" x14ac:dyDescent="0.15">
      <c r="F843" s="2"/>
      <c r="Y843" s="3"/>
      <c r="Z843" s="3"/>
      <c r="AA843" s="3"/>
      <c r="AB843" s="3"/>
      <c r="AC843" s="3"/>
      <c r="AH843" s="2"/>
      <c r="AI843" s="2"/>
      <c r="AJ843" s="2"/>
      <c r="AK843" s="2"/>
      <c r="AL843" s="2"/>
      <c r="AM843" s="2"/>
      <c r="AN843" s="2"/>
      <c r="AO843" s="5"/>
      <c r="AP843" s="2"/>
      <c r="AS843" s="2"/>
      <c r="AT843" s="3"/>
    </row>
    <row r="844" spans="1:46" s="17" customFormat="1" x14ac:dyDescent="0.15">
      <c r="F844" s="2"/>
      <c r="Y844" s="3"/>
      <c r="Z844" s="3"/>
      <c r="AA844" s="3"/>
      <c r="AB844" s="3"/>
      <c r="AC844" s="3"/>
      <c r="AH844" s="2"/>
      <c r="AI844" s="2"/>
      <c r="AJ844" s="2"/>
      <c r="AK844" s="2"/>
      <c r="AL844" s="2"/>
      <c r="AM844" s="2"/>
      <c r="AN844" s="2"/>
      <c r="AO844" s="5"/>
      <c r="AP844" s="2"/>
      <c r="AS844" s="2"/>
      <c r="AT844" s="3"/>
    </row>
    <row r="845" spans="1:46" s="17" customFormat="1" x14ac:dyDescent="0.15">
      <c r="A845" s="35">
        <v>43881</v>
      </c>
      <c r="B845" s="36"/>
      <c r="C845" s="36"/>
      <c r="D845" s="36"/>
      <c r="E845" s="36"/>
      <c r="F845" s="36"/>
      <c r="G845" s="37"/>
      <c r="Y845" s="3"/>
      <c r="Z845" s="3"/>
      <c r="AA845" s="3"/>
      <c r="AB845" s="3"/>
      <c r="AC845" s="3"/>
      <c r="AF845" s="35">
        <v>43880</v>
      </c>
      <c r="AG845" s="36"/>
      <c r="AH845" s="36"/>
      <c r="AI845" s="36"/>
      <c r="AJ845" s="36"/>
      <c r="AK845" s="36"/>
      <c r="AL845" s="37"/>
      <c r="AS845" s="2"/>
      <c r="AT845" s="3"/>
    </row>
    <row r="846" spans="1:46" s="17" customFormat="1" ht="36" x14ac:dyDescent="0.25">
      <c r="A846" s="38" t="s">
        <v>72</v>
      </c>
      <c r="B846" s="39"/>
      <c r="C846" s="39"/>
      <c r="D846" s="39"/>
      <c r="E846" s="39"/>
      <c r="F846" s="39"/>
      <c r="G846" s="40"/>
      <c r="H846" s="18"/>
      <c r="I846" s="18"/>
      <c r="J846" s="18"/>
      <c r="K846" s="18"/>
      <c r="Y846" s="3"/>
      <c r="Z846" s="3"/>
      <c r="AA846" s="3"/>
      <c r="AB846" s="3"/>
      <c r="AC846" s="3"/>
      <c r="AF846" s="38" t="s">
        <v>75</v>
      </c>
      <c r="AG846" s="39"/>
      <c r="AH846" s="39"/>
      <c r="AI846" s="39"/>
      <c r="AJ846" s="39"/>
      <c r="AK846" s="39"/>
      <c r="AL846" s="40"/>
      <c r="AM846" s="18"/>
      <c r="AN846" s="18"/>
      <c r="AO846" s="18"/>
      <c r="AP846" s="18"/>
      <c r="AS846" s="2"/>
      <c r="AT846" s="3"/>
    </row>
    <row r="847" spans="1:46" s="17" customFormat="1" x14ac:dyDescent="0.25">
      <c r="A847" s="9" t="s">
        <v>0</v>
      </c>
      <c r="B847" s="16" t="s">
        <v>70</v>
      </c>
      <c r="C847" s="9" t="s">
        <v>1</v>
      </c>
      <c r="D847" s="9" t="s">
        <v>2</v>
      </c>
      <c r="E847" s="9" t="s">
        <v>3</v>
      </c>
      <c r="F847" s="9" t="s">
        <v>4</v>
      </c>
      <c r="G847" s="9" t="s">
        <v>5</v>
      </c>
      <c r="H847" s="6" t="s">
        <v>6</v>
      </c>
      <c r="I847" s="9" t="s">
        <v>7</v>
      </c>
      <c r="J847" s="9" t="s">
        <v>8</v>
      </c>
      <c r="K847" s="9" t="s">
        <v>71</v>
      </c>
      <c r="Y847" s="3"/>
      <c r="Z847" s="3"/>
      <c r="AA847" s="3"/>
      <c r="AB847" s="3"/>
      <c r="AC847" s="3"/>
      <c r="AF847" s="9" t="s">
        <v>0</v>
      </c>
      <c r="AG847" s="16" t="s">
        <v>70</v>
      </c>
      <c r="AH847" s="9" t="s">
        <v>1</v>
      </c>
      <c r="AI847" s="9" t="s">
        <v>2</v>
      </c>
      <c r="AJ847" s="9" t="s">
        <v>3</v>
      </c>
      <c r="AK847" s="9" t="s">
        <v>4</v>
      </c>
      <c r="AL847" s="9" t="s">
        <v>5</v>
      </c>
      <c r="AM847" s="6" t="s">
        <v>6</v>
      </c>
      <c r="AN847" s="9" t="s">
        <v>7</v>
      </c>
      <c r="AO847" s="9" t="s">
        <v>8</v>
      </c>
      <c r="AP847" s="9" t="s">
        <v>71</v>
      </c>
      <c r="AS847" s="2"/>
      <c r="AT847" s="3"/>
    </row>
    <row r="848" spans="1:46" s="17" customFormat="1" x14ac:dyDescent="0.25">
      <c r="A848" s="7">
        <v>0.39583333333333331</v>
      </c>
      <c r="B848" s="11">
        <f>(C848-H848)/C848</f>
        <v>6.5789473684210523E-2</v>
      </c>
      <c r="C848" s="10">
        <v>152</v>
      </c>
      <c r="D848" s="10">
        <v>138</v>
      </c>
      <c r="E848" s="10">
        <v>142</v>
      </c>
      <c r="F848" s="11">
        <f>D848/C848</f>
        <v>0.90789473684210531</v>
      </c>
      <c r="G848" s="12">
        <f>D848/C848</f>
        <v>0.90789473684210531</v>
      </c>
      <c r="H848" s="8">
        <v>142</v>
      </c>
      <c r="I848" s="15">
        <v>142</v>
      </c>
      <c r="J848" s="13">
        <v>1</v>
      </c>
      <c r="K848" s="13" t="s">
        <v>74</v>
      </c>
      <c r="Y848" s="3"/>
      <c r="Z848" s="3"/>
      <c r="AA848" s="3"/>
      <c r="AB848" s="3"/>
      <c r="AC848" s="3"/>
      <c r="AF848" s="7">
        <v>0.39583333333333331</v>
      </c>
      <c r="AG848" s="11">
        <f>(AH848-AM848)/AH848</f>
        <v>7.3333333333333334E-2</v>
      </c>
      <c r="AH848" s="10">
        <v>150</v>
      </c>
      <c r="AI848" s="10">
        <v>138</v>
      </c>
      <c r="AJ848" s="10">
        <v>139</v>
      </c>
      <c r="AK848" s="11">
        <f>AI848/AH848</f>
        <v>0.92</v>
      </c>
      <c r="AL848" s="12">
        <f>AI848/AH848</f>
        <v>0.92</v>
      </c>
      <c r="AM848" s="8">
        <v>139</v>
      </c>
      <c r="AN848" s="15">
        <v>139</v>
      </c>
      <c r="AO848" s="13">
        <v>0.81820000000000004</v>
      </c>
      <c r="AP848" s="13" t="s">
        <v>74</v>
      </c>
      <c r="AS848" s="2"/>
      <c r="AT848" s="3"/>
    </row>
    <row r="849" spans="1:46" s="17" customFormat="1" x14ac:dyDescent="0.25">
      <c r="A849" s="7">
        <v>0.41666666666666669</v>
      </c>
      <c r="B849" s="11">
        <f t="shared" ref="B849:B865" si="411">(C849-H849)/C849</f>
        <v>0.13003095975232198</v>
      </c>
      <c r="C849" s="10">
        <v>323</v>
      </c>
      <c r="D849" s="10">
        <v>268</v>
      </c>
      <c r="E849" s="14">
        <f>C849-C848</f>
        <v>171</v>
      </c>
      <c r="F849" s="11">
        <f>D849/C849</f>
        <v>0.8297213622291022</v>
      </c>
      <c r="G849" s="11">
        <f t="shared" ref="G849:G850" si="412">(D849-D848)/E849</f>
        <v>0.76023391812865493</v>
      </c>
      <c r="H849" s="8">
        <v>281</v>
      </c>
      <c r="I849" s="15">
        <f>H849-H848</f>
        <v>139</v>
      </c>
      <c r="J849" s="25">
        <v>0.80489999999999995</v>
      </c>
      <c r="K849" s="13" t="s">
        <v>74</v>
      </c>
      <c r="Y849" s="3"/>
      <c r="Z849" s="3"/>
      <c r="AA849" s="3"/>
      <c r="AB849" s="3"/>
      <c r="AC849" s="3"/>
      <c r="AF849" s="7">
        <v>0.41666666666666669</v>
      </c>
      <c r="AG849" s="11">
        <f t="shared" ref="AG849:AG865" si="413">(AH849-AM849)/AH849</f>
        <v>0.10759493670886076</v>
      </c>
      <c r="AH849" s="10">
        <v>316</v>
      </c>
      <c r="AI849" s="10">
        <v>280</v>
      </c>
      <c r="AJ849" s="14">
        <f>AH849-AH848</f>
        <v>166</v>
      </c>
      <c r="AK849" s="11">
        <f>AI849/AH849</f>
        <v>0.88607594936708856</v>
      </c>
      <c r="AL849" s="11">
        <f t="shared" ref="AL849:AL850" si="414">(AI849-AI848)/AJ849</f>
        <v>0.85542168674698793</v>
      </c>
      <c r="AM849" s="8">
        <v>282</v>
      </c>
      <c r="AN849" s="15">
        <f t="shared" ref="AN849:AN865" si="415">AM849-AM848</f>
        <v>143</v>
      </c>
      <c r="AO849" s="13">
        <v>0.78569999999999995</v>
      </c>
      <c r="AP849" s="13">
        <v>1</v>
      </c>
      <c r="AS849" s="2"/>
      <c r="AT849" s="3"/>
    </row>
    <row r="850" spans="1:46" s="17" customFormat="1" x14ac:dyDescent="0.25">
      <c r="A850" s="7">
        <v>0.4375</v>
      </c>
      <c r="B850" s="11">
        <f t="shared" si="411"/>
        <v>0.1954459203036053</v>
      </c>
      <c r="C850" s="10">
        <v>527</v>
      </c>
      <c r="D850" s="10">
        <v>377</v>
      </c>
      <c r="E850" s="14">
        <f t="shared" ref="E850:E865" si="416">C850-C849</f>
        <v>204</v>
      </c>
      <c r="F850" s="11">
        <f t="shared" ref="F850:F865" si="417">D850/C850</f>
        <v>0.71537001897533203</v>
      </c>
      <c r="G850" s="11">
        <f t="shared" si="412"/>
        <v>0.53431372549019607</v>
      </c>
      <c r="H850" s="8">
        <v>424</v>
      </c>
      <c r="I850" s="15">
        <f t="shared" ref="I850:I865" si="418">H850-H849</f>
        <v>143</v>
      </c>
      <c r="J850" s="13">
        <v>0.65710000000000002</v>
      </c>
      <c r="K850" s="13" t="s">
        <v>74</v>
      </c>
      <c r="Y850" s="3"/>
      <c r="Z850" s="3"/>
      <c r="AA850" s="3"/>
      <c r="AB850" s="3"/>
      <c r="AC850" s="3"/>
      <c r="AF850" s="7">
        <v>0.4375</v>
      </c>
      <c r="AG850" s="11">
        <f t="shared" si="413"/>
        <v>0.21507352941176472</v>
      </c>
      <c r="AH850" s="10">
        <v>544</v>
      </c>
      <c r="AI850" s="10">
        <v>392</v>
      </c>
      <c r="AJ850" s="14">
        <f t="shared" ref="AJ850:AJ865" si="419">AH850-AH849</f>
        <v>228</v>
      </c>
      <c r="AK850" s="11">
        <f t="shared" ref="AK850:AK865" si="420">AI850/AH850</f>
        <v>0.72058823529411764</v>
      </c>
      <c r="AL850" s="11">
        <f t="shared" si="414"/>
        <v>0.49122807017543857</v>
      </c>
      <c r="AM850" s="8">
        <v>427</v>
      </c>
      <c r="AN850" s="15">
        <f t="shared" si="415"/>
        <v>145</v>
      </c>
      <c r="AO850" s="13">
        <v>0.67800000000000005</v>
      </c>
      <c r="AP850" s="13">
        <v>1</v>
      </c>
      <c r="AS850" s="2"/>
      <c r="AT850" s="3"/>
    </row>
    <row r="851" spans="1:46" s="17" customFormat="1" x14ac:dyDescent="0.25">
      <c r="A851" s="7">
        <v>0.46527777777777773</v>
      </c>
      <c r="B851" s="11">
        <f t="shared" si="411"/>
        <v>0.25164690382081689</v>
      </c>
      <c r="C851" s="10">
        <v>759</v>
      </c>
      <c r="D851" s="10">
        <v>454</v>
      </c>
      <c r="E851" s="14">
        <f t="shared" si="416"/>
        <v>232</v>
      </c>
      <c r="F851" s="11">
        <f t="shared" si="417"/>
        <v>0.59815546772068506</v>
      </c>
      <c r="G851" s="11">
        <f>(D851-D850)/E851</f>
        <v>0.33189655172413796</v>
      </c>
      <c r="H851" s="8">
        <v>568</v>
      </c>
      <c r="I851" s="15">
        <f t="shared" si="418"/>
        <v>144</v>
      </c>
      <c r="J851" s="13">
        <v>0.59379999999999999</v>
      </c>
      <c r="K851" s="13" t="s">
        <v>74</v>
      </c>
      <c r="Y851" s="3"/>
      <c r="Z851" s="3"/>
      <c r="AA851" s="3"/>
      <c r="AB851" s="3"/>
      <c r="AC851" s="3"/>
      <c r="AF851" s="7">
        <v>0.46527777777777773</v>
      </c>
      <c r="AG851" s="11">
        <f t="shared" si="413"/>
        <v>0.30190930787589498</v>
      </c>
      <c r="AH851" s="10">
        <v>838</v>
      </c>
      <c r="AI851" s="10">
        <v>459</v>
      </c>
      <c r="AJ851" s="14">
        <f t="shared" si="419"/>
        <v>294</v>
      </c>
      <c r="AK851" s="11">
        <f t="shared" si="420"/>
        <v>0.54773269689737469</v>
      </c>
      <c r="AL851" s="11">
        <f>(AI851-AI850)/AJ851</f>
        <v>0.22789115646258504</v>
      </c>
      <c r="AM851" s="8">
        <v>585</v>
      </c>
      <c r="AN851" s="15">
        <f t="shared" si="415"/>
        <v>158</v>
      </c>
      <c r="AO851" s="13">
        <v>0.55559999999999998</v>
      </c>
      <c r="AP851" s="13">
        <v>0.5</v>
      </c>
      <c r="AS851" s="2"/>
      <c r="AT851" s="3"/>
    </row>
    <row r="852" spans="1:46" s="17" customFormat="1" x14ac:dyDescent="0.25">
      <c r="A852" s="7">
        <v>0.47916666666666669</v>
      </c>
      <c r="B852" s="11">
        <f t="shared" si="411"/>
        <v>0.30447761194029849</v>
      </c>
      <c r="C852" s="10">
        <v>1005</v>
      </c>
      <c r="D852" s="10">
        <v>505</v>
      </c>
      <c r="E852" s="14">
        <f t="shared" si="416"/>
        <v>246</v>
      </c>
      <c r="F852" s="11">
        <f t="shared" si="417"/>
        <v>0.50248756218905477</v>
      </c>
      <c r="G852" s="11">
        <f t="shared" ref="G852:G865" si="421">(D852-D851)/E852</f>
        <v>0.2073170731707317</v>
      </c>
      <c r="H852" s="8">
        <v>699</v>
      </c>
      <c r="I852" s="15">
        <f t="shared" si="418"/>
        <v>131</v>
      </c>
      <c r="J852" s="13">
        <v>0.53539999999999999</v>
      </c>
      <c r="K852" s="13" t="s">
        <v>74</v>
      </c>
      <c r="Y852" s="3"/>
      <c r="Z852" s="3"/>
      <c r="AA852" s="3"/>
      <c r="AB852" s="3"/>
      <c r="AC852" s="3"/>
      <c r="AF852" s="7">
        <v>0.47916666666666669</v>
      </c>
      <c r="AG852" s="11">
        <f t="shared" si="413"/>
        <v>0.33835341365461846</v>
      </c>
      <c r="AH852" s="10">
        <v>996</v>
      </c>
      <c r="AI852" s="10">
        <v>462</v>
      </c>
      <c r="AJ852" s="14">
        <f t="shared" si="419"/>
        <v>158</v>
      </c>
      <c r="AK852" s="11">
        <f t="shared" si="420"/>
        <v>0.46385542168674698</v>
      </c>
      <c r="AL852" s="11">
        <f t="shared" ref="AL852:AL865" si="422">(AI852-AI851)/AJ852</f>
        <v>1.8987341772151899E-2</v>
      </c>
      <c r="AM852" s="8">
        <v>659</v>
      </c>
      <c r="AN852" s="15">
        <f t="shared" si="415"/>
        <v>74</v>
      </c>
      <c r="AO852" s="13">
        <v>0.46300000000000002</v>
      </c>
      <c r="AP852" s="13">
        <v>0.5</v>
      </c>
      <c r="AS852" s="2"/>
      <c r="AT852" s="3"/>
    </row>
    <row r="853" spans="1:46" s="17" customFormat="1" x14ac:dyDescent="0.25">
      <c r="A853" s="7">
        <v>0.5</v>
      </c>
      <c r="B853" s="11">
        <f t="shared" si="411"/>
        <v>0.33552631578947367</v>
      </c>
      <c r="C853" s="10">
        <v>1216</v>
      </c>
      <c r="D853" s="10">
        <v>536</v>
      </c>
      <c r="E853" s="14">
        <f t="shared" si="416"/>
        <v>211</v>
      </c>
      <c r="F853" s="11">
        <f t="shared" si="417"/>
        <v>0.44078947368421051</v>
      </c>
      <c r="G853" s="11">
        <f t="shared" si="421"/>
        <v>0.14691943127962084</v>
      </c>
      <c r="H853" s="8">
        <v>808</v>
      </c>
      <c r="I853" s="15">
        <f t="shared" si="418"/>
        <v>109</v>
      </c>
      <c r="J853" s="13">
        <v>0.48320000000000002</v>
      </c>
      <c r="K853" s="13" t="s">
        <v>74</v>
      </c>
      <c r="Y853" s="3"/>
      <c r="Z853" s="3"/>
      <c r="AA853" s="3"/>
      <c r="AB853" s="3"/>
      <c r="AC853" s="3"/>
      <c r="AF853" s="7">
        <v>0.50624999999999998</v>
      </c>
      <c r="AG853" s="11">
        <f t="shared" si="413"/>
        <v>0.40256797583081572</v>
      </c>
      <c r="AH853" s="10">
        <v>1324</v>
      </c>
      <c r="AI853" s="10">
        <v>482</v>
      </c>
      <c r="AJ853" s="14">
        <f t="shared" si="419"/>
        <v>328</v>
      </c>
      <c r="AK853" s="11">
        <f t="shared" si="420"/>
        <v>0.36404833836858008</v>
      </c>
      <c r="AL853" s="11">
        <f t="shared" si="422"/>
        <v>6.097560975609756E-2</v>
      </c>
      <c r="AM853" s="8">
        <v>791</v>
      </c>
      <c r="AN853" s="15">
        <f t="shared" si="415"/>
        <v>132</v>
      </c>
      <c r="AO853" s="13">
        <v>0.33550000000000002</v>
      </c>
      <c r="AP853" s="13">
        <v>0.33329999999999999</v>
      </c>
      <c r="AS853" s="2"/>
      <c r="AT853" s="3"/>
    </row>
    <row r="854" spans="1:46" s="17" customFormat="1" x14ac:dyDescent="0.25">
      <c r="A854" s="7">
        <v>0.52083333333333337</v>
      </c>
      <c r="B854" s="11">
        <f t="shared" si="411"/>
        <v>0.37616654702081836</v>
      </c>
      <c r="C854" s="10">
        <v>1393</v>
      </c>
      <c r="D854" s="10">
        <v>551</v>
      </c>
      <c r="E854" s="14">
        <f t="shared" si="416"/>
        <v>177</v>
      </c>
      <c r="F854" s="11">
        <f t="shared" si="417"/>
        <v>0.39554917444364679</v>
      </c>
      <c r="G854" s="11">
        <f t="shared" si="421"/>
        <v>8.4745762711864403E-2</v>
      </c>
      <c r="H854" s="8">
        <v>869</v>
      </c>
      <c r="I854" s="15">
        <f t="shared" si="418"/>
        <v>61</v>
      </c>
      <c r="J854" s="13">
        <v>0.45240000000000002</v>
      </c>
      <c r="K854" s="13" t="s">
        <v>74</v>
      </c>
      <c r="Y854" s="3"/>
      <c r="Z854" s="3"/>
      <c r="AA854" s="3"/>
      <c r="AB854" s="3"/>
      <c r="AC854" s="3"/>
      <c r="AF854" s="7">
        <v>0.52083333333333337</v>
      </c>
      <c r="AG854" s="11">
        <f t="shared" si="413"/>
        <v>0.42672998643147897</v>
      </c>
      <c r="AH854" s="10">
        <v>1474</v>
      </c>
      <c r="AI854" s="10">
        <v>493</v>
      </c>
      <c r="AJ854" s="14">
        <f t="shared" si="419"/>
        <v>150</v>
      </c>
      <c r="AK854" s="11">
        <f t="shared" si="420"/>
        <v>0.33446404341926728</v>
      </c>
      <c r="AL854" s="11">
        <f t="shared" si="422"/>
        <v>7.3333333333333334E-2</v>
      </c>
      <c r="AM854" s="8">
        <v>845</v>
      </c>
      <c r="AN854" s="15">
        <f t="shared" si="415"/>
        <v>54</v>
      </c>
      <c r="AO854" s="13">
        <v>0.33529999999999999</v>
      </c>
      <c r="AP854" s="13">
        <v>0.33329999999999999</v>
      </c>
      <c r="AS854" s="2"/>
      <c r="AT854" s="3"/>
    </row>
    <row r="855" spans="1:46" s="17" customFormat="1" ht="15" customHeight="1" x14ac:dyDescent="0.25">
      <c r="A855" s="7">
        <v>0.54166666666666696</v>
      </c>
      <c r="B855" s="11">
        <f t="shared" si="411"/>
        <v>0.44183242917420135</v>
      </c>
      <c r="C855" s="10">
        <v>1659</v>
      </c>
      <c r="D855" s="10">
        <v>555</v>
      </c>
      <c r="E855" s="14">
        <f t="shared" si="416"/>
        <v>266</v>
      </c>
      <c r="F855" s="11">
        <f t="shared" si="417"/>
        <v>0.3345388788426763</v>
      </c>
      <c r="G855" s="11">
        <f t="shared" si="421"/>
        <v>1.5037593984962405E-2</v>
      </c>
      <c r="H855" s="8">
        <v>926</v>
      </c>
      <c r="I855" s="15">
        <f t="shared" si="418"/>
        <v>57</v>
      </c>
      <c r="J855" s="13">
        <v>0.39900000000000002</v>
      </c>
      <c r="K855" s="13">
        <v>1</v>
      </c>
      <c r="Y855" s="3"/>
      <c r="Z855" s="3"/>
      <c r="AA855" s="3"/>
      <c r="AB855" s="3"/>
      <c r="AC855" s="3"/>
      <c r="AF855" s="7">
        <v>0.54166666666666696</v>
      </c>
      <c r="AG855" s="11">
        <f t="shared" si="413"/>
        <v>0.47346938775510206</v>
      </c>
      <c r="AH855" s="10">
        <v>1715</v>
      </c>
      <c r="AI855" s="10">
        <v>496</v>
      </c>
      <c r="AJ855" s="14">
        <f t="shared" si="419"/>
        <v>241</v>
      </c>
      <c r="AK855" s="11">
        <f t="shared" si="420"/>
        <v>0.28921282798833819</v>
      </c>
      <c r="AL855" s="11">
        <f t="shared" si="422"/>
        <v>1.2448132780082987E-2</v>
      </c>
      <c r="AM855" s="8">
        <v>903</v>
      </c>
      <c r="AN855" s="15">
        <f t="shared" si="415"/>
        <v>58</v>
      </c>
      <c r="AO855" s="13">
        <v>0.28870000000000001</v>
      </c>
      <c r="AP855" s="13">
        <v>0.33329999999999999</v>
      </c>
      <c r="AS855" s="2"/>
      <c r="AT855" s="3"/>
    </row>
    <row r="856" spans="1:46" s="17" customFormat="1" ht="15" customHeight="1" x14ac:dyDescent="0.25">
      <c r="A856" s="7">
        <v>0.5625</v>
      </c>
      <c r="B856" s="11">
        <f t="shared" si="411"/>
        <v>0.4460393407761829</v>
      </c>
      <c r="C856" s="10">
        <v>1881</v>
      </c>
      <c r="D856" s="10">
        <v>589</v>
      </c>
      <c r="E856" s="14">
        <f t="shared" si="416"/>
        <v>222</v>
      </c>
      <c r="F856" s="11">
        <f t="shared" si="417"/>
        <v>0.31313131313131315</v>
      </c>
      <c r="G856" s="11">
        <f t="shared" si="421"/>
        <v>0.15315315315315314</v>
      </c>
      <c r="H856" s="8">
        <v>1042</v>
      </c>
      <c r="I856" s="15">
        <f t="shared" si="418"/>
        <v>116</v>
      </c>
      <c r="J856" s="13">
        <v>0.39910000000000001</v>
      </c>
      <c r="K856" s="13">
        <v>1</v>
      </c>
      <c r="Y856" s="3"/>
      <c r="Z856" s="3"/>
      <c r="AA856" s="3"/>
      <c r="AB856" s="3"/>
      <c r="AC856" s="3"/>
      <c r="AF856" s="7">
        <v>0.5625</v>
      </c>
      <c r="AG856" s="11">
        <f t="shared" si="413"/>
        <v>0.49924509310518367</v>
      </c>
      <c r="AH856" s="10">
        <v>1987</v>
      </c>
      <c r="AI856" s="10">
        <v>512</v>
      </c>
      <c r="AJ856" s="14">
        <f t="shared" si="419"/>
        <v>272</v>
      </c>
      <c r="AK856" s="11">
        <f t="shared" si="420"/>
        <v>0.25767488676396577</v>
      </c>
      <c r="AL856" s="11">
        <f t="shared" si="422"/>
        <v>5.8823529411764705E-2</v>
      </c>
      <c r="AM856" s="8">
        <v>995</v>
      </c>
      <c r="AN856" s="15">
        <f t="shared" si="415"/>
        <v>92</v>
      </c>
      <c r="AO856" s="13">
        <v>0.25109999999999999</v>
      </c>
      <c r="AP856" s="13">
        <v>0.5</v>
      </c>
      <c r="AS856" s="2"/>
      <c r="AT856" s="3"/>
    </row>
    <row r="857" spans="1:46" s="17" customFormat="1" x14ac:dyDescent="0.25">
      <c r="A857" s="7">
        <v>0.58333333333333337</v>
      </c>
      <c r="B857" s="11">
        <f t="shared" si="411"/>
        <v>0.45577281191806329</v>
      </c>
      <c r="C857" s="10">
        <v>2148</v>
      </c>
      <c r="D857" s="10">
        <v>630</v>
      </c>
      <c r="E857" s="14">
        <f t="shared" si="416"/>
        <v>267</v>
      </c>
      <c r="F857" s="11">
        <f t="shared" si="417"/>
        <v>0.29329608938547486</v>
      </c>
      <c r="G857" s="11">
        <f t="shared" si="421"/>
        <v>0.15355805243445692</v>
      </c>
      <c r="H857" s="8">
        <v>1169</v>
      </c>
      <c r="I857" s="15">
        <f t="shared" si="418"/>
        <v>127</v>
      </c>
      <c r="J857" s="13">
        <v>0.377</v>
      </c>
      <c r="K857" s="13">
        <v>1</v>
      </c>
      <c r="Y857" s="3"/>
      <c r="Z857" s="3"/>
      <c r="AA857" s="3"/>
      <c r="AB857" s="3"/>
      <c r="AC857" s="3"/>
      <c r="AF857" s="7">
        <v>0.58333333333333337</v>
      </c>
      <c r="AG857" s="11">
        <f t="shared" si="413"/>
        <v>0.518141592920354</v>
      </c>
      <c r="AH857" s="10">
        <v>2260</v>
      </c>
      <c r="AI857" s="10">
        <v>523</v>
      </c>
      <c r="AJ857" s="14">
        <f t="shared" si="419"/>
        <v>273</v>
      </c>
      <c r="AK857" s="11">
        <f t="shared" si="420"/>
        <v>0.23141592920353982</v>
      </c>
      <c r="AL857" s="11">
        <f t="shared" si="422"/>
        <v>4.0293040293040296E-2</v>
      </c>
      <c r="AM857" s="8">
        <v>1089</v>
      </c>
      <c r="AN857" s="15">
        <f t="shared" si="415"/>
        <v>94</v>
      </c>
      <c r="AO857" s="13">
        <v>0.22009999999999999</v>
      </c>
      <c r="AP857" s="13">
        <v>0.5</v>
      </c>
      <c r="AS857" s="2"/>
      <c r="AT857" s="3"/>
    </row>
    <row r="858" spans="1:46" s="17" customFormat="1" x14ac:dyDescent="0.25">
      <c r="A858" s="7">
        <v>0.60972222222222217</v>
      </c>
      <c r="B858" s="11">
        <f t="shared" si="411"/>
        <v>0.45499181669394434</v>
      </c>
      <c r="C858" s="10">
        <v>2444</v>
      </c>
      <c r="D858" s="10">
        <v>671</v>
      </c>
      <c r="E858" s="14">
        <f t="shared" si="416"/>
        <v>296</v>
      </c>
      <c r="F858" s="11">
        <f t="shared" si="417"/>
        <v>0.27454991816693947</v>
      </c>
      <c r="G858" s="11">
        <f t="shared" si="421"/>
        <v>0.13851351351351351</v>
      </c>
      <c r="H858" s="8">
        <v>1332</v>
      </c>
      <c r="I858" s="15">
        <f t="shared" si="418"/>
        <v>163</v>
      </c>
      <c r="J858" s="13">
        <v>0.3679</v>
      </c>
      <c r="K858" s="13">
        <v>1</v>
      </c>
      <c r="Y858" s="3"/>
      <c r="Z858" s="3"/>
      <c r="AA858" s="3"/>
      <c r="AB858" s="3"/>
      <c r="AC858" s="3"/>
      <c r="AF858" s="7">
        <v>0.60416666666666663</v>
      </c>
      <c r="AG858" s="11">
        <f t="shared" si="413"/>
        <v>0.52799684542586756</v>
      </c>
      <c r="AH858" s="10">
        <v>2536</v>
      </c>
      <c r="AI858" s="10">
        <v>529</v>
      </c>
      <c r="AJ858" s="14">
        <f t="shared" si="419"/>
        <v>276</v>
      </c>
      <c r="AK858" s="11">
        <f t="shared" si="420"/>
        <v>0.20859621451104102</v>
      </c>
      <c r="AL858" s="11">
        <f t="shared" si="422"/>
        <v>2.1739130434782608E-2</v>
      </c>
      <c r="AM858" s="8">
        <v>1197</v>
      </c>
      <c r="AN858" s="15">
        <f t="shared" si="415"/>
        <v>108</v>
      </c>
      <c r="AO858" s="13">
        <v>0.20269999999999999</v>
      </c>
      <c r="AP858" s="13">
        <v>0.5</v>
      </c>
      <c r="AS858" s="2"/>
      <c r="AT858" s="3"/>
    </row>
    <row r="859" spans="1:46" s="17" customFormat="1" x14ac:dyDescent="0.25">
      <c r="A859" s="7">
        <v>0.63055555555555554</v>
      </c>
      <c r="B859" s="11">
        <f t="shared" si="411"/>
        <v>0.45903479236812572</v>
      </c>
      <c r="C859" s="10">
        <v>2673</v>
      </c>
      <c r="D859" s="10">
        <v>725</v>
      </c>
      <c r="E859" s="14">
        <f t="shared" si="416"/>
        <v>229</v>
      </c>
      <c r="F859" s="11">
        <f t="shared" si="417"/>
        <v>0.27123082678638233</v>
      </c>
      <c r="G859" s="11">
        <f t="shared" si="421"/>
        <v>0.23580786026200873</v>
      </c>
      <c r="H859" s="8">
        <v>1446</v>
      </c>
      <c r="I859" s="15">
        <f t="shared" si="418"/>
        <v>114</v>
      </c>
      <c r="J859" s="13">
        <v>0.3543</v>
      </c>
      <c r="K859" s="13">
        <v>1</v>
      </c>
      <c r="Y859" s="3"/>
      <c r="Z859" s="3"/>
      <c r="AA859" s="3"/>
      <c r="AB859" s="3"/>
      <c r="AC859" s="3"/>
      <c r="AF859" s="7">
        <v>0.625</v>
      </c>
      <c r="AG859" s="11">
        <f t="shared" si="413"/>
        <v>0.53889475536782827</v>
      </c>
      <c r="AH859" s="10">
        <v>2841</v>
      </c>
      <c r="AI859" s="10">
        <v>536</v>
      </c>
      <c r="AJ859" s="14">
        <f t="shared" si="419"/>
        <v>305</v>
      </c>
      <c r="AK859" s="11">
        <f t="shared" si="420"/>
        <v>0.18866596268919394</v>
      </c>
      <c r="AL859" s="11">
        <f t="shared" si="422"/>
        <v>2.2950819672131147E-2</v>
      </c>
      <c r="AM859" s="8">
        <v>1310</v>
      </c>
      <c r="AN859" s="15">
        <f t="shared" si="415"/>
        <v>113</v>
      </c>
      <c r="AO859" s="13">
        <v>0.18429999999999999</v>
      </c>
      <c r="AP859" s="13">
        <v>0.6</v>
      </c>
      <c r="AS859" s="2"/>
      <c r="AT859" s="3"/>
    </row>
    <row r="860" spans="1:46" s="17" customFormat="1" x14ac:dyDescent="0.25">
      <c r="A860" s="7">
        <v>0.65069444444444446</v>
      </c>
      <c r="B860" s="11">
        <f t="shared" si="411"/>
        <v>0.46580027359781123</v>
      </c>
      <c r="C860" s="10">
        <v>2924</v>
      </c>
      <c r="D860" s="10">
        <v>740</v>
      </c>
      <c r="E860" s="14">
        <f t="shared" si="416"/>
        <v>251</v>
      </c>
      <c r="F860" s="11">
        <f t="shared" si="417"/>
        <v>0.25307797537619697</v>
      </c>
      <c r="G860" s="11">
        <f t="shared" si="421"/>
        <v>5.9760956175298807E-2</v>
      </c>
      <c r="H860" s="8">
        <v>1562</v>
      </c>
      <c r="I860" s="15">
        <f t="shared" si="418"/>
        <v>116</v>
      </c>
      <c r="J860" s="13">
        <v>0.34949999999999998</v>
      </c>
      <c r="K860" s="13">
        <v>1</v>
      </c>
      <c r="Y860" s="3"/>
      <c r="Z860" s="3"/>
      <c r="AA860" s="3"/>
      <c r="AB860" s="3"/>
      <c r="AC860" s="3"/>
      <c r="AF860" s="7">
        <v>0.64583333333333337</v>
      </c>
      <c r="AG860" s="11">
        <f t="shared" si="413"/>
        <v>0.55357710651828296</v>
      </c>
      <c r="AH860" s="10">
        <v>3145</v>
      </c>
      <c r="AI860" s="10">
        <v>542</v>
      </c>
      <c r="AJ860" s="14">
        <f t="shared" si="419"/>
        <v>304</v>
      </c>
      <c r="AK860" s="11">
        <f t="shared" si="420"/>
        <v>0.17233704292527821</v>
      </c>
      <c r="AL860" s="11">
        <f t="shared" si="422"/>
        <v>1.9736842105263157E-2</v>
      </c>
      <c r="AM860" s="8">
        <v>1404</v>
      </c>
      <c r="AN860" s="15">
        <f t="shared" si="415"/>
        <v>94</v>
      </c>
      <c r="AO860" s="13">
        <v>0.16669999999999999</v>
      </c>
      <c r="AP860" s="13">
        <v>0.6</v>
      </c>
      <c r="AS860" s="2"/>
      <c r="AT860" s="3"/>
    </row>
    <row r="861" spans="1:46" s="17" customFormat="1" x14ac:dyDescent="0.25">
      <c r="A861" s="7">
        <v>0.66666666666666663</v>
      </c>
      <c r="B861" s="11">
        <f t="shared" si="411"/>
        <v>0.47326543602800764</v>
      </c>
      <c r="C861" s="10">
        <v>3142</v>
      </c>
      <c r="D861" s="10">
        <v>752</v>
      </c>
      <c r="E861" s="14">
        <f t="shared" si="416"/>
        <v>218</v>
      </c>
      <c r="F861" s="11">
        <f t="shared" si="417"/>
        <v>0.23933800127307447</v>
      </c>
      <c r="G861" s="11">
        <f t="shared" si="421"/>
        <v>5.5045871559633031E-2</v>
      </c>
      <c r="H861" s="8">
        <v>1655</v>
      </c>
      <c r="I861" s="15">
        <f t="shared" si="418"/>
        <v>93</v>
      </c>
      <c r="J861" s="13">
        <v>0.34960000000000002</v>
      </c>
      <c r="K861" s="13">
        <v>1</v>
      </c>
      <c r="Y861" s="3"/>
      <c r="Z861" s="3"/>
      <c r="AA861" s="3"/>
      <c r="AB861" s="3"/>
      <c r="AC861" s="3"/>
      <c r="AF861" s="7">
        <v>0.66666666666666663</v>
      </c>
      <c r="AG861" s="11">
        <f t="shared" si="413"/>
        <v>0.56000000000000005</v>
      </c>
      <c r="AH861" s="10">
        <v>3475</v>
      </c>
      <c r="AI861" s="10">
        <v>552</v>
      </c>
      <c r="AJ861" s="14">
        <f t="shared" si="419"/>
        <v>330</v>
      </c>
      <c r="AK861" s="11">
        <f t="shared" si="420"/>
        <v>0.15884892086330935</v>
      </c>
      <c r="AL861" s="11">
        <f t="shared" si="422"/>
        <v>3.0303030303030304E-2</v>
      </c>
      <c r="AM861" s="8">
        <v>1529</v>
      </c>
      <c r="AN861" s="15">
        <f t="shared" si="415"/>
        <v>125</v>
      </c>
      <c r="AO861" s="13">
        <v>0.1605</v>
      </c>
      <c r="AP861" s="13">
        <v>0.6</v>
      </c>
      <c r="AS861" s="2"/>
      <c r="AT861" s="3"/>
    </row>
    <row r="862" spans="1:46" s="17" customFormat="1" x14ac:dyDescent="0.25">
      <c r="A862" s="7">
        <v>0.6875</v>
      </c>
      <c r="B862" s="11">
        <f t="shared" si="411"/>
        <v>0.47373107747105964</v>
      </c>
      <c r="C862" s="10">
        <v>3369</v>
      </c>
      <c r="D862" s="10">
        <v>779</v>
      </c>
      <c r="E862" s="14">
        <f t="shared" si="416"/>
        <v>227</v>
      </c>
      <c r="F862" s="11">
        <f t="shared" si="417"/>
        <v>0.23122588305135056</v>
      </c>
      <c r="G862" s="11">
        <f t="shared" si="421"/>
        <v>0.11894273127753303</v>
      </c>
      <c r="H862" s="8">
        <v>1773</v>
      </c>
      <c r="I862" s="15">
        <f t="shared" si="418"/>
        <v>118</v>
      </c>
      <c r="J862" s="13">
        <v>0.36020000000000002</v>
      </c>
      <c r="K862" s="13">
        <v>0.5</v>
      </c>
      <c r="Y862" s="3"/>
      <c r="Z862" s="3"/>
      <c r="AA862" s="3"/>
      <c r="AB862" s="3"/>
      <c r="AC862" s="3"/>
      <c r="AF862" s="7">
        <v>0.6875</v>
      </c>
      <c r="AG862" s="11">
        <f t="shared" si="413"/>
        <v>0.5634408602150538</v>
      </c>
      <c r="AH862" s="10">
        <v>3720</v>
      </c>
      <c r="AI862" s="10">
        <v>554</v>
      </c>
      <c r="AJ862" s="14">
        <f t="shared" si="419"/>
        <v>245</v>
      </c>
      <c r="AK862" s="11">
        <f t="shared" si="420"/>
        <v>0.1489247311827957</v>
      </c>
      <c r="AL862" s="11">
        <f t="shared" si="422"/>
        <v>8.1632653061224497E-3</v>
      </c>
      <c r="AM862" s="8">
        <v>1624</v>
      </c>
      <c r="AN862" s="15">
        <f t="shared" si="415"/>
        <v>95</v>
      </c>
      <c r="AO862" s="13">
        <v>0.1474</v>
      </c>
      <c r="AP862" s="13">
        <v>0.6</v>
      </c>
      <c r="AS862" s="2"/>
      <c r="AT862" s="3"/>
    </row>
    <row r="863" spans="1:46" s="17" customFormat="1" x14ac:dyDescent="0.25">
      <c r="A863" s="7">
        <v>0.70833333333333337</v>
      </c>
      <c r="B863" s="11">
        <f t="shared" si="411"/>
        <v>0.47822491730981259</v>
      </c>
      <c r="C863" s="10">
        <v>3628</v>
      </c>
      <c r="D863" s="10">
        <v>808</v>
      </c>
      <c r="E863" s="14">
        <f t="shared" si="416"/>
        <v>259</v>
      </c>
      <c r="F863" s="11">
        <f t="shared" si="417"/>
        <v>0.2227122381477398</v>
      </c>
      <c r="G863" s="11">
        <f t="shared" si="421"/>
        <v>0.11196911196911197</v>
      </c>
      <c r="H863" s="8">
        <v>1893</v>
      </c>
      <c r="I863" s="15">
        <f t="shared" si="418"/>
        <v>120</v>
      </c>
      <c r="J863" s="13">
        <v>0.3634</v>
      </c>
      <c r="K863" s="13">
        <v>0.5</v>
      </c>
      <c r="Y863" s="3"/>
      <c r="Z863" s="3"/>
      <c r="AA863" s="3"/>
      <c r="AB863" s="3"/>
      <c r="AC863" s="3"/>
      <c r="AF863" s="7">
        <v>0.70833333333333337</v>
      </c>
      <c r="AG863" s="11">
        <f t="shared" si="413"/>
        <v>0.56735102653980973</v>
      </c>
      <c r="AH863" s="10">
        <v>3994</v>
      </c>
      <c r="AI863" s="10">
        <v>560</v>
      </c>
      <c r="AJ863" s="14">
        <f t="shared" si="419"/>
        <v>274</v>
      </c>
      <c r="AK863" s="11">
        <f t="shared" si="420"/>
        <v>0.14021031547320981</v>
      </c>
      <c r="AL863" s="11">
        <f t="shared" si="422"/>
        <v>2.1897810218978103E-2</v>
      </c>
      <c r="AM863" s="8">
        <v>1728</v>
      </c>
      <c r="AN863" s="15">
        <f t="shared" si="415"/>
        <v>104</v>
      </c>
      <c r="AO863" s="13">
        <v>0.1401</v>
      </c>
      <c r="AP863" s="13">
        <v>0.6</v>
      </c>
      <c r="AS863" s="2"/>
      <c r="AT863" s="3"/>
    </row>
    <row r="864" spans="1:46" s="17" customFormat="1" x14ac:dyDescent="0.25">
      <c r="A864" s="7">
        <v>0.72916666666666663</v>
      </c>
      <c r="B864" s="11">
        <f t="shared" si="411"/>
        <v>0.48799999999999999</v>
      </c>
      <c r="C864" s="10">
        <v>3875</v>
      </c>
      <c r="D864" s="10">
        <v>828</v>
      </c>
      <c r="E864" s="14">
        <f t="shared" si="416"/>
        <v>247</v>
      </c>
      <c r="F864" s="11">
        <f t="shared" si="417"/>
        <v>0.21367741935483872</v>
      </c>
      <c r="G864" s="11">
        <f t="shared" si="421"/>
        <v>8.0971659919028341E-2</v>
      </c>
      <c r="H864" s="8">
        <v>1984</v>
      </c>
      <c r="I864" s="15">
        <f t="shared" si="418"/>
        <v>91</v>
      </c>
      <c r="J864" s="13">
        <v>0.375</v>
      </c>
      <c r="K864" s="13">
        <v>0.5</v>
      </c>
      <c r="Y864" s="3"/>
      <c r="Z864" s="3"/>
      <c r="AA864" s="3"/>
      <c r="AB864" s="3"/>
      <c r="AC864" s="3"/>
      <c r="AF864" s="7">
        <v>0.72916666666666663</v>
      </c>
      <c r="AG864" s="11">
        <f t="shared" si="413"/>
        <v>0.56769484341888388</v>
      </c>
      <c r="AH864" s="10">
        <v>4247</v>
      </c>
      <c r="AI864" s="10">
        <v>566</v>
      </c>
      <c r="AJ864" s="14">
        <f t="shared" si="419"/>
        <v>253</v>
      </c>
      <c r="AK864" s="11">
        <f t="shared" si="420"/>
        <v>0.13327054391335061</v>
      </c>
      <c r="AL864" s="11">
        <f t="shared" si="422"/>
        <v>2.3715415019762844E-2</v>
      </c>
      <c r="AM864" s="8">
        <v>1836</v>
      </c>
      <c r="AN864" s="15">
        <f t="shared" si="415"/>
        <v>108</v>
      </c>
      <c r="AO864" s="13">
        <v>0.1363</v>
      </c>
      <c r="AP864" s="13">
        <v>0.6</v>
      </c>
      <c r="AS864" s="2"/>
      <c r="AT864" s="3"/>
    </row>
    <row r="865" spans="1:46" s="17" customFormat="1" x14ac:dyDescent="0.25">
      <c r="A865" s="7">
        <v>0.75</v>
      </c>
      <c r="B865" s="11">
        <f t="shared" si="411"/>
        <v>0.49256689791873143</v>
      </c>
      <c r="C865" s="10">
        <v>4036</v>
      </c>
      <c r="D865" s="10">
        <v>838</v>
      </c>
      <c r="E865" s="14">
        <f t="shared" si="416"/>
        <v>161</v>
      </c>
      <c r="F865" s="11">
        <f t="shared" si="417"/>
        <v>0.20763131813676908</v>
      </c>
      <c r="G865" s="11">
        <f t="shared" si="421"/>
        <v>6.2111801242236024E-2</v>
      </c>
      <c r="H865" s="8">
        <v>2048</v>
      </c>
      <c r="I865" s="15">
        <f t="shared" si="418"/>
        <v>64</v>
      </c>
      <c r="J865" s="13">
        <v>0.38479999999999998</v>
      </c>
      <c r="K865" s="13">
        <v>0.5</v>
      </c>
      <c r="Y865" s="3"/>
      <c r="Z865" s="3"/>
      <c r="AA865" s="3"/>
      <c r="AB865" s="3"/>
      <c r="AC865" s="3"/>
      <c r="AF865" s="7">
        <v>0.75</v>
      </c>
      <c r="AG865" s="11">
        <f t="shared" si="413"/>
        <v>0.56515806231521493</v>
      </c>
      <c r="AH865" s="10">
        <v>4397</v>
      </c>
      <c r="AI865" s="10">
        <v>596</v>
      </c>
      <c r="AJ865" s="14">
        <f t="shared" si="419"/>
        <v>150</v>
      </c>
      <c r="AK865" s="11">
        <f t="shared" si="420"/>
        <v>0.13554696383898113</v>
      </c>
      <c r="AL865" s="11">
        <f t="shared" si="422"/>
        <v>0.2</v>
      </c>
      <c r="AM865" s="8">
        <v>1912</v>
      </c>
      <c r="AN865" s="15">
        <f t="shared" si="415"/>
        <v>76</v>
      </c>
      <c r="AO865" s="13">
        <v>0.13900000000000001</v>
      </c>
      <c r="AP865" s="13">
        <v>0.5</v>
      </c>
      <c r="AS865" s="2"/>
      <c r="AT865" s="3"/>
    </row>
    <row r="866" spans="1:46" s="17" customFormat="1" x14ac:dyDescent="0.15">
      <c r="F866" s="2"/>
      <c r="Y866" s="3"/>
      <c r="Z866" s="3"/>
      <c r="AA866" s="3"/>
      <c r="AB866" s="3"/>
      <c r="AC866" s="3"/>
      <c r="AH866" s="2"/>
      <c r="AI866" s="2"/>
      <c r="AJ866" s="2"/>
      <c r="AK866" s="2"/>
      <c r="AL866" s="2"/>
      <c r="AM866" s="2"/>
      <c r="AN866" s="2"/>
      <c r="AO866" s="5"/>
      <c r="AP866" s="2"/>
      <c r="AS866" s="2"/>
      <c r="AT866" s="3"/>
    </row>
    <row r="867" spans="1:46" s="17" customFormat="1" x14ac:dyDescent="0.15">
      <c r="F867" s="2"/>
      <c r="Y867" s="3"/>
      <c r="Z867" s="3"/>
      <c r="AA867" s="3"/>
      <c r="AB867" s="3"/>
      <c r="AC867" s="3"/>
      <c r="AH867" s="2"/>
      <c r="AI867" s="2"/>
      <c r="AJ867" s="2"/>
      <c r="AK867" s="2"/>
      <c r="AL867" s="2"/>
      <c r="AM867" s="2"/>
      <c r="AN867" s="2"/>
      <c r="AO867" s="5"/>
      <c r="AP867" s="2"/>
      <c r="AS867" s="2"/>
      <c r="AT867" s="3"/>
    </row>
    <row r="868" spans="1:46" s="17" customFormat="1" x14ac:dyDescent="0.15">
      <c r="A868" s="35">
        <v>43880</v>
      </c>
      <c r="B868" s="36"/>
      <c r="C868" s="36"/>
      <c r="D868" s="36"/>
      <c r="E868" s="36"/>
      <c r="F868" s="36"/>
      <c r="G868" s="37"/>
      <c r="Y868" s="3"/>
      <c r="Z868" s="3"/>
      <c r="AA868" s="3"/>
      <c r="AB868" s="3"/>
      <c r="AC868" s="3"/>
      <c r="AF868" s="35">
        <v>43879</v>
      </c>
      <c r="AG868" s="36"/>
      <c r="AH868" s="36"/>
      <c r="AI868" s="36"/>
      <c r="AJ868" s="36"/>
      <c r="AK868" s="36"/>
      <c r="AL868" s="37"/>
      <c r="AS868" s="2"/>
      <c r="AT868" s="3"/>
    </row>
    <row r="869" spans="1:46" s="17" customFormat="1" ht="36" x14ac:dyDescent="0.25">
      <c r="A869" s="38" t="s">
        <v>75</v>
      </c>
      <c r="B869" s="39"/>
      <c r="C869" s="39"/>
      <c r="D869" s="39"/>
      <c r="E869" s="39"/>
      <c r="F869" s="39"/>
      <c r="G869" s="40"/>
      <c r="H869" s="18"/>
      <c r="I869" s="18"/>
      <c r="J869" s="18"/>
      <c r="K869" s="18"/>
      <c r="Y869" s="3"/>
      <c r="Z869" s="3"/>
      <c r="AA869" s="3"/>
      <c r="AB869" s="3"/>
      <c r="AC869" s="3"/>
      <c r="AF869" s="38" t="s">
        <v>79</v>
      </c>
      <c r="AG869" s="39"/>
      <c r="AH869" s="39"/>
      <c r="AI869" s="39"/>
      <c r="AJ869" s="39"/>
      <c r="AK869" s="39"/>
      <c r="AL869" s="40"/>
      <c r="AM869" s="18"/>
      <c r="AN869" s="18"/>
      <c r="AO869" s="18"/>
      <c r="AP869" s="18"/>
      <c r="AS869" s="2"/>
      <c r="AT869" s="3"/>
    </row>
    <row r="870" spans="1:46" s="17" customFormat="1" x14ac:dyDescent="0.25">
      <c r="A870" s="9" t="s">
        <v>0</v>
      </c>
      <c r="B870" s="16" t="s">
        <v>70</v>
      </c>
      <c r="C870" s="9" t="s">
        <v>1</v>
      </c>
      <c r="D870" s="9" t="s">
        <v>2</v>
      </c>
      <c r="E870" s="9" t="s">
        <v>3</v>
      </c>
      <c r="F870" s="9" t="s">
        <v>4</v>
      </c>
      <c r="G870" s="9" t="s">
        <v>5</v>
      </c>
      <c r="H870" s="6" t="s">
        <v>6</v>
      </c>
      <c r="I870" s="9" t="s">
        <v>7</v>
      </c>
      <c r="J870" s="9" t="s">
        <v>8</v>
      </c>
      <c r="K870" s="9" t="s">
        <v>71</v>
      </c>
      <c r="Y870" s="3"/>
      <c r="Z870" s="3"/>
      <c r="AA870" s="3"/>
      <c r="AB870" s="3"/>
      <c r="AC870" s="3"/>
      <c r="AF870" s="9" t="s">
        <v>0</v>
      </c>
      <c r="AG870" s="16" t="s">
        <v>70</v>
      </c>
      <c r="AH870" s="9" t="s">
        <v>1</v>
      </c>
      <c r="AI870" s="9" t="s">
        <v>2</v>
      </c>
      <c r="AJ870" s="9" t="s">
        <v>3</v>
      </c>
      <c r="AK870" s="9" t="s">
        <v>4</v>
      </c>
      <c r="AL870" s="9" t="s">
        <v>5</v>
      </c>
      <c r="AM870" s="6" t="s">
        <v>6</v>
      </c>
      <c r="AN870" s="9" t="s">
        <v>7</v>
      </c>
      <c r="AO870" s="9" t="s">
        <v>8</v>
      </c>
      <c r="AP870" s="9" t="s">
        <v>71</v>
      </c>
      <c r="AS870" s="2"/>
      <c r="AT870" s="3"/>
    </row>
    <row r="871" spans="1:46" s="17" customFormat="1" x14ac:dyDescent="0.25">
      <c r="A871" s="7">
        <v>0.39583333333333331</v>
      </c>
      <c r="B871" s="11">
        <f>(C871-H871)/C871</f>
        <v>7.3333333333333334E-2</v>
      </c>
      <c r="C871" s="10">
        <v>150</v>
      </c>
      <c r="D871" s="10">
        <v>138</v>
      </c>
      <c r="E871" s="10">
        <v>139</v>
      </c>
      <c r="F871" s="11">
        <f>D871/C871</f>
        <v>0.92</v>
      </c>
      <c r="G871" s="12">
        <f>D871/C871</f>
        <v>0.92</v>
      </c>
      <c r="H871" s="8">
        <v>139</v>
      </c>
      <c r="I871" s="15">
        <v>139</v>
      </c>
      <c r="J871" s="13">
        <v>0.81820000000000004</v>
      </c>
      <c r="K871" s="13" t="s">
        <v>74</v>
      </c>
      <c r="Y871" s="3"/>
      <c r="Z871" s="3"/>
      <c r="AA871" s="3"/>
      <c r="AB871" s="3"/>
      <c r="AC871" s="3"/>
      <c r="AF871" s="7">
        <v>0.39583333333333331</v>
      </c>
      <c r="AG871" s="11">
        <f>(AH871-AM871)/AH871</f>
        <v>0.35602094240837695</v>
      </c>
      <c r="AH871" s="10">
        <v>191</v>
      </c>
      <c r="AI871" s="10">
        <v>97</v>
      </c>
      <c r="AJ871" s="10">
        <v>191</v>
      </c>
      <c r="AK871" s="11">
        <f>AI871/AH871</f>
        <v>0.50785340314136129</v>
      </c>
      <c r="AL871" s="12">
        <f>AI871/AH871</f>
        <v>0.50785340314136129</v>
      </c>
      <c r="AM871" s="8">
        <v>123</v>
      </c>
      <c r="AN871" s="15">
        <v>123</v>
      </c>
      <c r="AO871" s="13">
        <v>0.42109999999999997</v>
      </c>
      <c r="AP871" s="13" t="s">
        <v>80</v>
      </c>
      <c r="AS871" s="2"/>
      <c r="AT871" s="3"/>
    </row>
    <row r="872" spans="1:46" s="17" customFormat="1" x14ac:dyDescent="0.25">
      <c r="A872" s="7">
        <v>0.41666666666666669</v>
      </c>
      <c r="B872" s="11">
        <f t="shared" ref="B872:B888" si="423">(C872-H872)/C872</f>
        <v>0.10759493670886076</v>
      </c>
      <c r="C872" s="10">
        <v>316</v>
      </c>
      <c r="D872" s="10">
        <v>280</v>
      </c>
      <c r="E872" s="14">
        <f>C872-C871</f>
        <v>166</v>
      </c>
      <c r="F872" s="11">
        <f>D872/C872</f>
        <v>0.88607594936708856</v>
      </c>
      <c r="G872" s="11">
        <f t="shared" ref="G872:G873" si="424">(D872-D871)/E872</f>
        <v>0.85542168674698793</v>
      </c>
      <c r="H872" s="8">
        <v>282</v>
      </c>
      <c r="I872" s="15">
        <f t="shared" ref="I872:I888" si="425">H872-H871</f>
        <v>143</v>
      </c>
      <c r="J872" s="13">
        <v>0.78569999999999995</v>
      </c>
      <c r="K872" s="13">
        <v>1</v>
      </c>
      <c r="Y872" s="3"/>
      <c r="Z872" s="3"/>
      <c r="AA872" s="3"/>
      <c r="AB872" s="3"/>
      <c r="AC872" s="3"/>
      <c r="AF872" s="7">
        <v>0.41666666666666669</v>
      </c>
      <c r="AG872" s="11">
        <f t="shared" ref="AG872:AG879" si="426">(AH872-AM872)/AH872</f>
        <v>0.4211822660098522</v>
      </c>
      <c r="AH872" s="10">
        <v>406</v>
      </c>
      <c r="AI872" s="10">
        <v>127</v>
      </c>
      <c r="AJ872" s="14">
        <f t="shared" ref="AJ872:AJ879" si="427">AH872-AH871</f>
        <v>215</v>
      </c>
      <c r="AK872" s="11">
        <f>AI872/AH872</f>
        <v>0.31280788177339902</v>
      </c>
      <c r="AL872" s="11">
        <f>(AI872-AI871)/AJ872</f>
        <v>0.13953488372093023</v>
      </c>
      <c r="AM872" s="8">
        <v>235</v>
      </c>
      <c r="AN872" s="15">
        <f t="shared" ref="AN872:AN879" si="428">AM872-AM871</f>
        <v>112</v>
      </c>
      <c r="AO872" s="13">
        <v>0.29270000000000002</v>
      </c>
      <c r="AP872" s="13" t="s">
        <v>80</v>
      </c>
      <c r="AS872" s="2"/>
      <c r="AT872" s="3"/>
    </row>
    <row r="873" spans="1:46" s="17" customFormat="1" x14ac:dyDescent="0.25">
      <c r="A873" s="7">
        <v>0.4375</v>
      </c>
      <c r="B873" s="11">
        <f t="shared" si="423"/>
        <v>0.21507352941176472</v>
      </c>
      <c r="C873" s="10">
        <v>544</v>
      </c>
      <c r="D873" s="10">
        <v>392</v>
      </c>
      <c r="E873" s="14">
        <f t="shared" ref="E873:E888" si="429">C873-C872</f>
        <v>228</v>
      </c>
      <c r="F873" s="11">
        <f t="shared" ref="F873:F888" si="430">D873/C873</f>
        <v>0.72058823529411764</v>
      </c>
      <c r="G873" s="11">
        <f t="shared" si="424"/>
        <v>0.49122807017543857</v>
      </c>
      <c r="H873" s="8">
        <v>427</v>
      </c>
      <c r="I873" s="15">
        <f t="shared" si="425"/>
        <v>145</v>
      </c>
      <c r="J873" s="13">
        <v>0.67800000000000005</v>
      </c>
      <c r="K873" s="13">
        <v>1</v>
      </c>
      <c r="Y873" s="3"/>
      <c r="Z873" s="3"/>
      <c r="AA873" s="3"/>
      <c r="AB873" s="3"/>
      <c r="AC873" s="3"/>
      <c r="AF873" s="7">
        <v>0.44236111111111115</v>
      </c>
      <c r="AG873" s="11">
        <f t="shared" si="426"/>
        <v>0.4</v>
      </c>
      <c r="AH873" s="10">
        <v>625</v>
      </c>
      <c r="AI873" s="10">
        <v>232</v>
      </c>
      <c r="AJ873" s="14">
        <f t="shared" si="427"/>
        <v>219</v>
      </c>
      <c r="AK873" s="11">
        <f t="shared" ref="AK873:AK879" si="431">AI873/AH873</f>
        <v>0.37119999999999997</v>
      </c>
      <c r="AL873" s="11">
        <f t="shared" ref="AL873" si="432">(AI873-AI872)/AJ873</f>
        <v>0.47945205479452052</v>
      </c>
      <c r="AM873" s="8">
        <v>375</v>
      </c>
      <c r="AN873" s="15">
        <f t="shared" si="428"/>
        <v>140</v>
      </c>
      <c r="AO873" s="13">
        <v>0.36759999999999998</v>
      </c>
      <c r="AP873" s="13" t="s">
        <v>80</v>
      </c>
      <c r="AS873" s="2"/>
      <c r="AT873" s="3"/>
    </row>
    <row r="874" spans="1:46" s="17" customFormat="1" x14ac:dyDescent="0.25">
      <c r="A874" s="7">
        <v>0.46527777777777773</v>
      </c>
      <c r="B874" s="11">
        <f t="shared" si="423"/>
        <v>0.30190930787589498</v>
      </c>
      <c r="C874" s="10">
        <v>838</v>
      </c>
      <c r="D874" s="10">
        <v>459</v>
      </c>
      <c r="E874" s="14">
        <f t="shared" si="429"/>
        <v>294</v>
      </c>
      <c r="F874" s="11">
        <f t="shared" si="430"/>
        <v>0.54773269689737469</v>
      </c>
      <c r="G874" s="11">
        <f>(D874-D873)/E874</f>
        <v>0.22789115646258504</v>
      </c>
      <c r="H874" s="8">
        <v>585</v>
      </c>
      <c r="I874" s="15">
        <f t="shared" si="425"/>
        <v>158</v>
      </c>
      <c r="J874" s="13">
        <v>0.55559999999999998</v>
      </c>
      <c r="K874" s="13">
        <v>0.5</v>
      </c>
      <c r="Y874" s="3"/>
      <c r="Z874" s="3"/>
      <c r="AA874" s="3"/>
      <c r="AB874" s="3"/>
      <c r="AC874" s="3"/>
      <c r="AF874" s="7">
        <v>0.46458333333333335</v>
      </c>
      <c r="AG874" s="11">
        <f t="shared" si="426"/>
        <v>0.47241725175526578</v>
      </c>
      <c r="AH874" s="10">
        <v>997</v>
      </c>
      <c r="AI874" s="10">
        <v>250</v>
      </c>
      <c r="AJ874" s="14">
        <f t="shared" si="427"/>
        <v>372</v>
      </c>
      <c r="AK874" s="11">
        <f t="shared" si="431"/>
        <v>0.25075225677031093</v>
      </c>
      <c r="AL874" s="11">
        <f>(AI874-AI873)/AJ874</f>
        <v>4.8387096774193547E-2</v>
      </c>
      <c r="AM874" s="8">
        <v>526</v>
      </c>
      <c r="AN874" s="15">
        <f t="shared" si="428"/>
        <v>151</v>
      </c>
      <c r="AO874" s="13">
        <v>0.27029999999999998</v>
      </c>
      <c r="AP874" s="13" t="s">
        <v>80</v>
      </c>
      <c r="AS874" s="2"/>
      <c r="AT874" s="3"/>
    </row>
    <row r="875" spans="1:46" s="17" customFormat="1" x14ac:dyDescent="0.25">
      <c r="A875" s="7">
        <v>0.47916666666666669</v>
      </c>
      <c r="B875" s="11">
        <f t="shared" si="423"/>
        <v>0.33835341365461846</v>
      </c>
      <c r="C875" s="10">
        <v>996</v>
      </c>
      <c r="D875" s="10">
        <v>462</v>
      </c>
      <c r="E875" s="14">
        <f t="shared" si="429"/>
        <v>158</v>
      </c>
      <c r="F875" s="11">
        <f t="shared" si="430"/>
        <v>0.46385542168674698</v>
      </c>
      <c r="G875" s="11">
        <f t="shared" ref="G875:G888" si="433">(D875-D874)/E875</f>
        <v>1.8987341772151899E-2</v>
      </c>
      <c r="H875" s="8">
        <v>659</v>
      </c>
      <c r="I875" s="15">
        <f t="shared" si="425"/>
        <v>74</v>
      </c>
      <c r="J875" s="13">
        <v>0.46300000000000002</v>
      </c>
      <c r="K875" s="13">
        <v>0.5</v>
      </c>
      <c r="Y875" s="3"/>
      <c r="Z875" s="3"/>
      <c r="AA875" s="3"/>
      <c r="AB875" s="3"/>
      <c r="AC875" s="3"/>
      <c r="AF875" s="7">
        <v>0.47916666666666669</v>
      </c>
      <c r="AG875" s="11">
        <f t="shared" si="426"/>
        <v>0.47750865051903113</v>
      </c>
      <c r="AH875" s="10">
        <v>1156</v>
      </c>
      <c r="AI875" s="10">
        <v>277</v>
      </c>
      <c r="AJ875" s="14">
        <f t="shared" si="427"/>
        <v>159</v>
      </c>
      <c r="AK875" s="11">
        <f t="shared" si="431"/>
        <v>0.23961937716262977</v>
      </c>
      <c r="AL875" s="11">
        <f t="shared" ref="AL875:AL879" si="434">(AI875-AI874)/AJ875</f>
        <v>0.16981132075471697</v>
      </c>
      <c r="AM875" s="8">
        <v>604</v>
      </c>
      <c r="AN875" s="15">
        <f t="shared" si="428"/>
        <v>78</v>
      </c>
      <c r="AO875" s="13">
        <v>0.26279999999999998</v>
      </c>
      <c r="AP875" s="13" t="s">
        <v>80</v>
      </c>
      <c r="AS875" s="2"/>
      <c r="AT875" s="3"/>
    </row>
    <row r="876" spans="1:46" s="17" customFormat="1" x14ac:dyDescent="0.25">
      <c r="A876" s="7">
        <v>0.50624999999999998</v>
      </c>
      <c r="B876" s="11">
        <f t="shared" si="423"/>
        <v>0.40256797583081572</v>
      </c>
      <c r="C876" s="10">
        <v>1324</v>
      </c>
      <c r="D876" s="10">
        <v>482</v>
      </c>
      <c r="E876" s="14">
        <f t="shared" si="429"/>
        <v>328</v>
      </c>
      <c r="F876" s="11">
        <f t="shared" si="430"/>
        <v>0.36404833836858008</v>
      </c>
      <c r="G876" s="11">
        <f t="shared" si="433"/>
        <v>6.097560975609756E-2</v>
      </c>
      <c r="H876" s="8">
        <v>791</v>
      </c>
      <c r="I876" s="15">
        <f t="shared" si="425"/>
        <v>132</v>
      </c>
      <c r="J876" s="13">
        <v>0.33550000000000002</v>
      </c>
      <c r="K876" s="13">
        <v>0.33329999999999999</v>
      </c>
      <c r="Y876" s="3"/>
      <c r="Z876" s="3"/>
      <c r="AA876" s="3"/>
      <c r="AB876" s="3"/>
      <c r="AC876" s="3"/>
      <c r="AF876" s="7">
        <v>0.5</v>
      </c>
      <c r="AG876" s="11">
        <f t="shared" si="426"/>
        <v>0.52063914780292941</v>
      </c>
      <c r="AH876" s="10">
        <v>1502</v>
      </c>
      <c r="AI876" s="10">
        <v>293</v>
      </c>
      <c r="AJ876" s="14">
        <f t="shared" si="427"/>
        <v>346</v>
      </c>
      <c r="AK876" s="11">
        <f t="shared" si="431"/>
        <v>0.19507323568575233</v>
      </c>
      <c r="AL876" s="11">
        <f t="shared" si="434"/>
        <v>4.6242774566473986E-2</v>
      </c>
      <c r="AM876" s="8">
        <v>720</v>
      </c>
      <c r="AN876" s="15">
        <f t="shared" si="428"/>
        <v>116</v>
      </c>
      <c r="AO876" s="13">
        <v>0.2278</v>
      </c>
      <c r="AP876" s="13" t="s">
        <v>80</v>
      </c>
      <c r="AS876" s="2"/>
      <c r="AT876" s="3"/>
    </row>
    <row r="877" spans="1:46" s="17" customFormat="1" ht="15" customHeight="1" x14ac:dyDescent="0.25">
      <c r="A877" s="7">
        <v>0.52083333333333337</v>
      </c>
      <c r="B877" s="11">
        <f t="shared" si="423"/>
        <v>0.42672998643147897</v>
      </c>
      <c r="C877" s="10">
        <v>1474</v>
      </c>
      <c r="D877" s="10">
        <v>493</v>
      </c>
      <c r="E877" s="14">
        <f t="shared" si="429"/>
        <v>150</v>
      </c>
      <c r="F877" s="11">
        <f t="shared" si="430"/>
        <v>0.33446404341926728</v>
      </c>
      <c r="G877" s="11">
        <f t="shared" si="433"/>
        <v>7.3333333333333334E-2</v>
      </c>
      <c r="H877" s="8">
        <v>845</v>
      </c>
      <c r="I877" s="15">
        <f t="shared" si="425"/>
        <v>54</v>
      </c>
      <c r="J877" s="13">
        <v>0.33529999999999999</v>
      </c>
      <c r="K877" s="13">
        <v>0.33329999999999999</v>
      </c>
      <c r="Y877" s="3"/>
      <c r="Z877" s="3"/>
      <c r="AA877" s="3"/>
      <c r="AB877" s="3"/>
      <c r="AC877" s="3"/>
      <c r="AF877" s="7">
        <v>0.52083333333333337</v>
      </c>
      <c r="AG877" s="11">
        <f t="shared" si="426"/>
        <v>0.55809959931310815</v>
      </c>
      <c r="AH877" s="10">
        <v>1747</v>
      </c>
      <c r="AI877" s="10">
        <v>298</v>
      </c>
      <c r="AJ877" s="14">
        <f t="shared" si="427"/>
        <v>245</v>
      </c>
      <c r="AK877" s="11">
        <f t="shared" si="431"/>
        <v>0.17057813394390384</v>
      </c>
      <c r="AL877" s="11">
        <f t="shared" si="434"/>
        <v>2.0408163265306121E-2</v>
      </c>
      <c r="AM877" s="8">
        <v>772</v>
      </c>
      <c r="AN877" s="15">
        <f t="shared" si="428"/>
        <v>52</v>
      </c>
      <c r="AO877" s="13">
        <v>0.21740000000000001</v>
      </c>
      <c r="AP877" s="13" t="s">
        <v>80</v>
      </c>
      <c r="AS877" s="2"/>
      <c r="AT877" s="3"/>
    </row>
    <row r="878" spans="1:46" s="17" customFormat="1" x14ac:dyDescent="0.25">
      <c r="A878" s="7">
        <v>0.54166666666666696</v>
      </c>
      <c r="B878" s="11">
        <f t="shared" si="423"/>
        <v>0.47346938775510206</v>
      </c>
      <c r="C878" s="10">
        <v>1715</v>
      </c>
      <c r="D878" s="10">
        <v>496</v>
      </c>
      <c r="E878" s="14">
        <f t="shared" si="429"/>
        <v>241</v>
      </c>
      <c r="F878" s="11">
        <f t="shared" si="430"/>
        <v>0.28921282798833819</v>
      </c>
      <c r="G878" s="11">
        <f t="shared" si="433"/>
        <v>1.2448132780082987E-2</v>
      </c>
      <c r="H878" s="8">
        <v>903</v>
      </c>
      <c r="I878" s="15">
        <f t="shared" si="425"/>
        <v>58</v>
      </c>
      <c r="J878" s="13">
        <v>0.28870000000000001</v>
      </c>
      <c r="K878" s="13">
        <v>0.33329999999999999</v>
      </c>
      <c r="Y878" s="3"/>
      <c r="Z878" s="3"/>
      <c r="AA878" s="3"/>
      <c r="AB878" s="3"/>
      <c r="AC878" s="3"/>
      <c r="AF878" s="7">
        <v>0.54166666666666696</v>
      </c>
      <c r="AG878" s="11">
        <f t="shared" si="426"/>
        <v>0.58282208588957052</v>
      </c>
      <c r="AH878" s="10">
        <v>1956</v>
      </c>
      <c r="AI878" s="10">
        <v>300</v>
      </c>
      <c r="AJ878" s="14">
        <f t="shared" si="427"/>
        <v>209</v>
      </c>
      <c r="AK878" s="11">
        <f t="shared" si="431"/>
        <v>0.15337423312883436</v>
      </c>
      <c r="AL878" s="11">
        <f t="shared" si="434"/>
        <v>9.5693779904306216E-3</v>
      </c>
      <c r="AM878" s="8">
        <v>816</v>
      </c>
      <c r="AN878" s="15">
        <f t="shared" si="428"/>
        <v>44</v>
      </c>
      <c r="AO878" s="13">
        <v>0.2</v>
      </c>
      <c r="AP878" s="13" t="s">
        <v>80</v>
      </c>
      <c r="AS878" s="2"/>
      <c r="AT878" s="3"/>
    </row>
    <row r="879" spans="1:46" s="17" customFormat="1" x14ac:dyDescent="0.25">
      <c r="A879" s="7">
        <v>0.5625</v>
      </c>
      <c r="B879" s="11">
        <f t="shared" si="423"/>
        <v>0.49924509310518367</v>
      </c>
      <c r="C879" s="10">
        <v>1987</v>
      </c>
      <c r="D879" s="10">
        <v>512</v>
      </c>
      <c r="E879" s="14">
        <f t="shared" si="429"/>
        <v>272</v>
      </c>
      <c r="F879" s="11">
        <f t="shared" si="430"/>
        <v>0.25767488676396577</v>
      </c>
      <c r="G879" s="11">
        <f t="shared" si="433"/>
        <v>5.8823529411764705E-2</v>
      </c>
      <c r="H879" s="8">
        <v>995</v>
      </c>
      <c r="I879" s="15">
        <f t="shared" si="425"/>
        <v>92</v>
      </c>
      <c r="J879" s="13">
        <v>0.25109999999999999</v>
      </c>
      <c r="K879" s="13">
        <v>0.5</v>
      </c>
      <c r="Y879" s="3"/>
      <c r="Z879" s="3"/>
      <c r="AA879" s="3"/>
      <c r="AB879" s="3"/>
      <c r="AC879" s="3"/>
      <c r="AF879" s="7">
        <v>0.5625</v>
      </c>
      <c r="AG879" s="11">
        <f t="shared" si="426"/>
        <v>0.59839715048975961</v>
      </c>
      <c r="AH879" s="10">
        <v>2246</v>
      </c>
      <c r="AI879" s="10">
        <v>303</v>
      </c>
      <c r="AJ879" s="14">
        <f t="shared" si="427"/>
        <v>290</v>
      </c>
      <c r="AK879" s="11">
        <f t="shared" si="431"/>
        <v>0.13490650044523597</v>
      </c>
      <c r="AL879" s="11">
        <f t="shared" si="434"/>
        <v>1.0344827586206896E-2</v>
      </c>
      <c r="AM879" s="8">
        <v>902</v>
      </c>
      <c r="AN879" s="15">
        <f t="shared" si="428"/>
        <v>86</v>
      </c>
      <c r="AO879" s="13">
        <v>0.1772</v>
      </c>
      <c r="AP879" s="13" t="s">
        <v>80</v>
      </c>
      <c r="AS879" s="2"/>
      <c r="AT879" s="3"/>
    </row>
    <row r="880" spans="1:46" s="17" customFormat="1" x14ac:dyDescent="0.25">
      <c r="A880" s="7">
        <v>0.58333333333333337</v>
      </c>
      <c r="B880" s="11">
        <f t="shared" si="423"/>
        <v>0.518141592920354</v>
      </c>
      <c r="C880" s="10">
        <v>2260</v>
      </c>
      <c r="D880" s="10">
        <v>523</v>
      </c>
      <c r="E880" s="14">
        <f t="shared" si="429"/>
        <v>273</v>
      </c>
      <c r="F880" s="11">
        <f t="shared" si="430"/>
        <v>0.23141592920353982</v>
      </c>
      <c r="G880" s="11">
        <f t="shared" si="433"/>
        <v>4.0293040293040296E-2</v>
      </c>
      <c r="H880" s="8">
        <v>1089</v>
      </c>
      <c r="I880" s="15">
        <f t="shared" si="425"/>
        <v>94</v>
      </c>
      <c r="J880" s="13">
        <v>0.22009999999999999</v>
      </c>
      <c r="K880" s="13">
        <v>0.5</v>
      </c>
      <c r="Y880" s="3"/>
      <c r="Z880" s="3"/>
      <c r="AA880" s="3"/>
      <c r="AB880" s="3"/>
      <c r="AC880" s="3"/>
      <c r="AF880" s="7">
        <v>0.58333333333333337</v>
      </c>
      <c r="AG880" s="11">
        <v>0.5979716024340771</v>
      </c>
      <c r="AH880" s="10">
        <v>2465</v>
      </c>
      <c r="AI880" s="10">
        <v>314</v>
      </c>
      <c r="AJ880" s="14">
        <v>219</v>
      </c>
      <c r="AK880" s="11">
        <v>0.12738336713995943</v>
      </c>
      <c r="AL880" s="11">
        <v>5.0228310502283102E-2</v>
      </c>
      <c r="AM880" s="8">
        <v>991</v>
      </c>
      <c r="AN880" s="15">
        <v>89</v>
      </c>
      <c r="AO880" s="13">
        <v>0.1855</v>
      </c>
      <c r="AP880" s="13">
        <v>0</v>
      </c>
      <c r="AS880" s="2"/>
      <c r="AT880" s="3"/>
    </row>
    <row r="881" spans="1:46" s="17" customFormat="1" x14ac:dyDescent="0.25">
      <c r="A881" s="7">
        <v>0.60416666666666663</v>
      </c>
      <c r="B881" s="11">
        <f t="shared" si="423"/>
        <v>0.52799684542586756</v>
      </c>
      <c r="C881" s="10">
        <v>2536</v>
      </c>
      <c r="D881" s="10">
        <v>529</v>
      </c>
      <c r="E881" s="14">
        <f t="shared" si="429"/>
        <v>276</v>
      </c>
      <c r="F881" s="11">
        <f t="shared" si="430"/>
        <v>0.20859621451104102</v>
      </c>
      <c r="G881" s="11">
        <f t="shared" si="433"/>
        <v>2.1739130434782608E-2</v>
      </c>
      <c r="H881" s="8">
        <v>1197</v>
      </c>
      <c r="I881" s="15">
        <f t="shared" si="425"/>
        <v>108</v>
      </c>
      <c r="J881" s="13">
        <v>0.20269999999999999</v>
      </c>
      <c r="K881" s="13">
        <v>0.5</v>
      </c>
      <c r="Y881" s="3"/>
      <c r="Z881" s="3"/>
      <c r="AA881" s="3"/>
      <c r="AB881" s="3"/>
      <c r="AC881" s="3"/>
      <c r="AF881" s="7">
        <v>0.60416666666666663</v>
      </c>
      <c r="AG881" s="11">
        <v>0.59949440231130369</v>
      </c>
      <c r="AH881" s="10">
        <v>2769</v>
      </c>
      <c r="AI881" s="10">
        <v>337</v>
      </c>
      <c r="AJ881" s="14">
        <v>304</v>
      </c>
      <c r="AK881" s="11">
        <v>0.12170458649331889</v>
      </c>
      <c r="AL881" s="11">
        <v>7.5657894736842105E-2</v>
      </c>
      <c r="AM881" s="8">
        <v>1109</v>
      </c>
      <c r="AN881" s="15">
        <v>118</v>
      </c>
      <c r="AO881" s="13">
        <v>0.1973</v>
      </c>
      <c r="AP881" s="13">
        <v>0</v>
      </c>
      <c r="AS881" s="2"/>
      <c r="AT881" s="3"/>
    </row>
    <row r="882" spans="1:46" s="17" customFormat="1" x14ac:dyDescent="0.25">
      <c r="A882" s="7">
        <v>0.625</v>
      </c>
      <c r="B882" s="11">
        <f t="shared" si="423"/>
        <v>0.53889475536782827</v>
      </c>
      <c r="C882" s="10">
        <v>2841</v>
      </c>
      <c r="D882" s="10">
        <v>536</v>
      </c>
      <c r="E882" s="14">
        <f t="shared" si="429"/>
        <v>305</v>
      </c>
      <c r="F882" s="11">
        <f t="shared" si="430"/>
        <v>0.18866596268919394</v>
      </c>
      <c r="G882" s="11">
        <f t="shared" si="433"/>
        <v>2.2950819672131147E-2</v>
      </c>
      <c r="H882" s="8">
        <v>1310</v>
      </c>
      <c r="I882" s="15">
        <f t="shared" si="425"/>
        <v>113</v>
      </c>
      <c r="J882" s="13">
        <v>0.18429999999999999</v>
      </c>
      <c r="K882" s="13">
        <v>0.6</v>
      </c>
      <c r="Y882" s="3"/>
      <c r="Z882" s="3"/>
      <c r="AA882" s="3"/>
      <c r="AB882" s="3"/>
      <c r="AC882" s="3"/>
      <c r="AF882" s="7">
        <v>0.625</v>
      </c>
      <c r="AG882" s="11">
        <v>0.59886058981233248</v>
      </c>
      <c r="AH882" s="10">
        <v>2984</v>
      </c>
      <c r="AI882" s="10">
        <v>349</v>
      </c>
      <c r="AJ882" s="14">
        <v>215</v>
      </c>
      <c r="AK882" s="11">
        <v>0.11695710455764075</v>
      </c>
      <c r="AL882" s="11">
        <v>5.5813953488372092E-2</v>
      </c>
      <c r="AM882" s="8">
        <v>1197</v>
      </c>
      <c r="AN882" s="15">
        <v>88</v>
      </c>
      <c r="AO882" s="13">
        <v>0.193</v>
      </c>
      <c r="AP882" s="13">
        <v>0</v>
      </c>
      <c r="AS882" s="2"/>
      <c r="AT882" s="3"/>
    </row>
    <row r="883" spans="1:46" s="17" customFormat="1" x14ac:dyDescent="0.25">
      <c r="A883" s="7">
        <v>0.64583333333333337</v>
      </c>
      <c r="B883" s="11">
        <f t="shared" si="423"/>
        <v>0.55357710651828296</v>
      </c>
      <c r="C883" s="10">
        <v>3145</v>
      </c>
      <c r="D883" s="10">
        <v>542</v>
      </c>
      <c r="E883" s="14">
        <f t="shared" si="429"/>
        <v>304</v>
      </c>
      <c r="F883" s="11">
        <f t="shared" si="430"/>
        <v>0.17233704292527821</v>
      </c>
      <c r="G883" s="11">
        <f t="shared" si="433"/>
        <v>1.9736842105263157E-2</v>
      </c>
      <c r="H883" s="8">
        <v>1404</v>
      </c>
      <c r="I883" s="15">
        <f t="shared" si="425"/>
        <v>94</v>
      </c>
      <c r="J883" s="13">
        <v>0.16669999999999999</v>
      </c>
      <c r="K883" s="13">
        <v>0.6</v>
      </c>
      <c r="Y883" s="3"/>
      <c r="Z883" s="3"/>
      <c r="AA883" s="3"/>
      <c r="AB883" s="3"/>
      <c r="AC883" s="3"/>
      <c r="AF883" s="7">
        <v>0.64930555555555558</v>
      </c>
      <c r="AG883" s="11">
        <v>0.59951529839442597</v>
      </c>
      <c r="AH883" s="10">
        <v>3301</v>
      </c>
      <c r="AI883" s="10">
        <v>366</v>
      </c>
      <c r="AJ883" s="14">
        <v>317</v>
      </c>
      <c r="AK883" s="11">
        <v>0.11087549227506815</v>
      </c>
      <c r="AL883" s="11">
        <v>5.362776025236593E-2</v>
      </c>
      <c r="AM883" s="8">
        <v>1322</v>
      </c>
      <c r="AN883" s="15">
        <v>125</v>
      </c>
      <c r="AO883" s="13">
        <v>0.19020000000000001</v>
      </c>
      <c r="AP883" s="13">
        <v>0</v>
      </c>
      <c r="AS883" s="2"/>
      <c r="AT883" s="3"/>
    </row>
    <row r="884" spans="1:46" s="17" customFormat="1" x14ac:dyDescent="0.25">
      <c r="A884" s="7">
        <v>0.66666666666666663</v>
      </c>
      <c r="B884" s="11">
        <f t="shared" si="423"/>
        <v>0.56000000000000005</v>
      </c>
      <c r="C884" s="10">
        <v>3475</v>
      </c>
      <c r="D884" s="10">
        <v>552</v>
      </c>
      <c r="E884" s="14">
        <f t="shared" si="429"/>
        <v>330</v>
      </c>
      <c r="F884" s="11">
        <f t="shared" si="430"/>
        <v>0.15884892086330935</v>
      </c>
      <c r="G884" s="11">
        <f t="shared" si="433"/>
        <v>3.0303030303030304E-2</v>
      </c>
      <c r="H884" s="8">
        <v>1529</v>
      </c>
      <c r="I884" s="15">
        <f t="shared" si="425"/>
        <v>125</v>
      </c>
      <c r="J884" s="13">
        <v>0.1605</v>
      </c>
      <c r="K884" s="13">
        <v>0.6</v>
      </c>
      <c r="Y884" s="3"/>
      <c r="Z884" s="3"/>
      <c r="AA884" s="3"/>
      <c r="AB884" s="3"/>
      <c r="AC884" s="3"/>
      <c r="AF884" s="7">
        <v>0.66666666666666663</v>
      </c>
      <c r="AG884" s="11">
        <v>0.59960718294051629</v>
      </c>
      <c r="AH884" s="10">
        <v>3564</v>
      </c>
      <c r="AI884" s="10">
        <v>372</v>
      </c>
      <c r="AJ884" s="14">
        <v>263</v>
      </c>
      <c r="AK884" s="11">
        <v>0.10437710437710437</v>
      </c>
      <c r="AL884" s="11">
        <v>2.2813688212927757E-2</v>
      </c>
      <c r="AM884" s="8">
        <v>1427</v>
      </c>
      <c r="AN884" s="15">
        <v>105</v>
      </c>
      <c r="AO884" s="13">
        <v>0.1804</v>
      </c>
      <c r="AP884" s="13">
        <v>0</v>
      </c>
      <c r="AS884" s="2"/>
      <c r="AT884" s="3"/>
    </row>
    <row r="885" spans="1:46" s="17" customFormat="1" x14ac:dyDescent="0.25">
      <c r="A885" s="7">
        <v>0.6875</v>
      </c>
      <c r="B885" s="11">
        <f t="shared" si="423"/>
        <v>0.5634408602150538</v>
      </c>
      <c r="C885" s="10">
        <v>3720</v>
      </c>
      <c r="D885" s="10">
        <v>554</v>
      </c>
      <c r="E885" s="14">
        <f t="shared" si="429"/>
        <v>245</v>
      </c>
      <c r="F885" s="11">
        <f t="shared" si="430"/>
        <v>0.1489247311827957</v>
      </c>
      <c r="G885" s="11">
        <f t="shared" si="433"/>
        <v>8.1632653061224497E-3</v>
      </c>
      <c r="H885" s="8">
        <v>1624</v>
      </c>
      <c r="I885" s="15">
        <f t="shared" si="425"/>
        <v>95</v>
      </c>
      <c r="J885" s="13">
        <v>0.1474</v>
      </c>
      <c r="K885" s="13">
        <v>0.6</v>
      </c>
      <c r="Y885" s="3"/>
      <c r="Z885" s="3"/>
      <c r="AA885" s="3"/>
      <c r="AB885" s="3"/>
      <c r="AC885" s="3"/>
      <c r="AF885" s="7">
        <v>0.69097222222222221</v>
      </c>
      <c r="AG885" s="11">
        <v>0.59618898459932135</v>
      </c>
      <c r="AH885" s="10">
        <v>3831</v>
      </c>
      <c r="AI885" s="10">
        <v>405</v>
      </c>
      <c r="AJ885" s="14">
        <v>267</v>
      </c>
      <c r="AK885" s="11">
        <v>0.10571652310101801</v>
      </c>
      <c r="AL885" s="11">
        <v>0.12359550561797752</v>
      </c>
      <c r="AM885" s="8">
        <v>1547</v>
      </c>
      <c r="AN885" s="15">
        <v>120</v>
      </c>
      <c r="AO885" s="13">
        <v>0.19700000000000001</v>
      </c>
      <c r="AP885" s="13">
        <v>0</v>
      </c>
      <c r="AS885" s="2"/>
      <c r="AT885" s="3"/>
    </row>
    <row r="886" spans="1:46" s="17" customFormat="1" x14ac:dyDescent="0.25">
      <c r="A886" s="7">
        <v>0.70833333333333337</v>
      </c>
      <c r="B886" s="11">
        <f t="shared" si="423"/>
        <v>0.56735102653980973</v>
      </c>
      <c r="C886" s="10">
        <v>3994</v>
      </c>
      <c r="D886" s="10">
        <v>560</v>
      </c>
      <c r="E886" s="14">
        <f t="shared" si="429"/>
        <v>274</v>
      </c>
      <c r="F886" s="11">
        <f t="shared" si="430"/>
        <v>0.14021031547320981</v>
      </c>
      <c r="G886" s="11">
        <f t="shared" si="433"/>
        <v>2.1897810218978103E-2</v>
      </c>
      <c r="H886" s="8">
        <v>1728</v>
      </c>
      <c r="I886" s="15">
        <f t="shared" si="425"/>
        <v>104</v>
      </c>
      <c r="J886" s="13">
        <v>0.1401</v>
      </c>
      <c r="K886" s="13">
        <v>0.6</v>
      </c>
      <c r="Y886" s="3"/>
      <c r="Z886" s="3"/>
      <c r="AA886" s="3"/>
      <c r="AB886" s="3"/>
      <c r="AC886" s="3"/>
      <c r="AF886" s="7">
        <v>0.70833333333333337</v>
      </c>
      <c r="AG886" s="11">
        <v>0.59728059332509276</v>
      </c>
      <c r="AH886" s="10">
        <v>4045</v>
      </c>
      <c r="AI886" s="10">
        <v>414</v>
      </c>
      <c r="AJ886" s="14">
        <v>214</v>
      </c>
      <c r="AK886" s="11">
        <v>0.10234857849196539</v>
      </c>
      <c r="AL886" s="11">
        <v>4.2056074766355138E-2</v>
      </c>
      <c r="AM886" s="8">
        <v>1629</v>
      </c>
      <c r="AN886" s="15">
        <v>82</v>
      </c>
      <c r="AO886" s="13">
        <v>0.1976</v>
      </c>
      <c r="AP886" s="13">
        <v>0</v>
      </c>
      <c r="AS886" s="2"/>
      <c r="AT886" s="3"/>
    </row>
    <row r="887" spans="1:46" s="17" customFormat="1" x14ac:dyDescent="0.25">
      <c r="A887" s="7">
        <v>0.72916666666666663</v>
      </c>
      <c r="B887" s="11">
        <f t="shared" si="423"/>
        <v>0.56769484341888388</v>
      </c>
      <c r="C887" s="10">
        <v>4247</v>
      </c>
      <c r="D887" s="10">
        <v>566</v>
      </c>
      <c r="E887" s="14">
        <f t="shared" si="429"/>
        <v>253</v>
      </c>
      <c r="F887" s="11">
        <f t="shared" si="430"/>
        <v>0.13327054391335061</v>
      </c>
      <c r="G887" s="11">
        <f t="shared" si="433"/>
        <v>2.3715415019762844E-2</v>
      </c>
      <c r="H887" s="8">
        <v>1836</v>
      </c>
      <c r="I887" s="15">
        <f t="shared" si="425"/>
        <v>108</v>
      </c>
      <c r="J887" s="13">
        <v>0.1363</v>
      </c>
      <c r="K887" s="13">
        <v>0.6</v>
      </c>
      <c r="Y887" s="3"/>
      <c r="Z887" s="3"/>
      <c r="AA887" s="3"/>
      <c r="AB887" s="3"/>
      <c r="AC887" s="3"/>
      <c r="AF887" s="7">
        <v>0.72916666666666663</v>
      </c>
      <c r="AG887" s="11">
        <v>0.59795253606328524</v>
      </c>
      <c r="AH887" s="10">
        <v>4298</v>
      </c>
      <c r="AI887" s="10">
        <v>415</v>
      </c>
      <c r="AJ887" s="14">
        <v>253</v>
      </c>
      <c r="AK887" s="11">
        <v>9.6556537924616104E-2</v>
      </c>
      <c r="AL887" s="11">
        <v>3.952569169960474E-3</v>
      </c>
      <c r="AM887" s="8">
        <v>1728</v>
      </c>
      <c r="AN887" s="15">
        <v>99</v>
      </c>
      <c r="AO887" s="13">
        <v>0.18529999999999999</v>
      </c>
      <c r="AP887" s="13">
        <v>0</v>
      </c>
      <c r="AS887" s="2"/>
      <c r="AT887" s="3"/>
    </row>
    <row r="888" spans="1:46" s="17" customFormat="1" x14ac:dyDescent="0.25">
      <c r="A888" s="7">
        <v>0.75</v>
      </c>
      <c r="B888" s="11">
        <f t="shared" si="423"/>
        <v>0.56515806231521493</v>
      </c>
      <c r="C888" s="10">
        <v>4397</v>
      </c>
      <c r="D888" s="10">
        <v>596</v>
      </c>
      <c r="E888" s="14">
        <f t="shared" si="429"/>
        <v>150</v>
      </c>
      <c r="F888" s="11">
        <f t="shared" si="430"/>
        <v>0.13554696383898113</v>
      </c>
      <c r="G888" s="11">
        <f t="shared" si="433"/>
        <v>0.2</v>
      </c>
      <c r="H888" s="8">
        <v>1912</v>
      </c>
      <c r="I888" s="15">
        <f t="shared" si="425"/>
        <v>76</v>
      </c>
      <c r="J888" s="13">
        <v>0.13900000000000001</v>
      </c>
      <c r="K888" s="13">
        <v>0.5</v>
      </c>
      <c r="Y888" s="3"/>
      <c r="Z888" s="3"/>
      <c r="AA888" s="3"/>
      <c r="AB888" s="3"/>
      <c r="AC888" s="3"/>
      <c r="AF888" s="7">
        <v>0.75</v>
      </c>
      <c r="AG888" s="11">
        <f t="shared" ref="AG888" si="435">(AH888-AM888)/AH888</f>
        <v>0.59804791481810116</v>
      </c>
      <c r="AH888" s="10">
        <v>4508</v>
      </c>
      <c r="AI888" s="10">
        <v>431</v>
      </c>
      <c r="AJ888" s="14">
        <f>AH888-AH887</f>
        <v>210</v>
      </c>
      <c r="AK888" s="11">
        <f t="shared" ref="AK888" si="436">AI888/AH888</f>
        <v>9.5607808340727601E-2</v>
      </c>
      <c r="AL888" s="11">
        <f t="shared" ref="AL888" si="437">(AI888-AI887)/AJ888</f>
        <v>7.6190476190476197E-2</v>
      </c>
      <c r="AM888" s="8">
        <v>1812</v>
      </c>
      <c r="AN888" s="15">
        <f t="shared" ref="AN888" si="438">AM888-AM887</f>
        <v>84</v>
      </c>
      <c r="AO888" s="13">
        <f>$AO$11</f>
        <v>0.87760000000000005</v>
      </c>
      <c r="AP888" s="13">
        <f>$AO$12</f>
        <v>0.9556</v>
      </c>
      <c r="AS888" s="2"/>
      <c r="AT888" s="3"/>
    </row>
    <row r="889" spans="1:46" s="17" customFormat="1" x14ac:dyDescent="0.15">
      <c r="F889" s="2"/>
      <c r="Y889" s="3"/>
      <c r="Z889" s="3"/>
      <c r="AA889" s="3"/>
      <c r="AB889" s="3"/>
      <c r="AC889" s="3"/>
      <c r="AH889" s="2"/>
      <c r="AI889" s="2"/>
      <c r="AJ889" s="2"/>
      <c r="AK889" s="2"/>
      <c r="AL889" s="2"/>
      <c r="AM889" s="2"/>
      <c r="AN889" s="2"/>
      <c r="AO889" s="5"/>
      <c r="AP889" s="2"/>
      <c r="AS889" s="2"/>
      <c r="AT889" s="3"/>
    </row>
    <row r="890" spans="1:46" s="17" customFormat="1" x14ac:dyDescent="0.15">
      <c r="A890" s="35">
        <v>43879</v>
      </c>
      <c r="B890" s="36"/>
      <c r="C890" s="36"/>
      <c r="D890" s="36"/>
      <c r="E890" s="36"/>
      <c r="F890" s="36"/>
      <c r="G890" s="37"/>
      <c r="Y890" s="3"/>
      <c r="Z890" s="3"/>
      <c r="AA890" s="3"/>
      <c r="AB890" s="3"/>
      <c r="AC890" s="3"/>
      <c r="AF890" s="35">
        <v>43878</v>
      </c>
      <c r="AG890" s="36"/>
      <c r="AH890" s="36"/>
      <c r="AI890" s="36"/>
      <c r="AJ890" s="36"/>
      <c r="AK890" s="36"/>
      <c r="AL890" s="37"/>
      <c r="AS890" s="2"/>
      <c r="AT890" s="3"/>
    </row>
    <row r="891" spans="1:46" s="17" customFormat="1" ht="36" x14ac:dyDescent="0.25">
      <c r="A891" s="38" t="s">
        <v>79</v>
      </c>
      <c r="B891" s="39"/>
      <c r="C891" s="39"/>
      <c r="D891" s="39"/>
      <c r="E891" s="39"/>
      <c r="F891" s="39"/>
      <c r="G891" s="40"/>
      <c r="H891" s="18"/>
      <c r="I891" s="18"/>
      <c r="J891" s="18"/>
      <c r="K891" s="18"/>
      <c r="Y891" s="3"/>
      <c r="Z891" s="3"/>
      <c r="AA891" s="3"/>
      <c r="AB891" s="3"/>
      <c r="AC891" s="3"/>
      <c r="AF891" s="38" t="s">
        <v>77</v>
      </c>
      <c r="AG891" s="39"/>
      <c r="AH891" s="39"/>
      <c r="AI891" s="39"/>
      <c r="AJ891" s="39"/>
      <c r="AK891" s="39"/>
      <c r="AL891" s="40"/>
      <c r="AM891" s="18"/>
      <c r="AN891" s="18"/>
      <c r="AO891" s="18"/>
      <c r="AP891" s="18"/>
      <c r="AS891" s="2"/>
      <c r="AT891" s="3"/>
    </row>
    <row r="892" spans="1:46" s="17" customFormat="1" x14ac:dyDescent="0.25">
      <c r="A892" s="9" t="s">
        <v>0</v>
      </c>
      <c r="B892" s="16" t="s">
        <v>70</v>
      </c>
      <c r="C892" s="9" t="s">
        <v>1</v>
      </c>
      <c r="D892" s="9" t="s">
        <v>2</v>
      </c>
      <c r="E892" s="9" t="s">
        <v>3</v>
      </c>
      <c r="F892" s="9" t="s">
        <v>4</v>
      </c>
      <c r="G892" s="9" t="s">
        <v>5</v>
      </c>
      <c r="H892" s="6" t="s">
        <v>6</v>
      </c>
      <c r="I892" s="9" t="s">
        <v>7</v>
      </c>
      <c r="J892" s="9" t="s">
        <v>8</v>
      </c>
      <c r="K892" s="9" t="s">
        <v>71</v>
      </c>
      <c r="Y892" s="3"/>
      <c r="Z892" s="3"/>
      <c r="AA892" s="3"/>
      <c r="AB892" s="3"/>
      <c r="AC892" s="3"/>
      <c r="AF892" s="9" t="s">
        <v>0</v>
      </c>
      <c r="AG892" s="16" t="s">
        <v>70</v>
      </c>
      <c r="AH892" s="9" t="s">
        <v>1</v>
      </c>
      <c r="AI892" s="9" t="s">
        <v>2</v>
      </c>
      <c r="AJ892" s="9" t="s">
        <v>3</v>
      </c>
      <c r="AK892" s="9" t="s">
        <v>4</v>
      </c>
      <c r="AL892" s="9" t="s">
        <v>5</v>
      </c>
      <c r="AM892" s="6" t="s">
        <v>6</v>
      </c>
      <c r="AN892" s="9" t="s">
        <v>7</v>
      </c>
      <c r="AO892" s="9" t="s">
        <v>8</v>
      </c>
      <c r="AP892" s="9" t="s">
        <v>71</v>
      </c>
      <c r="AS892" s="2"/>
      <c r="AT892" s="3"/>
    </row>
    <row r="893" spans="1:46" s="17" customFormat="1" x14ac:dyDescent="0.25">
      <c r="A893" s="7">
        <v>0.39583333333333331</v>
      </c>
      <c r="B893" s="11">
        <f>(C893-H893)/C893</f>
        <v>0.35602094240837695</v>
      </c>
      <c r="C893" s="10">
        <v>191</v>
      </c>
      <c r="D893" s="10">
        <v>97</v>
      </c>
      <c r="E893" s="10">
        <v>191</v>
      </c>
      <c r="F893" s="11">
        <f>D893/C893</f>
        <v>0.50785340314136129</v>
      </c>
      <c r="G893" s="12">
        <f>D893/C893</f>
        <v>0.50785340314136129</v>
      </c>
      <c r="H893" s="8">
        <v>123</v>
      </c>
      <c r="I893" s="15">
        <v>123</v>
      </c>
      <c r="J893" s="13">
        <v>0.42109999999999997</v>
      </c>
      <c r="K893" s="13" t="s">
        <v>80</v>
      </c>
      <c r="Y893" s="3"/>
      <c r="Z893" s="3"/>
      <c r="AA893" s="3"/>
      <c r="AB893" s="3"/>
      <c r="AC893" s="3"/>
      <c r="AF893" s="7">
        <v>0.39583333333333331</v>
      </c>
      <c r="AG893" s="11">
        <f>(AH893-AM893)/AH893</f>
        <v>0.4467005076142132</v>
      </c>
      <c r="AH893" s="10">
        <v>197</v>
      </c>
      <c r="AI893" s="10">
        <v>69</v>
      </c>
      <c r="AJ893" s="10">
        <v>197</v>
      </c>
      <c r="AK893" s="11">
        <f>AI893/AH893</f>
        <v>0.35025380710659898</v>
      </c>
      <c r="AL893" s="12">
        <f>AI893/AH893</f>
        <v>0.35025380710659898</v>
      </c>
      <c r="AM893" s="8">
        <v>109</v>
      </c>
      <c r="AN893" s="15">
        <v>109</v>
      </c>
      <c r="AO893" s="13">
        <v>0.61109999999999998</v>
      </c>
      <c r="AP893" s="13" t="s">
        <v>80</v>
      </c>
      <c r="AS893" s="2"/>
      <c r="AT893" s="3"/>
    </row>
    <row r="894" spans="1:46" s="17" customFormat="1" x14ac:dyDescent="0.25">
      <c r="A894" s="7">
        <v>0.41666666666666669</v>
      </c>
      <c r="B894" s="11">
        <f t="shared" ref="B894:B901" si="439">(C894-H894)/C894</f>
        <v>0.4211822660098522</v>
      </c>
      <c r="C894" s="10">
        <v>406</v>
      </c>
      <c r="D894" s="10">
        <v>127</v>
      </c>
      <c r="E894" s="14">
        <f t="shared" ref="E894:E901" si="440">C894-C893</f>
        <v>215</v>
      </c>
      <c r="F894" s="11">
        <f>D894/C894</f>
        <v>0.31280788177339902</v>
      </c>
      <c r="G894" s="11">
        <f>(D894-D893)/E894</f>
        <v>0.13953488372093023</v>
      </c>
      <c r="H894" s="8">
        <v>235</v>
      </c>
      <c r="I894" s="15">
        <f t="shared" ref="I894:I901" si="441">H894-H893</f>
        <v>112</v>
      </c>
      <c r="J894" s="13">
        <v>0.29270000000000002</v>
      </c>
      <c r="K894" s="13" t="s">
        <v>80</v>
      </c>
      <c r="Y894" s="3"/>
      <c r="Z894" s="3"/>
      <c r="AA894" s="3"/>
      <c r="AB894" s="3"/>
      <c r="AC894" s="3"/>
      <c r="AF894" s="7">
        <v>0.41666666666666669</v>
      </c>
      <c r="AG894" s="11">
        <f t="shared" ref="AG894:AG910" si="442">(AH894-AM894)/AH894</f>
        <v>0.50952380952380949</v>
      </c>
      <c r="AH894" s="10">
        <v>420</v>
      </c>
      <c r="AI894" s="10">
        <v>74</v>
      </c>
      <c r="AJ894" s="14">
        <f>AH894-AH893</f>
        <v>223</v>
      </c>
      <c r="AK894" s="11">
        <f>AI894/AH894</f>
        <v>0.1761904761904762</v>
      </c>
      <c r="AL894" s="11">
        <f>(AI894-AI893)/AJ894</f>
        <v>2.2421524663677129E-2</v>
      </c>
      <c r="AM894" s="8">
        <v>206</v>
      </c>
      <c r="AN894" s="15">
        <f>AM894-AM893</f>
        <v>97</v>
      </c>
      <c r="AO894" s="13">
        <v>0.3488</v>
      </c>
      <c r="AP894" s="13" t="s">
        <v>80</v>
      </c>
      <c r="AS894" s="2"/>
      <c r="AT894" s="3"/>
    </row>
    <row r="895" spans="1:46" s="17" customFormat="1" x14ac:dyDescent="0.25">
      <c r="A895" s="7">
        <v>0.44236111111111115</v>
      </c>
      <c r="B895" s="11">
        <f t="shared" si="439"/>
        <v>0.4</v>
      </c>
      <c r="C895" s="10">
        <v>625</v>
      </c>
      <c r="D895" s="10">
        <v>232</v>
      </c>
      <c r="E895" s="14">
        <f t="shared" si="440"/>
        <v>219</v>
      </c>
      <c r="F895" s="11">
        <f t="shared" ref="F895:F901" si="443">D895/C895</f>
        <v>0.37119999999999997</v>
      </c>
      <c r="G895" s="11">
        <f t="shared" ref="G895" si="444">(D895-D894)/E895</f>
        <v>0.47945205479452052</v>
      </c>
      <c r="H895" s="8">
        <v>375</v>
      </c>
      <c r="I895" s="15">
        <f t="shared" si="441"/>
        <v>140</v>
      </c>
      <c r="J895" s="13">
        <v>0.36759999999999998</v>
      </c>
      <c r="K895" s="13" t="s">
        <v>80</v>
      </c>
      <c r="Y895" s="3"/>
      <c r="Z895" s="3"/>
      <c r="AA895" s="3"/>
      <c r="AB895" s="3"/>
      <c r="AC895" s="3"/>
      <c r="AF895" s="7">
        <v>0.44236111111111115</v>
      </c>
      <c r="AG895" s="11">
        <f t="shared" si="442"/>
        <v>0.55932203389830504</v>
      </c>
      <c r="AH895" s="10">
        <v>826</v>
      </c>
      <c r="AI895" s="10">
        <v>88</v>
      </c>
      <c r="AJ895" s="14">
        <f t="shared" ref="AJ895:AJ905" si="445">AH895-AH894</f>
        <v>406</v>
      </c>
      <c r="AK895" s="11">
        <f t="shared" ref="AK895:AK910" si="446">AI895/AH895</f>
        <v>0.10653753026634383</v>
      </c>
      <c r="AL895" s="11">
        <f t="shared" ref="AL895" si="447">(AI895-AI894)/AJ895</f>
        <v>3.4482758620689655E-2</v>
      </c>
      <c r="AM895" s="8">
        <v>364</v>
      </c>
      <c r="AN895" s="15">
        <f t="shared" ref="AN895:AN898" si="448">AM895-AM894</f>
        <v>158</v>
      </c>
      <c r="AO895" s="13">
        <v>0.2</v>
      </c>
      <c r="AP895" s="13" t="s">
        <v>80</v>
      </c>
      <c r="AS895" s="2"/>
      <c r="AT895" s="3"/>
    </row>
    <row r="896" spans="1:46" s="17" customFormat="1" x14ac:dyDescent="0.25">
      <c r="A896" s="7">
        <v>0.46458333333333335</v>
      </c>
      <c r="B896" s="11">
        <f t="shared" si="439"/>
        <v>0.47241725175526578</v>
      </c>
      <c r="C896" s="10">
        <v>997</v>
      </c>
      <c r="D896" s="10">
        <v>250</v>
      </c>
      <c r="E896" s="14">
        <f t="shared" si="440"/>
        <v>372</v>
      </c>
      <c r="F896" s="11">
        <f t="shared" si="443"/>
        <v>0.25075225677031093</v>
      </c>
      <c r="G896" s="11">
        <f>(D896-D895)/E896</f>
        <v>4.8387096774193547E-2</v>
      </c>
      <c r="H896" s="8">
        <v>526</v>
      </c>
      <c r="I896" s="15">
        <f t="shared" si="441"/>
        <v>151</v>
      </c>
      <c r="J896" s="13">
        <v>0.27029999999999998</v>
      </c>
      <c r="K896" s="13" t="s">
        <v>80</v>
      </c>
      <c r="Y896" s="3"/>
      <c r="Z896" s="3"/>
      <c r="AA896" s="3"/>
      <c r="AB896" s="3"/>
      <c r="AC896" s="3"/>
      <c r="AF896" s="7">
        <v>0.45833333333333331</v>
      </c>
      <c r="AG896" s="11">
        <f t="shared" si="442"/>
        <v>0.55482041587901698</v>
      </c>
      <c r="AH896" s="10">
        <v>1058</v>
      </c>
      <c r="AI896" s="10">
        <v>98</v>
      </c>
      <c r="AJ896" s="14">
        <f t="shared" si="445"/>
        <v>232</v>
      </c>
      <c r="AK896" s="11">
        <f t="shared" si="446"/>
        <v>9.2627599243856329E-2</v>
      </c>
      <c r="AL896" s="11">
        <f>(AI896-AI895)/AJ896</f>
        <v>4.3103448275862072E-2</v>
      </c>
      <c r="AM896" s="8">
        <v>471</v>
      </c>
      <c r="AN896" s="15">
        <f t="shared" si="448"/>
        <v>107</v>
      </c>
      <c r="AO896" s="13">
        <v>0.157</v>
      </c>
      <c r="AP896" s="13" t="s">
        <v>80</v>
      </c>
      <c r="AS896" s="2"/>
      <c r="AT896" s="3"/>
    </row>
    <row r="897" spans="1:46" s="17" customFormat="1" x14ac:dyDescent="0.25">
      <c r="A897" s="7">
        <v>0.47916666666666669</v>
      </c>
      <c r="B897" s="11">
        <f t="shared" si="439"/>
        <v>0.47750865051903113</v>
      </c>
      <c r="C897" s="10">
        <v>1156</v>
      </c>
      <c r="D897" s="10">
        <v>277</v>
      </c>
      <c r="E897" s="14">
        <f t="shared" si="440"/>
        <v>159</v>
      </c>
      <c r="F897" s="11">
        <f t="shared" si="443"/>
        <v>0.23961937716262977</v>
      </c>
      <c r="G897" s="11">
        <f t="shared" ref="G897:G901" si="449">(D897-D896)/E897</f>
        <v>0.16981132075471697</v>
      </c>
      <c r="H897" s="8">
        <v>604</v>
      </c>
      <c r="I897" s="15">
        <f t="shared" si="441"/>
        <v>78</v>
      </c>
      <c r="J897" s="13">
        <v>0.26279999999999998</v>
      </c>
      <c r="K897" s="13" t="s">
        <v>80</v>
      </c>
      <c r="Y897" s="3"/>
      <c r="Z897" s="3"/>
      <c r="AA897" s="3"/>
      <c r="AB897" s="3"/>
      <c r="AC897" s="3"/>
      <c r="AF897" s="7">
        <v>0.47916666666666669</v>
      </c>
      <c r="AG897" s="11">
        <f t="shared" si="442"/>
        <v>0.57459379615952733</v>
      </c>
      <c r="AH897" s="10">
        <v>1354</v>
      </c>
      <c r="AI897" s="10">
        <v>100</v>
      </c>
      <c r="AJ897" s="14">
        <f t="shared" si="445"/>
        <v>296</v>
      </c>
      <c r="AK897" s="11">
        <f t="shared" si="446"/>
        <v>7.3855243722304287E-2</v>
      </c>
      <c r="AL897" s="11">
        <f t="shared" ref="AL897:AL910" si="450">(AI897-AI896)/AJ897</f>
        <v>6.7567567567567571E-3</v>
      </c>
      <c r="AM897" s="8">
        <v>576</v>
      </c>
      <c r="AN897" s="15">
        <f t="shared" si="448"/>
        <v>105</v>
      </c>
      <c r="AO897" s="13">
        <v>0.13070000000000001</v>
      </c>
      <c r="AP897" s="13" t="s">
        <v>80</v>
      </c>
      <c r="AS897" s="2"/>
      <c r="AT897" s="3"/>
    </row>
    <row r="898" spans="1:46" s="17" customFormat="1" x14ac:dyDescent="0.25">
      <c r="A898" s="7">
        <v>0.5</v>
      </c>
      <c r="B898" s="11">
        <f t="shared" si="439"/>
        <v>0.52063914780292941</v>
      </c>
      <c r="C898" s="10">
        <v>1502</v>
      </c>
      <c r="D898" s="10">
        <v>293</v>
      </c>
      <c r="E898" s="14">
        <f t="shared" si="440"/>
        <v>346</v>
      </c>
      <c r="F898" s="11">
        <f t="shared" si="443"/>
        <v>0.19507323568575233</v>
      </c>
      <c r="G898" s="11">
        <f t="shared" si="449"/>
        <v>4.6242774566473986E-2</v>
      </c>
      <c r="H898" s="8">
        <v>720</v>
      </c>
      <c r="I898" s="15">
        <f t="shared" si="441"/>
        <v>116</v>
      </c>
      <c r="J898" s="13">
        <v>0.2278</v>
      </c>
      <c r="K898" s="13" t="s">
        <v>80</v>
      </c>
      <c r="Y898" s="3"/>
      <c r="Z898" s="3"/>
      <c r="AA898" s="3"/>
      <c r="AB898" s="3"/>
      <c r="AC898" s="3"/>
      <c r="AF898" s="7">
        <v>0.5</v>
      </c>
      <c r="AG898" s="11" t="e">
        <f t="shared" si="442"/>
        <v>#DIV/0!</v>
      </c>
      <c r="AH898" s="10"/>
      <c r="AI898" s="10"/>
      <c r="AJ898" s="14">
        <f t="shared" si="445"/>
        <v>-1354</v>
      </c>
      <c r="AK898" s="11" t="e">
        <f t="shared" si="446"/>
        <v>#DIV/0!</v>
      </c>
      <c r="AL898" s="11">
        <f t="shared" si="450"/>
        <v>7.3855243722304287E-2</v>
      </c>
      <c r="AM898" s="8"/>
      <c r="AN898" s="15">
        <f t="shared" si="448"/>
        <v>-576</v>
      </c>
      <c r="AO898" s="13"/>
      <c r="AP898" s="13"/>
      <c r="AS898" s="2"/>
      <c r="AT898" s="3"/>
    </row>
    <row r="899" spans="1:46" s="17" customFormat="1" x14ac:dyDescent="0.25">
      <c r="A899" s="7">
        <v>0.52083333333333337</v>
      </c>
      <c r="B899" s="11">
        <f t="shared" si="439"/>
        <v>0.55809959931310815</v>
      </c>
      <c r="C899" s="10">
        <v>1747</v>
      </c>
      <c r="D899" s="10">
        <v>298</v>
      </c>
      <c r="E899" s="14">
        <f t="shared" si="440"/>
        <v>245</v>
      </c>
      <c r="F899" s="11">
        <f t="shared" si="443"/>
        <v>0.17057813394390384</v>
      </c>
      <c r="G899" s="11">
        <f t="shared" si="449"/>
        <v>2.0408163265306121E-2</v>
      </c>
      <c r="H899" s="8">
        <v>772</v>
      </c>
      <c r="I899" s="15">
        <f t="shared" si="441"/>
        <v>52</v>
      </c>
      <c r="J899" s="13">
        <v>0.21740000000000001</v>
      </c>
      <c r="K899" s="13" t="s">
        <v>80</v>
      </c>
      <c r="Y899" s="3"/>
      <c r="Z899" s="3"/>
      <c r="AA899" s="3"/>
      <c r="AB899" s="3"/>
      <c r="AC899" s="3"/>
      <c r="AF899" s="7">
        <v>0.52083333333333337</v>
      </c>
      <c r="AG899" s="11">
        <f t="shared" si="442"/>
        <v>0.61374284226965126</v>
      </c>
      <c r="AH899" s="10">
        <v>1921</v>
      </c>
      <c r="AI899" s="10">
        <v>109</v>
      </c>
      <c r="AJ899" s="14">
        <f t="shared" si="445"/>
        <v>1921</v>
      </c>
      <c r="AK899" s="11">
        <f t="shared" si="446"/>
        <v>5.6741280583029671E-2</v>
      </c>
      <c r="AL899" s="11">
        <f t="shared" si="450"/>
        <v>5.6741280583029671E-2</v>
      </c>
      <c r="AM899" s="8">
        <v>742</v>
      </c>
      <c r="AN899" s="15">
        <f>AM899-AM897</f>
        <v>166</v>
      </c>
      <c r="AO899" s="13">
        <v>9.8599999999999993E-2</v>
      </c>
      <c r="AP899" s="13">
        <v>0</v>
      </c>
      <c r="AS899" s="2"/>
      <c r="AT899" s="3"/>
    </row>
    <row r="900" spans="1:46" s="17" customFormat="1" ht="15" customHeight="1" x14ac:dyDescent="0.25">
      <c r="A900" s="7">
        <v>0.54166666666666696</v>
      </c>
      <c r="B900" s="11">
        <f t="shared" si="439"/>
        <v>0.58282208588957052</v>
      </c>
      <c r="C900" s="10">
        <v>1956</v>
      </c>
      <c r="D900" s="10">
        <v>300</v>
      </c>
      <c r="E900" s="14">
        <f t="shared" si="440"/>
        <v>209</v>
      </c>
      <c r="F900" s="11">
        <f t="shared" si="443"/>
        <v>0.15337423312883436</v>
      </c>
      <c r="G900" s="11">
        <f t="shared" si="449"/>
        <v>9.5693779904306216E-3</v>
      </c>
      <c r="H900" s="8">
        <v>816</v>
      </c>
      <c r="I900" s="15">
        <f t="shared" si="441"/>
        <v>44</v>
      </c>
      <c r="J900" s="13">
        <v>0.2</v>
      </c>
      <c r="K900" s="13" t="s">
        <v>80</v>
      </c>
      <c r="Y900" s="3"/>
      <c r="Z900" s="3"/>
      <c r="AA900" s="3"/>
      <c r="AB900" s="3"/>
      <c r="AC900" s="3"/>
      <c r="AF900" s="7">
        <v>0.54166666666666696</v>
      </c>
      <c r="AG900" s="11">
        <f t="shared" si="442"/>
        <v>0.64182475158084917</v>
      </c>
      <c r="AH900" s="10">
        <v>2214</v>
      </c>
      <c r="AI900" s="10">
        <v>111</v>
      </c>
      <c r="AJ900" s="14">
        <f t="shared" si="445"/>
        <v>293</v>
      </c>
      <c r="AK900" s="11">
        <f t="shared" si="446"/>
        <v>5.0135501355013552E-2</v>
      </c>
      <c r="AL900" s="11">
        <f t="shared" si="450"/>
        <v>6.8259385665529011E-3</v>
      </c>
      <c r="AM900" s="8">
        <v>793</v>
      </c>
      <c r="AN900" s="15">
        <f t="shared" ref="AN900:AN910" si="451">AM900-AM899</f>
        <v>51</v>
      </c>
      <c r="AO900" s="13">
        <v>9.2100000000000001E-2</v>
      </c>
      <c r="AP900" s="13">
        <v>0</v>
      </c>
      <c r="AS900" s="2"/>
      <c r="AT900" s="3"/>
    </row>
    <row r="901" spans="1:46" s="17" customFormat="1" x14ac:dyDescent="0.25">
      <c r="A901" s="7">
        <v>0.5625</v>
      </c>
      <c r="B901" s="11">
        <f t="shared" si="439"/>
        <v>0.59839715048975961</v>
      </c>
      <c r="C901" s="10">
        <v>2246</v>
      </c>
      <c r="D901" s="10">
        <v>303</v>
      </c>
      <c r="E901" s="14">
        <f t="shared" si="440"/>
        <v>290</v>
      </c>
      <c r="F901" s="11">
        <f t="shared" si="443"/>
        <v>0.13490650044523597</v>
      </c>
      <c r="G901" s="11">
        <f t="shared" si="449"/>
        <v>1.0344827586206896E-2</v>
      </c>
      <c r="H901" s="8">
        <v>902</v>
      </c>
      <c r="I901" s="15">
        <f t="shared" si="441"/>
        <v>86</v>
      </c>
      <c r="J901" s="13">
        <v>0.1772</v>
      </c>
      <c r="K901" s="13" t="s">
        <v>80</v>
      </c>
      <c r="Y901" s="3"/>
      <c r="Z901" s="3"/>
      <c r="AA901" s="3"/>
      <c r="AB901" s="3"/>
      <c r="AC901" s="3"/>
      <c r="AF901" s="7">
        <v>0.5625</v>
      </c>
      <c r="AG901" s="11">
        <f t="shared" si="442"/>
        <v>0.65496845425867511</v>
      </c>
      <c r="AH901" s="10">
        <v>2536</v>
      </c>
      <c r="AI901" s="10">
        <v>119</v>
      </c>
      <c r="AJ901" s="14">
        <f t="shared" si="445"/>
        <v>322</v>
      </c>
      <c r="AK901" s="11">
        <f t="shared" si="446"/>
        <v>4.6924290220820189E-2</v>
      </c>
      <c r="AL901" s="11">
        <f t="shared" si="450"/>
        <v>2.4844720496894408E-2</v>
      </c>
      <c r="AM901" s="8">
        <v>875</v>
      </c>
      <c r="AN901" s="15">
        <f t="shared" si="451"/>
        <v>82</v>
      </c>
      <c r="AO901" s="13">
        <v>7.9100000000000004E-2</v>
      </c>
      <c r="AP901" s="13">
        <v>0</v>
      </c>
      <c r="AS901" s="2"/>
      <c r="AT901" s="3"/>
    </row>
    <row r="902" spans="1:46" s="17" customFormat="1" x14ac:dyDescent="0.25">
      <c r="A902" s="7">
        <v>0.58333333333333337</v>
      </c>
      <c r="B902" s="11">
        <v>0.5979716024340771</v>
      </c>
      <c r="C902" s="10">
        <v>2465</v>
      </c>
      <c r="D902" s="10">
        <v>314</v>
      </c>
      <c r="E902" s="14">
        <v>219</v>
      </c>
      <c r="F902" s="11">
        <v>0.12738336713995943</v>
      </c>
      <c r="G902" s="11">
        <v>5.0228310502283102E-2</v>
      </c>
      <c r="H902" s="8">
        <v>991</v>
      </c>
      <c r="I902" s="15">
        <v>89</v>
      </c>
      <c r="J902" s="13">
        <v>0.1855</v>
      </c>
      <c r="K902" s="13">
        <v>0</v>
      </c>
      <c r="Y902" s="3"/>
      <c r="Z902" s="3"/>
      <c r="AA902" s="3"/>
      <c r="AB902" s="3"/>
      <c r="AC902" s="3"/>
      <c r="AF902" s="7">
        <v>0.58333333333333337</v>
      </c>
      <c r="AG902" s="11">
        <f t="shared" si="442"/>
        <v>0.65857043719639141</v>
      </c>
      <c r="AH902" s="10">
        <v>2882</v>
      </c>
      <c r="AI902" s="10">
        <v>125</v>
      </c>
      <c r="AJ902" s="14">
        <f t="shared" si="445"/>
        <v>346</v>
      </c>
      <c r="AK902" s="11">
        <f t="shared" si="446"/>
        <v>4.3372657876474673E-2</v>
      </c>
      <c r="AL902" s="11">
        <f t="shared" si="450"/>
        <v>1.7341040462427744E-2</v>
      </c>
      <c r="AM902" s="8">
        <v>984</v>
      </c>
      <c r="AN902" s="15">
        <f t="shared" si="451"/>
        <v>109</v>
      </c>
      <c r="AO902" s="13">
        <v>7.0300000000000001E-2</v>
      </c>
      <c r="AP902" s="13">
        <v>0</v>
      </c>
      <c r="AS902" s="2"/>
      <c r="AT902" s="3"/>
    </row>
    <row r="903" spans="1:46" s="17" customFormat="1" x14ac:dyDescent="0.25">
      <c r="A903" s="7">
        <v>0.60416666666666663</v>
      </c>
      <c r="B903" s="11">
        <v>0.59949440231130369</v>
      </c>
      <c r="C903" s="10">
        <v>2769</v>
      </c>
      <c r="D903" s="10">
        <v>337</v>
      </c>
      <c r="E903" s="14">
        <v>304</v>
      </c>
      <c r="F903" s="11">
        <v>0.12170458649331889</v>
      </c>
      <c r="G903" s="11">
        <v>7.5657894736842105E-2</v>
      </c>
      <c r="H903" s="8">
        <v>1109</v>
      </c>
      <c r="I903" s="15">
        <v>118</v>
      </c>
      <c r="J903" s="13">
        <v>0.1973</v>
      </c>
      <c r="K903" s="13">
        <v>0</v>
      </c>
      <c r="Y903" s="3"/>
      <c r="Z903" s="3"/>
      <c r="AA903" s="3"/>
      <c r="AB903" s="3"/>
      <c r="AC903" s="3"/>
      <c r="AF903" s="7">
        <v>0.60416666666666663</v>
      </c>
      <c r="AG903" s="11">
        <f t="shared" si="442"/>
        <v>0.65585642317380355</v>
      </c>
      <c r="AH903" s="10">
        <v>3176</v>
      </c>
      <c r="AI903" s="10">
        <v>129</v>
      </c>
      <c r="AJ903" s="14">
        <f t="shared" si="445"/>
        <v>294</v>
      </c>
      <c r="AK903" s="11">
        <f t="shared" si="446"/>
        <v>4.0617128463476072E-2</v>
      </c>
      <c r="AL903" s="11">
        <f t="shared" si="450"/>
        <v>1.3605442176870748E-2</v>
      </c>
      <c r="AM903" s="8">
        <v>1093</v>
      </c>
      <c r="AN903" s="15">
        <f t="shared" si="451"/>
        <v>109</v>
      </c>
      <c r="AO903" s="13">
        <v>7.0400000000000004E-2</v>
      </c>
      <c r="AP903" s="13">
        <v>0</v>
      </c>
      <c r="AS903" s="2"/>
      <c r="AT903" s="3"/>
    </row>
    <row r="904" spans="1:46" s="17" customFormat="1" x14ac:dyDescent="0.25">
      <c r="A904" s="7">
        <v>0.625</v>
      </c>
      <c r="B904" s="11">
        <v>0.59886058981233248</v>
      </c>
      <c r="C904" s="10">
        <v>2984</v>
      </c>
      <c r="D904" s="10">
        <v>349</v>
      </c>
      <c r="E904" s="14">
        <v>215</v>
      </c>
      <c r="F904" s="11">
        <v>0.11695710455764075</v>
      </c>
      <c r="G904" s="11">
        <v>5.5813953488372092E-2</v>
      </c>
      <c r="H904" s="8">
        <v>1197</v>
      </c>
      <c r="I904" s="15">
        <v>88</v>
      </c>
      <c r="J904" s="13">
        <v>0.193</v>
      </c>
      <c r="K904" s="13">
        <v>0</v>
      </c>
      <c r="Y904" s="3"/>
      <c r="Z904" s="3"/>
      <c r="AA904" s="3"/>
      <c r="AB904" s="3"/>
      <c r="AC904" s="3"/>
      <c r="AF904" s="7">
        <v>0.62847222222222221</v>
      </c>
      <c r="AG904" s="11">
        <f t="shared" si="442"/>
        <v>0.65584602125825908</v>
      </c>
      <c r="AH904" s="10">
        <v>3481</v>
      </c>
      <c r="AI904" s="10">
        <v>137</v>
      </c>
      <c r="AJ904" s="14">
        <f t="shared" si="445"/>
        <v>305</v>
      </c>
      <c r="AK904" s="11">
        <f t="shared" si="446"/>
        <v>3.9356506750933641E-2</v>
      </c>
      <c r="AL904" s="11">
        <f t="shared" si="450"/>
        <v>2.6229508196721311E-2</v>
      </c>
      <c r="AM904" s="8">
        <v>1198</v>
      </c>
      <c r="AN904" s="15">
        <f t="shared" si="451"/>
        <v>105</v>
      </c>
      <c r="AO904" s="13">
        <v>6.7799999999999999E-2</v>
      </c>
      <c r="AP904" s="13">
        <v>0</v>
      </c>
      <c r="AS904" s="2"/>
      <c r="AT904" s="3"/>
    </row>
    <row r="905" spans="1:46" s="17" customFormat="1" x14ac:dyDescent="0.25">
      <c r="A905" s="7">
        <v>0.64930555555555558</v>
      </c>
      <c r="B905" s="11">
        <v>0.59951529839442597</v>
      </c>
      <c r="C905" s="10">
        <v>3301</v>
      </c>
      <c r="D905" s="10">
        <v>366</v>
      </c>
      <c r="E905" s="14">
        <v>317</v>
      </c>
      <c r="F905" s="11">
        <v>0.11087549227506815</v>
      </c>
      <c r="G905" s="11">
        <v>5.362776025236593E-2</v>
      </c>
      <c r="H905" s="8">
        <v>1322</v>
      </c>
      <c r="I905" s="15">
        <v>125</v>
      </c>
      <c r="J905" s="13">
        <v>0.19020000000000001</v>
      </c>
      <c r="K905" s="13">
        <v>0</v>
      </c>
      <c r="Y905" s="3"/>
      <c r="Z905" s="3"/>
      <c r="AA905" s="3"/>
      <c r="AB905" s="3"/>
      <c r="AC905" s="3"/>
      <c r="AF905" s="7">
        <v>0.64583333333333337</v>
      </c>
      <c r="AG905" s="11">
        <f t="shared" si="442"/>
        <v>0.65786694825765579</v>
      </c>
      <c r="AH905" s="10">
        <v>3788</v>
      </c>
      <c r="AI905" s="10">
        <v>142</v>
      </c>
      <c r="AJ905" s="14">
        <f t="shared" si="445"/>
        <v>307</v>
      </c>
      <c r="AK905" s="11">
        <f t="shared" si="446"/>
        <v>3.7486800422386481E-2</v>
      </c>
      <c r="AL905" s="11">
        <f t="shared" si="450"/>
        <v>1.6286644951140065E-2</v>
      </c>
      <c r="AM905" s="8">
        <v>1296</v>
      </c>
      <c r="AN905" s="15">
        <f t="shared" si="451"/>
        <v>98</v>
      </c>
      <c r="AO905" s="13">
        <v>6.6500000000000004E-2</v>
      </c>
      <c r="AP905" s="13">
        <v>0</v>
      </c>
      <c r="AS905" s="2"/>
      <c r="AT905" s="3"/>
    </row>
    <row r="906" spans="1:46" s="17" customFormat="1" x14ac:dyDescent="0.25">
      <c r="A906" s="7">
        <v>0.66666666666666663</v>
      </c>
      <c r="B906" s="11">
        <v>0.59960718294051629</v>
      </c>
      <c r="C906" s="10">
        <v>3564</v>
      </c>
      <c r="D906" s="10">
        <v>372</v>
      </c>
      <c r="E906" s="14">
        <v>263</v>
      </c>
      <c r="F906" s="11">
        <v>0.10437710437710437</v>
      </c>
      <c r="G906" s="11">
        <v>2.2813688212927757E-2</v>
      </c>
      <c r="H906" s="8">
        <v>1427</v>
      </c>
      <c r="I906" s="15">
        <v>105</v>
      </c>
      <c r="J906" s="13">
        <v>0.1804</v>
      </c>
      <c r="K906" s="13">
        <v>0</v>
      </c>
      <c r="Y906" s="3"/>
      <c r="Z906" s="3"/>
      <c r="AA906" s="3"/>
      <c r="AB906" s="3"/>
      <c r="AC906" s="3"/>
      <c r="AF906" s="7">
        <v>0.66666666666666663</v>
      </c>
      <c r="AG906" s="11">
        <f t="shared" si="442"/>
        <v>0.65704500978473579</v>
      </c>
      <c r="AH906" s="10">
        <v>4088</v>
      </c>
      <c r="AI906" s="10">
        <v>146</v>
      </c>
      <c r="AJ906" s="14">
        <f>AH906-AH905</f>
        <v>300</v>
      </c>
      <c r="AK906" s="11">
        <f t="shared" si="446"/>
        <v>3.5714285714285712E-2</v>
      </c>
      <c r="AL906" s="11">
        <f t="shared" si="450"/>
        <v>1.3333333333333334E-2</v>
      </c>
      <c r="AM906" s="8">
        <v>1402</v>
      </c>
      <c r="AN906" s="15">
        <f t="shared" si="451"/>
        <v>106</v>
      </c>
      <c r="AO906" s="13">
        <v>6.4399999999999999E-2</v>
      </c>
      <c r="AP906" s="13">
        <v>0</v>
      </c>
      <c r="AS906" s="2"/>
      <c r="AT906" s="3"/>
    </row>
    <row r="907" spans="1:46" s="17" customFormat="1" x14ac:dyDescent="0.25">
      <c r="A907" s="7">
        <v>0.69097222222222221</v>
      </c>
      <c r="B907" s="11">
        <v>0.59618898459932135</v>
      </c>
      <c r="C907" s="10">
        <v>3831</v>
      </c>
      <c r="D907" s="10">
        <v>405</v>
      </c>
      <c r="E907" s="14">
        <v>267</v>
      </c>
      <c r="F907" s="11">
        <v>0.10571652310101801</v>
      </c>
      <c r="G907" s="11">
        <v>0.12359550561797752</v>
      </c>
      <c r="H907" s="8">
        <v>1547</v>
      </c>
      <c r="I907" s="15">
        <v>120</v>
      </c>
      <c r="J907" s="13">
        <v>0.19700000000000001</v>
      </c>
      <c r="K907" s="13">
        <v>0</v>
      </c>
      <c r="Y907" s="3"/>
      <c r="Z907" s="3"/>
      <c r="AA907" s="3"/>
      <c r="AB907" s="3"/>
      <c r="AC907" s="3"/>
      <c r="AF907" s="7">
        <v>0.6875</v>
      </c>
      <c r="AG907" s="11">
        <f t="shared" si="442"/>
        <v>0.65803226539422854</v>
      </c>
      <c r="AH907" s="10">
        <v>4401</v>
      </c>
      <c r="AI907" s="10">
        <v>153</v>
      </c>
      <c r="AJ907" s="14">
        <f t="shared" ref="AJ907:AJ910" si="452">AH907-AH906</f>
        <v>313</v>
      </c>
      <c r="AK907" s="11">
        <f t="shared" si="446"/>
        <v>3.4764826175869123E-2</v>
      </c>
      <c r="AL907" s="11">
        <f t="shared" si="450"/>
        <v>2.2364217252396165E-2</v>
      </c>
      <c r="AM907" s="8">
        <v>1505</v>
      </c>
      <c r="AN907" s="15">
        <f t="shared" si="451"/>
        <v>103</v>
      </c>
      <c r="AO907" s="13">
        <v>5.96E-2</v>
      </c>
      <c r="AP907" s="13">
        <v>0</v>
      </c>
      <c r="AS907" s="2"/>
      <c r="AT907" s="3"/>
    </row>
    <row r="908" spans="1:46" s="17" customFormat="1" x14ac:dyDescent="0.25">
      <c r="A908" s="7">
        <v>0.70833333333333337</v>
      </c>
      <c r="B908" s="11">
        <v>0.59728059332509276</v>
      </c>
      <c r="C908" s="10">
        <v>4045</v>
      </c>
      <c r="D908" s="10">
        <v>414</v>
      </c>
      <c r="E908" s="14">
        <v>214</v>
      </c>
      <c r="F908" s="11">
        <v>0.10234857849196539</v>
      </c>
      <c r="G908" s="11">
        <v>4.2056074766355138E-2</v>
      </c>
      <c r="H908" s="8">
        <v>1629</v>
      </c>
      <c r="I908" s="15">
        <v>82</v>
      </c>
      <c r="J908" s="13">
        <v>0.1976</v>
      </c>
      <c r="K908" s="13">
        <v>0</v>
      </c>
      <c r="Y908" s="3"/>
      <c r="Z908" s="3"/>
      <c r="AA908" s="3"/>
      <c r="AB908" s="3"/>
      <c r="AC908" s="3"/>
      <c r="AF908" s="7">
        <v>0.70833333333333337</v>
      </c>
      <c r="AG908" s="11">
        <f t="shared" si="442"/>
        <v>0.66181127295756803</v>
      </c>
      <c r="AH908" s="10">
        <v>4737</v>
      </c>
      <c r="AI908" s="10">
        <v>159</v>
      </c>
      <c r="AJ908" s="14">
        <f t="shared" si="452"/>
        <v>336</v>
      </c>
      <c r="AK908" s="11">
        <f t="shared" si="446"/>
        <v>3.356554781507283E-2</v>
      </c>
      <c r="AL908" s="11">
        <f t="shared" si="450"/>
        <v>1.7857142857142856E-2</v>
      </c>
      <c r="AM908" s="8">
        <v>1602</v>
      </c>
      <c r="AN908" s="15">
        <f t="shared" si="451"/>
        <v>97</v>
      </c>
      <c r="AO908" s="13">
        <v>5.5800000000000002E-2</v>
      </c>
      <c r="AP908" s="13">
        <v>0</v>
      </c>
      <c r="AS908" s="2"/>
      <c r="AT908" s="3"/>
    </row>
    <row r="909" spans="1:46" s="17" customFormat="1" x14ac:dyDescent="0.25">
      <c r="A909" s="7">
        <v>0.72916666666666663</v>
      </c>
      <c r="B909" s="11">
        <v>0.59795253606328524</v>
      </c>
      <c r="C909" s="10">
        <v>4298</v>
      </c>
      <c r="D909" s="10">
        <v>415</v>
      </c>
      <c r="E909" s="14">
        <v>253</v>
      </c>
      <c r="F909" s="11">
        <v>9.6556537924616104E-2</v>
      </c>
      <c r="G909" s="11">
        <v>3.952569169960474E-3</v>
      </c>
      <c r="H909" s="8">
        <v>1728</v>
      </c>
      <c r="I909" s="15">
        <v>99</v>
      </c>
      <c r="J909" s="13">
        <v>0.18529999999999999</v>
      </c>
      <c r="K909" s="13">
        <v>0</v>
      </c>
      <c r="Y909" s="3"/>
      <c r="Z909" s="3"/>
      <c r="AA909" s="3"/>
      <c r="AB909" s="3"/>
      <c r="AC909" s="3"/>
      <c r="AF909" s="7">
        <v>0.72916666666666663</v>
      </c>
      <c r="AG909" s="11">
        <f t="shared" si="442"/>
        <v>0.6605136436597111</v>
      </c>
      <c r="AH909" s="10">
        <v>4984</v>
      </c>
      <c r="AI909" s="10">
        <v>163</v>
      </c>
      <c r="AJ909" s="14">
        <f t="shared" si="452"/>
        <v>247</v>
      </c>
      <c r="AK909" s="11">
        <f t="shared" si="446"/>
        <v>3.2704654895666131E-2</v>
      </c>
      <c r="AL909" s="11">
        <f t="shared" si="450"/>
        <v>1.6194331983805668E-2</v>
      </c>
      <c r="AM909" s="8">
        <v>1692</v>
      </c>
      <c r="AN909" s="15">
        <f t="shared" si="451"/>
        <v>90</v>
      </c>
      <c r="AO909" s="13">
        <v>5.8900000000000001E-2</v>
      </c>
      <c r="AP909" s="13">
        <v>0</v>
      </c>
      <c r="AS909" s="2"/>
      <c r="AT909" s="3"/>
    </row>
    <row r="910" spans="1:46" s="17" customFormat="1" x14ac:dyDescent="0.25">
      <c r="A910" s="7">
        <v>0.75</v>
      </c>
      <c r="B910" s="11">
        <f t="shared" ref="B910" si="453">(C910-H910)/C910</f>
        <v>0.11769087523277467</v>
      </c>
      <c r="C910" s="10">
        <f t="shared" ref="C910" si="454">$E$16</f>
        <v>2685</v>
      </c>
      <c r="D910" s="10">
        <f t="shared" ref="D910" si="455">$AF$16</f>
        <v>2234</v>
      </c>
      <c r="E910" s="14">
        <f t="shared" ref="E910" si="456">C910-C909</f>
        <v>-1613</v>
      </c>
      <c r="F910" s="11">
        <f t="shared" ref="F910" si="457">D910/C910</f>
        <v>0.83202979515828679</v>
      </c>
      <c r="G910" s="11">
        <f t="shared" ref="G910" si="458">(D910-D909)/E910</f>
        <v>-1.1277123372597644</v>
      </c>
      <c r="H910" s="8">
        <f t="shared" ref="H910" si="459">$AU$16</f>
        <v>2369</v>
      </c>
      <c r="I910" s="15">
        <f t="shared" ref="I910" si="460">H910-H909</f>
        <v>641</v>
      </c>
      <c r="J910" s="13">
        <f>$AO$11</f>
        <v>0.87760000000000005</v>
      </c>
      <c r="K910" s="13">
        <f>$AO$12</f>
        <v>0.9556</v>
      </c>
      <c r="Y910" s="3"/>
      <c r="Z910" s="3"/>
      <c r="AA910" s="3"/>
      <c r="AB910" s="3"/>
      <c r="AC910" s="3"/>
      <c r="AF910" s="7">
        <v>0.75</v>
      </c>
      <c r="AG910" s="11">
        <f t="shared" si="442"/>
        <v>0.66026871401151632</v>
      </c>
      <c r="AH910" s="10">
        <v>5210</v>
      </c>
      <c r="AI910" s="10">
        <v>165</v>
      </c>
      <c r="AJ910" s="14">
        <f t="shared" si="452"/>
        <v>226</v>
      </c>
      <c r="AK910" s="11">
        <f t="shared" si="446"/>
        <v>3.166986564299424E-2</v>
      </c>
      <c r="AL910" s="11">
        <f t="shared" si="450"/>
        <v>8.8495575221238937E-3</v>
      </c>
      <c r="AM910" s="8">
        <v>1770</v>
      </c>
      <c r="AN910" s="15">
        <f t="shared" si="451"/>
        <v>78</v>
      </c>
      <c r="AO910" s="13">
        <v>6.0100000000000001E-2</v>
      </c>
      <c r="AP910" s="13">
        <v>0</v>
      </c>
      <c r="AS910" s="2"/>
      <c r="AT910" s="3"/>
    </row>
    <row r="911" spans="1:46" s="17" customFormat="1" x14ac:dyDescent="0.15">
      <c r="F911" s="2"/>
      <c r="Y911" s="3"/>
      <c r="Z911" s="3"/>
      <c r="AA911" s="3"/>
      <c r="AB911" s="3"/>
      <c r="AC911" s="3"/>
      <c r="AH911" s="2"/>
      <c r="AI911" s="2"/>
      <c r="AJ911" s="2"/>
      <c r="AK911" s="2"/>
      <c r="AL911" s="2"/>
      <c r="AM911" s="2"/>
      <c r="AN911" s="2"/>
      <c r="AO911" s="5"/>
      <c r="AP911" s="2"/>
      <c r="AS911" s="2"/>
      <c r="AT911" s="3"/>
    </row>
    <row r="912" spans="1:46" s="17" customFormat="1" x14ac:dyDescent="0.15">
      <c r="F912" s="2"/>
      <c r="Y912" s="3"/>
      <c r="Z912" s="3"/>
      <c r="AA912" s="3"/>
      <c r="AB912" s="3"/>
      <c r="AC912" s="3"/>
      <c r="AH912" s="2"/>
      <c r="AI912" s="2"/>
      <c r="AJ912" s="2"/>
      <c r="AK912" s="2"/>
      <c r="AL912" s="2"/>
      <c r="AM912" s="2"/>
      <c r="AN912" s="2"/>
      <c r="AO912" s="5"/>
      <c r="AP912" s="2"/>
      <c r="AS912" s="2"/>
      <c r="AT912" s="3"/>
    </row>
    <row r="913" spans="1:46" s="17" customFormat="1" x14ac:dyDescent="0.15">
      <c r="A913" s="35">
        <v>43878</v>
      </c>
      <c r="B913" s="36"/>
      <c r="C913" s="36"/>
      <c r="D913" s="36"/>
      <c r="E913" s="36"/>
      <c r="F913" s="36"/>
      <c r="G913" s="37"/>
      <c r="L913" s="35">
        <v>43853</v>
      </c>
      <c r="M913" s="36"/>
      <c r="N913" s="36"/>
      <c r="O913" s="36"/>
      <c r="P913" s="36"/>
      <c r="Q913" s="36"/>
      <c r="R913" s="37"/>
      <c r="Y913" s="3"/>
      <c r="Z913" s="3"/>
      <c r="AA913" s="3"/>
      <c r="AB913" s="3"/>
      <c r="AC913" s="3"/>
      <c r="AH913" s="2"/>
      <c r="AI913" s="2"/>
      <c r="AJ913" s="2"/>
      <c r="AK913" s="2"/>
      <c r="AL913" s="2"/>
      <c r="AM913" s="2"/>
      <c r="AN913" s="2"/>
      <c r="AO913" s="5"/>
      <c r="AP913" s="2"/>
      <c r="AS913" s="2"/>
      <c r="AT913" s="3"/>
    </row>
    <row r="914" spans="1:46" s="17" customFormat="1" ht="24" x14ac:dyDescent="0.25">
      <c r="A914" s="38" t="s">
        <v>77</v>
      </c>
      <c r="B914" s="39"/>
      <c r="C914" s="39"/>
      <c r="D914" s="39"/>
      <c r="E914" s="39"/>
      <c r="F914" s="39"/>
      <c r="G914" s="40"/>
      <c r="H914" s="18"/>
      <c r="I914" s="18"/>
      <c r="J914" s="18"/>
      <c r="K914" s="18"/>
      <c r="L914" s="38" t="s">
        <v>76</v>
      </c>
      <c r="M914" s="39"/>
      <c r="N914" s="39"/>
      <c r="O914" s="39"/>
      <c r="P914" s="39"/>
      <c r="Q914" s="39"/>
      <c r="R914" s="40"/>
      <c r="S914" s="18"/>
      <c r="T914" s="18"/>
      <c r="U914" s="18"/>
      <c r="V914" s="18"/>
      <c r="Y914" s="3"/>
      <c r="Z914" s="3"/>
      <c r="AA914" s="3"/>
      <c r="AB914" s="3"/>
      <c r="AC914" s="3"/>
      <c r="AH914" s="2"/>
      <c r="AI914" s="2"/>
      <c r="AJ914" s="2"/>
      <c r="AK914" s="2"/>
      <c r="AL914" s="2"/>
      <c r="AM914" s="2"/>
      <c r="AN914" s="2"/>
      <c r="AO914" s="5"/>
      <c r="AP914" s="2"/>
      <c r="AS914" s="2"/>
      <c r="AT914" s="3"/>
    </row>
    <row r="915" spans="1:46" s="17" customFormat="1" x14ac:dyDescent="0.25">
      <c r="A915" s="9" t="s">
        <v>0</v>
      </c>
      <c r="B915" s="16" t="s">
        <v>70</v>
      </c>
      <c r="C915" s="9" t="s">
        <v>1</v>
      </c>
      <c r="D915" s="9" t="s">
        <v>2</v>
      </c>
      <c r="E915" s="9" t="s">
        <v>3</v>
      </c>
      <c r="F915" s="9" t="s">
        <v>4</v>
      </c>
      <c r="G915" s="9" t="s">
        <v>5</v>
      </c>
      <c r="H915" s="6" t="s">
        <v>6</v>
      </c>
      <c r="I915" s="9" t="s">
        <v>7</v>
      </c>
      <c r="J915" s="9" t="s">
        <v>8</v>
      </c>
      <c r="K915" s="9" t="s">
        <v>71</v>
      </c>
      <c r="L915" s="9" t="s">
        <v>0</v>
      </c>
      <c r="M915" s="16" t="s">
        <v>70</v>
      </c>
      <c r="N915" s="9" t="s">
        <v>1</v>
      </c>
      <c r="O915" s="9" t="s">
        <v>2</v>
      </c>
      <c r="P915" s="9" t="s">
        <v>3</v>
      </c>
      <c r="Q915" s="9" t="s">
        <v>4</v>
      </c>
      <c r="R915" s="9" t="s">
        <v>5</v>
      </c>
      <c r="S915" s="6" t="s">
        <v>6</v>
      </c>
      <c r="T915" s="9" t="s">
        <v>7</v>
      </c>
      <c r="U915" s="9" t="s">
        <v>8</v>
      </c>
      <c r="V915" s="9" t="s">
        <v>71</v>
      </c>
      <c r="Y915" s="3"/>
      <c r="Z915" s="3"/>
      <c r="AA915" s="3"/>
      <c r="AB915" s="3"/>
      <c r="AC915" s="3"/>
      <c r="AH915" s="2"/>
      <c r="AI915" s="2"/>
      <c r="AJ915" s="2"/>
      <c r="AK915" s="2"/>
      <c r="AL915" s="2"/>
      <c r="AM915" s="2"/>
      <c r="AN915" s="2"/>
      <c r="AO915" s="5"/>
      <c r="AP915" s="2"/>
      <c r="AS915" s="2"/>
      <c r="AT915" s="3"/>
    </row>
    <row r="916" spans="1:46" s="17" customFormat="1" x14ac:dyDescent="0.25">
      <c r="A916" s="7">
        <v>0.39583333333333331</v>
      </c>
      <c r="B916" s="11">
        <f>(C916-H916)/C916</f>
        <v>0.4467005076142132</v>
      </c>
      <c r="C916" s="10">
        <v>197</v>
      </c>
      <c r="D916" s="10">
        <v>69</v>
      </c>
      <c r="E916" s="10">
        <v>197</v>
      </c>
      <c r="F916" s="11">
        <f>D916/C916</f>
        <v>0.35025380710659898</v>
      </c>
      <c r="G916" s="12">
        <f>D916/C916</f>
        <v>0.35025380710659898</v>
      </c>
      <c r="H916" s="8">
        <v>109</v>
      </c>
      <c r="I916" s="15">
        <v>109</v>
      </c>
      <c r="J916" s="13">
        <v>0.61109999999999998</v>
      </c>
      <c r="K916" s="13" t="s">
        <v>80</v>
      </c>
      <c r="L916" s="7">
        <v>0.39583333333333331</v>
      </c>
      <c r="M916" s="11">
        <v>0</v>
      </c>
      <c r="N916" s="10">
        <v>24</v>
      </c>
      <c r="O916" s="10">
        <v>24</v>
      </c>
      <c r="P916" s="10">
        <v>24</v>
      </c>
      <c r="Q916" s="11">
        <f>O916/N916</f>
        <v>1</v>
      </c>
      <c r="R916" s="12">
        <f>O916/N916</f>
        <v>1</v>
      </c>
      <c r="S916" s="8">
        <v>24</v>
      </c>
      <c r="T916" s="15">
        <v>24</v>
      </c>
      <c r="U916" s="13">
        <v>1</v>
      </c>
      <c r="V916" s="13" t="s">
        <v>80</v>
      </c>
      <c r="Y916" s="3"/>
      <c r="Z916" s="3"/>
      <c r="AA916" s="3"/>
      <c r="AB916" s="3"/>
      <c r="AC916" s="3"/>
      <c r="AH916" s="2"/>
      <c r="AI916" s="2"/>
      <c r="AJ916" s="2"/>
      <c r="AK916" s="2"/>
      <c r="AL916" s="2"/>
      <c r="AM916" s="2"/>
      <c r="AN916" s="2"/>
      <c r="AO916" s="5"/>
      <c r="AP916" s="2"/>
      <c r="AS916" s="2"/>
      <c r="AT916" s="3"/>
    </row>
    <row r="917" spans="1:46" s="17" customFormat="1" x14ac:dyDescent="0.25">
      <c r="A917" s="7">
        <v>0.41666666666666669</v>
      </c>
      <c r="B917" s="11">
        <f t="shared" ref="B917:B933" si="461">(C917-H917)/C917</f>
        <v>0.50952380952380949</v>
      </c>
      <c r="C917" s="10">
        <v>420</v>
      </c>
      <c r="D917" s="10">
        <v>74</v>
      </c>
      <c r="E917" s="14">
        <f>C917-C916</f>
        <v>223</v>
      </c>
      <c r="F917" s="11">
        <f>D917/C917</f>
        <v>0.1761904761904762</v>
      </c>
      <c r="G917" s="11">
        <f>(D917-D916)/E917</f>
        <v>2.2421524663677129E-2</v>
      </c>
      <c r="H917" s="8">
        <v>206</v>
      </c>
      <c r="I917" s="15">
        <f>H917-H916</f>
        <v>97</v>
      </c>
      <c r="J917" s="13">
        <v>0.3488</v>
      </c>
      <c r="K917" s="13" t="s">
        <v>80</v>
      </c>
      <c r="L917" s="7">
        <v>0.41666666666666669</v>
      </c>
      <c r="M917" s="11">
        <v>2.6666666666666668E-2</v>
      </c>
      <c r="N917" s="10">
        <v>48</v>
      </c>
      <c r="O917" s="10">
        <v>47</v>
      </c>
      <c r="P917" s="14">
        <f>N917-N916</f>
        <v>24</v>
      </c>
      <c r="Q917" s="11">
        <f>O917/N917</f>
        <v>0.97916666666666663</v>
      </c>
      <c r="R917" s="11">
        <f>(O917-O916)/P917</f>
        <v>0.95833333333333337</v>
      </c>
      <c r="S917" s="8">
        <v>48</v>
      </c>
      <c r="T917" s="15">
        <f>S917-S916</f>
        <v>24</v>
      </c>
      <c r="U917" s="13">
        <v>0.75</v>
      </c>
      <c r="V917" s="13" t="s">
        <v>80</v>
      </c>
      <c r="Y917" s="3"/>
      <c r="Z917" s="3"/>
      <c r="AA917" s="3"/>
      <c r="AB917" s="3"/>
      <c r="AC917" s="3"/>
      <c r="AH917" s="2"/>
      <c r="AI917" s="2"/>
      <c r="AJ917" s="2"/>
      <c r="AK917" s="2"/>
      <c r="AL917" s="2"/>
      <c r="AM917" s="2"/>
      <c r="AN917" s="2"/>
      <c r="AO917" s="5"/>
      <c r="AP917" s="2"/>
      <c r="AS917" s="2"/>
      <c r="AT917" s="3"/>
    </row>
    <row r="918" spans="1:46" s="17" customFormat="1" x14ac:dyDescent="0.25">
      <c r="A918" s="7">
        <v>0.44236111111111115</v>
      </c>
      <c r="B918" s="11">
        <f t="shared" si="461"/>
        <v>0.55932203389830504</v>
      </c>
      <c r="C918" s="10">
        <v>826</v>
      </c>
      <c r="D918" s="10">
        <v>88</v>
      </c>
      <c r="E918" s="14">
        <f t="shared" ref="E918:E928" si="462">C918-C917</f>
        <v>406</v>
      </c>
      <c r="F918" s="11">
        <f t="shared" ref="F918:F933" si="463">D918/C918</f>
        <v>0.10653753026634383</v>
      </c>
      <c r="G918" s="11">
        <f t="shared" ref="G918" si="464">(D918-D917)/E918</f>
        <v>3.4482758620689655E-2</v>
      </c>
      <c r="H918" s="8">
        <v>364</v>
      </c>
      <c r="I918" s="15">
        <f t="shared" ref="I918:I921" si="465">H918-H917</f>
        <v>158</v>
      </c>
      <c r="J918" s="13">
        <v>0.2</v>
      </c>
      <c r="K918" s="13" t="s">
        <v>80</v>
      </c>
      <c r="L918" s="7">
        <v>0.4375</v>
      </c>
      <c r="M918" s="11">
        <v>3.2520325203252036E-2</v>
      </c>
      <c r="N918" s="10">
        <v>84</v>
      </c>
      <c r="O918" s="10">
        <v>83</v>
      </c>
      <c r="P918" s="14">
        <f t="shared" ref="P918:P929" si="466">N918-N917</f>
        <v>36</v>
      </c>
      <c r="Q918" s="11">
        <f t="shared" ref="Q918:Q933" si="467">O918/N918</f>
        <v>0.98809523809523814</v>
      </c>
      <c r="R918" s="11">
        <f t="shared" ref="R918" si="468">(O918-O917)/P918</f>
        <v>1</v>
      </c>
      <c r="S918" s="8">
        <v>84</v>
      </c>
      <c r="T918" s="15">
        <f t="shared" ref="T918" si="469">S918-S917</f>
        <v>36</v>
      </c>
      <c r="U918" s="13">
        <v>0.85709999999999997</v>
      </c>
      <c r="V918" s="13" t="s">
        <v>80</v>
      </c>
      <c r="Y918" s="3"/>
      <c r="Z918" s="3"/>
      <c r="AA918" s="3"/>
      <c r="AB918" s="3"/>
      <c r="AC918" s="3"/>
      <c r="AH918" s="2"/>
      <c r="AI918" s="2"/>
      <c r="AJ918" s="2"/>
      <c r="AK918" s="2"/>
      <c r="AL918" s="2"/>
      <c r="AM918" s="2"/>
      <c r="AN918" s="2"/>
      <c r="AO918" s="5"/>
      <c r="AP918" s="2"/>
      <c r="AS918" s="2"/>
      <c r="AT918" s="3"/>
    </row>
    <row r="919" spans="1:46" s="17" customFormat="1" x14ac:dyDescent="0.25">
      <c r="A919" s="7">
        <v>0.45833333333333331</v>
      </c>
      <c r="B919" s="11">
        <f t="shared" si="461"/>
        <v>0.55482041587901698</v>
      </c>
      <c r="C919" s="10">
        <v>1058</v>
      </c>
      <c r="D919" s="10">
        <v>98</v>
      </c>
      <c r="E919" s="14">
        <f t="shared" si="462"/>
        <v>232</v>
      </c>
      <c r="F919" s="11">
        <f t="shared" si="463"/>
        <v>9.2627599243856329E-2</v>
      </c>
      <c r="G919" s="11">
        <f>(D919-D918)/E919</f>
        <v>4.3103448275862072E-2</v>
      </c>
      <c r="H919" s="8">
        <v>471</v>
      </c>
      <c r="I919" s="15">
        <f t="shared" si="465"/>
        <v>107</v>
      </c>
      <c r="J919" s="13">
        <v>0.157</v>
      </c>
      <c r="K919" s="13" t="s">
        <v>80</v>
      </c>
      <c r="L919" s="7">
        <v>0.45833333333333331</v>
      </c>
      <c r="M919" s="11">
        <v>3.2520325203252036E-2</v>
      </c>
      <c r="N919" s="10">
        <v>115</v>
      </c>
      <c r="O919" s="10">
        <v>114</v>
      </c>
      <c r="P919" s="14">
        <f t="shared" si="466"/>
        <v>31</v>
      </c>
      <c r="Q919" s="11">
        <f t="shared" si="467"/>
        <v>0.99130434782608701</v>
      </c>
      <c r="R919" s="11">
        <f>(O919-O918)/P919</f>
        <v>1</v>
      </c>
      <c r="S919" s="8">
        <v>115</v>
      </c>
      <c r="T919" s="15">
        <f>S919-S918</f>
        <v>31</v>
      </c>
      <c r="U919" s="13">
        <v>0.85709999999999997</v>
      </c>
      <c r="V919" s="13" t="s">
        <v>80</v>
      </c>
      <c r="Y919" s="3"/>
      <c r="Z919" s="3"/>
      <c r="AA919" s="3"/>
      <c r="AB919" s="3"/>
      <c r="AC919" s="3"/>
      <c r="AH919" s="2"/>
      <c r="AI919" s="2"/>
      <c r="AJ919" s="2"/>
      <c r="AK919" s="2"/>
      <c r="AL919" s="2"/>
      <c r="AM919" s="2"/>
      <c r="AN919" s="2"/>
      <c r="AO919" s="5"/>
      <c r="AP919" s="2"/>
      <c r="AS919" s="2"/>
      <c r="AT919" s="3"/>
    </row>
    <row r="920" spans="1:46" s="17" customFormat="1" x14ac:dyDescent="0.25">
      <c r="A920" s="7">
        <v>0.47916666666666669</v>
      </c>
      <c r="B920" s="11">
        <f t="shared" si="461"/>
        <v>0.57459379615952733</v>
      </c>
      <c r="C920" s="10">
        <v>1354</v>
      </c>
      <c r="D920" s="10">
        <v>100</v>
      </c>
      <c r="E920" s="14">
        <f t="shared" si="462"/>
        <v>296</v>
      </c>
      <c r="F920" s="11">
        <f t="shared" si="463"/>
        <v>7.3855243722304287E-2</v>
      </c>
      <c r="G920" s="11">
        <f t="shared" ref="G920:G933" si="470">(D920-D919)/E920</f>
        <v>6.7567567567567571E-3</v>
      </c>
      <c r="H920" s="8">
        <v>576</v>
      </c>
      <c r="I920" s="15">
        <f t="shared" si="465"/>
        <v>105</v>
      </c>
      <c r="J920" s="13">
        <v>0.13070000000000001</v>
      </c>
      <c r="K920" s="13" t="s">
        <v>80</v>
      </c>
      <c r="L920" s="7">
        <v>0.47916666666666669</v>
      </c>
      <c r="M920" s="11">
        <v>2.3255813953488372E-2</v>
      </c>
      <c r="N920" s="10">
        <v>150</v>
      </c>
      <c r="O920" s="10">
        <v>148</v>
      </c>
      <c r="P920" s="14">
        <f t="shared" si="466"/>
        <v>35</v>
      </c>
      <c r="Q920" s="11">
        <f t="shared" si="467"/>
        <v>0.98666666666666669</v>
      </c>
      <c r="R920" s="11">
        <f t="shared" ref="R920:R933" si="471">(O920-O919)/P920</f>
        <v>0.97142857142857142</v>
      </c>
      <c r="S920" s="8">
        <v>149</v>
      </c>
      <c r="T920" s="15">
        <f t="shared" ref="T920:T929" si="472">S920-S919</f>
        <v>34</v>
      </c>
      <c r="U920" s="13">
        <v>0.91669999999999996</v>
      </c>
      <c r="V920" s="13" t="s">
        <v>80</v>
      </c>
      <c r="Y920" s="3"/>
      <c r="Z920" s="3"/>
      <c r="AA920" s="3"/>
      <c r="AB920" s="3"/>
      <c r="AC920" s="3"/>
      <c r="AH920" s="2"/>
      <c r="AI920" s="2"/>
      <c r="AJ920" s="2"/>
      <c r="AK920" s="2"/>
      <c r="AL920" s="2"/>
      <c r="AM920" s="2"/>
      <c r="AN920" s="2"/>
      <c r="AO920" s="5"/>
      <c r="AP920" s="2"/>
      <c r="AS920" s="2"/>
      <c r="AT920" s="3"/>
    </row>
    <row r="921" spans="1:46" s="17" customFormat="1" x14ac:dyDescent="0.25">
      <c r="A921" s="7">
        <v>0.5</v>
      </c>
      <c r="B921" s="11" t="e">
        <f t="shared" si="461"/>
        <v>#DIV/0!</v>
      </c>
      <c r="C921" s="10"/>
      <c r="D921" s="10"/>
      <c r="E921" s="14">
        <f t="shared" si="462"/>
        <v>-1354</v>
      </c>
      <c r="F921" s="11" t="e">
        <f t="shared" si="463"/>
        <v>#DIV/0!</v>
      </c>
      <c r="G921" s="11">
        <f t="shared" si="470"/>
        <v>7.3855243722304287E-2</v>
      </c>
      <c r="H921" s="8"/>
      <c r="I921" s="15">
        <f t="shared" si="465"/>
        <v>-576</v>
      </c>
      <c r="J921" s="13"/>
      <c r="K921" s="13"/>
      <c r="L921" s="7">
        <v>0.5</v>
      </c>
      <c r="M921" s="11">
        <v>2.0491803278688523E-2</v>
      </c>
      <c r="N921" s="10">
        <v>176</v>
      </c>
      <c r="O921" s="10">
        <v>170</v>
      </c>
      <c r="P921" s="14">
        <f t="shared" si="466"/>
        <v>26</v>
      </c>
      <c r="Q921" s="11">
        <f t="shared" si="467"/>
        <v>0.96590909090909094</v>
      </c>
      <c r="R921" s="11">
        <f t="shared" si="471"/>
        <v>0.84615384615384615</v>
      </c>
      <c r="S921" s="8">
        <v>171</v>
      </c>
      <c r="T921" s="15">
        <f t="shared" si="472"/>
        <v>22</v>
      </c>
      <c r="U921" s="13">
        <v>0.85709999999999997</v>
      </c>
      <c r="V921" s="13" t="s">
        <v>80</v>
      </c>
      <c r="Y921" s="3"/>
      <c r="Z921" s="3"/>
      <c r="AA921" s="3"/>
      <c r="AB921" s="3"/>
      <c r="AC921" s="3"/>
      <c r="AH921" s="2"/>
      <c r="AI921" s="2"/>
      <c r="AJ921" s="2"/>
      <c r="AK921" s="2"/>
      <c r="AL921" s="2"/>
      <c r="AM921" s="2"/>
      <c r="AN921" s="2"/>
      <c r="AO921" s="5"/>
      <c r="AP921" s="2"/>
      <c r="AS921" s="2"/>
      <c r="AT921" s="3"/>
    </row>
    <row r="922" spans="1:46" s="17" customFormat="1" ht="15" customHeight="1" x14ac:dyDescent="0.25">
      <c r="A922" s="7">
        <v>0.52083333333333337</v>
      </c>
      <c r="B922" s="11">
        <f t="shared" si="461"/>
        <v>0.61374284226965126</v>
      </c>
      <c r="C922" s="10">
        <v>1921</v>
      </c>
      <c r="D922" s="10">
        <v>109</v>
      </c>
      <c r="E922" s="14">
        <f t="shared" si="462"/>
        <v>1921</v>
      </c>
      <c r="F922" s="11">
        <f t="shared" si="463"/>
        <v>5.6741280583029671E-2</v>
      </c>
      <c r="G922" s="11">
        <f t="shared" si="470"/>
        <v>5.6741280583029671E-2</v>
      </c>
      <c r="H922" s="8">
        <v>742</v>
      </c>
      <c r="I922" s="15">
        <f>H922-H920</f>
        <v>166</v>
      </c>
      <c r="J922" s="13">
        <v>9.8599999999999993E-2</v>
      </c>
      <c r="K922" s="13">
        <v>0</v>
      </c>
      <c r="L922" s="7">
        <v>0.52083333333333337</v>
      </c>
      <c r="M922" s="11">
        <v>2.1428571428571429E-2</v>
      </c>
      <c r="N922" s="10">
        <v>197</v>
      </c>
      <c r="O922" s="10">
        <v>191</v>
      </c>
      <c r="P922" s="14">
        <f t="shared" si="466"/>
        <v>21</v>
      </c>
      <c r="Q922" s="11">
        <f t="shared" si="467"/>
        <v>0.96954314720812185</v>
      </c>
      <c r="R922" s="11">
        <f t="shared" si="471"/>
        <v>1</v>
      </c>
      <c r="S922" s="8">
        <v>192</v>
      </c>
      <c r="T922" s="15">
        <f t="shared" si="472"/>
        <v>21</v>
      </c>
      <c r="U922" s="13">
        <v>0.86670000000000003</v>
      </c>
      <c r="V922" s="13" t="s">
        <v>80</v>
      </c>
      <c r="Y922" s="3"/>
      <c r="Z922" s="3"/>
      <c r="AA922" s="3"/>
      <c r="AB922" s="3"/>
      <c r="AC922" s="3"/>
      <c r="AH922" s="2"/>
      <c r="AI922" s="2"/>
      <c r="AJ922" s="2"/>
      <c r="AK922" s="2"/>
      <c r="AL922" s="2"/>
      <c r="AM922" s="2"/>
      <c r="AN922" s="2"/>
      <c r="AO922" s="5"/>
      <c r="AP922" s="2"/>
      <c r="AS922" s="2"/>
      <c r="AT922" s="3"/>
    </row>
    <row r="923" spans="1:46" s="17" customFormat="1" x14ac:dyDescent="0.25">
      <c r="A923" s="7">
        <v>0.54166666666666696</v>
      </c>
      <c r="B923" s="11">
        <f t="shared" si="461"/>
        <v>0.64182475158084917</v>
      </c>
      <c r="C923" s="10">
        <v>2214</v>
      </c>
      <c r="D923" s="10">
        <v>111</v>
      </c>
      <c r="E923" s="14">
        <f t="shared" si="462"/>
        <v>293</v>
      </c>
      <c r="F923" s="11">
        <f t="shared" si="463"/>
        <v>5.0135501355013552E-2</v>
      </c>
      <c r="G923" s="11">
        <f t="shared" si="470"/>
        <v>6.8259385665529011E-3</v>
      </c>
      <c r="H923" s="8">
        <v>793</v>
      </c>
      <c r="I923" s="15">
        <f t="shared" ref="I923:I933" si="473">H923-H922</f>
        <v>51</v>
      </c>
      <c r="J923" s="13">
        <v>9.2100000000000001E-2</v>
      </c>
      <c r="K923" s="13">
        <v>0</v>
      </c>
      <c r="L923" s="7">
        <v>0.54166666666666696</v>
      </c>
      <c r="M923" s="11">
        <f t="shared" ref="M923" si="474">(N923-S923)/N923</f>
        <v>2.7777777777777776E-2</v>
      </c>
      <c r="N923" s="10">
        <v>216</v>
      </c>
      <c r="O923" s="10">
        <v>209</v>
      </c>
      <c r="P923" s="14">
        <f t="shared" si="466"/>
        <v>19</v>
      </c>
      <c r="Q923" s="11">
        <f t="shared" si="467"/>
        <v>0.96759259259259256</v>
      </c>
      <c r="R923" s="11">
        <f t="shared" si="471"/>
        <v>0.94736842105263153</v>
      </c>
      <c r="S923" s="8">
        <v>210</v>
      </c>
      <c r="T923" s="15">
        <f t="shared" si="472"/>
        <v>18</v>
      </c>
      <c r="U923" s="13">
        <v>0.875</v>
      </c>
      <c r="V923" s="13" t="s">
        <v>80</v>
      </c>
      <c r="Y923" s="3"/>
      <c r="Z923" s="3"/>
      <c r="AA923" s="3"/>
      <c r="AB923" s="3"/>
      <c r="AC923" s="3"/>
      <c r="AH923" s="2"/>
      <c r="AI923" s="2"/>
      <c r="AJ923" s="2"/>
      <c r="AK923" s="2"/>
      <c r="AL923" s="2"/>
      <c r="AM923" s="2"/>
      <c r="AN923" s="2"/>
      <c r="AO923" s="5"/>
      <c r="AP923" s="2"/>
      <c r="AS923" s="2"/>
      <c r="AT923" s="3"/>
    </row>
    <row r="924" spans="1:46" s="17" customFormat="1" x14ac:dyDescent="0.25">
      <c r="A924" s="7">
        <v>0.5625</v>
      </c>
      <c r="B924" s="11">
        <f t="shared" si="461"/>
        <v>0.65496845425867511</v>
      </c>
      <c r="C924" s="10">
        <v>2536</v>
      </c>
      <c r="D924" s="10">
        <v>119</v>
      </c>
      <c r="E924" s="14">
        <f t="shared" si="462"/>
        <v>322</v>
      </c>
      <c r="F924" s="11">
        <f t="shared" si="463"/>
        <v>4.6924290220820189E-2</v>
      </c>
      <c r="G924" s="11">
        <f t="shared" si="470"/>
        <v>2.4844720496894408E-2</v>
      </c>
      <c r="H924" s="8">
        <v>875</v>
      </c>
      <c r="I924" s="15">
        <f t="shared" si="473"/>
        <v>82</v>
      </c>
      <c r="J924" s="13">
        <v>7.9100000000000004E-2</v>
      </c>
      <c r="K924" s="13">
        <v>0</v>
      </c>
      <c r="L924" s="7">
        <v>0.5625</v>
      </c>
      <c r="M924" s="11">
        <v>1.7492711370262391E-2</v>
      </c>
      <c r="N924" s="10">
        <v>236</v>
      </c>
      <c r="O924" s="10">
        <v>229</v>
      </c>
      <c r="P924" s="14">
        <f t="shared" si="466"/>
        <v>20</v>
      </c>
      <c r="Q924" s="11">
        <f t="shared" si="467"/>
        <v>0.97033898305084743</v>
      </c>
      <c r="R924" s="11">
        <f t="shared" si="471"/>
        <v>1</v>
      </c>
      <c r="S924" s="8">
        <v>230</v>
      </c>
      <c r="T924" s="15">
        <f t="shared" si="472"/>
        <v>20</v>
      </c>
      <c r="U924" s="13">
        <v>0.89470000000000005</v>
      </c>
      <c r="V924" s="13" t="s">
        <v>80</v>
      </c>
      <c r="Y924" s="3"/>
      <c r="Z924" s="3"/>
      <c r="AA924" s="3"/>
      <c r="AB924" s="3"/>
      <c r="AC924" s="3"/>
      <c r="AH924" s="2"/>
      <c r="AI924" s="2"/>
      <c r="AJ924" s="2"/>
      <c r="AK924" s="2"/>
      <c r="AL924" s="2"/>
      <c r="AM924" s="2"/>
      <c r="AN924" s="2"/>
      <c r="AO924" s="5"/>
      <c r="AP924" s="2"/>
      <c r="AS924" s="2"/>
      <c r="AT924" s="3"/>
    </row>
    <row r="925" spans="1:46" s="17" customFormat="1" x14ac:dyDescent="0.25">
      <c r="A925" s="7">
        <v>0.58333333333333337</v>
      </c>
      <c r="B925" s="11">
        <f t="shared" si="461"/>
        <v>0.65857043719639141</v>
      </c>
      <c r="C925" s="10">
        <v>2882</v>
      </c>
      <c r="D925" s="10">
        <v>125</v>
      </c>
      <c r="E925" s="14">
        <f t="shared" si="462"/>
        <v>346</v>
      </c>
      <c r="F925" s="11">
        <f t="shared" si="463"/>
        <v>4.3372657876474673E-2</v>
      </c>
      <c r="G925" s="11">
        <f t="shared" si="470"/>
        <v>1.7341040462427744E-2</v>
      </c>
      <c r="H925" s="8">
        <v>984</v>
      </c>
      <c r="I925" s="15">
        <f t="shared" si="473"/>
        <v>109</v>
      </c>
      <c r="J925" s="13">
        <v>7.0300000000000001E-2</v>
      </c>
      <c r="K925" s="13">
        <v>0</v>
      </c>
      <c r="L925" s="7">
        <v>0.58333333333333337</v>
      </c>
      <c r="M925" s="11">
        <f t="shared" ref="M925:M926" si="475">(N925-S925)/N925</f>
        <v>2.3715415019762844E-2</v>
      </c>
      <c r="N925" s="10">
        <v>253</v>
      </c>
      <c r="O925" s="10">
        <v>246</v>
      </c>
      <c r="P925" s="14">
        <f t="shared" si="466"/>
        <v>17</v>
      </c>
      <c r="Q925" s="11">
        <f t="shared" si="467"/>
        <v>0.97233201581027673</v>
      </c>
      <c r="R925" s="11">
        <f t="shared" si="471"/>
        <v>1</v>
      </c>
      <c r="S925" s="8">
        <v>247</v>
      </c>
      <c r="T925" s="15">
        <f t="shared" si="472"/>
        <v>17</v>
      </c>
      <c r="U925" s="13">
        <v>0.90480000000000005</v>
      </c>
      <c r="V925" s="13" t="s">
        <v>80</v>
      </c>
      <c r="Y925" s="3"/>
      <c r="Z925" s="3"/>
      <c r="AA925" s="3"/>
      <c r="AB925" s="3"/>
      <c r="AC925" s="3"/>
      <c r="AH925" s="2"/>
      <c r="AI925" s="2"/>
      <c r="AJ925" s="2"/>
      <c r="AK925" s="2"/>
      <c r="AL925" s="2"/>
      <c r="AM925" s="2"/>
      <c r="AN925" s="2"/>
      <c r="AO925" s="5"/>
      <c r="AP925" s="2"/>
      <c r="AS925" s="2"/>
      <c r="AT925" s="3"/>
    </row>
    <row r="926" spans="1:46" s="17" customFormat="1" x14ac:dyDescent="0.25">
      <c r="A926" s="7">
        <v>0.60416666666666663</v>
      </c>
      <c r="B926" s="11">
        <f t="shared" si="461"/>
        <v>0.65585642317380355</v>
      </c>
      <c r="C926" s="10">
        <v>3176</v>
      </c>
      <c r="D926" s="10">
        <v>129</v>
      </c>
      <c r="E926" s="14">
        <f t="shared" si="462"/>
        <v>294</v>
      </c>
      <c r="F926" s="11">
        <f t="shared" si="463"/>
        <v>4.0617128463476072E-2</v>
      </c>
      <c r="G926" s="11">
        <f t="shared" si="470"/>
        <v>1.3605442176870748E-2</v>
      </c>
      <c r="H926" s="8">
        <v>1093</v>
      </c>
      <c r="I926" s="15">
        <f t="shared" si="473"/>
        <v>109</v>
      </c>
      <c r="J926" s="13">
        <v>7.0400000000000004E-2</v>
      </c>
      <c r="K926" s="13">
        <v>0</v>
      </c>
      <c r="L926" s="7">
        <v>0.60416666666666663</v>
      </c>
      <c r="M926" s="11">
        <f t="shared" si="475"/>
        <v>3.6101083032490974E-2</v>
      </c>
      <c r="N926" s="10">
        <v>277</v>
      </c>
      <c r="O926" s="10">
        <v>266</v>
      </c>
      <c r="P926" s="14">
        <f t="shared" si="466"/>
        <v>24</v>
      </c>
      <c r="Q926" s="11">
        <f t="shared" si="467"/>
        <v>0.96028880866425992</v>
      </c>
      <c r="R926" s="11">
        <f t="shared" si="471"/>
        <v>0.83333333333333337</v>
      </c>
      <c r="S926" s="8">
        <v>267</v>
      </c>
      <c r="T926" s="15">
        <f t="shared" si="472"/>
        <v>20</v>
      </c>
      <c r="U926" s="13">
        <v>0.90910000000000002</v>
      </c>
      <c r="V926" s="13" t="s">
        <v>80</v>
      </c>
      <c r="Y926" s="3"/>
      <c r="Z926" s="3"/>
      <c r="AA926" s="3"/>
      <c r="AB926" s="3"/>
      <c r="AC926" s="3"/>
      <c r="AH926" s="2"/>
      <c r="AI926" s="2"/>
      <c r="AJ926" s="2"/>
      <c r="AK926" s="2"/>
      <c r="AL926" s="2"/>
      <c r="AM926" s="2"/>
      <c r="AN926" s="2"/>
      <c r="AO926" s="5"/>
      <c r="AP926" s="2"/>
      <c r="AS926" s="2"/>
      <c r="AT926" s="3"/>
    </row>
    <row r="927" spans="1:46" s="17" customFormat="1" x14ac:dyDescent="0.25">
      <c r="A927" s="7">
        <v>0.62847222222222221</v>
      </c>
      <c r="B927" s="11">
        <f t="shared" si="461"/>
        <v>0.65584602125825908</v>
      </c>
      <c r="C927" s="10">
        <v>3481</v>
      </c>
      <c r="D927" s="10">
        <v>137</v>
      </c>
      <c r="E927" s="14">
        <f t="shared" si="462"/>
        <v>305</v>
      </c>
      <c r="F927" s="11">
        <f t="shared" si="463"/>
        <v>3.9356506750933641E-2</v>
      </c>
      <c r="G927" s="11">
        <f t="shared" si="470"/>
        <v>2.6229508196721311E-2</v>
      </c>
      <c r="H927" s="8">
        <v>1198</v>
      </c>
      <c r="I927" s="15">
        <f t="shared" si="473"/>
        <v>105</v>
      </c>
      <c r="J927" s="13">
        <v>6.7799999999999999E-2</v>
      </c>
      <c r="K927" s="13">
        <v>0</v>
      </c>
      <c r="L927" s="7">
        <v>0.62847222222222221</v>
      </c>
      <c r="M927" s="11">
        <f>(N927-S927)/N927</f>
        <v>3.3003300330033E-2</v>
      </c>
      <c r="N927" s="10">
        <v>303</v>
      </c>
      <c r="O927" s="10">
        <v>292</v>
      </c>
      <c r="P927" s="14">
        <f t="shared" si="466"/>
        <v>26</v>
      </c>
      <c r="Q927" s="11">
        <f t="shared" si="467"/>
        <v>0.9636963696369637</v>
      </c>
      <c r="R927" s="11">
        <f t="shared" si="471"/>
        <v>1</v>
      </c>
      <c r="S927" s="8">
        <v>293</v>
      </c>
      <c r="T927" s="15">
        <f t="shared" si="472"/>
        <v>26</v>
      </c>
      <c r="U927" s="13">
        <v>0.91669999999999996</v>
      </c>
      <c r="V927" s="13" t="s">
        <v>80</v>
      </c>
      <c r="Y927" s="3"/>
      <c r="Z927" s="3"/>
      <c r="AA927" s="3"/>
      <c r="AB927" s="3"/>
      <c r="AC927" s="3"/>
      <c r="AH927" s="2"/>
      <c r="AI927" s="2"/>
      <c r="AJ927" s="2"/>
      <c r="AK927" s="2"/>
      <c r="AL927" s="2"/>
      <c r="AM927" s="2"/>
      <c r="AN927" s="2"/>
      <c r="AO927" s="5"/>
      <c r="AP927" s="2"/>
      <c r="AS927" s="2"/>
      <c r="AT927" s="3"/>
    </row>
    <row r="928" spans="1:46" s="17" customFormat="1" ht="15" customHeight="1" x14ac:dyDescent="0.25">
      <c r="A928" s="7">
        <v>0.64583333333333337</v>
      </c>
      <c r="B928" s="11">
        <f t="shared" si="461"/>
        <v>0.65786694825765579</v>
      </c>
      <c r="C928" s="10">
        <v>3788</v>
      </c>
      <c r="D928" s="10">
        <v>142</v>
      </c>
      <c r="E928" s="14">
        <f t="shared" si="462"/>
        <v>307</v>
      </c>
      <c r="F928" s="11">
        <f t="shared" si="463"/>
        <v>3.7486800422386481E-2</v>
      </c>
      <c r="G928" s="11">
        <f t="shared" si="470"/>
        <v>1.6286644951140065E-2</v>
      </c>
      <c r="H928" s="8">
        <v>1296</v>
      </c>
      <c r="I928" s="15">
        <f t="shared" si="473"/>
        <v>98</v>
      </c>
      <c r="J928" s="13">
        <v>6.6500000000000004E-2</v>
      </c>
      <c r="K928" s="13">
        <v>0</v>
      </c>
      <c r="L928" s="7">
        <v>0.64583333333333337</v>
      </c>
      <c r="M928" s="11">
        <f>(N928-S928)/N928</f>
        <v>3.4267912772585667E-2</v>
      </c>
      <c r="N928" s="10">
        <v>321</v>
      </c>
      <c r="O928" s="10">
        <v>309</v>
      </c>
      <c r="P928" s="14">
        <f t="shared" si="466"/>
        <v>18</v>
      </c>
      <c r="Q928" s="11">
        <f t="shared" si="467"/>
        <v>0.96261682242990654</v>
      </c>
      <c r="R928" s="11">
        <f t="shared" si="471"/>
        <v>0.94444444444444442</v>
      </c>
      <c r="S928" s="8">
        <v>310</v>
      </c>
      <c r="T928" s="15">
        <f t="shared" si="472"/>
        <v>17</v>
      </c>
      <c r="U928" s="13">
        <v>0.92</v>
      </c>
      <c r="V928" s="13">
        <v>1</v>
      </c>
      <c r="Y928" s="3"/>
      <c r="Z928" s="3"/>
      <c r="AA928" s="3"/>
      <c r="AB928" s="3"/>
      <c r="AC928" s="3"/>
      <c r="AH928" s="2"/>
      <c r="AI928" s="2"/>
      <c r="AJ928" s="2"/>
      <c r="AK928" s="2"/>
      <c r="AL928" s="2"/>
      <c r="AM928" s="2"/>
      <c r="AN928" s="2"/>
      <c r="AO928" s="5"/>
      <c r="AP928" s="2"/>
      <c r="AS928" s="2"/>
      <c r="AT928" s="3"/>
    </row>
    <row r="929" spans="1:46" s="17" customFormat="1" x14ac:dyDescent="0.25">
      <c r="A929" s="7">
        <v>0.66666666666666663</v>
      </c>
      <c r="B929" s="11">
        <f t="shared" si="461"/>
        <v>0.65704500978473579</v>
      </c>
      <c r="C929" s="10">
        <v>4088</v>
      </c>
      <c r="D929" s="10">
        <v>146</v>
      </c>
      <c r="E929" s="14">
        <f>C929-C928</f>
        <v>300</v>
      </c>
      <c r="F929" s="11">
        <f t="shared" si="463"/>
        <v>3.5714285714285712E-2</v>
      </c>
      <c r="G929" s="11">
        <f t="shared" si="470"/>
        <v>1.3333333333333334E-2</v>
      </c>
      <c r="H929" s="8">
        <v>1402</v>
      </c>
      <c r="I929" s="15">
        <f t="shared" si="473"/>
        <v>106</v>
      </c>
      <c r="J929" s="13">
        <v>6.4399999999999999E-2</v>
      </c>
      <c r="K929" s="13">
        <v>0</v>
      </c>
      <c r="L929" s="7">
        <v>0.66666666666666663</v>
      </c>
      <c r="M929" s="11">
        <f t="shared" ref="M929:M931" si="476">(N929-S929)/N929</f>
        <v>3.273809523809524E-2</v>
      </c>
      <c r="N929" s="10">
        <v>336</v>
      </c>
      <c r="O929" s="10">
        <v>324</v>
      </c>
      <c r="P929" s="14">
        <f t="shared" si="466"/>
        <v>15</v>
      </c>
      <c r="Q929" s="11">
        <f t="shared" si="467"/>
        <v>0.9642857142857143</v>
      </c>
      <c r="R929" s="11">
        <f t="shared" si="471"/>
        <v>1</v>
      </c>
      <c r="S929" s="8">
        <v>325</v>
      </c>
      <c r="T929" s="15">
        <f t="shared" si="472"/>
        <v>15</v>
      </c>
      <c r="U929" s="13">
        <v>0.92</v>
      </c>
      <c r="V929" s="13">
        <v>1</v>
      </c>
      <c r="Y929" s="3"/>
      <c r="Z929" s="3"/>
      <c r="AA929" s="3"/>
      <c r="AB929" s="3"/>
      <c r="AC929" s="3"/>
      <c r="AH929" s="2"/>
      <c r="AI929" s="2"/>
      <c r="AJ929" s="2"/>
      <c r="AK929" s="2"/>
      <c r="AL929" s="2"/>
      <c r="AM929" s="2"/>
      <c r="AN929" s="2"/>
      <c r="AO929" s="5"/>
      <c r="AP929" s="2"/>
      <c r="AS929" s="2"/>
      <c r="AT929" s="3"/>
    </row>
    <row r="930" spans="1:46" s="17" customFormat="1" x14ac:dyDescent="0.25">
      <c r="A930" s="7">
        <v>0.6875</v>
      </c>
      <c r="B930" s="11">
        <f t="shared" si="461"/>
        <v>0.65803226539422854</v>
      </c>
      <c r="C930" s="10">
        <v>4401</v>
      </c>
      <c r="D930" s="10">
        <v>153</v>
      </c>
      <c r="E930" s="14">
        <f t="shared" ref="E930:E933" si="477">C930-C929</f>
        <v>313</v>
      </c>
      <c r="F930" s="11">
        <f t="shared" si="463"/>
        <v>3.4764826175869123E-2</v>
      </c>
      <c r="G930" s="11">
        <f t="shared" si="470"/>
        <v>2.2364217252396165E-2</v>
      </c>
      <c r="H930" s="8">
        <v>1505</v>
      </c>
      <c r="I930" s="15">
        <f t="shared" si="473"/>
        <v>103</v>
      </c>
      <c r="J930" s="13">
        <v>5.96E-2</v>
      </c>
      <c r="K930" s="13">
        <v>0</v>
      </c>
      <c r="L930" s="7">
        <v>0.6875</v>
      </c>
      <c r="M930" s="11">
        <f t="shared" si="476"/>
        <v>3.1428571428571431E-2</v>
      </c>
      <c r="N930" s="10">
        <v>350</v>
      </c>
      <c r="O930" s="10">
        <v>338</v>
      </c>
      <c r="P930" s="14">
        <v>14</v>
      </c>
      <c r="Q930" s="11">
        <f t="shared" si="467"/>
        <v>0.96571428571428575</v>
      </c>
      <c r="R930" s="11">
        <f t="shared" si="471"/>
        <v>1</v>
      </c>
      <c r="S930" s="8">
        <v>339</v>
      </c>
      <c r="T930" s="15">
        <v>14</v>
      </c>
      <c r="U930" s="13">
        <v>0.92</v>
      </c>
      <c r="V930" s="13">
        <v>1</v>
      </c>
      <c r="Y930" s="3"/>
      <c r="Z930" s="3"/>
      <c r="AA930" s="3"/>
      <c r="AB930" s="3"/>
      <c r="AC930" s="3"/>
      <c r="AH930" s="2"/>
      <c r="AI930" s="2"/>
      <c r="AJ930" s="2"/>
      <c r="AK930" s="2"/>
      <c r="AL930" s="2"/>
      <c r="AM930" s="2"/>
      <c r="AN930" s="2"/>
      <c r="AO930" s="5"/>
      <c r="AP930" s="2"/>
      <c r="AS930" s="2"/>
      <c r="AT930" s="3"/>
    </row>
    <row r="931" spans="1:46" s="17" customFormat="1" x14ac:dyDescent="0.25">
      <c r="A931" s="7">
        <v>0.70833333333333337</v>
      </c>
      <c r="B931" s="11">
        <f t="shared" si="461"/>
        <v>0.66181127295756803</v>
      </c>
      <c r="C931" s="10">
        <v>4737</v>
      </c>
      <c r="D931" s="10">
        <v>159</v>
      </c>
      <c r="E931" s="14">
        <f t="shared" si="477"/>
        <v>336</v>
      </c>
      <c r="F931" s="11">
        <f t="shared" si="463"/>
        <v>3.356554781507283E-2</v>
      </c>
      <c r="G931" s="11">
        <f t="shared" si="470"/>
        <v>1.7857142857142856E-2</v>
      </c>
      <c r="H931" s="8">
        <v>1602</v>
      </c>
      <c r="I931" s="15">
        <f t="shared" si="473"/>
        <v>97</v>
      </c>
      <c r="J931" s="13">
        <v>5.5800000000000002E-2</v>
      </c>
      <c r="K931" s="13">
        <v>0</v>
      </c>
      <c r="L931" s="7">
        <v>0.70833333333333337</v>
      </c>
      <c r="M931" s="11">
        <f t="shared" si="476"/>
        <v>2.9891304347826088E-2</v>
      </c>
      <c r="N931" s="10">
        <v>368</v>
      </c>
      <c r="O931" s="10">
        <v>356</v>
      </c>
      <c r="P931" s="14">
        <f t="shared" ref="P931:P933" si="478">N931-N930</f>
        <v>18</v>
      </c>
      <c r="Q931" s="11">
        <f t="shared" si="467"/>
        <v>0.96739130434782605</v>
      </c>
      <c r="R931" s="11">
        <f t="shared" si="471"/>
        <v>1</v>
      </c>
      <c r="S931" s="8">
        <v>357</v>
      </c>
      <c r="T931" s="15">
        <f t="shared" ref="T931:T933" si="479">S931-S930</f>
        <v>18</v>
      </c>
      <c r="U931" s="13">
        <v>0.93330000000000002</v>
      </c>
      <c r="V931" s="13">
        <v>1</v>
      </c>
      <c r="Y931" s="3"/>
      <c r="Z931" s="3"/>
      <c r="AA931" s="3"/>
      <c r="AB931" s="3"/>
      <c r="AC931" s="3"/>
      <c r="AH931" s="2"/>
      <c r="AI931" s="2"/>
      <c r="AJ931" s="2"/>
      <c r="AK931" s="2"/>
      <c r="AL931" s="2"/>
      <c r="AM931" s="2"/>
      <c r="AN931" s="2"/>
      <c r="AO931" s="5"/>
      <c r="AP931" s="2"/>
      <c r="AS931" s="2"/>
      <c r="AT931" s="3"/>
    </row>
    <row r="932" spans="1:46" s="17" customFormat="1" x14ac:dyDescent="0.25">
      <c r="A932" s="7">
        <v>0.72916666666666663</v>
      </c>
      <c r="B932" s="11">
        <f t="shared" si="461"/>
        <v>0.6605136436597111</v>
      </c>
      <c r="C932" s="10">
        <v>4984</v>
      </c>
      <c r="D932" s="10">
        <v>163</v>
      </c>
      <c r="E932" s="14">
        <f t="shared" si="477"/>
        <v>247</v>
      </c>
      <c r="F932" s="11">
        <f t="shared" si="463"/>
        <v>3.2704654895666131E-2</v>
      </c>
      <c r="G932" s="11">
        <f t="shared" si="470"/>
        <v>1.6194331983805668E-2</v>
      </c>
      <c r="H932" s="8">
        <v>1692</v>
      </c>
      <c r="I932" s="15">
        <f t="shared" si="473"/>
        <v>90</v>
      </c>
      <c r="J932" s="13">
        <v>5.8900000000000001E-2</v>
      </c>
      <c r="K932" s="13">
        <v>0</v>
      </c>
      <c r="L932" s="7">
        <v>0.72916666666666663</v>
      </c>
      <c r="M932" s="11">
        <f>(O933-S932)/O933</f>
        <v>1.8276762402088774E-2</v>
      </c>
      <c r="N932" s="10">
        <v>389</v>
      </c>
      <c r="O932" s="10">
        <v>374</v>
      </c>
      <c r="P932" s="14">
        <f t="shared" si="478"/>
        <v>21</v>
      </c>
      <c r="Q932" s="11">
        <f t="shared" si="467"/>
        <v>0.96143958868894597</v>
      </c>
      <c r="R932" s="11">
        <f t="shared" si="471"/>
        <v>0.8571428571428571</v>
      </c>
      <c r="S932" s="8">
        <v>376</v>
      </c>
      <c r="T932" s="15">
        <f t="shared" si="479"/>
        <v>19</v>
      </c>
      <c r="U932" s="13">
        <v>0.93940000000000001</v>
      </c>
      <c r="V932" s="13">
        <v>1</v>
      </c>
      <c r="Y932" s="3"/>
      <c r="Z932" s="3"/>
      <c r="AA932" s="3"/>
      <c r="AB932" s="3"/>
      <c r="AC932" s="3"/>
      <c r="AH932" s="2"/>
      <c r="AI932" s="2"/>
      <c r="AJ932" s="2"/>
      <c r="AK932" s="2"/>
      <c r="AL932" s="2"/>
      <c r="AM932" s="2"/>
      <c r="AN932" s="2"/>
      <c r="AO932" s="5"/>
      <c r="AP932" s="2"/>
      <c r="AS932" s="2"/>
      <c r="AT932" s="3"/>
    </row>
    <row r="933" spans="1:46" s="17" customFormat="1" x14ac:dyDescent="0.25">
      <c r="A933" s="7">
        <v>0.75</v>
      </c>
      <c r="B933" s="11">
        <f t="shared" si="461"/>
        <v>0.66026871401151632</v>
      </c>
      <c r="C933" s="10">
        <v>5210</v>
      </c>
      <c r="D933" s="10">
        <v>165</v>
      </c>
      <c r="E933" s="14">
        <f t="shared" si="477"/>
        <v>226</v>
      </c>
      <c r="F933" s="11">
        <f t="shared" si="463"/>
        <v>3.166986564299424E-2</v>
      </c>
      <c r="G933" s="11">
        <f t="shared" si="470"/>
        <v>8.8495575221238937E-3</v>
      </c>
      <c r="H933" s="8">
        <v>1770</v>
      </c>
      <c r="I933" s="15">
        <f t="shared" si="473"/>
        <v>78</v>
      </c>
      <c r="J933" s="13">
        <v>6.0100000000000001E-2</v>
      </c>
      <c r="K933" s="13">
        <v>0</v>
      </c>
      <c r="L933" s="7">
        <v>0.75</v>
      </c>
      <c r="M933" s="11">
        <f t="shared" ref="M933" si="480">(N933-S933)/N933</f>
        <v>3.2581453634085211E-2</v>
      </c>
      <c r="N933" s="10">
        <v>399</v>
      </c>
      <c r="O933" s="10">
        <v>383</v>
      </c>
      <c r="P933" s="14">
        <f t="shared" si="478"/>
        <v>10</v>
      </c>
      <c r="Q933" s="11">
        <f t="shared" si="467"/>
        <v>0.95989974937343359</v>
      </c>
      <c r="R933" s="11">
        <f t="shared" si="471"/>
        <v>0.9</v>
      </c>
      <c r="S933" s="8">
        <v>386</v>
      </c>
      <c r="T933" s="15">
        <f t="shared" si="479"/>
        <v>10</v>
      </c>
      <c r="U933" s="13">
        <v>0.94589999999999996</v>
      </c>
      <c r="V933" s="13">
        <v>1</v>
      </c>
      <c r="Y933" s="3"/>
      <c r="Z933" s="3"/>
      <c r="AA933" s="3"/>
      <c r="AB933" s="3"/>
      <c r="AC933" s="3"/>
      <c r="AH933" s="2"/>
      <c r="AI933" s="2"/>
      <c r="AJ933" s="2"/>
      <c r="AK933" s="2"/>
      <c r="AL933" s="2"/>
      <c r="AM933" s="2"/>
      <c r="AN933" s="2"/>
      <c r="AO933" s="5"/>
      <c r="AP933" s="2"/>
      <c r="AS933" s="2"/>
      <c r="AT933" s="3"/>
    </row>
    <row r="934" spans="1:46" s="17" customFormat="1" x14ac:dyDescent="0.15">
      <c r="F934" s="2"/>
      <c r="Y934" s="3"/>
      <c r="Z934" s="3"/>
      <c r="AA934" s="3"/>
      <c r="AB934" s="3"/>
      <c r="AC934" s="3"/>
      <c r="AH934" s="2"/>
      <c r="AI934" s="2"/>
      <c r="AJ934" s="2"/>
      <c r="AK934" s="2"/>
      <c r="AL934" s="2"/>
      <c r="AM934" s="2"/>
      <c r="AN934" s="2"/>
      <c r="AO934" s="5"/>
      <c r="AP934" s="2"/>
      <c r="AS934" s="2"/>
      <c r="AT934" s="3"/>
    </row>
    <row r="935" spans="1:46" s="17" customFormat="1" x14ac:dyDescent="0.15">
      <c r="F935" s="2"/>
      <c r="Y935" s="3"/>
      <c r="Z935" s="3"/>
      <c r="AA935" s="3"/>
      <c r="AB935" s="3"/>
      <c r="AC935" s="3"/>
      <c r="AH935" s="2"/>
      <c r="AI935" s="2"/>
      <c r="AJ935" s="2"/>
      <c r="AK935" s="2"/>
      <c r="AL935" s="2"/>
      <c r="AM935" s="2"/>
      <c r="AN935" s="2"/>
      <c r="AO935" s="5"/>
      <c r="AP935" s="2"/>
      <c r="AS935" s="2"/>
      <c r="AT935" s="3"/>
    </row>
    <row r="936" spans="1:46" s="17" customFormat="1" x14ac:dyDescent="0.15">
      <c r="A936" s="35">
        <v>43854</v>
      </c>
      <c r="B936" s="36"/>
      <c r="C936" s="36"/>
      <c r="D936" s="36"/>
      <c r="E936" s="36"/>
      <c r="F936" s="36"/>
      <c r="G936" s="37"/>
      <c r="L936" s="35">
        <v>43852</v>
      </c>
      <c r="M936" s="36"/>
      <c r="N936" s="36"/>
      <c r="O936" s="36"/>
      <c r="P936" s="36"/>
      <c r="Q936" s="36"/>
      <c r="R936" s="37"/>
      <c r="Y936" s="3"/>
      <c r="Z936" s="3"/>
      <c r="AA936" s="3"/>
      <c r="AB936" s="3"/>
      <c r="AC936" s="3"/>
      <c r="AH936" s="2"/>
      <c r="AI936" s="2"/>
      <c r="AJ936" s="2"/>
      <c r="AK936" s="2"/>
      <c r="AL936" s="2"/>
      <c r="AM936" s="2"/>
      <c r="AN936" s="2"/>
      <c r="AO936" s="5"/>
      <c r="AP936" s="2"/>
      <c r="AS936" s="2"/>
      <c r="AT936" s="3"/>
    </row>
    <row r="937" spans="1:46" s="17" customFormat="1" ht="24" x14ac:dyDescent="0.25">
      <c r="A937" s="38" t="s">
        <v>76</v>
      </c>
      <c r="B937" s="39"/>
      <c r="C937" s="39"/>
      <c r="D937" s="39"/>
      <c r="E937" s="39"/>
      <c r="F937" s="39"/>
      <c r="G937" s="40"/>
      <c r="H937" s="18"/>
      <c r="I937" s="18"/>
      <c r="J937" s="18"/>
      <c r="K937" s="18"/>
      <c r="L937" s="38" t="s">
        <v>78</v>
      </c>
      <c r="M937" s="39"/>
      <c r="N937" s="39"/>
      <c r="O937" s="39"/>
      <c r="P937" s="39"/>
      <c r="Q937" s="39"/>
      <c r="R937" s="40"/>
      <c r="S937" s="18"/>
      <c r="T937" s="18"/>
      <c r="U937" s="18"/>
      <c r="V937" s="18"/>
      <c r="Y937" s="3"/>
      <c r="Z937" s="3"/>
      <c r="AA937" s="3"/>
      <c r="AB937" s="3"/>
      <c r="AC937" s="3"/>
      <c r="AH937" s="2"/>
      <c r="AI937" s="2"/>
      <c r="AJ937" s="2"/>
      <c r="AK937" s="2"/>
      <c r="AL937" s="2"/>
      <c r="AM937" s="2"/>
      <c r="AN937" s="2"/>
      <c r="AO937" s="5"/>
      <c r="AP937" s="2"/>
      <c r="AS937" s="2"/>
      <c r="AT937" s="3"/>
    </row>
    <row r="938" spans="1:46" s="17" customFormat="1" x14ac:dyDescent="0.25">
      <c r="A938" s="9" t="s">
        <v>0</v>
      </c>
      <c r="B938" s="16" t="s">
        <v>70</v>
      </c>
      <c r="C938" s="9" t="s">
        <v>1</v>
      </c>
      <c r="D938" s="9" t="s">
        <v>2</v>
      </c>
      <c r="E938" s="9" t="s">
        <v>3</v>
      </c>
      <c r="F938" s="9" t="s">
        <v>4</v>
      </c>
      <c r="G938" s="9" t="s">
        <v>5</v>
      </c>
      <c r="H938" s="6" t="s">
        <v>6</v>
      </c>
      <c r="I938" s="9" t="s">
        <v>7</v>
      </c>
      <c r="J938" s="9" t="s">
        <v>8</v>
      </c>
      <c r="K938" s="9" t="s">
        <v>71</v>
      </c>
      <c r="L938" s="9" t="s">
        <v>0</v>
      </c>
      <c r="M938" s="16" t="s">
        <v>70</v>
      </c>
      <c r="N938" s="9" t="s">
        <v>1</v>
      </c>
      <c r="O938" s="9" t="s">
        <v>2</v>
      </c>
      <c r="P938" s="9" t="s">
        <v>3</v>
      </c>
      <c r="Q938" s="9" t="s">
        <v>4</v>
      </c>
      <c r="R938" s="9" t="s">
        <v>5</v>
      </c>
      <c r="S938" s="6" t="s">
        <v>6</v>
      </c>
      <c r="T938" s="9" t="s">
        <v>7</v>
      </c>
      <c r="U938" s="9" t="s">
        <v>8</v>
      </c>
      <c r="V938" s="9" t="s">
        <v>71</v>
      </c>
      <c r="Y938" s="3"/>
      <c r="Z938" s="3"/>
      <c r="AA938" s="3"/>
      <c r="AB938" s="3"/>
      <c r="AC938" s="3"/>
      <c r="AH938" s="2"/>
      <c r="AI938" s="2"/>
      <c r="AJ938" s="2"/>
      <c r="AK938" s="2"/>
      <c r="AL938" s="2"/>
      <c r="AM938" s="2"/>
      <c r="AN938" s="2"/>
      <c r="AO938" s="5"/>
      <c r="AP938" s="2"/>
      <c r="AS938" s="2"/>
      <c r="AT938" s="3"/>
    </row>
    <row r="939" spans="1:46" s="17" customFormat="1" x14ac:dyDescent="0.25">
      <c r="A939" s="7">
        <v>0.39583333333333331</v>
      </c>
      <c r="B939" s="11">
        <v>0</v>
      </c>
      <c r="C939" s="10">
        <v>0</v>
      </c>
      <c r="D939" s="10">
        <v>0</v>
      </c>
      <c r="E939" s="10">
        <v>0</v>
      </c>
      <c r="F939" s="11" t="e">
        <f>D939/C939</f>
        <v>#DIV/0!</v>
      </c>
      <c r="G939" s="12" t="e">
        <f>D939/C939</f>
        <v>#DIV/0!</v>
      </c>
      <c r="H939" s="8">
        <v>0</v>
      </c>
      <c r="I939" s="15">
        <v>0</v>
      </c>
      <c r="J939" s="13" t="s">
        <v>80</v>
      </c>
      <c r="K939" s="13" t="s">
        <v>80</v>
      </c>
      <c r="L939" s="7">
        <v>0.39583333333333331</v>
      </c>
      <c r="M939" s="11">
        <v>0</v>
      </c>
      <c r="N939" s="10">
        <v>26</v>
      </c>
      <c r="O939" s="10">
        <v>26</v>
      </c>
      <c r="P939" s="10">
        <v>26</v>
      </c>
      <c r="Q939" s="11">
        <v>1</v>
      </c>
      <c r="R939" s="12">
        <v>1</v>
      </c>
      <c r="S939" s="8">
        <v>26</v>
      </c>
      <c r="T939" s="15">
        <v>26</v>
      </c>
      <c r="U939" s="13">
        <v>1</v>
      </c>
      <c r="V939" s="13" t="s">
        <v>74</v>
      </c>
      <c r="Y939" s="3"/>
      <c r="Z939" s="3"/>
      <c r="AA939" s="3"/>
      <c r="AB939" s="3"/>
      <c r="AC939" s="3"/>
      <c r="AH939" s="2"/>
      <c r="AI939" s="2"/>
      <c r="AJ939" s="2"/>
      <c r="AK939" s="2"/>
      <c r="AL939" s="2"/>
      <c r="AM939" s="2"/>
      <c r="AN939" s="2"/>
      <c r="AO939" s="5"/>
      <c r="AP939" s="2"/>
      <c r="AS939" s="2"/>
      <c r="AT939" s="3"/>
    </row>
    <row r="940" spans="1:46" s="17" customFormat="1" x14ac:dyDescent="0.25">
      <c r="A940" s="7">
        <v>0.41666666666666669</v>
      </c>
      <c r="B940" s="11">
        <v>2.6666666666666668E-2</v>
      </c>
      <c r="C940" s="10">
        <v>0</v>
      </c>
      <c r="D940" s="10">
        <v>0</v>
      </c>
      <c r="E940" s="14">
        <f>C940-C939</f>
        <v>0</v>
      </c>
      <c r="F940" s="11" t="e">
        <f>D940/C940</f>
        <v>#DIV/0!</v>
      </c>
      <c r="G940" s="11" t="e">
        <f>(D940-D939)/E940</f>
        <v>#DIV/0!</v>
      </c>
      <c r="H940" s="8">
        <v>0</v>
      </c>
      <c r="I940" s="15">
        <v>0</v>
      </c>
      <c r="J940" s="13" t="s">
        <v>80</v>
      </c>
      <c r="K940" s="13" t="s">
        <v>80</v>
      </c>
      <c r="L940" s="7">
        <v>0.41666666666666669</v>
      </c>
      <c r="M940" s="11">
        <v>2.6666666666666668E-2</v>
      </c>
      <c r="N940" s="10">
        <v>75</v>
      </c>
      <c r="O940" s="10">
        <v>72</v>
      </c>
      <c r="P940" s="14">
        <f>N940-N939</f>
        <v>49</v>
      </c>
      <c r="Q940" s="11">
        <v>0.96</v>
      </c>
      <c r="R940" s="11">
        <v>0.93877551020408168</v>
      </c>
      <c r="S940" s="8">
        <v>73</v>
      </c>
      <c r="T940" s="15">
        <v>47</v>
      </c>
      <c r="U940" s="13">
        <v>0.9</v>
      </c>
      <c r="V940" s="13" t="s">
        <v>74</v>
      </c>
      <c r="Y940" s="3"/>
      <c r="Z940" s="3"/>
      <c r="AA940" s="3"/>
      <c r="AB940" s="3"/>
      <c r="AC940" s="3"/>
      <c r="AH940" s="2"/>
      <c r="AI940" s="2"/>
      <c r="AJ940" s="2"/>
      <c r="AK940" s="2"/>
      <c r="AL940" s="2"/>
      <c r="AM940" s="2"/>
      <c r="AN940" s="2"/>
      <c r="AO940" s="5"/>
      <c r="AP940" s="2"/>
      <c r="AS940" s="2"/>
      <c r="AT940" s="3"/>
    </row>
    <row r="941" spans="1:46" s="17" customFormat="1" x14ac:dyDescent="0.25">
      <c r="A941" s="7">
        <v>0.4375</v>
      </c>
      <c r="B941" s="11">
        <v>3.2520325203252036E-2</v>
      </c>
      <c r="C941" s="10">
        <v>13</v>
      </c>
      <c r="D941" s="10">
        <v>11</v>
      </c>
      <c r="E941" s="14">
        <f t="shared" ref="E941:E951" si="481">C941-C940</f>
        <v>13</v>
      </c>
      <c r="F941" s="11">
        <f t="shared" ref="F941:F956" si="482">D941/C941</f>
        <v>0.84615384615384615</v>
      </c>
      <c r="G941" s="11">
        <f t="shared" ref="G941" si="483">(D941-D940)/E941</f>
        <v>0.84615384615384615</v>
      </c>
      <c r="H941" s="8">
        <v>13</v>
      </c>
      <c r="I941" s="15">
        <f>H941-H940</f>
        <v>13</v>
      </c>
      <c r="J941" s="13" t="s">
        <v>80</v>
      </c>
      <c r="K941" s="13" t="s">
        <v>80</v>
      </c>
      <c r="L941" s="7">
        <v>0.4375</v>
      </c>
      <c r="M941" s="11">
        <v>3.2520325203252036E-2</v>
      </c>
      <c r="N941" s="10">
        <v>123</v>
      </c>
      <c r="O941" s="10">
        <v>118</v>
      </c>
      <c r="P941" s="14">
        <f t="shared" ref="P941:P945" si="484">N941-N940</f>
        <v>48</v>
      </c>
      <c r="Q941" s="11">
        <v>0.95934959349593496</v>
      </c>
      <c r="R941" s="11">
        <v>0.95833333333333337</v>
      </c>
      <c r="S941" s="8">
        <v>119</v>
      </c>
      <c r="T941" s="15">
        <v>46</v>
      </c>
      <c r="U941" s="13">
        <v>0.94120000000000004</v>
      </c>
      <c r="V941" s="13">
        <v>1</v>
      </c>
      <c r="Y941" s="3"/>
      <c r="Z941" s="3"/>
      <c r="AA941" s="3"/>
      <c r="AB941" s="3"/>
      <c r="AC941" s="3"/>
      <c r="AH941" s="2"/>
      <c r="AI941" s="2"/>
      <c r="AJ941" s="2"/>
      <c r="AK941" s="2"/>
      <c r="AL941" s="2"/>
      <c r="AM941" s="2"/>
      <c r="AN941" s="2"/>
      <c r="AO941" s="5"/>
      <c r="AP941" s="2"/>
      <c r="AS941" s="2"/>
      <c r="AT941" s="3"/>
    </row>
    <row r="942" spans="1:46" s="17" customFormat="1" x14ac:dyDescent="0.25">
      <c r="A942" s="7">
        <v>0.45833333333333331</v>
      </c>
      <c r="B942" s="11">
        <v>3.2520325203252036E-2</v>
      </c>
      <c r="C942" s="10">
        <v>24</v>
      </c>
      <c r="D942" s="10">
        <v>21</v>
      </c>
      <c r="E942" s="14">
        <f t="shared" si="481"/>
        <v>11</v>
      </c>
      <c r="F942" s="11">
        <f t="shared" si="482"/>
        <v>0.875</v>
      </c>
      <c r="G942" s="11">
        <f>(D942-D941)/E942</f>
        <v>0.90909090909090906</v>
      </c>
      <c r="H942" s="8">
        <v>23</v>
      </c>
      <c r="I942" s="15">
        <f t="shared" ref="I942:I956" si="485">H942-H941</f>
        <v>10</v>
      </c>
      <c r="J942" s="13">
        <v>0</v>
      </c>
      <c r="K942" s="13" t="s">
        <v>80</v>
      </c>
      <c r="L942" s="7">
        <v>0.45833333333333331</v>
      </c>
      <c r="M942" s="11">
        <v>3.2520325203252036E-2</v>
      </c>
      <c r="N942" s="10">
        <v>170</v>
      </c>
      <c r="O942" s="10">
        <v>163</v>
      </c>
      <c r="P942" s="14">
        <f t="shared" si="484"/>
        <v>47</v>
      </c>
      <c r="Q942" s="11">
        <v>0.95934959349593496</v>
      </c>
      <c r="R942" s="11">
        <v>0.95744680851063835</v>
      </c>
      <c r="S942" s="8">
        <v>165</v>
      </c>
      <c r="T942" s="15">
        <v>46</v>
      </c>
      <c r="U942" s="13">
        <v>0.90480000000000005</v>
      </c>
      <c r="V942" s="13">
        <v>1</v>
      </c>
      <c r="Y942" s="3"/>
      <c r="Z942" s="3"/>
      <c r="AA942" s="3"/>
      <c r="AB942" s="3"/>
      <c r="AC942" s="3"/>
      <c r="AH942" s="2"/>
      <c r="AI942" s="2"/>
      <c r="AJ942" s="2"/>
      <c r="AK942" s="2"/>
      <c r="AL942" s="2"/>
      <c r="AM942" s="2"/>
      <c r="AN942" s="2"/>
      <c r="AO942" s="5"/>
      <c r="AP942" s="2"/>
      <c r="AS942" s="2"/>
      <c r="AT942" s="3"/>
    </row>
    <row r="943" spans="1:46" s="17" customFormat="1" x14ac:dyDescent="0.25">
      <c r="A943" s="7">
        <v>0.47916666666666669</v>
      </c>
      <c r="B943" s="11">
        <v>2.3255813953488372E-2</v>
      </c>
      <c r="C943" s="10">
        <v>35</v>
      </c>
      <c r="D943" s="10">
        <v>31</v>
      </c>
      <c r="E943" s="14">
        <f t="shared" si="481"/>
        <v>11</v>
      </c>
      <c r="F943" s="11">
        <f t="shared" si="482"/>
        <v>0.88571428571428568</v>
      </c>
      <c r="G943" s="11">
        <f t="shared" ref="G943:G956" si="486">(D943-D942)/E943</f>
        <v>0.90909090909090906</v>
      </c>
      <c r="H943" s="8">
        <v>33</v>
      </c>
      <c r="I943" s="15">
        <f t="shared" si="485"/>
        <v>10</v>
      </c>
      <c r="J943" s="13">
        <v>0</v>
      </c>
      <c r="K943" s="13" t="s">
        <v>80</v>
      </c>
      <c r="L943" s="7">
        <v>0.47916666666666669</v>
      </c>
      <c r="M943" s="11">
        <v>2.3255813953488372E-2</v>
      </c>
      <c r="N943" s="10">
        <v>215</v>
      </c>
      <c r="O943" s="10">
        <v>207</v>
      </c>
      <c r="P943" s="14">
        <f t="shared" si="484"/>
        <v>45</v>
      </c>
      <c r="Q943" s="11">
        <v>0.96279069767441861</v>
      </c>
      <c r="R943" s="11">
        <v>0.97777777777777775</v>
      </c>
      <c r="S943" s="8">
        <v>210</v>
      </c>
      <c r="T943" s="15">
        <v>45</v>
      </c>
      <c r="U943" s="13">
        <v>0.95450000000000002</v>
      </c>
      <c r="V943" s="13">
        <v>1</v>
      </c>
      <c r="Y943" s="3"/>
      <c r="Z943" s="3"/>
      <c r="AA943" s="3"/>
      <c r="AB943" s="3"/>
      <c r="AC943" s="3"/>
      <c r="AH943" s="2"/>
      <c r="AI943" s="2"/>
      <c r="AJ943" s="2"/>
      <c r="AK943" s="2"/>
      <c r="AL943" s="2"/>
      <c r="AM943" s="2"/>
      <c r="AN943" s="2"/>
      <c r="AO943" s="5"/>
      <c r="AP943" s="2"/>
      <c r="AS943" s="2"/>
      <c r="AT943" s="3"/>
    </row>
    <row r="944" spans="1:46" s="17" customFormat="1" ht="15" customHeight="1" x14ac:dyDescent="0.25">
      <c r="A944" s="7">
        <v>0.5</v>
      </c>
      <c r="B944" s="11">
        <v>2.0491803278688523E-2</v>
      </c>
      <c r="C944" s="10">
        <v>43</v>
      </c>
      <c r="D944" s="10">
        <v>39</v>
      </c>
      <c r="E944" s="14">
        <f t="shared" si="481"/>
        <v>8</v>
      </c>
      <c r="F944" s="11">
        <f t="shared" si="482"/>
        <v>0.90697674418604646</v>
      </c>
      <c r="G944" s="11">
        <f t="shared" si="486"/>
        <v>1</v>
      </c>
      <c r="H944" s="8">
        <v>41</v>
      </c>
      <c r="I944" s="15">
        <f t="shared" si="485"/>
        <v>8</v>
      </c>
      <c r="J944" s="13">
        <v>0.33329999999999999</v>
      </c>
      <c r="K944" s="13" t="s">
        <v>80</v>
      </c>
      <c r="L944" s="7">
        <v>0.5</v>
      </c>
      <c r="M944" s="11">
        <v>2.0491803278688523E-2</v>
      </c>
      <c r="N944" s="10">
        <v>244</v>
      </c>
      <c r="O944" s="10">
        <v>236</v>
      </c>
      <c r="P944" s="14">
        <f t="shared" si="484"/>
        <v>29</v>
      </c>
      <c r="Q944" s="11">
        <v>0.96721311475409832</v>
      </c>
      <c r="R944" s="11">
        <v>1</v>
      </c>
      <c r="S944" s="8">
        <v>239</v>
      </c>
      <c r="T944" s="15">
        <v>29</v>
      </c>
      <c r="U944" s="13">
        <v>0.95650000000000002</v>
      </c>
      <c r="V944" s="13">
        <v>1</v>
      </c>
      <c r="Y944" s="3"/>
      <c r="Z944" s="3"/>
      <c r="AA944" s="3"/>
      <c r="AB944" s="3"/>
      <c r="AC944" s="3"/>
      <c r="AH944" s="2"/>
      <c r="AI944" s="2"/>
      <c r="AJ944" s="2"/>
      <c r="AK944" s="2"/>
      <c r="AL944" s="2"/>
      <c r="AM944" s="2"/>
      <c r="AN944" s="2"/>
      <c r="AO944" s="5"/>
      <c r="AP944" s="2"/>
      <c r="AS944" s="2"/>
      <c r="AT944" s="3"/>
    </row>
    <row r="945" spans="1:46" s="17" customFormat="1" x14ac:dyDescent="0.25">
      <c r="A945" s="7">
        <v>0.52083333333333337</v>
      </c>
      <c r="B945" s="11">
        <v>2.1428571428571429E-2</v>
      </c>
      <c r="C945" s="10">
        <v>48</v>
      </c>
      <c r="D945" s="10">
        <v>44</v>
      </c>
      <c r="E945" s="14">
        <f t="shared" si="481"/>
        <v>5</v>
      </c>
      <c r="F945" s="11">
        <f t="shared" si="482"/>
        <v>0.91666666666666663</v>
      </c>
      <c r="G945" s="11">
        <f t="shared" si="486"/>
        <v>1</v>
      </c>
      <c r="H945" s="8">
        <v>46</v>
      </c>
      <c r="I945" s="15">
        <f t="shared" si="485"/>
        <v>5</v>
      </c>
      <c r="J945" s="13">
        <v>0.33329999999999999</v>
      </c>
      <c r="K945" s="13" t="s">
        <v>80</v>
      </c>
      <c r="L945" s="7">
        <v>0.52083333333333337</v>
      </c>
      <c r="M945" s="11">
        <v>2.1428571428571429E-2</v>
      </c>
      <c r="N945" s="10">
        <v>280</v>
      </c>
      <c r="O945" s="10">
        <v>271</v>
      </c>
      <c r="P945" s="14">
        <f t="shared" si="484"/>
        <v>36</v>
      </c>
      <c r="Q945" s="11">
        <v>0.96785714285714286</v>
      </c>
      <c r="R945" s="11">
        <v>0.97222222222222221</v>
      </c>
      <c r="S945" s="8">
        <v>274</v>
      </c>
      <c r="T945" s="15">
        <v>35</v>
      </c>
      <c r="U945" s="13">
        <v>0.96</v>
      </c>
      <c r="V945" s="13">
        <v>1</v>
      </c>
      <c r="Y945" s="3"/>
      <c r="Z945" s="3"/>
      <c r="AA945" s="3"/>
      <c r="AB945" s="3"/>
      <c r="AC945" s="3"/>
      <c r="AH945" s="2"/>
      <c r="AI945" s="2"/>
      <c r="AJ945" s="2"/>
      <c r="AK945" s="2"/>
      <c r="AL945" s="2"/>
      <c r="AM945" s="2"/>
      <c r="AN945" s="2"/>
      <c r="AO945" s="5"/>
      <c r="AP945" s="2"/>
      <c r="AS945" s="2"/>
      <c r="AT945" s="3"/>
    </row>
    <row r="946" spans="1:46" s="17" customFormat="1" x14ac:dyDescent="0.25">
      <c r="A946" s="7">
        <v>0.54166666666666696</v>
      </c>
      <c r="B946" s="11">
        <f t="shared" ref="B946" si="487">(C946-H946)/C946</f>
        <v>3.8461538461538464E-2</v>
      </c>
      <c r="C946" s="10">
        <v>52</v>
      </c>
      <c r="D946" s="10">
        <v>48</v>
      </c>
      <c r="E946" s="14">
        <f t="shared" si="481"/>
        <v>4</v>
      </c>
      <c r="F946" s="11">
        <f t="shared" si="482"/>
        <v>0.92307692307692313</v>
      </c>
      <c r="G946" s="11">
        <f t="shared" si="486"/>
        <v>1</v>
      </c>
      <c r="H946" s="8">
        <v>50</v>
      </c>
      <c r="I946" s="15">
        <f t="shared" si="485"/>
        <v>4</v>
      </c>
      <c r="J946" s="13">
        <v>0.5</v>
      </c>
      <c r="K946" s="13" t="s">
        <v>80</v>
      </c>
      <c r="L946" s="7">
        <v>0.54166666666666696</v>
      </c>
      <c r="M946" s="11" t="e">
        <f t="shared" ref="M946" si="488">(N946-S946)/N946</f>
        <v>#DIV/0!</v>
      </c>
      <c r="N946" s="10"/>
      <c r="O946" s="10"/>
      <c r="P946" s="14"/>
      <c r="Q946" s="11"/>
      <c r="R946" s="11"/>
      <c r="S946" s="8"/>
      <c r="T946" s="15"/>
      <c r="U946" s="13"/>
      <c r="V946" s="13"/>
      <c r="Y946" s="3"/>
      <c r="Z946" s="3"/>
      <c r="AA946" s="3"/>
      <c r="AB946" s="3"/>
      <c r="AC946" s="3"/>
      <c r="AH946" s="2"/>
      <c r="AI946" s="2"/>
      <c r="AJ946" s="2"/>
      <c r="AK946" s="2"/>
      <c r="AL946" s="2"/>
      <c r="AM946" s="2"/>
      <c r="AN946" s="2"/>
      <c r="AO946" s="5"/>
      <c r="AP946" s="2"/>
      <c r="AS946" s="2"/>
      <c r="AT946" s="3"/>
    </row>
    <row r="947" spans="1:46" s="17" customFormat="1" x14ac:dyDescent="0.25">
      <c r="A947" s="7">
        <v>0.5625</v>
      </c>
      <c r="B947" s="11">
        <v>1.7492711370262391E-2</v>
      </c>
      <c r="C947" s="10">
        <v>57</v>
      </c>
      <c r="D947" s="10">
        <v>53</v>
      </c>
      <c r="E947" s="14">
        <f t="shared" si="481"/>
        <v>5</v>
      </c>
      <c r="F947" s="11">
        <f t="shared" si="482"/>
        <v>0.92982456140350878</v>
      </c>
      <c r="G947" s="11">
        <f t="shared" si="486"/>
        <v>1</v>
      </c>
      <c r="H947" s="8">
        <v>55</v>
      </c>
      <c r="I947" s="15">
        <f t="shared" si="485"/>
        <v>5</v>
      </c>
      <c r="J947" s="13">
        <v>0.66669999999999996</v>
      </c>
      <c r="K947" s="13" t="s">
        <v>80</v>
      </c>
      <c r="L947" s="7">
        <v>0.5625</v>
      </c>
      <c r="M947" s="11">
        <v>1.7492711370262391E-2</v>
      </c>
      <c r="N947" s="10">
        <v>343</v>
      </c>
      <c r="O947" s="10">
        <v>325</v>
      </c>
      <c r="P947" s="14">
        <f>N947-N945</f>
        <v>63</v>
      </c>
      <c r="Q947" s="11">
        <v>0.94752186588921283</v>
      </c>
      <c r="R947" s="11">
        <v>1</v>
      </c>
      <c r="S947" s="8">
        <v>337</v>
      </c>
      <c r="T947" s="15">
        <f>S947-S945</f>
        <v>63</v>
      </c>
      <c r="U947" s="13">
        <v>0.96430000000000005</v>
      </c>
      <c r="V947" s="13">
        <v>1</v>
      </c>
      <c r="Y947" s="3"/>
      <c r="Z947" s="3"/>
      <c r="AA947" s="3"/>
      <c r="AB947" s="3"/>
      <c r="AC947" s="3"/>
      <c r="AH947" s="2"/>
      <c r="AI947" s="2"/>
      <c r="AJ947" s="2"/>
      <c r="AK947" s="2"/>
      <c r="AL947" s="2"/>
      <c r="AM947" s="2"/>
      <c r="AN947" s="2"/>
      <c r="AO947" s="5"/>
      <c r="AP947" s="2"/>
      <c r="AS947" s="2"/>
      <c r="AT947" s="3"/>
    </row>
    <row r="948" spans="1:46" s="17" customFormat="1" x14ac:dyDescent="0.25">
      <c r="A948" s="7">
        <v>0.58333333333333337</v>
      </c>
      <c r="B948" s="11">
        <f t="shared" ref="B948:B949" si="489">(C948-H948)/C948</f>
        <v>4.6875E-2</v>
      </c>
      <c r="C948" s="10">
        <v>64</v>
      </c>
      <c r="D948" s="10">
        <v>59</v>
      </c>
      <c r="E948" s="14">
        <f t="shared" si="481"/>
        <v>7</v>
      </c>
      <c r="F948" s="11">
        <f t="shared" si="482"/>
        <v>0.921875</v>
      </c>
      <c r="G948" s="11">
        <f t="shared" si="486"/>
        <v>0.8571428571428571</v>
      </c>
      <c r="H948" s="8">
        <v>61</v>
      </c>
      <c r="I948" s="15">
        <f t="shared" si="485"/>
        <v>6</v>
      </c>
      <c r="J948" s="13">
        <v>0.71430000000000005</v>
      </c>
      <c r="K948" s="13" t="s">
        <v>80</v>
      </c>
      <c r="L948" s="7">
        <v>0.58333333333333337</v>
      </c>
      <c r="M948" s="11">
        <f t="shared" ref="M948:M949" si="490">(N948-S948)/N948</f>
        <v>1.6042780748663103E-2</v>
      </c>
      <c r="N948" s="10">
        <v>374</v>
      </c>
      <c r="O948" s="10">
        <v>356</v>
      </c>
      <c r="P948" s="14">
        <f>N948-N947</f>
        <v>31</v>
      </c>
      <c r="Q948" s="11">
        <f>O948/N948</f>
        <v>0.95187165775401072</v>
      </c>
      <c r="R948" s="11">
        <f>(O948-O947)/P948</f>
        <v>1</v>
      </c>
      <c r="S948" s="8">
        <v>368</v>
      </c>
      <c r="T948" s="15">
        <f t="shared" ref="T948:T956" si="491">S948-S947</f>
        <v>31</v>
      </c>
      <c r="U948" s="13">
        <v>0.96970000000000001</v>
      </c>
      <c r="V948" s="13">
        <v>1</v>
      </c>
      <c r="Y948" s="3"/>
      <c r="Z948" s="3"/>
      <c r="AA948" s="3"/>
      <c r="AB948" s="3"/>
      <c r="AC948" s="3"/>
      <c r="AH948" s="2"/>
      <c r="AI948" s="2"/>
      <c r="AJ948" s="2"/>
      <c r="AK948" s="2"/>
      <c r="AL948" s="2"/>
      <c r="AM948" s="2"/>
      <c r="AN948" s="2"/>
      <c r="AO948" s="5"/>
      <c r="AP948" s="2"/>
      <c r="AS948" s="2"/>
      <c r="AT948" s="3"/>
    </row>
    <row r="949" spans="1:46" s="17" customFormat="1" x14ac:dyDescent="0.25">
      <c r="A949" s="7">
        <v>0.60416666666666663</v>
      </c>
      <c r="B949" s="11">
        <f t="shared" si="489"/>
        <v>2.8169014084507043E-2</v>
      </c>
      <c r="C949" s="10">
        <v>71</v>
      </c>
      <c r="D949" s="10">
        <v>66</v>
      </c>
      <c r="E949" s="14">
        <f t="shared" si="481"/>
        <v>7</v>
      </c>
      <c r="F949" s="11">
        <f t="shared" si="482"/>
        <v>0.92957746478873238</v>
      </c>
      <c r="G949" s="11">
        <f t="shared" si="486"/>
        <v>1</v>
      </c>
      <c r="H949" s="8">
        <v>69</v>
      </c>
      <c r="I949" s="15">
        <f t="shared" si="485"/>
        <v>8</v>
      </c>
      <c r="J949" s="13">
        <v>0.75</v>
      </c>
      <c r="K949" s="13" t="s">
        <v>80</v>
      </c>
      <c r="L949" s="7">
        <v>0.60416666666666663</v>
      </c>
      <c r="M949" s="11">
        <f t="shared" si="490"/>
        <v>1.4705882352941176E-2</v>
      </c>
      <c r="N949" s="10">
        <v>408</v>
      </c>
      <c r="O949" s="10">
        <v>390</v>
      </c>
      <c r="P949" s="14">
        <f t="shared" ref="P949:P951" si="492">N949-N948</f>
        <v>34</v>
      </c>
      <c r="Q949" s="11">
        <f>O949/N949</f>
        <v>0.95588235294117652</v>
      </c>
      <c r="R949" s="11">
        <f>(O949-O948)/P949</f>
        <v>1</v>
      </c>
      <c r="S949" s="8">
        <v>402</v>
      </c>
      <c r="T949" s="15">
        <f t="shared" si="491"/>
        <v>34</v>
      </c>
      <c r="U949" s="13">
        <v>0.97499999999999998</v>
      </c>
      <c r="V949" s="13">
        <v>1</v>
      </c>
      <c r="Y949" s="3"/>
      <c r="Z949" s="3"/>
      <c r="AA949" s="3"/>
      <c r="AB949" s="3"/>
      <c r="AC949" s="3"/>
      <c r="AH949" s="2"/>
      <c r="AI949" s="2"/>
      <c r="AJ949" s="2"/>
      <c r="AK949" s="2"/>
      <c r="AL949" s="2"/>
      <c r="AM949" s="2"/>
      <c r="AN949" s="2"/>
      <c r="AO949" s="5"/>
      <c r="AP949" s="2"/>
      <c r="AS949" s="2"/>
      <c r="AT949" s="3"/>
    </row>
    <row r="950" spans="1:46" s="17" customFormat="1" x14ac:dyDescent="0.25">
      <c r="A950" s="7">
        <v>0.62847222222222221</v>
      </c>
      <c r="B950" s="11">
        <f>(C950-H950)/C950</f>
        <v>2.564102564102564E-2</v>
      </c>
      <c r="C950" s="10">
        <v>78</v>
      </c>
      <c r="D950" s="10">
        <v>73</v>
      </c>
      <c r="E950" s="14">
        <f t="shared" si="481"/>
        <v>7</v>
      </c>
      <c r="F950" s="11">
        <f t="shared" si="482"/>
        <v>0.9358974358974359</v>
      </c>
      <c r="G950" s="11">
        <f t="shared" si="486"/>
        <v>1</v>
      </c>
      <c r="H950" s="8">
        <v>76</v>
      </c>
      <c r="I950" s="15">
        <f t="shared" si="485"/>
        <v>7</v>
      </c>
      <c r="J950" s="13">
        <v>0.75</v>
      </c>
      <c r="K950" s="13" t="s">
        <v>80</v>
      </c>
      <c r="L950" s="7">
        <v>0.62847222222222221</v>
      </c>
      <c r="M950" s="11">
        <f>(N950-S950)/N950</f>
        <v>2.569593147751606E-2</v>
      </c>
      <c r="N950" s="10">
        <v>467</v>
      </c>
      <c r="O950" s="10">
        <v>441</v>
      </c>
      <c r="P950" s="14">
        <f t="shared" si="492"/>
        <v>59</v>
      </c>
      <c r="Q950" s="11">
        <f>O950/N950</f>
        <v>0.94432548179871523</v>
      </c>
      <c r="R950" s="11">
        <f>(O950-O949)/P950</f>
        <v>0.86440677966101698</v>
      </c>
      <c r="S950" s="8">
        <v>455</v>
      </c>
      <c r="T950" s="15">
        <f t="shared" si="491"/>
        <v>53</v>
      </c>
      <c r="U950" s="13">
        <v>0.95830000000000004</v>
      </c>
      <c r="V950" s="13">
        <v>1</v>
      </c>
      <c r="Y950" s="3"/>
      <c r="Z950" s="3"/>
      <c r="AA950" s="3"/>
      <c r="AB950" s="3"/>
      <c r="AC950" s="3"/>
      <c r="AH950" s="2"/>
      <c r="AI950" s="2"/>
      <c r="AJ950" s="2"/>
      <c r="AK950" s="2"/>
      <c r="AL950" s="2"/>
      <c r="AM950" s="2"/>
      <c r="AN950" s="2"/>
      <c r="AO950" s="5"/>
      <c r="AP950" s="2"/>
      <c r="AS950" s="2"/>
      <c r="AT950" s="3"/>
    </row>
    <row r="951" spans="1:46" s="17" customFormat="1" x14ac:dyDescent="0.25">
      <c r="A951" s="7">
        <v>0.64583333333333337</v>
      </c>
      <c r="B951" s="11">
        <f>(C951-H951)/C951</f>
        <v>2.3809523809523808E-2</v>
      </c>
      <c r="C951" s="10">
        <v>84</v>
      </c>
      <c r="D951" s="10">
        <v>79</v>
      </c>
      <c r="E951" s="14">
        <f t="shared" si="481"/>
        <v>6</v>
      </c>
      <c r="F951" s="11">
        <f t="shared" si="482"/>
        <v>0.94047619047619047</v>
      </c>
      <c r="G951" s="11">
        <f t="shared" si="486"/>
        <v>1</v>
      </c>
      <c r="H951" s="8">
        <v>82</v>
      </c>
      <c r="I951" s="15">
        <f t="shared" si="485"/>
        <v>6</v>
      </c>
      <c r="J951" s="13">
        <v>0.75</v>
      </c>
      <c r="K951" s="13" t="s">
        <v>80</v>
      </c>
      <c r="L951" s="7">
        <v>0.64583333333333337</v>
      </c>
      <c r="M951" s="11">
        <f>(N951-S951)/N951</f>
        <v>2.4390243902439025E-2</v>
      </c>
      <c r="N951" s="10">
        <v>492</v>
      </c>
      <c r="O951" s="10">
        <v>466</v>
      </c>
      <c r="P951" s="14">
        <f t="shared" si="492"/>
        <v>25</v>
      </c>
      <c r="Q951" s="11">
        <f t="shared" ref="Q951:Q953" si="493">O951/N951</f>
        <v>0.94715447154471544</v>
      </c>
      <c r="R951" s="11">
        <f>(O951-O950)/P951</f>
        <v>1</v>
      </c>
      <c r="S951" s="8">
        <v>480</v>
      </c>
      <c r="T951" s="15">
        <f t="shared" si="491"/>
        <v>25</v>
      </c>
      <c r="U951" s="13">
        <v>0.96150000000000002</v>
      </c>
      <c r="V951" s="13">
        <v>1</v>
      </c>
      <c r="Y951" s="3"/>
      <c r="Z951" s="3"/>
      <c r="AA951" s="3"/>
      <c r="AB951" s="3"/>
      <c r="AC951" s="3"/>
      <c r="AH951" s="2"/>
      <c r="AI951" s="2"/>
      <c r="AJ951" s="2"/>
      <c r="AK951" s="2"/>
      <c r="AL951" s="2"/>
      <c r="AM951" s="2"/>
      <c r="AN951" s="2"/>
      <c r="AO951" s="5"/>
      <c r="AP951" s="2"/>
      <c r="AS951" s="2"/>
      <c r="AT951" s="3"/>
    </row>
    <row r="952" spans="1:46" s="17" customFormat="1" x14ac:dyDescent="0.25">
      <c r="A952" s="7">
        <v>0.66666666666666663</v>
      </c>
      <c r="B952" s="11">
        <f t="shared" ref="B952:B954" si="494">(C952-H952)/C952</f>
        <v>3.2967032967032968E-2</v>
      </c>
      <c r="C952" s="10">
        <v>91</v>
      </c>
      <c r="D952" s="10">
        <v>85</v>
      </c>
      <c r="E952" s="14">
        <f>C952-C951</f>
        <v>7</v>
      </c>
      <c r="F952" s="11">
        <f t="shared" si="482"/>
        <v>0.93406593406593408</v>
      </c>
      <c r="G952" s="11">
        <f t="shared" si="486"/>
        <v>0.8571428571428571</v>
      </c>
      <c r="H952" s="8">
        <v>88</v>
      </c>
      <c r="I952" s="15">
        <f t="shared" si="485"/>
        <v>6</v>
      </c>
      <c r="J952" s="13">
        <v>0.75</v>
      </c>
      <c r="K952" s="13" t="s">
        <v>80</v>
      </c>
      <c r="L952" s="7">
        <v>0.66666666666666663</v>
      </c>
      <c r="M952" s="11">
        <f t="shared" ref="M952:M954" si="495">(N952-S952)/N952</f>
        <v>2.321083172147002E-2</v>
      </c>
      <c r="N952" s="10">
        <v>517</v>
      </c>
      <c r="O952" s="10">
        <v>491</v>
      </c>
      <c r="P952" s="14">
        <f>N952-N951</f>
        <v>25</v>
      </c>
      <c r="Q952" s="11">
        <f t="shared" si="493"/>
        <v>0.94970986460348161</v>
      </c>
      <c r="R952" s="11">
        <f t="shared" ref="R952" si="496">(O952-O951)/P952</f>
        <v>1</v>
      </c>
      <c r="S952" s="8">
        <v>505</v>
      </c>
      <c r="T952" s="15">
        <f t="shared" si="491"/>
        <v>25</v>
      </c>
      <c r="U952" s="5">
        <f>U947</f>
        <v>0.96430000000000005</v>
      </c>
      <c r="V952" s="13">
        <v>1</v>
      </c>
      <c r="Y952" s="3"/>
      <c r="Z952" s="3"/>
      <c r="AA952" s="3"/>
      <c r="AB952" s="3"/>
      <c r="AC952" s="3"/>
      <c r="AH952" s="2"/>
      <c r="AI952" s="2"/>
      <c r="AJ952" s="2"/>
      <c r="AK952" s="2"/>
      <c r="AL952" s="2"/>
      <c r="AM952" s="2"/>
      <c r="AN952" s="2"/>
      <c r="AO952" s="5"/>
      <c r="AP952" s="2"/>
      <c r="AS952" s="2"/>
      <c r="AT952" s="3"/>
    </row>
    <row r="953" spans="1:46" s="17" customFormat="1" x14ac:dyDescent="0.25">
      <c r="A953" s="7">
        <v>0.6875</v>
      </c>
      <c r="B953" s="11">
        <f t="shared" si="494"/>
        <v>3.2258064516129031E-2</v>
      </c>
      <c r="C953" s="10">
        <v>93</v>
      </c>
      <c r="D953" s="10">
        <v>87</v>
      </c>
      <c r="E953" s="14">
        <f t="shared" ref="E953:E956" si="497">C953-C952</f>
        <v>2</v>
      </c>
      <c r="F953" s="11">
        <f t="shared" si="482"/>
        <v>0.93548387096774188</v>
      </c>
      <c r="G953" s="11">
        <f t="shared" si="486"/>
        <v>1</v>
      </c>
      <c r="H953" s="8">
        <v>90</v>
      </c>
      <c r="I953" s="15">
        <f t="shared" si="485"/>
        <v>2</v>
      </c>
      <c r="J953" s="13">
        <v>0.75</v>
      </c>
      <c r="K953" s="13" t="s">
        <v>80</v>
      </c>
      <c r="L953" s="7">
        <v>0.6875</v>
      </c>
      <c r="M953" s="11">
        <f t="shared" si="495"/>
        <v>2.6881720430107527E-2</v>
      </c>
      <c r="N953" s="10">
        <v>558</v>
      </c>
      <c r="O953" s="10">
        <v>528</v>
      </c>
      <c r="P953" s="14">
        <f t="shared" ref="P953" si="498">N953-N952</f>
        <v>41</v>
      </c>
      <c r="Q953" s="11">
        <f t="shared" si="493"/>
        <v>0.94623655913978499</v>
      </c>
      <c r="R953" s="11">
        <f>(O953-O952)/P953</f>
        <v>0.90243902439024393</v>
      </c>
      <c r="S953" s="8">
        <v>543</v>
      </c>
      <c r="T953" s="15">
        <f t="shared" si="491"/>
        <v>38</v>
      </c>
      <c r="U953" s="13">
        <v>0.96550000000000002</v>
      </c>
      <c r="V953" s="13">
        <v>1</v>
      </c>
      <c r="Y953" s="3"/>
      <c r="Z953" s="3"/>
      <c r="AA953" s="3"/>
      <c r="AB953" s="3"/>
      <c r="AC953" s="3"/>
      <c r="AH953" s="2"/>
      <c r="AI953" s="2"/>
      <c r="AJ953" s="2"/>
      <c r="AK953" s="2"/>
      <c r="AL953" s="2"/>
      <c r="AM953" s="2"/>
      <c r="AN953" s="2"/>
      <c r="AO953" s="5"/>
      <c r="AP953" s="2"/>
      <c r="AS953" s="2"/>
      <c r="AT953" s="3"/>
    </row>
    <row r="954" spans="1:46" s="17" customFormat="1" x14ac:dyDescent="0.25">
      <c r="A954" s="7">
        <v>0.70833333333333337</v>
      </c>
      <c r="B954" s="11">
        <f t="shared" si="494"/>
        <v>3.125E-2</v>
      </c>
      <c r="C954" s="10">
        <v>96</v>
      </c>
      <c r="D954" s="10">
        <v>90</v>
      </c>
      <c r="E954" s="14">
        <f t="shared" si="497"/>
        <v>3</v>
      </c>
      <c r="F954" s="11">
        <f t="shared" si="482"/>
        <v>0.9375</v>
      </c>
      <c r="G954" s="11">
        <f t="shared" si="486"/>
        <v>1</v>
      </c>
      <c r="H954" s="8">
        <v>93</v>
      </c>
      <c r="I954" s="15">
        <f t="shared" si="485"/>
        <v>3</v>
      </c>
      <c r="J954" s="13">
        <v>0.75</v>
      </c>
      <c r="K954" s="13" t="s">
        <v>80</v>
      </c>
      <c r="L954" s="7">
        <v>0.70833333333333337</v>
      </c>
      <c r="M954" s="11">
        <f t="shared" si="495"/>
        <v>2.5728987993138937E-2</v>
      </c>
      <c r="N954" s="10">
        <v>583</v>
      </c>
      <c r="O954" s="10">
        <v>553</v>
      </c>
      <c r="P954" s="14">
        <f>N954-N953</f>
        <v>25</v>
      </c>
      <c r="Q954" s="11">
        <f>O954/N954</f>
        <v>0.94854202401372212</v>
      </c>
      <c r="R954" s="11">
        <f>(O954-O953)/P954</f>
        <v>1</v>
      </c>
      <c r="S954" s="8">
        <v>568</v>
      </c>
      <c r="T954" s="15">
        <f t="shared" si="491"/>
        <v>25</v>
      </c>
      <c r="U954" s="13">
        <v>0.96609999999999996</v>
      </c>
      <c r="V954" s="13">
        <v>1</v>
      </c>
      <c r="Y954" s="3"/>
      <c r="Z954" s="3"/>
      <c r="AA954" s="3"/>
      <c r="AB954" s="3"/>
      <c r="AC954" s="3"/>
      <c r="AH954" s="2"/>
      <c r="AI954" s="2"/>
      <c r="AJ954" s="2"/>
      <c r="AK954" s="2"/>
      <c r="AL954" s="2"/>
      <c r="AM954" s="2"/>
      <c r="AN954" s="2"/>
      <c r="AO954" s="5"/>
      <c r="AP954" s="2"/>
      <c r="AS954" s="2"/>
      <c r="AT954" s="3"/>
    </row>
    <row r="955" spans="1:46" s="17" customFormat="1" x14ac:dyDescent="0.25">
      <c r="A955" s="7">
        <v>0.72916666666666663</v>
      </c>
      <c r="B955" s="11">
        <f>(D956-H955)/D956</f>
        <v>1.0416666666666666E-2</v>
      </c>
      <c r="C955" s="10">
        <v>101</v>
      </c>
      <c r="D955" s="10">
        <v>95</v>
      </c>
      <c r="E955" s="14">
        <f t="shared" si="497"/>
        <v>5</v>
      </c>
      <c r="F955" s="11">
        <f t="shared" si="482"/>
        <v>0.94059405940594054</v>
      </c>
      <c r="G955" s="11">
        <f t="shared" si="486"/>
        <v>1</v>
      </c>
      <c r="H955" s="8">
        <v>95</v>
      </c>
      <c r="I955" s="15">
        <f t="shared" si="485"/>
        <v>2</v>
      </c>
      <c r="J955" s="13">
        <v>0.75</v>
      </c>
      <c r="K955" s="13" t="s">
        <v>80</v>
      </c>
      <c r="L955" s="7">
        <v>0.72916666666666663</v>
      </c>
      <c r="M955" s="11">
        <f>(O956-S955)/O956</f>
        <v>1.0033444816053512E-2</v>
      </c>
      <c r="N955" s="10">
        <v>605</v>
      </c>
      <c r="O955" s="10">
        <v>577</v>
      </c>
      <c r="P955" s="14">
        <v>24</v>
      </c>
      <c r="Q955" s="11">
        <f>O955/O956</f>
        <v>0.96488294314381273</v>
      </c>
      <c r="R955" s="11">
        <f>(O955-O954)/P955</f>
        <v>1</v>
      </c>
      <c r="S955" s="8">
        <v>592</v>
      </c>
      <c r="T955" s="15">
        <f t="shared" si="491"/>
        <v>24</v>
      </c>
      <c r="U955" s="13">
        <v>0.96719999999999995</v>
      </c>
      <c r="V955" s="13">
        <v>1</v>
      </c>
      <c r="Y955" s="3"/>
      <c r="Z955" s="3"/>
      <c r="AA955" s="3"/>
      <c r="AB955" s="3"/>
      <c r="AC955" s="3"/>
      <c r="AH955" s="2"/>
      <c r="AI955" s="2"/>
      <c r="AJ955" s="2"/>
      <c r="AK955" s="2"/>
      <c r="AL955" s="2"/>
      <c r="AM955" s="2"/>
      <c r="AN955" s="2"/>
      <c r="AO955" s="5"/>
      <c r="AP955" s="2"/>
      <c r="AS955" s="2"/>
      <c r="AT955" s="3"/>
    </row>
    <row r="956" spans="1:46" s="17" customFormat="1" x14ac:dyDescent="0.25">
      <c r="A956" s="7">
        <v>0.75</v>
      </c>
      <c r="B956" s="11">
        <f t="shared" ref="B956" si="499">(C956-H956)/C956</f>
        <v>2.9411764705882353E-2</v>
      </c>
      <c r="C956" s="10">
        <v>102</v>
      </c>
      <c r="D956" s="10">
        <v>96</v>
      </c>
      <c r="E956" s="14">
        <f t="shared" si="497"/>
        <v>1</v>
      </c>
      <c r="F956" s="11">
        <f t="shared" si="482"/>
        <v>0.94117647058823528</v>
      </c>
      <c r="G956" s="11">
        <f t="shared" si="486"/>
        <v>1</v>
      </c>
      <c r="H956" s="8">
        <v>99</v>
      </c>
      <c r="I956" s="15">
        <f t="shared" si="485"/>
        <v>4</v>
      </c>
      <c r="J956" s="13">
        <v>0.75</v>
      </c>
      <c r="K956" s="13" t="s">
        <v>80</v>
      </c>
      <c r="L956" s="7">
        <v>0.75</v>
      </c>
      <c r="M956" s="11">
        <f t="shared" ref="M956" si="500">(N956-S956)/N956</f>
        <v>2.6984126984126985E-2</v>
      </c>
      <c r="N956" s="10">
        <v>630</v>
      </c>
      <c r="O956" s="10">
        <v>598</v>
      </c>
      <c r="P956" s="14">
        <f>N956-N955</f>
        <v>25</v>
      </c>
      <c r="Q956" s="11">
        <f>O955/O956</f>
        <v>0.96488294314381273</v>
      </c>
      <c r="R956" s="11">
        <f>(O956-O955)/P956</f>
        <v>0.84</v>
      </c>
      <c r="S956" s="8">
        <v>613</v>
      </c>
      <c r="T956" s="15">
        <f t="shared" si="491"/>
        <v>21</v>
      </c>
      <c r="U956" s="13">
        <v>0.9677</v>
      </c>
      <c r="V956" s="13">
        <v>1</v>
      </c>
      <c r="Y956" s="3"/>
      <c r="Z956" s="3"/>
      <c r="AA956" s="3"/>
      <c r="AB956" s="3"/>
      <c r="AC956" s="3"/>
      <c r="AH956" s="2"/>
      <c r="AI956" s="2"/>
      <c r="AJ956" s="2"/>
      <c r="AK956" s="2"/>
      <c r="AL956" s="2"/>
      <c r="AM956" s="2"/>
      <c r="AN956" s="2"/>
      <c r="AO956" s="5"/>
      <c r="AP956" s="2"/>
      <c r="AS956" s="2"/>
      <c r="AT956" s="3"/>
    </row>
    <row r="957" spans="1:46" s="17" customFormat="1" x14ac:dyDescent="0.15">
      <c r="F957" s="2"/>
      <c r="Y957" s="3"/>
      <c r="Z957" s="3"/>
      <c r="AA957" s="3"/>
      <c r="AB957" s="3"/>
      <c r="AC957" s="3"/>
      <c r="AH957" s="2"/>
      <c r="AI957" s="2"/>
      <c r="AJ957" s="2"/>
      <c r="AK957" s="2"/>
      <c r="AL957" s="2"/>
      <c r="AM957" s="2"/>
      <c r="AN957" s="2"/>
      <c r="AO957" s="5"/>
      <c r="AP957" s="2"/>
      <c r="AS957" s="2"/>
      <c r="AT957" s="3"/>
    </row>
    <row r="958" spans="1:46" s="17" customFormat="1" x14ac:dyDescent="0.15">
      <c r="F958" s="2"/>
      <c r="Y958" s="3"/>
      <c r="Z958" s="3"/>
      <c r="AA958" s="3"/>
      <c r="AB958" s="3"/>
      <c r="AC958" s="3"/>
      <c r="AH958" s="2"/>
      <c r="AI958" s="2"/>
      <c r="AJ958" s="2"/>
      <c r="AK958" s="2"/>
      <c r="AL958" s="2"/>
      <c r="AM958" s="2"/>
      <c r="AN958" s="2"/>
      <c r="AO958" s="5"/>
      <c r="AP958" s="2"/>
      <c r="AS958" s="2"/>
      <c r="AT958" s="3"/>
    </row>
    <row r="959" spans="1:46" s="17" customFormat="1" x14ac:dyDescent="0.15">
      <c r="A959" s="35">
        <v>43853</v>
      </c>
      <c r="B959" s="36"/>
      <c r="C959" s="36"/>
      <c r="D959" s="36"/>
      <c r="E959" s="36"/>
      <c r="F959" s="36"/>
      <c r="G959" s="37"/>
      <c r="Y959" s="3"/>
      <c r="Z959" s="3"/>
      <c r="AA959" s="3"/>
      <c r="AB959" s="3"/>
      <c r="AC959" s="3"/>
      <c r="AH959" s="2"/>
      <c r="AI959" s="2"/>
      <c r="AJ959" s="2"/>
      <c r="AK959" s="2"/>
      <c r="AL959" s="2"/>
      <c r="AM959" s="2"/>
      <c r="AN959" s="2"/>
      <c r="AO959" s="5"/>
      <c r="AP959" s="2"/>
      <c r="AS959" s="2"/>
      <c r="AT959" s="3"/>
    </row>
    <row r="960" spans="1:46" s="17" customFormat="1" ht="24" x14ac:dyDescent="0.25">
      <c r="A960" s="38" t="s">
        <v>76</v>
      </c>
      <c r="B960" s="39"/>
      <c r="C960" s="39"/>
      <c r="D960" s="39"/>
      <c r="E960" s="39"/>
      <c r="F960" s="39"/>
      <c r="G960" s="40"/>
      <c r="H960" s="18"/>
      <c r="I960" s="18"/>
      <c r="J960" s="18"/>
      <c r="K960" s="18"/>
      <c r="Y960" s="3"/>
      <c r="Z960" s="3"/>
      <c r="AA960" s="3"/>
      <c r="AB960" s="3"/>
      <c r="AC960" s="3"/>
      <c r="AH960" s="2"/>
      <c r="AI960" s="2"/>
      <c r="AJ960" s="2"/>
      <c r="AK960" s="2"/>
      <c r="AL960" s="2"/>
      <c r="AM960" s="2"/>
      <c r="AN960" s="2"/>
      <c r="AO960" s="5"/>
      <c r="AP960" s="2"/>
      <c r="AS960" s="2"/>
      <c r="AT960" s="3"/>
    </row>
    <row r="961" spans="1:46" s="17" customFormat="1" x14ac:dyDescent="0.25">
      <c r="A961" s="9" t="s">
        <v>0</v>
      </c>
      <c r="B961" s="16" t="s">
        <v>70</v>
      </c>
      <c r="C961" s="9" t="s">
        <v>1</v>
      </c>
      <c r="D961" s="9" t="s">
        <v>2</v>
      </c>
      <c r="E961" s="9" t="s">
        <v>3</v>
      </c>
      <c r="F961" s="9" t="s">
        <v>4</v>
      </c>
      <c r="G961" s="9" t="s">
        <v>5</v>
      </c>
      <c r="H961" s="6" t="s">
        <v>6</v>
      </c>
      <c r="I961" s="9" t="s">
        <v>7</v>
      </c>
      <c r="J961" s="9" t="s">
        <v>8</v>
      </c>
      <c r="K961" s="9" t="s">
        <v>71</v>
      </c>
      <c r="Y961" s="3"/>
      <c r="Z961" s="3"/>
      <c r="AA961" s="3"/>
      <c r="AB961" s="3"/>
      <c r="AC961" s="3"/>
      <c r="AH961" s="2"/>
      <c r="AI961" s="2"/>
      <c r="AJ961" s="2"/>
      <c r="AK961" s="2"/>
      <c r="AL961" s="2"/>
      <c r="AM961" s="2"/>
      <c r="AN961" s="2"/>
      <c r="AO961" s="5"/>
      <c r="AP961" s="2"/>
      <c r="AS961" s="2"/>
      <c r="AT961" s="3"/>
    </row>
    <row r="962" spans="1:46" s="17" customFormat="1" x14ac:dyDescent="0.25">
      <c r="A962" s="7">
        <v>0.39583333333333331</v>
      </c>
      <c r="B962" s="11">
        <v>0</v>
      </c>
      <c r="C962" s="10">
        <v>24</v>
      </c>
      <c r="D962" s="10">
        <v>24</v>
      </c>
      <c r="E962" s="10">
        <v>24</v>
      </c>
      <c r="F962" s="11">
        <f>D962/C962</f>
        <v>1</v>
      </c>
      <c r="G962" s="12">
        <f>D962/C962</f>
        <v>1</v>
      </c>
      <c r="H962" s="8">
        <v>24</v>
      </c>
      <c r="I962" s="15">
        <v>24</v>
      </c>
      <c r="J962" s="13">
        <v>1</v>
      </c>
      <c r="K962" s="13" t="s">
        <v>80</v>
      </c>
      <c r="Y962" s="3"/>
      <c r="Z962" s="3"/>
      <c r="AA962" s="3"/>
      <c r="AB962" s="3"/>
      <c r="AC962" s="3"/>
      <c r="AH962" s="2"/>
      <c r="AI962" s="2"/>
      <c r="AJ962" s="2"/>
      <c r="AK962" s="2"/>
      <c r="AL962" s="2"/>
      <c r="AM962" s="2"/>
      <c r="AN962" s="2"/>
      <c r="AO962" s="5"/>
      <c r="AP962" s="2"/>
      <c r="AS962" s="2"/>
      <c r="AT962" s="3"/>
    </row>
    <row r="963" spans="1:46" s="17" customFormat="1" x14ac:dyDescent="0.25">
      <c r="A963" s="7">
        <v>0.41666666666666669</v>
      </c>
      <c r="B963" s="11">
        <v>2.6666666666666668E-2</v>
      </c>
      <c r="C963" s="10">
        <v>48</v>
      </c>
      <c r="D963" s="10">
        <v>47</v>
      </c>
      <c r="E963" s="14">
        <f>C963-C962</f>
        <v>24</v>
      </c>
      <c r="F963" s="11">
        <f>D963/C963</f>
        <v>0.97916666666666663</v>
      </c>
      <c r="G963" s="11">
        <f>(D963-D962)/E963</f>
        <v>0.95833333333333337</v>
      </c>
      <c r="H963" s="8">
        <v>48</v>
      </c>
      <c r="I963" s="15">
        <f>H963-H962</f>
        <v>24</v>
      </c>
      <c r="J963" s="13">
        <v>0.75</v>
      </c>
      <c r="K963" s="13" t="s">
        <v>80</v>
      </c>
      <c r="Y963" s="3"/>
      <c r="Z963" s="3"/>
      <c r="AA963" s="3"/>
      <c r="AB963" s="3"/>
      <c r="AC963" s="3"/>
      <c r="AH963" s="2"/>
      <c r="AI963" s="2"/>
      <c r="AJ963" s="2"/>
      <c r="AK963" s="2"/>
      <c r="AL963" s="2"/>
      <c r="AM963" s="2"/>
      <c r="AN963" s="2"/>
      <c r="AO963" s="5"/>
      <c r="AP963" s="2"/>
      <c r="AS963" s="2"/>
      <c r="AT963" s="3"/>
    </row>
    <row r="964" spans="1:46" s="17" customFormat="1" x14ac:dyDescent="0.25">
      <c r="A964" s="7">
        <v>0.4375</v>
      </c>
      <c r="B964" s="11">
        <v>3.2520325203252036E-2</v>
      </c>
      <c r="C964" s="10">
        <v>84</v>
      </c>
      <c r="D964" s="10">
        <v>83</v>
      </c>
      <c r="E964" s="14">
        <f t="shared" ref="E964:E975" si="501">C964-C963</f>
        <v>36</v>
      </c>
      <c r="F964" s="11">
        <f t="shared" ref="F964:F979" si="502">D964/C964</f>
        <v>0.98809523809523814</v>
      </c>
      <c r="G964" s="11">
        <f t="shared" ref="G964" si="503">(D964-D963)/E964</f>
        <v>1</v>
      </c>
      <c r="H964" s="8">
        <v>84</v>
      </c>
      <c r="I964" s="15">
        <f t="shared" ref="I964:I975" si="504">H964-H963</f>
        <v>36</v>
      </c>
      <c r="J964" s="13">
        <v>0.85709999999999997</v>
      </c>
      <c r="K964" s="13" t="s">
        <v>80</v>
      </c>
      <c r="L964" s="35">
        <v>43851</v>
      </c>
      <c r="M964" s="36"/>
      <c r="N964" s="36"/>
      <c r="O964" s="36"/>
      <c r="P964" s="36"/>
      <c r="Q964" s="36"/>
      <c r="R964" s="37"/>
      <c r="Y964" s="3"/>
      <c r="Z964" s="3"/>
      <c r="AA964" s="3"/>
      <c r="AB964" s="3"/>
      <c r="AC964" s="3"/>
      <c r="AH964" s="2"/>
      <c r="AI964" s="2"/>
      <c r="AJ964" s="2"/>
      <c r="AK964" s="2"/>
      <c r="AL964" s="2"/>
      <c r="AM964" s="2"/>
      <c r="AN964" s="2"/>
      <c r="AO964" s="5"/>
      <c r="AP964" s="2"/>
      <c r="AS964" s="2"/>
      <c r="AT964" s="3"/>
    </row>
    <row r="965" spans="1:46" s="17" customFormat="1" ht="36" x14ac:dyDescent="0.25">
      <c r="A965" s="7">
        <v>0.45833333333333331</v>
      </c>
      <c r="B965" s="11">
        <v>3.2520325203252036E-2</v>
      </c>
      <c r="C965" s="10">
        <v>115</v>
      </c>
      <c r="D965" s="10">
        <v>114</v>
      </c>
      <c r="E965" s="14">
        <f t="shared" si="501"/>
        <v>31</v>
      </c>
      <c r="F965" s="11">
        <f t="shared" si="502"/>
        <v>0.99130434782608701</v>
      </c>
      <c r="G965" s="11">
        <f>(D965-D964)/E965</f>
        <v>1</v>
      </c>
      <c r="H965" s="8">
        <v>115</v>
      </c>
      <c r="I965" s="15">
        <f t="shared" si="504"/>
        <v>31</v>
      </c>
      <c r="J965" s="13">
        <v>0.85709999999999997</v>
      </c>
      <c r="K965" s="13" t="s">
        <v>80</v>
      </c>
      <c r="L965" s="38" t="s">
        <v>75</v>
      </c>
      <c r="M965" s="39"/>
      <c r="N965" s="39"/>
      <c r="O965" s="39"/>
      <c r="P965" s="39"/>
      <c r="Q965" s="39"/>
      <c r="R965" s="40"/>
      <c r="S965" s="18"/>
      <c r="T965" s="18"/>
      <c r="U965" s="18"/>
      <c r="V965" s="18"/>
      <c r="Y965" s="3"/>
      <c r="Z965" s="3"/>
      <c r="AA965" s="3"/>
      <c r="AB965" s="3"/>
      <c r="AC965" s="3"/>
      <c r="AH965" s="2"/>
      <c r="AI965" s="2"/>
      <c r="AJ965" s="2"/>
      <c r="AK965" s="2"/>
      <c r="AL965" s="2"/>
      <c r="AM965" s="2"/>
      <c r="AN965" s="2"/>
      <c r="AO965" s="5"/>
      <c r="AP965" s="2"/>
      <c r="AS965" s="2"/>
      <c r="AT965" s="3"/>
    </row>
    <row r="966" spans="1:46" s="17" customFormat="1" x14ac:dyDescent="0.25">
      <c r="A966" s="7">
        <v>0.47916666666666669</v>
      </c>
      <c r="B966" s="11">
        <v>2.3255813953488372E-2</v>
      </c>
      <c r="C966" s="10">
        <v>150</v>
      </c>
      <c r="D966" s="10">
        <v>148</v>
      </c>
      <c r="E966" s="14">
        <f t="shared" si="501"/>
        <v>35</v>
      </c>
      <c r="F966" s="11">
        <f t="shared" si="502"/>
        <v>0.98666666666666669</v>
      </c>
      <c r="G966" s="11">
        <f t="shared" ref="G966:G979" si="505">(D966-D965)/E966</f>
        <v>0.97142857142857142</v>
      </c>
      <c r="H966" s="8">
        <v>149</v>
      </c>
      <c r="I966" s="15">
        <f t="shared" si="504"/>
        <v>34</v>
      </c>
      <c r="J966" s="13">
        <v>0.91669999999999996</v>
      </c>
      <c r="K966" s="13" t="s">
        <v>80</v>
      </c>
      <c r="L966" s="9" t="s">
        <v>0</v>
      </c>
      <c r="M966" s="16" t="s">
        <v>70</v>
      </c>
      <c r="N966" s="9" t="s">
        <v>1</v>
      </c>
      <c r="O966" s="9" t="s">
        <v>2</v>
      </c>
      <c r="P966" s="9" t="s">
        <v>3</v>
      </c>
      <c r="Q966" s="9" t="s">
        <v>4</v>
      </c>
      <c r="R966" s="9" t="s">
        <v>5</v>
      </c>
      <c r="S966" s="6" t="s">
        <v>6</v>
      </c>
      <c r="T966" s="9" t="s">
        <v>7</v>
      </c>
      <c r="U966" s="9" t="s">
        <v>8</v>
      </c>
      <c r="V966" s="9" t="s">
        <v>71</v>
      </c>
      <c r="Y966" s="3"/>
      <c r="Z966" s="3"/>
      <c r="AA966" s="3"/>
      <c r="AB966" s="3"/>
      <c r="AC966" s="3"/>
      <c r="AH966" s="2"/>
      <c r="AI966" s="2"/>
      <c r="AJ966" s="2"/>
      <c r="AK966" s="2"/>
      <c r="AL966" s="2"/>
      <c r="AM966" s="2"/>
      <c r="AN966" s="2"/>
      <c r="AO966" s="5"/>
      <c r="AP966" s="2"/>
      <c r="AS966" s="2"/>
      <c r="AT966" s="3"/>
    </row>
    <row r="967" spans="1:46" s="17" customFormat="1" x14ac:dyDescent="0.25">
      <c r="A967" s="7">
        <v>0.5</v>
      </c>
      <c r="B967" s="11">
        <v>2.0491803278688523E-2</v>
      </c>
      <c r="C967" s="10">
        <v>176</v>
      </c>
      <c r="D967" s="10">
        <v>170</v>
      </c>
      <c r="E967" s="14">
        <f t="shared" si="501"/>
        <v>26</v>
      </c>
      <c r="F967" s="11">
        <f t="shared" si="502"/>
        <v>0.96590909090909094</v>
      </c>
      <c r="G967" s="11">
        <f t="shared" si="505"/>
        <v>0.84615384615384615</v>
      </c>
      <c r="H967" s="8">
        <v>171</v>
      </c>
      <c r="I967" s="15">
        <f t="shared" si="504"/>
        <v>22</v>
      </c>
      <c r="J967" s="13">
        <v>0.85709999999999997</v>
      </c>
      <c r="K967" s="13" t="s">
        <v>80</v>
      </c>
      <c r="L967" s="7">
        <v>0.39583333333333331</v>
      </c>
      <c r="M967" s="11">
        <f>(N967-S967)/N967</f>
        <v>0</v>
      </c>
      <c r="N967" s="10">
        <v>39</v>
      </c>
      <c r="O967" s="10">
        <v>39</v>
      </c>
      <c r="P967" s="10">
        <v>39</v>
      </c>
      <c r="Q967" s="11">
        <f>O967/N967</f>
        <v>1</v>
      </c>
      <c r="R967" s="12">
        <f>O967/P967</f>
        <v>1</v>
      </c>
      <c r="S967" s="8">
        <v>39</v>
      </c>
      <c r="T967" s="15">
        <v>39</v>
      </c>
      <c r="U967" s="13">
        <v>1</v>
      </c>
      <c r="V967" s="13" t="s">
        <v>74</v>
      </c>
      <c r="Y967" s="3"/>
      <c r="Z967" s="3"/>
      <c r="AA967" s="3"/>
      <c r="AB967" s="3"/>
      <c r="AC967" s="3"/>
      <c r="AH967" s="2"/>
      <c r="AI967" s="2"/>
      <c r="AJ967" s="2"/>
      <c r="AK967" s="2"/>
      <c r="AL967" s="2"/>
      <c r="AM967" s="2"/>
      <c r="AN967" s="2"/>
      <c r="AO967" s="5"/>
      <c r="AP967" s="2"/>
      <c r="AS967" s="2"/>
      <c r="AT967" s="3"/>
    </row>
    <row r="968" spans="1:46" s="17" customFormat="1" ht="15" customHeight="1" x14ac:dyDescent="0.25">
      <c r="A968" s="7">
        <v>0.52083333333333337</v>
      </c>
      <c r="B968" s="11">
        <v>2.1428571428571429E-2</v>
      </c>
      <c r="C968" s="10">
        <v>197</v>
      </c>
      <c r="D968" s="10">
        <v>191</v>
      </c>
      <c r="E968" s="14">
        <f t="shared" si="501"/>
        <v>21</v>
      </c>
      <c r="F968" s="11">
        <f t="shared" si="502"/>
        <v>0.96954314720812185</v>
      </c>
      <c r="G968" s="11">
        <f t="shared" si="505"/>
        <v>1</v>
      </c>
      <c r="H968" s="8">
        <v>192</v>
      </c>
      <c r="I968" s="15">
        <f t="shared" si="504"/>
        <v>21</v>
      </c>
      <c r="J968" s="13">
        <v>0.86670000000000003</v>
      </c>
      <c r="K968" s="13" t="s">
        <v>80</v>
      </c>
      <c r="L968" s="7">
        <v>0.41666666666666669</v>
      </c>
      <c r="M968" s="11">
        <f t="shared" ref="M968:M970" si="506">(N968-S968)/N968</f>
        <v>0.01</v>
      </c>
      <c r="N968" s="10">
        <v>100</v>
      </c>
      <c r="O968" s="10">
        <v>99</v>
      </c>
      <c r="P968" s="14">
        <f t="shared" ref="P968:P974" si="507">N968-N967</f>
        <v>61</v>
      </c>
      <c r="Q968" s="11">
        <f t="shared" ref="Q968:Q971" si="508">O968/N968</f>
        <v>0.99</v>
      </c>
      <c r="R968" s="11">
        <f>(O968-O967)/P968</f>
        <v>0.98360655737704916</v>
      </c>
      <c r="S968" s="8">
        <v>99</v>
      </c>
      <c r="T968" s="15">
        <f>S968-S967</f>
        <v>60</v>
      </c>
      <c r="U968" s="13">
        <v>1</v>
      </c>
      <c r="V968" s="13" t="s">
        <v>74</v>
      </c>
      <c r="Y968" s="3"/>
      <c r="Z968" s="3"/>
      <c r="AA968" s="3"/>
      <c r="AB968" s="3"/>
      <c r="AC968" s="3"/>
      <c r="AH968" s="2"/>
      <c r="AI968" s="2"/>
      <c r="AJ968" s="2"/>
      <c r="AK968" s="2"/>
      <c r="AL968" s="2"/>
      <c r="AM968" s="2"/>
      <c r="AN968" s="2"/>
      <c r="AO968" s="5"/>
      <c r="AP968" s="2"/>
      <c r="AS968" s="2"/>
      <c r="AT968" s="3"/>
    </row>
    <row r="969" spans="1:46" s="17" customFormat="1" x14ac:dyDescent="0.25">
      <c r="A969" s="7">
        <v>0.54166666666666696</v>
      </c>
      <c r="B969" s="11">
        <f t="shared" ref="B969" si="509">(C969-H969)/C969</f>
        <v>2.7777777777777776E-2</v>
      </c>
      <c r="C969" s="10">
        <v>216</v>
      </c>
      <c r="D969" s="10">
        <v>209</v>
      </c>
      <c r="E969" s="14">
        <f t="shared" si="501"/>
        <v>19</v>
      </c>
      <c r="F969" s="11">
        <f t="shared" si="502"/>
        <v>0.96759259259259256</v>
      </c>
      <c r="G969" s="11">
        <f t="shared" si="505"/>
        <v>0.94736842105263153</v>
      </c>
      <c r="H969" s="8">
        <v>210</v>
      </c>
      <c r="I969" s="15">
        <f t="shared" si="504"/>
        <v>18</v>
      </c>
      <c r="J969" s="13">
        <v>0.875</v>
      </c>
      <c r="K969" s="13" t="s">
        <v>80</v>
      </c>
      <c r="L969" s="7">
        <v>0.4375</v>
      </c>
      <c r="M969" s="11">
        <f t="shared" si="506"/>
        <v>1.282051282051282E-2</v>
      </c>
      <c r="N969" s="10">
        <v>156</v>
      </c>
      <c r="O969" s="10">
        <v>154</v>
      </c>
      <c r="P969" s="14">
        <f t="shared" si="507"/>
        <v>56</v>
      </c>
      <c r="Q969" s="11">
        <f t="shared" si="508"/>
        <v>0.98717948717948723</v>
      </c>
      <c r="R969" s="11">
        <f t="shared" ref="R969" si="510">(O969-O968)/P969</f>
        <v>0.9821428571428571</v>
      </c>
      <c r="S969" s="8">
        <v>154</v>
      </c>
      <c r="T969" s="15">
        <f t="shared" ref="T969:T976" si="511">S969-S968</f>
        <v>55</v>
      </c>
      <c r="U969" s="13">
        <v>1</v>
      </c>
      <c r="V969" s="13" t="s">
        <v>74</v>
      </c>
      <c r="Y969" s="3"/>
      <c r="Z969" s="3"/>
      <c r="AA969" s="3"/>
      <c r="AB969" s="3"/>
      <c r="AC969" s="3"/>
      <c r="AH969" s="2"/>
      <c r="AI969" s="2"/>
      <c r="AJ969" s="2"/>
      <c r="AK969" s="2"/>
      <c r="AL969" s="2"/>
      <c r="AM969" s="2"/>
      <c r="AN969" s="2"/>
      <c r="AO969" s="5"/>
      <c r="AP969" s="2"/>
      <c r="AS969" s="2"/>
      <c r="AT969" s="3"/>
    </row>
    <row r="970" spans="1:46" s="17" customFormat="1" x14ac:dyDescent="0.25">
      <c r="A970" s="7">
        <v>0.5625</v>
      </c>
      <c r="B970" s="11">
        <v>1.7492711370262391E-2</v>
      </c>
      <c r="C970" s="10">
        <v>236</v>
      </c>
      <c r="D970" s="10">
        <v>229</v>
      </c>
      <c r="E970" s="14">
        <f t="shared" si="501"/>
        <v>20</v>
      </c>
      <c r="F970" s="11">
        <f t="shared" si="502"/>
        <v>0.97033898305084743</v>
      </c>
      <c r="G970" s="11">
        <f t="shared" si="505"/>
        <v>1</v>
      </c>
      <c r="H970" s="8">
        <v>230</v>
      </c>
      <c r="I970" s="15">
        <f t="shared" si="504"/>
        <v>20</v>
      </c>
      <c r="J970" s="13">
        <v>0.89470000000000005</v>
      </c>
      <c r="K970" s="13" t="s">
        <v>80</v>
      </c>
      <c r="L970" s="7">
        <v>0.46249999999999997</v>
      </c>
      <c r="M970" s="11">
        <f t="shared" si="506"/>
        <v>1.7021276595744681E-2</v>
      </c>
      <c r="N970" s="10">
        <v>235</v>
      </c>
      <c r="O970" s="10">
        <v>231</v>
      </c>
      <c r="P970" s="14">
        <f t="shared" si="507"/>
        <v>79</v>
      </c>
      <c r="Q970" s="11">
        <f t="shared" si="508"/>
        <v>0.98297872340425529</v>
      </c>
      <c r="R970" s="11">
        <f>(O970-O969)/P970</f>
        <v>0.97468354430379744</v>
      </c>
      <c r="S970" s="8">
        <v>231</v>
      </c>
      <c r="T970" s="15">
        <f t="shared" si="511"/>
        <v>77</v>
      </c>
      <c r="U970" s="13">
        <v>0.94440000000000002</v>
      </c>
      <c r="V970" s="13" t="s">
        <v>74</v>
      </c>
      <c r="Y970" s="3"/>
      <c r="Z970" s="3"/>
      <c r="AA970" s="3"/>
      <c r="AB970" s="3"/>
      <c r="AC970" s="3"/>
      <c r="AH970" s="2"/>
      <c r="AI970" s="2"/>
      <c r="AJ970" s="2"/>
      <c r="AK970" s="2"/>
      <c r="AL970" s="2"/>
      <c r="AM970" s="2"/>
      <c r="AN970" s="2"/>
      <c r="AO970" s="5"/>
      <c r="AP970" s="2"/>
      <c r="AS970" s="2"/>
      <c r="AT970" s="3"/>
    </row>
    <row r="971" spans="1:46" s="17" customFormat="1" x14ac:dyDescent="0.25">
      <c r="A971" s="7">
        <v>0.58333333333333337</v>
      </c>
      <c r="B971" s="11">
        <f t="shared" ref="B971:B972" si="512">(C971-H971)/C971</f>
        <v>2.3715415019762844E-2</v>
      </c>
      <c r="C971" s="10">
        <v>253</v>
      </c>
      <c r="D971" s="10">
        <v>246</v>
      </c>
      <c r="E971" s="14">
        <f t="shared" si="501"/>
        <v>17</v>
      </c>
      <c r="F971" s="11">
        <f t="shared" si="502"/>
        <v>0.97233201581027673</v>
      </c>
      <c r="G971" s="11">
        <f t="shared" si="505"/>
        <v>1</v>
      </c>
      <c r="H971" s="8">
        <v>247</v>
      </c>
      <c r="I971" s="15">
        <f t="shared" si="504"/>
        <v>17</v>
      </c>
      <c r="J971" s="13">
        <v>0.90480000000000005</v>
      </c>
      <c r="K971" s="13" t="s">
        <v>80</v>
      </c>
      <c r="L971" s="7">
        <v>0.47916666666666669</v>
      </c>
      <c r="M971" s="11">
        <f>(N971-S971)/N971</f>
        <v>1.0676156583629894E-2</v>
      </c>
      <c r="N971" s="10">
        <v>281</v>
      </c>
      <c r="O971" s="10">
        <v>278</v>
      </c>
      <c r="P971" s="14">
        <f t="shared" si="507"/>
        <v>46</v>
      </c>
      <c r="Q971" s="11">
        <f t="shared" si="508"/>
        <v>0.98932384341637014</v>
      </c>
      <c r="R971" s="11">
        <f t="shared" ref="R971:R974" si="513">(O971-O970)/P971</f>
        <v>1.0217391304347827</v>
      </c>
      <c r="S971" s="8">
        <v>278</v>
      </c>
      <c r="T971" s="15">
        <f t="shared" si="511"/>
        <v>47</v>
      </c>
      <c r="U971" s="13">
        <v>0.95</v>
      </c>
      <c r="V971" s="13" t="s">
        <v>74</v>
      </c>
      <c r="Y971" s="3"/>
      <c r="Z971" s="3"/>
      <c r="AA971" s="3"/>
      <c r="AB971" s="3"/>
      <c r="AC971" s="3"/>
      <c r="AH971" s="2"/>
      <c r="AI971" s="2"/>
      <c r="AJ971" s="2"/>
      <c r="AK971" s="2"/>
      <c r="AL971" s="2"/>
      <c r="AM971" s="2"/>
      <c r="AN971" s="2"/>
      <c r="AO971" s="5"/>
      <c r="AP971" s="2"/>
      <c r="AS971" s="2"/>
      <c r="AT971" s="3"/>
    </row>
    <row r="972" spans="1:46" s="17" customFormat="1" x14ac:dyDescent="0.25">
      <c r="A972" s="7">
        <v>0.60416666666666663</v>
      </c>
      <c r="B972" s="11">
        <f t="shared" si="512"/>
        <v>3.6101083032490974E-2</v>
      </c>
      <c r="C972" s="10">
        <v>277</v>
      </c>
      <c r="D972" s="10">
        <v>266</v>
      </c>
      <c r="E972" s="14">
        <f t="shared" si="501"/>
        <v>24</v>
      </c>
      <c r="F972" s="11">
        <f t="shared" si="502"/>
        <v>0.96028880866425992</v>
      </c>
      <c r="G972" s="11">
        <f t="shared" si="505"/>
        <v>0.83333333333333337</v>
      </c>
      <c r="H972" s="8">
        <v>267</v>
      </c>
      <c r="I972" s="15">
        <f t="shared" si="504"/>
        <v>20</v>
      </c>
      <c r="J972" s="13">
        <v>0.90910000000000002</v>
      </c>
      <c r="K972" s="13" t="s">
        <v>80</v>
      </c>
      <c r="L972" s="7">
        <v>0.5</v>
      </c>
      <c r="M972" s="11">
        <f t="shared" ref="M972:M978" si="514">(N972-S972)/N972</f>
        <v>2.046783625730994E-2</v>
      </c>
      <c r="N972" s="10">
        <v>342</v>
      </c>
      <c r="O972" s="10">
        <v>335</v>
      </c>
      <c r="P972" s="14">
        <f t="shared" si="507"/>
        <v>61</v>
      </c>
      <c r="Q972" s="11">
        <f>O972/N972</f>
        <v>0.97953216374269003</v>
      </c>
      <c r="R972" s="11">
        <f t="shared" si="513"/>
        <v>0.93442622950819676</v>
      </c>
      <c r="S972" s="8">
        <v>335</v>
      </c>
      <c r="T972" s="15">
        <f t="shared" si="511"/>
        <v>57</v>
      </c>
      <c r="U972" s="13">
        <v>0.88</v>
      </c>
      <c r="V972" s="13" t="s">
        <v>74</v>
      </c>
      <c r="Y972" s="3"/>
      <c r="Z972" s="3"/>
      <c r="AA972" s="3"/>
      <c r="AB972" s="3"/>
      <c r="AC972" s="3"/>
      <c r="AH972" s="2"/>
      <c r="AI972" s="2"/>
      <c r="AJ972" s="2"/>
      <c r="AK972" s="2"/>
      <c r="AL972" s="2"/>
      <c r="AM972" s="2"/>
      <c r="AN972" s="2"/>
      <c r="AO972" s="5"/>
      <c r="AP972" s="2"/>
      <c r="AS972" s="2"/>
      <c r="AT972" s="3"/>
    </row>
    <row r="973" spans="1:46" s="17" customFormat="1" x14ac:dyDescent="0.25">
      <c r="A973" s="7">
        <v>0.62847222222222221</v>
      </c>
      <c r="B973" s="11">
        <f>(C973-H973)/C973</f>
        <v>3.3003300330033E-2</v>
      </c>
      <c r="C973" s="10">
        <v>303</v>
      </c>
      <c r="D973" s="10">
        <v>292</v>
      </c>
      <c r="E973" s="14">
        <f t="shared" si="501"/>
        <v>26</v>
      </c>
      <c r="F973" s="11">
        <f t="shared" si="502"/>
        <v>0.9636963696369637</v>
      </c>
      <c r="G973" s="11">
        <f t="shared" si="505"/>
        <v>1</v>
      </c>
      <c r="H973" s="8">
        <v>293</v>
      </c>
      <c r="I973" s="15">
        <f t="shared" si="504"/>
        <v>26</v>
      </c>
      <c r="J973" s="13">
        <v>0.91669999999999996</v>
      </c>
      <c r="K973" s="13" t="s">
        <v>80</v>
      </c>
      <c r="L973" s="7">
        <v>0.52083333333333337</v>
      </c>
      <c r="M973" s="11">
        <f t="shared" si="514"/>
        <v>3.2019704433497539E-2</v>
      </c>
      <c r="N973" s="10">
        <v>406</v>
      </c>
      <c r="O973" s="10">
        <v>390</v>
      </c>
      <c r="P973" s="14">
        <f t="shared" si="507"/>
        <v>64</v>
      </c>
      <c r="Q973" s="11">
        <f t="shared" ref="Q973:Q974" si="515">O973/N973</f>
        <v>0.96059113300492616</v>
      </c>
      <c r="R973" s="11">
        <f t="shared" si="513"/>
        <v>0.859375</v>
      </c>
      <c r="S973" s="8">
        <v>393</v>
      </c>
      <c r="T973" s="15">
        <f t="shared" si="511"/>
        <v>58</v>
      </c>
      <c r="U973" s="13">
        <v>0.9355</v>
      </c>
      <c r="V973" s="13" t="s">
        <v>74</v>
      </c>
      <c r="Y973" s="3"/>
      <c r="Z973" s="3"/>
      <c r="AA973" s="3"/>
      <c r="AB973" s="3"/>
      <c r="AC973" s="3"/>
      <c r="AH973" s="2"/>
      <c r="AI973" s="2"/>
      <c r="AJ973" s="2"/>
      <c r="AK973" s="2"/>
      <c r="AL973" s="2"/>
      <c r="AM973" s="2"/>
      <c r="AN973" s="2"/>
      <c r="AO973" s="5"/>
      <c r="AP973" s="2"/>
      <c r="AS973" s="2"/>
      <c r="AT973" s="3"/>
    </row>
    <row r="974" spans="1:46" s="17" customFormat="1" x14ac:dyDescent="0.25">
      <c r="A974" s="7">
        <v>0.64583333333333337</v>
      </c>
      <c r="B974" s="11">
        <f>(C974-H974)/C974</f>
        <v>3.4267912772585667E-2</v>
      </c>
      <c r="C974" s="10">
        <v>321</v>
      </c>
      <c r="D974" s="10">
        <v>309</v>
      </c>
      <c r="E974" s="14">
        <f t="shared" si="501"/>
        <v>18</v>
      </c>
      <c r="F974" s="11">
        <f t="shared" si="502"/>
        <v>0.96261682242990654</v>
      </c>
      <c r="G974" s="11">
        <f t="shared" si="505"/>
        <v>0.94444444444444442</v>
      </c>
      <c r="H974" s="8">
        <v>310</v>
      </c>
      <c r="I974" s="15">
        <f t="shared" si="504"/>
        <v>17</v>
      </c>
      <c r="J974" s="13">
        <v>0.92</v>
      </c>
      <c r="K974" s="13">
        <v>1</v>
      </c>
      <c r="L974" s="7">
        <v>0.54166666666666696</v>
      </c>
      <c r="M974" s="11">
        <f t="shared" si="514"/>
        <v>3.6363636363636362E-2</v>
      </c>
      <c r="N974" s="10">
        <v>440</v>
      </c>
      <c r="O974" s="10">
        <v>418</v>
      </c>
      <c r="P974" s="14">
        <f t="shared" si="507"/>
        <v>34</v>
      </c>
      <c r="Q974" s="11">
        <f t="shared" si="515"/>
        <v>0.95</v>
      </c>
      <c r="R974" s="11">
        <f t="shared" si="513"/>
        <v>0.82352941176470584</v>
      </c>
      <c r="S974" s="8">
        <v>424</v>
      </c>
      <c r="T974" s="15">
        <f t="shared" si="511"/>
        <v>31</v>
      </c>
      <c r="U974" s="13">
        <v>0.9375</v>
      </c>
      <c r="V974" s="13" t="s">
        <v>74</v>
      </c>
      <c r="Y974" s="3"/>
      <c r="Z974" s="3"/>
      <c r="AA974" s="3"/>
      <c r="AB974" s="3"/>
      <c r="AC974" s="3"/>
      <c r="AH974" s="2"/>
      <c r="AI974" s="2"/>
      <c r="AJ974" s="2"/>
      <c r="AK974" s="2"/>
      <c r="AL974" s="2"/>
      <c r="AM974" s="2"/>
      <c r="AN974" s="2"/>
      <c r="AO974" s="5"/>
      <c r="AP974" s="2"/>
      <c r="AS974" s="2"/>
      <c r="AT974" s="3"/>
    </row>
    <row r="975" spans="1:46" s="17" customFormat="1" x14ac:dyDescent="0.25">
      <c r="A975" s="7">
        <v>0.66666666666666663</v>
      </c>
      <c r="B975" s="11">
        <f t="shared" ref="B975:B977" si="516">(C975-H975)/C975</f>
        <v>3.273809523809524E-2</v>
      </c>
      <c r="C975" s="10">
        <v>336</v>
      </c>
      <c r="D975" s="10">
        <v>324</v>
      </c>
      <c r="E975" s="14">
        <f t="shared" si="501"/>
        <v>15</v>
      </c>
      <c r="F975" s="11">
        <f t="shared" si="502"/>
        <v>0.9642857142857143</v>
      </c>
      <c r="G975" s="11">
        <f t="shared" si="505"/>
        <v>1</v>
      </c>
      <c r="H975" s="8">
        <v>325</v>
      </c>
      <c r="I975" s="15">
        <f t="shared" si="504"/>
        <v>15</v>
      </c>
      <c r="J975" s="13">
        <v>0.92</v>
      </c>
      <c r="K975" s="13">
        <v>1</v>
      </c>
      <c r="L975" s="7">
        <v>0.5625</v>
      </c>
      <c r="M975" s="11">
        <f t="shared" si="514"/>
        <v>3.7656903765690378E-2</v>
      </c>
      <c r="N975" s="10">
        <v>478</v>
      </c>
      <c r="O975" s="10">
        <v>452</v>
      </c>
      <c r="P975" s="14">
        <f>O975-O974</f>
        <v>34</v>
      </c>
      <c r="Q975" s="11">
        <f>O975/N975</f>
        <v>0.94560669456066948</v>
      </c>
      <c r="R975" s="11">
        <f>(O975-O974)/P975</f>
        <v>1</v>
      </c>
      <c r="S975" s="8">
        <v>460</v>
      </c>
      <c r="T975" s="15">
        <f t="shared" si="511"/>
        <v>36</v>
      </c>
      <c r="U975" s="13">
        <v>0.93940000000000001</v>
      </c>
      <c r="V975" s="13" t="s">
        <v>74</v>
      </c>
      <c r="Y975" s="3"/>
      <c r="Z975" s="3"/>
      <c r="AA975" s="3"/>
      <c r="AB975" s="3"/>
      <c r="AC975" s="3"/>
      <c r="AH975" s="2"/>
      <c r="AI975" s="2"/>
      <c r="AJ975" s="2"/>
      <c r="AK975" s="2"/>
      <c r="AL975" s="2"/>
      <c r="AM975" s="2"/>
      <c r="AN975" s="2"/>
      <c r="AO975" s="5"/>
      <c r="AP975" s="2"/>
      <c r="AS975" s="2"/>
      <c r="AT975" s="3"/>
    </row>
    <row r="976" spans="1:46" s="17" customFormat="1" x14ac:dyDescent="0.25">
      <c r="A976" s="7">
        <v>0.6875</v>
      </c>
      <c r="B976" s="11">
        <f t="shared" si="516"/>
        <v>3.1428571428571431E-2</v>
      </c>
      <c r="C976" s="10">
        <v>350</v>
      </c>
      <c r="D976" s="10">
        <v>338</v>
      </c>
      <c r="E976" s="14">
        <v>14</v>
      </c>
      <c r="F976" s="11">
        <f t="shared" si="502"/>
        <v>0.96571428571428575</v>
      </c>
      <c r="G976" s="11">
        <f t="shared" si="505"/>
        <v>1</v>
      </c>
      <c r="H976" s="8">
        <v>339</v>
      </c>
      <c r="I976" s="15">
        <v>14</v>
      </c>
      <c r="J976" s="13">
        <v>0.92</v>
      </c>
      <c r="K976" s="13">
        <v>1</v>
      </c>
      <c r="L976" s="7">
        <v>0.58333333333333337</v>
      </c>
      <c r="M976" s="11">
        <f t="shared" si="514"/>
        <v>3.4682080924855488E-2</v>
      </c>
      <c r="N976" s="10">
        <v>519</v>
      </c>
      <c r="O976" s="10">
        <v>493</v>
      </c>
      <c r="P976" s="14">
        <f>O976-O975</f>
        <v>41</v>
      </c>
      <c r="Q976" s="11">
        <f>O976/N976</f>
        <v>0.94990366088631983</v>
      </c>
      <c r="R976" s="11">
        <f>(O976-O975)/P976</f>
        <v>1</v>
      </c>
      <c r="S976" s="8">
        <v>501</v>
      </c>
      <c r="T976" s="15">
        <f t="shared" si="511"/>
        <v>41</v>
      </c>
      <c r="U976" s="13">
        <v>0.94589999999999996</v>
      </c>
      <c r="V976" s="13" t="s">
        <v>74</v>
      </c>
      <c r="Y976" s="3"/>
      <c r="Z976" s="3"/>
      <c r="AA976" s="3"/>
      <c r="AB976" s="3"/>
      <c r="AC976" s="3"/>
      <c r="AH976" s="2"/>
      <c r="AI976" s="2"/>
      <c r="AJ976" s="2"/>
      <c r="AK976" s="2"/>
      <c r="AL976" s="2"/>
      <c r="AM976" s="2"/>
      <c r="AN976" s="2"/>
      <c r="AO976" s="5"/>
      <c r="AP976" s="2"/>
      <c r="AS976" s="2"/>
      <c r="AT976" s="3"/>
    </row>
    <row r="977" spans="1:46" s="17" customFormat="1" x14ac:dyDescent="0.25">
      <c r="A977" s="7">
        <v>0.70833333333333337</v>
      </c>
      <c r="B977" s="11">
        <f t="shared" si="516"/>
        <v>2.9891304347826088E-2</v>
      </c>
      <c r="C977" s="10">
        <v>368</v>
      </c>
      <c r="D977" s="10">
        <v>356</v>
      </c>
      <c r="E977" s="14">
        <f t="shared" ref="E977:E979" si="517">C977-C976</f>
        <v>18</v>
      </c>
      <c r="F977" s="11">
        <f t="shared" si="502"/>
        <v>0.96739130434782605</v>
      </c>
      <c r="G977" s="11">
        <f t="shared" si="505"/>
        <v>1</v>
      </c>
      <c r="H977" s="8">
        <v>357</v>
      </c>
      <c r="I977" s="15">
        <f t="shared" ref="I977:I979" si="518">H977-H976</f>
        <v>18</v>
      </c>
      <c r="J977" s="13">
        <v>0.93330000000000002</v>
      </c>
      <c r="K977" s="13">
        <v>1</v>
      </c>
      <c r="L977" s="7">
        <v>0.60416666666666663</v>
      </c>
      <c r="M977" s="11">
        <f t="shared" si="514"/>
        <v>3.1690140845070422E-2</v>
      </c>
      <c r="N977" s="10">
        <v>568</v>
      </c>
      <c r="O977" s="10">
        <v>542</v>
      </c>
      <c r="P977" s="14">
        <f>O977-O976</f>
        <v>49</v>
      </c>
      <c r="Q977" s="11">
        <f>O977/N977</f>
        <v>0.95422535211267601</v>
      </c>
      <c r="R977" s="11">
        <f>(O977-O976)/P977</f>
        <v>1</v>
      </c>
      <c r="S977" s="8">
        <v>550</v>
      </c>
      <c r="T977" s="15">
        <f>S977-S976</f>
        <v>49</v>
      </c>
      <c r="U977" s="13">
        <v>0.95350000000000001</v>
      </c>
      <c r="V977" s="13" t="s">
        <v>74</v>
      </c>
      <c r="Y977" s="3"/>
      <c r="Z977" s="3"/>
      <c r="AA977" s="3"/>
      <c r="AB977" s="3"/>
      <c r="AC977" s="3"/>
      <c r="AH977" s="2"/>
      <c r="AI977" s="2"/>
      <c r="AJ977" s="2"/>
      <c r="AK977" s="2"/>
      <c r="AL977" s="2"/>
      <c r="AM977" s="2"/>
      <c r="AN977" s="2"/>
      <c r="AO977" s="5"/>
      <c r="AP977" s="2"/>
      <c r="AS977" s="2"/>
      <c r="AT977" s="3"/>
    </row>
    <row r="978" spans="1:46" s="17" customFormat="1" x14ac:dyDescent="0.25">
      <c r="A978" s="7">
        <v>0.72916666666666663</v>
      </c>
      <c r="B978" s="11">
        <f>(D979-H978)/D979</f>
        <v>1.8276762402088774E-2</v>
      </c>
      <c r="C978" s="10">
        <v>389</v>
      </c>
      <c r="D978" s="10">
        <v>374</v>
      </c>
      <c r="E978" s="14">
        <f t="shared" si="517"/>
        <v>21</v>
      </c>
      <c r="F978" s="11">
        <f t="shared" si="502"/>
        <v>0.96143958868894597</v>
      </c>
      <c r="G978" s="11">
        <f t="shared" si="505"/>
        <v>0.8571428571428571</v>
      </c>
      <c r="H978" s="8">
        <v>376</v>
      </c>
      <c r="I978" s="15">
        <f t="shared" si="518"/>
        <v>19</v>
      </c>
      <c r="J978" s="13">
        <v>0.93940000000000001</v>
      </c>
      <c r="K978" s="13">
        <v>1</v>
      </c>
      <c r="L978" s="7">
        <v>0.625</v>
      </c>
      <c r="M978" s="11">
        <f t="shared" si="514"/>
        <v>3.3070866141732283E-2</v>
      </c>
      <c r="N978" s="10">
        <v>635</v>
      </c>
      <c r="O978" s="10">
        <v>606</v>
      </c>
      <c r="P978" s="14">
        <f>O978-O977</f>
        <v>64</v>
      </c>
      <c r="Q978" s="11">
        <f>O978/N978</f>
        <v>0.95433070866141734</v>
      </c>
      <c r="R978" s="11">
        <f>(O978-O977)/P978</f>
        <v>1</v>
      </c>
      <c r="S978" s="8">
        <v>614</v>
      </c>
      <c r="T978" s="15">
        <f>S978-S977</f>
        <v>64</v>
      </c>
      <c r="U978" s="13">
        <v>0.92449999999999999</v>
      </c>
      <c r="V978" s="13">
        <v>1</v>
      </c>
      <c r="Y978" s="3"/>
      <c r="Z978" s="3"/>
      <c r="AA978" s="3"/>
      <c r="AB978" s="3"/>
      <c r="AC978" s="3"/>
      <c r="AH978" s="2"/>
      <c r="AI978" s="2"/>
      <c r="AJ978" s="2"/>
      <c r="AK978" s="2"/>
      <c r="AL978" s="2"/>
      <c r="AM978" s="2"/>
      <c r="AN978" s="2"/>
      <c r="AO978" s="5"/>
      <c r="AP978" s="2"/>
      <c r="AS978" s="2"/>
      <c r="AT978" s="3"/>
    </row>
    <row r="979" spans="1:46" s="17" customFormat="1" x14ac:dyDescent="0.25">
      <c r="A979" s="7">
        <v>0.75</v>
      </c>
      <c r="B979" s="11">
        <f t="shared" ref="B979" si="519">(C979-H979)/C979</f>
        <v>3.2581453634085211E-2</v>
      </c>
      <c r="C979" s="10">
        <v>399</v>
      </c>
      <c r="D979" s="10">
        <v>383</v>
      </c>
      <c r="E979" s="14">
        <f t="shared" si="517"/>
        <v>10</v>
      </c>
      <c r="F979" s="11">
        <f t="shared" si="502"/>
        <v>0.95989974937343359</v>
      </c>
      <c r="G979" s="11">
        <f t="shared" si="505"/>
        <v>0.9</v>
      </c>
      <c r="H979" s="8">
        <v>386</v>
      </c>
      <c r="I979" s="15">
        <f t="shared" si="518"/>
        <v>10</v>
      </c>
      <c r="J979" s="13">
        <v>0.94589999999999996</v>
      </c>
      <c r="K979" s="13">
        <v>1</v>
      </c>
      <c r="L979" s="7">
        <v>0.64583333333333337</v>
      </c>
      <c r="M979" s="11">
        <f>(N979-S979)/N979</f>
        <v>3.1437125748502992E-2</v>
      </c>
      <c r="N979" s="10">
        <v>668</v>
      </c>
      <c r="O979" s="10">
        <v>639</v>
      </c>
      <c r="P979" s="14">
        <f t="shared" ref="P979" si="520">O979-O978</f>
        <v>33</v>
      </c>
      <c r="Q979" s="11">
        <f t="shared" ref="Q979:Q981" si="521">O979/N979</f>
        <v>0.95658682634730541</v>
      </c>
      <c r="R979" s="11">
        <f>(O979-O978)/P979</f>
        <v>1</v>
      </c>
      <c r="S979" s="8">
        <v>647</v>
      </c>
      <c r="T979" s="15">
        <f t="shared" ref="T979:T981" si="522">S979-S978</f>
        <v>33</v>
      </c>
      <c r="U979" s="13">
        <v>0.92730000000000001</v>
      </c>
      <c r="V979" s="13">
        <v>1</v>
      </c>
      <c r="Y979" s="3"/>
      <c r="Z979" s="3"/>
      <c r="AA979" s="3"/>
      <c r="AB979" s="3"/>
      <c r="AC979" s="3"/>
      <c r="AH979" s="2"/>
      <c r="AI979" s="2"/>
      <c r="AJ979" s="2"/>
      <c r="AK979" s="2"/>
      <c r="AL979" s="2"/>
      <c r="AM979" s="2"/>
      <c r="AN979" s="2"/>
      <c r="AO979" s="5"/>
      <c r="AP979" s="2"/>
      <c r="AS979" s="2"/>
      <c r="AT979" s="3"/>
    </row>
    <row r="980" spans="1:46" s="17" customFormat="1" x14ac:dyDescent="0.25">
      <c r="F980" s="2"/>
      <c r="L980" s="7">
        <v>0.66666666666666663</v>
      </c>
      <c r="M980" s="11">
        <f t="shared" ref="M980:M984" si="523">(N980-S980)/N980</f>
        <v>3.2345013477088951E-2</v>
      </c>
      <c r="N980" s="10">
        <v>742</v>
      </c>
      <c r="O980" s="10">
        <v>710</v>
      </c>
      <c r="P980" s="14">
        <f>O980-O979</f>
        <v>71</v>
      </c>
      <c r="Q980" s="11">
        <f t="shared" si="521"/>
        <v>0.95687331536388143</v>
      </c>
      <c r="R980" s="11">
        <f t="shared" ref="R980:R981" si="524">(O980-O979)/P980</f>
        <v>1</v>
      </c>
      <c r="S980" s="8">
        <v>718</v>
      </c>
      <c r="T980" s="15">
        <f t="shared" si="522"/>
        <v>71</v>
      </c>
      <c r="U980" s="13">
        <v>0.9385</v>
      </c>
      <c r="V980" s="13">
        <v>1</v>
      </c>
      <c r="Y980" s="3"/>
      <c r="Z980" s="3"/>
      <c r="AA980" s="3"/>
      <c r="AB980" s="3"/>
      <c r="AC980" s="3"/>
      <c r="AH980" s="2"/>
      <c r="AI980" s="2"/>
      <c r="AJ980" s="2"/>
      <c r="AK980" s="2"/>
      <c r="AL980" s="2"/>
      <c r="AM980" s="2"/>
      <c r="AN980" s="2"/>
      <c r="AO980" s="5"/>
      <c r="AP980" s="2"/>
      <c r="AS980" s="2"/>
      <c r="AT980" s="3"/>
    </row>
    <row r="981" spans="1:46" s="17" customFormat="1" x14ac:dyDescent="0.25">
      <c r="F981" s="2"/>
      <c r="L981" s="7">
        <v>0.6875</v>
      </c>
      <c r="M981" s="11">
        <f t="shared" si="523"/>
        <v>2.9374201787994891E-2</v>
      </c>
      <c r="N981" s="10">
        <v>783</v>
      </c>
      <c r="O981" s="10">
        <v>751</v>
      </c>
      <c r="P981" s="14">
        <f t="shared" ref="P981:P984" si="525">O981-O980</f>
        <v>41</v>
      </c>
      <c r="Q981" s="11">
        <f t="shared" si="521"/>
        <v>0.95913154533844192</v>
      </c>
      <c r="R981" s="11">
        <f t="shared" si="524"/>
        <v>1</v>
      </c>
      <c r="S981" s="8">
        <v>760</v>
      </c>
      <c r="T981" s="15">
        <f t="shared" si="522"/>
        <v>42</v>
      </c>
      <c r="U981" s="13">
        <v>0.94289999999999996</v>
      </c>
      <c r="V981" s="13">
        <v>1</v>
      </c>
      <c r="Y981" s="3"/>
      <c r="Z981" s="3"/>
      <c r="AA981" s="3"/>
      <c r="AB981" s="3"/>
      <c r="AC981" s="3"/>
      <c r="AH981" s="2"/>
      <c r="AI981" s="2"/>
      <c r="AJ981" s="2"/>
      <c r="AK981" s="2"/>
      <c r="AL981" s="2"/>
      <c r="AM981" s="2"/>
      <c r="AN981" s="2"/>
      <c r="AO981" s="5"/>
      <c r="AP981" s="2"/>
      <c r="AS981" s="2"/>
      <c r="AT981" s="3"/>
    </row>
    <row r="982" spans="1:46" s="17" customFormat="1" x14ac:dyDescent="0.25">
      <c r="F982" s="2"/>
      <c r="L982" s="7">
        <v>0.70833333333333337</v>
      </c>
      <c r="M982" s="11">
        <f t="shared" si="523"/>
        <v>2.6634382566585957E-2</v>
      </c>
      <c r="N982" s="10">
        <v>826</v>
      </c>
      <c r="O982" s="10">
        <v>795</v>
      </c>
      <c r="P982" s="14">
        <f t="shared" si="525"/>
        <v>44</v>
      </c>
      <c r="Q982" s="11">
        <f>O982/N982</f>
        <v>0.96246973365617439</v>
      </c>
      <c r="R982" s="11">
        <f>(O982-O981)/P982</f>
        <v>1</v>
      </c>
      <c r="S982" s="8">
        <v>804</v>
      </c>
      <c r="T982" s="15">
        <f>S982-S981</f>
        <v>44</v>
      </c>
      <c r="U982" s="13" t="s">
        <v>84</v>
      </c>
      <c r="V982" s="13">
        <v>1</v>
      </c>
      <c r="Y982" s="3"/>
      <c r="Z982" s="3"/>
      <c r="AA982" s="3"/>
      <c r="AB982" s="3"/>
      <c r="AC982" s="3"/>
      <c r="AH982" s="2"/>
      <c r="AI982" s="2"/>
      <c r="AJ982" s="2"/>
      <c r="AK982" s="2"/>
      <c r="AL982" s="2"/>
      <c r="AM982" s="2"/>
      <c r="AN982" s="2"/>
      <c r="AO982" s="5"/>
      <c r="AP982" s="2"/>
      <c r="AS982" s="2"/>
      <c r="AT982" s="3"/>
    </row>
    <row r="983" spans="1:46" s="17" customFormat="1" x14ac:dyDescent="0.25">
      <c r="F983" s="2"/>
      <c r="L983" s="7">
        <v>0.72916666666666663</v>
      </c>
      <c r="M983" s="11">
        <f t="shared" si="523"/>
        <v>2.5611175785797437E-2</v>
      </c>
      <c r="N983" s="10">
        <v>859</v>
      </c>
      <c r="O983" s="10">
        <v>828</v>
      </c>
      <c r="P983" s="14">
        <f t="shared" si="525"/>
        <v>33</v>
      </c>
      <c r="Q983" s="11">
        <f t="shared" ref="Q983:Q984" si="526">O983/N983</f>
        <v>0.9639115250291036</v>
      </c>
      <c r="R983" s="11">
        <v>0.95694864048338368</v>
      </c>
      <c r="S983" s="8">
        <v>837</v>
      </c>
      <c r="T983" s="15">
        <f t="shared" ref="T983:T984" si="527">S983-S982</f>
        <v>33</v>
      </c>
      <c r="U983" s="13">
        <v>0.9506</v>
      </c>
      <c r="V983" s="13">
        <v>1</v>
      </c>
      <c r="Y983" s="3"/>
      <c r="Z983" s="3"/>
      <c r="AA983" s="3"/>
      <c r="AB983" s="3"/>
      <c r="AC983" s="3"/>
      <c r="AH983" s="2"/>
      <c r="AI983" s="2"/>
      <c r="AJ983" s="2"/>
      <c r="AK983" s="2"/>
      <c r="AL983" s="2"/>
      <c r="AM983" s="2"/>
      <c r="AN983" s="2"/>
      <c r="AO983" s="5"/>
      <c r="AP983" s="2"/>
      <c r="AS983" s="2"/>
      <c r="AT983" s="3"/>
    </row>
    <row r="984" spans="1:46" s="17" customFormat="1" x14ac:dyDescent="0.25">
      <c r="F984" s="2"/>
      <c r="L984" s="7">
        <v>0.75</v>
      </c>
      <c r="M984" s="11">
        <f t="shared" si="523"/>
        <v>2.59009009009009E-2</v>
      </c>
      <c r="N984" s="10">
        <v>888</v>
      </c>
      <c r="O984" s="10">
        <v>854</v>
      </c>
      <c r="P984" s="14">
        <f t="shared" si="525"/>
        <v>26</v>
      </c>
      <c r="Q984" s="11">
        <f t="shared" si="526"/>
        <v>0.96171171171171166</v>
      </c>
      <c r="R984" s="11">
        <f t="shared" ref="R984" si="528">(O984-O983)/P984</f>
        <v>1</v>
      </c>
      <c r="S984" s="8">
        <v>865</v>
      </c>
      <c r="T984" s="15">
        <f t="shared" si="527"/>
        <v>28</v>
      </c>
      <c r="U984" s="13">
        <v>0.95179999999999998</v>
      </c>
      <c r="V984" s="13">
        <v>1</v>
      </c>
      <c r="Y984" s="3"/>
      <c r="Z984" s="3"/>
      <c r="AA984" s="3"/>
      <c r="AB984" s="3"/>
      <c r="AC984" s="3"/>
      <c r="AH984" s="2"/>
      <c r="AI984" s="2"/>
      <c r="AJ984" s="2"/>
      <c r="AK984" s="2"/>
      <c r="AL984" s="2"/>
      <c r="AM984" s="2"/>
      <c r="AN984" s="2"/>
      <c r="AO984" s="5"/>
      <c r="AP984" s="2"/>
      <c r="AS984" s="2"/>
      <c r="AT984" s="3"/>
    </row>
    <row r="985" spans="1:46" s="17" customFormat="1" x14ac:dyDescent="0.15">
      <c r="F985" s="2"/>
      <c r="Y985" s="3"/>
      <c r="Z985" s="3"/>
      <c r="AA985" s="3"/>
      <c r="AB985" s="3"/>
      <c r="AC985" s="3"/>
      <c r="AH985" s="2"/>
      <c r="AI985" s="2"/>
      <c r="AJ985" s="2"/>
      <c r="AK985" s="2"/>
      <c r="AL985" s="2"/>
      <c r="AM985" s="2"/>
      <c r="AN985" s="2"/>
      <c r="AO985" s="5"/>
      <c r="AP985" s="2"/>
      <c r="AS985" s="2"/>
      <c r="AT985" s="3"/>
    </row>
    <row r="986" spans="1:46" s="17" customFormat="1" x14ac:dyDescent="0.15">
      <c r="F986" s="2"/>
      <c r="L986" s="35">
        <v>43850</v>
      </c>
      <c r="M986" s="36"/>
      <c r="N986" s="36"/>
      <c r="O986" s="36"/>
      <c r="P986" s="36"/>
      <c r="Q986" s="36"/>
      <c r="R986" s="37"/>
      <c r="Y986" s="3"/>
      <c r="Z986" s="3"/>
      <c r="AA986" s="3"/>
      <c r="AB986" s="3"/>
      <c r="AC986" s="3"/>
      <c r="AH986" s="2"/>
      <c r="AI986" s="2"/>
      <c r="AJ986" s="2"/>
      <c r="AK986" s="2"/>
      <c r="AL986" s="2"/>
      <c r="AM986" s="2"/>
      <c r="AN986" s="2"/>
      <c r="AO986" s="5"/>
      <c r="AP986" s="2"/>
      <c r="AS986" s="2"/>
      <c r="AT986" s="3"/>
    </row>
    <row r="987" spans="1:46" s="17" customFormat="1" ht="36" x14ac:dyDescent="0.25">
      <c r="A987" s="35">
        <v>43852</v>
      </c>
      <c r="B987" s="36"/>
      <c r="C987" s="36"/>
      <c r="D987" s="36"/>
      <c r="E987" s="36"/>
      <c r="F987" s="36"/>
      <c r="G987" s="37"/>
      <c r="L987" s="38" t="s">
        <v>72</v>
      </c>
      <c r="M987" s="39"/>
      <c r="N987" s="39"/>
      <c r="O987" s="39"/>
      <c r="P987" s="39"/>
      <c r="Q987" s="39"/>
      <c r="R987" s="40"/>
      <c r="S987" s="18"/>
      <c r="T987" s="18"/>
      <c r="U987" s="18"/>
      <c r="V987" s="18"/>
      <c r="Y987" s="3"/>
      <c r="Z987" s="3"/>
      <c r="AA987" s="3"/>
      <c r="AB987" s="3"/>
      <c r="AC987" s="3"/>
      <c r="AH987" s="2"/>
      <c r="AI987" s="2"/>
      <c r="AJ987" s="2"/>
      <c r="AK987" s="2"/>
      <c r="AL987" s="2"/>
      <c r="AM987" s="2"/>
      <c r="AN987" s="2"/>
      <c r="AO987" s="5"/>
      <c r="AP987" s="2"/>
      <c r="AS987" s="2"/>
      <c r="AT987" s="3"/>
    </row>
    <row r="988" spans="1:46" s="17" customFormat="1" ht="24" x14ac:dyDescent="0.25">
      <c r="A988" s="38" t="s">
        <v>78</v>
      </c>
      <c r="B988" s="39"/>
      <c r="C988" s="39"/>
      <c r="D988" s="39"/>
      <c r="E988" s="39"/>
      <c r="F988" s="39"/>
      <c r="G988" s="40"/>
      <c r="H988" s="18"/>
      <c r="I988" s="18"/>
      <c r="J988" s="18"/>
      <c r="K988" s="18"/>
      <c r="L988" s="9" t="s">
        <v>0</v>
      </c>
      <c r="M988" s="16" t="s">
        <v>70</v>
      </c>
      <c r="N988" s="9" t="s">
        <v>1</v>
      </c>
      <c r="O988" s="9" t="s">
        <v>2</v>
      </c>
      <c r="P988" s="9" t="s">
        <v>3</v>
      </c>
      <c r="Q988" s="9" t="s">
        <v>4</v>
      </c>
      <c r="R988" s="9" t="s">
        <v>5</v>
      </c>
      <c r="S988" s="6" t="s">
        <v>6</v>
      </c>
      <c r="T988" s="9" t="s">
        <v>7</v>
      </c>
      <c r="U988" s="9" t="s">
        <v>8</v>
      </c>
      <c r="V988" s="9" t="s">
        <v>71</v>
      </c>
      <c r="Y988" s="3"/>
      <c r="Z988" s="3"/>
      <c r="AA988" s="3"/>
      <c r="AB988" s="3"/>
      <c r="AC988" s="3"/>
      <c r="AH988" s="2"/>
      <c r="AI988" s="2"/>
      <c r="AJ988" s="2"/>
      <c r="AK988" s="2"/>
      <c r="AL988" s="2"/>
      <c r="AM988" s="2"/>
      <c r="AN988" s="2"/>
      <c r="AO988" s="5"/>
      <c r="AP988" s="2"/>
      <c r="AS988" s="2"/>
      <c r="AT988" s="3"/>
    </row>
    <row r="989" spans="1:46" s="17" customFormat="1" x14ac:dyDescent="0.25">
      <c r="A989" s="9" t="s">
        <v>0</v>
      </c>
      <c r="B989" s="16" t="s">
        <v>70</v>
      </c>
      <c r="C989" s="9" t="s">
        <v>1</v>
      </c>
      <c r="D989" s="9" t="s">
        <v>2</v>
      </c>
      <c r="E989" s="9" t="s">
        <v>3</v>
      </c>
      <c r="F989" s="9" t="s">
        <v>4</v>
      </c>
      <c r="G989" s="9" t="s">
        <v>5</v>
      </c>
      <c r="H989" s="6" t="s">
        <v>6</v>
      </c>
      <c r="I989" s="9" t="s">
        <v>7</v>
      </c>
      <c r="J989" s="9" t="s">
        <v>8</v>
      </c>
      <c r="K989" s="9" t="s">
        <v>71</v>
      </c>
      <c r="L989" s="7">
        <v>0.39583333333333331</v>
      </c>
      <c r="M989" s="11">
        <f>(N989-S989)/N989</f>
        <v>0</v>
      </c>
      <c r="N989" s="10">
        <v>83</v>
      </c>
      <c r="O989" s="10">
        <v>83</v>
      </c>
      <c r="P989" s="10">
        <v>83</v>
      </c>
      <c r="Q989" s="11">
        <f>O989/N989</f>
        <v>1</v>
      </c>
      <c r="R989" s="12">
        <f>O989/P989</f>
        <v>1</v>
      </c>
      <c r="S989" s="8">
        <v>83</v>
      </c>
      <c r="T989" s="15">
        <v>83</v>
      </c>
      <c r="U989" s="13">
        <v>1</v>
      </c>
      <c r="V989" s="13" t="s">
        <v>74</v>
      </c>
      <c r="Y989" s="3"/>
      <c r="Z989" s="3"/>
      <c r="AA989" s="3"/>
      <c r="AB989" s="3"/>
      <c r="AC989" s="3"/>
      <c r="AH989" s="2"/>
      <c r="AI989" s="2"/>
      <c r="AJ989" s="2"/>
      <c r="AK989" s="2"/>
      <c r="AL989" s="2"/>
      <c r="AM989" s="2"/>
      <c r="AN989" s="2"/>
      <c r="AO989" s="5"/>
      <c r="AP989" s="2"/>
      <c r="AS989" s="2"/>
      <c r="AT989" s="3"/>
    </row>
    <row r="990" spans="1:46" s="17" customFormat="1" x14ac:dyDescent="0.25">
      <c r="A990" s="7">
        <v>0.39583333333333331</v>
      </c>
      <c r="B990" s="11">
        <v>0</v>
      </c>
      <c r="C990" s="10">
        <v>26</v>
      </c>
      <c r="D990" s="10">
        <v>26</v>
      </c>
      <c r="E990" s="10">
        <v>26</v>
      </c>
      <c r="F990" s="11">
        <v>1</v>
      </c>
      <c r="G990" s="12">
        <v>1</v>
      </c>
      <c r="H990" s="8">
        <v>26</v>
      </c>
      <c r="I990" s="15">
        <v>26</v>
      </c>
      <c r="J990" s="13">
        <v>1</v>
      </c>
      <c r="K990" s="13" t="s">
        <v>74</v>
      </c>
      <c r="L990" s="7">
        <v>0.41666666666666669</v>
      </c>
      <c r="M990" s="11">
        <f t="shared" ref="M990:M992" si="529">(N990-S990)/N990</f>
        <v>5.9523809523809521E-3</v>
      </c>
      <c r="N990" s="10">
        <v>168</v>
      </c>
      <c r="O990" s="10">
        <v>167</v>
      </c>
      <c r="P990" s="14">
        <f t="shared" ref="P990:P996" si="530">N990-N989</f>
        <v>85</v>
      </c>
      <c r="Q990" s="11">
        <f t="shared" ref="Q990:Q993" si="531">O990/N990</f>
        <v>0.99404761904761907</v>
      </c>
      <c r="R990" s="11">
        <f>(O990-O989)/P990</f>
        <v>0.9882352941176471</v>
      </c>
      <c r="S990" s="8">
        <v>167</v>
      </c>
      <c r="T990" s="15">
        <f>S990-S989</f>
        <v>84</v>
      </c>
      <c r="U990" s="13">
        <v>1</v>
      </c>
      <c r="V990" s="13" t="s">
        <v>74</v>
      </c>
      <c r="Y990" s="3"/>
      <c r="Z990" s="3"/>
      <c r="AA990" s="3"/>
      <c r="AB990" s="3"/>
      <c r="AC990" s="3"/>
      <c r="AH990" s="2"/>
      <c r="AI990" s="2"/>
      <c r="AJ990" s="2"/>
      <c r="AK990" s="2"/>
      <c r="AL990" s="2"/>
      <c r="AM990" s="2"/>
      <c r="AN990" s="2"/>
      <c r="AO990" s="5"/>
      <c r="AP990" s="2"/>
      <c r="AS990" s="2"/>
      <c r="AT990" s="3"/>
    </row>
    <row r="991" spans="1:46" s="17" customFormat="1" ht="15" customHeight="1" x14ac:dyDescent="0.25">
      <c r="A991" s="7">
        <v>0.41666666666666669</v>
      </c>
      <c r="B991" s="11">
        <v>2.6666666666666668E-2</v>
      </c>
      <c r="C991" s="10">
        <v>75</v>
      </c>
      <c r="D991" s="10">
        <v>72</v>
      </c>
      <c r="E991" s="14">
        <f>C991-C990</f>
        <v>49</v>
      </c>
      <c r="F991" s="11">
        <v>0.96</v>
      </c>
      <c r="G991" s="11">
        <v>0.93877551020408168</v>
      </c>
      <c r="H991" s="8">
        <v>73</v>
      </c>
      <c r="I991" s="15">
        <v>47</v>
      </c>
      <c r="J991" s="13">
        <v>0.9</v>
      </c>
      <c r="K991" s="13" t="s">
        <v>74</v>
      </c>
      <c r="L991" s="7">
        <v>0.4375</v>
      </c>
      <c r="M991" s="11">
        <f t="shared" si="529"/>
        <v>4.7430830039525688E-2</v>
      </c>
      <c r="N991" s="10">
        <v>253</v>
      </c>
      <c r="O991" s="10">
        <v>236</v>
      </c>
      <c r="P991" s="14">
        <f t="shared" si="530"/>
        <v>85</v>
      </c>
      <c r="Q991" s="11">
        <f t="shared" si="531"/>
        <v>0.93280632411067199</v>
      </c>
      <c r="R991" s="11">
        <f t="shared" ref="R991" si="532">(O991-O990)/P991</f>
        <v>0.81176470588235294</v>
      </c>
      <c r="S991" s="8">
        <v>241</v>
      </c>
      <c r="T991" s="15">
        <f t="shared" ref="T991:T998" si="533">S991-S990</f>
        <v>74</v>
      </c>
      <c r="U991" s="13">
        <v>0.95450000000000002</v>
      </c>
      <c r="V991" s="13" t="s">
        <v>74</v>
      </c>
      <c r="Y991" s="3"/>
      <c r="Z991" s="3"/>
      <c r="AA991" s="3"/>
      <c r="AB991" s="3"/>
      <c r="AC991" s="3"/>
      <c r="AH991" s="2"/>
      <c r="AI991" s="2"/>
      <c r="AJ991" s="2"/>
      <c r="AK991" s="2"/>
      <c r="AL991" s="2"/>
      <c r="AM991" s="2"/>
      <c r="AN991" s="2"/>
      <c r="AO991" s="5"/>
      <c r="AP991" s="2"/>
      <c r="AS991" s="2"/>
      <c r="AT991" s="3"/>
    </row>
    <row r="992" spans="1:46" s="17" customFormat="1" x14ac:dyDescent="0.25">
      <c r="A992" s="7">
        <v>0.4375</v>
      </c>
      <c r="B992" s="11">
        <v>3.2520325203252036E-2</v>
      </c>
      <c r="C992" s="10">
        <v>123</v>
      </c>
      <c r="D992" s="10">
        <v>118</v>
      </c>
      <c r="E992" s="14">
        <f t="shared" ref="E992:E996" si="534">C992-C991</f>
        <v>48</v>
      </c>
      <c r="F992" s="11">
        <v>0.95934959349593496</v>
      </c>
      <c r="G992" s="11">
        <v>0.95833333333333337</v>
      </c>
      <c r="H992" s="8">
        <v>119</v>
      </c>
      <c r="I992" s="15">
        <v>46</v>
      </c>
      <c r="J992" s="13">
        <v>0.94120000000000004</v>
      </c>
      <c r="K992" s="13">
        <v>1</v>
      </c>
      <c r="L992" s="7">
        <v>0.46249999999999997</v>
      </c>
      <c r="M992" s="11">
        <f t="shared" si="529"/>
        <v>3.8235294117647062E-2</v>
      </c>
      <c r="N992" s="10">
        <v>340</v>
      </c>
      <c r="O992" s="10">
        <v>318</v>
      </c>
      <c r="P992" s="14">
        <f t="shared" si="530"/>
        <v>87</v>
      </c>
      <c r="Q992" s="11">
        <f t="shared" si="531"/>
        <v>0.93529411764705883</v>
      </c>
      <c r="R992" s="11">
        <f>(O992-O991)/P992</f>
        <v>0.94252873563218387</v>
      </c>
      <c r="S992" s="8">
        <v>327</v>
      </c>
      <c r="T992" s="15">
        <f t="shared" si="533"/>
        <v>86</v>
      </c>
      <c r="U992" s="13">
        <v>0.90629999999999999</v>
      </c>
      <c r="V992" s="13" t="s">
        <v>74</v>
      </c>
      <c r="Y992" s="3"/>
      <c r="Z992" s="3"/>
      <c r="AA992" s="3"/>
      <c r="AB992" s="3"/>
      <c r="AC992" s="3"/>
      <c r="AH992" s="2"/>
      <c r="AI992" s="2"/>
      <c r="AJ992" s="2"/>
      <c r="AK992" s="2"/>
      <c r="AL992" s="2"/>
      <c r="AM992" s="2"/>
      <c r="AN992" s="2"/>
      <c r="AO992" s="5"/>
      <c r="AP992" s="2"/>
      <c r="AS992" s="2"/>
      <c r="AT992" s="3"/>
    </row>
    <row r="993" spans="1:46" s="17" customFormat="1" x14ac:dyDescent="0.25">
      <c r="A993" s="7">
        <v>0.45833333333333331</v>
      </c>
      <c r="B993" s="11">
        <v>3.2520325203252036E-2</v>
      </c>
      <c r="C993" s="10">
        <v>170</v>
      </c>
      <c r="D993" s="10">
        <v>163</v>
      </c>
      <c r="E993" s="14">
        <f t="shared" si="534"/>
        <v>47</v>
      </c>
      <c r="F993" s="11">
        <v>0.95934959349593496</v>
      </c>
      <c r="G993" s="11">
        <v>0.95744680851063835</v>
      </c>
      <c r="H993" s="8">
        <v>165</v>
      </c>
      <c r="I993" s="15">
        <v>46</v>
      </c>
      <c r="J993" s="13">
        <v>0.90480000000000005</v>
      </c>
      <c r="K993" s="13">
        <v>1</v>
      </c>
      <c r="L993" s="7">
        <v>0.47916666666666669</v>
      </c>
      <c r="M993" s="11">
        <f>(N993-S993)/N993</f>
        <v>3.4246575342465752E-2</v>
      </c>
      <c r="N993" s="10">
        <v>438</v>
      </c>
      <c r="O993" s="10">
        <v>414</v>
      </c>
      <c r="P993" s="14">
        <f t="shared" si="530"/>
        <v>98</v>
      </c>
      <c r="Q993" s="11">
        <f t="shared" si="531"/>
        <v>0.9452054794520548</v>
      </c>
      <c r="R993" s="11">
        <f t="shared" ref="R993:R996" si="535">(O993-O992)/P993</f>
        <v>0.97959183673469385</v>
      </c>
      <c r="S993" s="8">
        <v>423</v>
      </c>
      <c r="T993" s="15">
        <f t="shared" si="533"/>
        <v>96</v>
      </c>
      <c r="U993" s="13">
        <v>0.89739999999999998</v>
      </c>
      <c r="V993" s="13" t="s">
        <v>74</v>
      </c>
      <c r="Y993" s="3"/>
      <c r="Z993" s="3"/>
      <c r="AA993" s="3"/>
      <c r="AB993" s="3"/>
      <c r="AC993" s="3"/>
      <c r="AH993" s="2"/>
      <c r="AI993" s="2"/>
      <c r="AJ993" s="2"/>
      <c r="AK993" s="2"/>
      <c r="AL993" s="2"/>
      <c r="AM993" s="2"/>
      <c r="AN993" s="2"/>
      <c r="AO993" s="5"/>
      <c r="AP993" s="2"/>
      <c r="AS993" s="2"/>
      <c r="AT993" s="3"/>
    </row>
    <row r="994" spans="1:46" s="17" customFormat="1" x14ac:dyDescent="0.25">
      <c r="A994" s="7">
        <v>0.47916666666666669</v>
      </c>
      <c r="B994" s="11">
        <v>2.3255813953488372E-2</v>
      </c>
      <c r="C994" s="10">
        <v>215</v>
      </c>
      <c r="D994" s="10">
        <v>207</v>
      </c>
      <c r="E994" s="14">
        <f t="shared" si="534"/>
        <v>45</v>
      </c>
      <c r="F994" s="11">
        <v>0.96279069767441861</v>
      </c>
      <c r="G994" s="11">
        <v>0.97777777777777775</v>
      </c>
      <c r="H994" s="8">
        <v>210</v>
      </c>
      <c r="I994" s="15">
        <v>45</v>
      </c>
      <c r="J994" s="13">
        <v>0.95450000000000002</v>
      </c>
      <c r="K994" s="13">
        <v>1</v>
      </c>
      <c r="L994" s="7">
        <v>0.5</v>
      </c>
      <c r="M994" s="11">
        <f t="shared" ref="M994:M1000" si="536">(N994-S994)/N994</f>
        <v>3.2818532818532815E-2</v>
      </c>
      <c r="N994" s="10">
        <v>518</v>
      </c>
      <c r="O994" s="10">
        <v>492</v>
      </c>
      <c r="P994" s="14">
        <f t="shared" si="530"/>
        <v>80</v>
      </c>
      <c r="Q994" s="11">
        <f>O994/N994</f>
        <v>0.9498069498069498</v>
      </c>
      <c r="R994" s="11">
        <f t="shared" si="535"/>
        <v>0.97499999999999998</v>
      </c>
      <c r="S994" s="8">
        <v>501</v>
      </c>
      <c r="T994" s="15">
        <f t="shared" si="533"/>
        <v>78</v>
      </c>
      <c r="U994" s="13">
        <v>0.90700000000000003</v>
      </c>
      <c r="V994" s="13" t="s">
        <v>74</v>
      </c>
      <c r="Y994" s="3"/>
      <c r="Z994" s="3"/>
      <c r="AA994" s="3"/>
      <c r="AB994" s="3"/>
      <c r="AC994" s="3"/>
      <c r="AH994" s="2"/>
      <c r="AI994" s="2"/>
      <c r="AJ994" s="2"/>
      <c r="AK994" s="2"/>
      <c r="AL994" s="2"/>
      <c r="AM994" s="2"/>
      <c r="AN994" s="2"/>
      <c r="AO994" s="5"/>
      <c r="AP994" s="2"/>
      <c r="AS994" s="2"/>
      <c r="AT994" s="3"/>
    </row>
    <row r="995" spans="1:46" s="17" customFormat="1" x14ac:dyDescent="0.25">
      <c r="A995" s="7">
        <v>0.5</v>
      </c>
      <c r="B995" s="11">
        <v>2.0491803278688523E-2</v>
      </c>
      <c r="C995" s="10">
        <v>244</v>
      </c>
      <c r="D995" s="10">
        <v>236</v>
      </c>
      <c r="E995" s="14">
        <f t="shared" si="534"/>
        <v>29</v>
      </c>
      <c r="F995" s="11">
        <v>0.96721311475409832</v>
      </c>
      <c r="G995" s="11">
        <v>1</v>
      </c>
      <c r="H995" s="8">
        <v>239</v>
      </c>
      <c r="I995" s="15">
        <v>29</v>
      </c>
      <c r="J995" s="13">
        <v>0.95650000000000002</v>
      </c>
      <c r="K995" s="13">
        <v>1</v>
      </c>
      <c r="L995" s="7">
        <v>0.52083333333333337</v>
      </c>
      <c r="M995" s="11">
        <f t="shared" si="536"/>
        <v>3.5211267605633804E-2</v>
      </c>
      <c r="N995" s="10">
        <v>568</v>
      </c>
      <c r="O995" s="10">
        <v>535</v>
      </c>
      <c r="P995" s="14">
        <f t="shared" si="530"/>
        <v>50</v>
      </c>
      <c r="Q995" s="11">
        <f t="shared" ref="Q995:Q996" si="537">O995/N995</f>
        <v>0.94190140845070425</v>
      </c>
      <c r="R995" s="11">
        <f t="shared" si="535"/>
        <v>0.86</v>
      </c>
      <c r="S995" s="8">
        <v>548</v>
      </c>
      <c r="T995" s="15">
        <f t="shared" si="533"/>
        <v>47</v>
      </c>
      <c r="U995" s="13">
        <v>0.8125</v>
      </c>
      <c r="V995" s="13" t="s">
        <v>74</v>
      </c>
      <c r="Y995" s="3"/>
      <c r="Z995" s="3"/>
      <c r="AA995" s="3"/>
      <c r="AB995" s="3"/>
      <c r="AC995" s="3"/>
      <c r="AH995" s="2"/>
      <c r="AI995" s="2"/>
      <c r="AJ995" s="2"/>
      <c r="AK995" s="2"/>
      <c r="AL995" s="2"/>
      <c r="AM995" s="2"/>
      <c r="AN995" s="2"/>
      <c r="AO995" s="5"/>
      <c r="AP995" s="2"/>
      <c r="AS995" s="2"/>
      <c r="AT995" s="3"/>
    </row>
    <row r="996" spans="1:46" s="17" customFormat="1" x14ac:dyDescent="0.25">
      <c r="A996" s="7">
        <v>0.52083333333333337</v>
      </c>
      <c r="B996" s="11">
        <v>2.1428571428571429E-2</v>
      </c>
      <c r="C996" s="10">
        <v>280</v>
      </c>
      <c r="D996" s="10">
        <v>271</v>
      </c>
      <c r="E996" s="14">
        <f t="shared" si="534"/>
        <v>36</v>
      </c>
      <c r="F996" s="11">
        <v>0.96785714285714286</v>
      </c>
      <c r="G996" s="11">
        <v>0.97222222222222221</v>
      </c>
      <c r="H996" s="8">
        <v>274</v>
      </c>
      <c r="I996" s="15">
        <v>35</v>
      </c>
      <c r="J996" s="13">
        <v>0.96</v>
      </c>
      <c r="K996" s="13">
        <v>1</v>
      </c>
      <c r="L996" s="7">
        <v>0.54166666666666696</v>
      </c>
      <c r="M996" s="11">
        <f t="shared" si="536"/>
        <v>4.472843450479233E-2</v>
      </c>
      <c r="N996" s="10">
        <v>626</v>
      </c>
      <c r="O996" s="10">
        <v>583</v>
      </c>
      <c r="P996" s="14">
        <f t="shared" si="530"/>
        <v>58</v>
      </c>
      <c r="Q996" s="11">
        <f t="shared" si="537"/>
        <v>0.93130990415335468</v>
      </c>
      <c r="R996" s="11">
        <f t="shared" si="535"/>
        <v>0.82758620689655171</v>
      </c>
      <c r="S996" s="8">
        <v>598</v>
      </c>
      <c r="T996" s="15">
        <f t="shared" si="533"/>
        <v>50</v>
      </c>
      <c r="U996" s="13">
        <v>0.78569999999999995</v>
      </c>
      <c r="V996" s="13" t="s">
        <v>74</v>
      </c>
      <c r="Y996" s="3"/>
      <c r="Z996" s="3"/>
      <c r="AA996" s="3"/>
      <c r="AB996" s="3"/>
      <c r="AC996" s="3"/>
      <c r="AH996" s="2"/>
      <c r="AI996" s="2"/>
      <c r="AJ996" s="2"/>
      <c r="AK996" s="2"/>
      <c r="AL996" s="2"/>
      <c r="AM996" s="2"/>
      <c r="AN996" s="2"/>
      <c r="AO996" s="5"/>
      <c r="AP996" s="2"/>
      <c r="AS996" s="2"/>
      <c r="AT996" s="3"/>
    </row>
    <row r="997" spans="1:46" s="17" customFormat="1" x14ac:dyDescent="0.25">
      <c r="A997" s="7">
        <v>0.54166666666666696</v>
      </c>
      <c r="B997" s="11" t="e">
        <f t="shared" ref="B997" si="538">(C997-H997)/C997</f>
        <v>#DIV/0!</v>
      </c>
      <c r="C997" s="10"/>
      <c r="D997" s="10"/>
      <c r="E997" s="14"/>
      <c r="F997" s="11"/>
      <c r="G997" s="11"/>
      <c r="H997" s="8"/>
      <c r="I997" s="15"/>
      <c r="J997" s="13"/>
      <c r="K997" s="13"/>
      <c r="L997" s="7">
        <v>0.5625</v>
      </c>
      <c r="M997" s="11">
        <f t="shared" si="536"/>
        <v>3.8632986627043092E-2</v>
      </c>
      <c r="N997" s="10">
        <v>673</v>
      </c>
      <c r="O997" s="10">
        <v>632</v>
      </c>
      <c r="P997" s="14">
        <f>O997-O996</f>
        <v>49</v>
      </c>
      <c r="Q997" s="11">
        <f>O997/N997</f>
        <v>0.93907875185735512</v>
      </c>
      <c r="R997" s="11">
        <f>(O997-O996)/P997</f>
        <v>1</v>
      </c>
      <c r="S997" s="8">
        <v>647</v>
      </c>
      <c r="T997" s="15">
        <f t="shared" si="533"/>
        <v>49</v>
      </c>
      <c r="U997" s="13">
        <v>0.8</v>
      </c>
      <c r="V997" s="13" t="s">
        <v>74</v>
      </c>
      <c r="Y997" s="3"/>
      <c r="Z997" s="3"/>
      <c r="AA997" s="3"/>
      <c r="AB997" s="3"/>
      <c r="AC997" s="3"/>
      <c r="AH997" s="2"/>
      <c r="AI997" s="2"/>
      <c r="AJ997" s="2"/>
      <c r="AK997" s="2"/>
      <c r="AL997" s="2"/>
      <c r="AM997" s="2"/>
      <c r="AN997" s="2"/>
      <c r="AO997" s="5"/>
      <c r="AP997" s="2"/>
      <c r="AS997" s="2"/>
      <c r="AT997" s="3"/>
    </row>
    <row r="998" spans="1:46" s="17" customFormat="1" x14ac:dyDescent="0.25">
      <c r="A998" s="7">
        <v>0.5625</v>
      </c>
      <c r="B998" s="11">
        <v>1.7492711370262391E-2</v>
      </c>
      <c r="C998" s="10">
        <v>343</v>
      </c>
      <c r="D998" s="10">
        <v>325</v>
      </c>
      <c r="E998" s="14">
        <f>C998-C996</f>
        <v>63</v>
      </c>
      <c r="F998" s="11">
        <v>0.94752186588921283</v>
      </c>
      <c r="G998" s="11">
        <v>1</v>
      </c>
      <c r="H998" s="8">
        <v>337</v>
      </c>
      <c r="I998" s="15">
        <f>H998-H996</f>
        <v>63</v>
      </c>
      <c r="J998" s="13">
        <v>0.96430000000000005</v>
      </c>
      <c r="K998" s="13">
        <v>1</v>
      </c>
      <c r="L998" s="7">
        <v>0.58333333333333337</v>
      </c>
      <c r="M998" s="11">
        <f t="shared" si="536"/>
        <v>3.5230352303523033E-2</v>
      </c>
      <c r="N998" s="10">
        <v>738</v>
      </c>
      <c r="O998" s="10">
        <v>697</v>
      </c>
      <c r="P998" s="14">
        <f>O998-O997</f>
        <v>65</v>
      </c>
      <c r="Q998" s="11">
        <f>O998/N998</f>
        <v>0.94444444444444442</v>
      </c>
      <c r="R998" s="11">
        <f>(O998-O997)/P998</f>
        <v>1</v>
      </c>
      <c r="S998" s="8">
        <v>712</v>
      </c>
      <c r="T998" s="15">
        <f t="shared" si="533"/>
        <v>65</v>
      </c>
      <c r="U998" s="13">
        <v>0.8286</v>
      </c>
      <c r="V998" s="13" t="s">
        <v>74</v>
      </c>
      <c r="Y998" s="3"/>
      <c r="Z998" s="3"/>
      <c r="AA998" s="3"/>
      <c r="AB998" s="3"/>
      <c r="AC998" s="3"/>
      <c r="AH998" s="2"/>
      <c r="AI998" s="2"/>
      <c r="AJ998" s="2"/>
      <c r="AK998" s="2"/>
      <c r="AL998" s="2"/>
      <c r="AM998" s="2"/>
      <c r="AN998" s="2"/>
      <c r="AO998" s="5"/>
      <c r="AP998" s="2"/>
      <c r="AS998" s="2"/>
      <c r="AT998" s="3"/>
    </row>
    <row r="999" spans="1:46" s="17" customFormat="1" x14ac:dyDescent="0.25">
      <c r="A999" s="7">
        <v>0.58333333333333337</v>
      </c>
      <c r="B999" s="11">
        <f t="shared" ref="B999:B1000" si="539">(C999-H999)/C999</f>
        <v>1.6042780748663103E-2</v>
      </c>
      <c r="C999" s="10">
        <v>374</v>
      </c>
      <c r="D999" s="10">
        <v>356</v>
      </c>
      <c r="E999" s="14">
        <f>C999-C998</f>
        <v>31</v>
      </c>
      <c r="F999" s="11">
        <f>D999/C999</f>
        <v>0.95187165775401072</v>
      </c>
      <c r="G999" s="11">
        <f>(D999-D998)/E999</f>
        <v>1</v>
      </c>
      <c r="H999" s="8">
        <v>368</v>
      </c>
      <c r="I999" s="15">
        <f t="shared" ref="I999:I1007" si="540">H999-H998</f>
        <v>31</v>
      </c>
      <c r="J999" s="13">
        <v>0.96970000000000001</v>
      </c>
      <c r="K999" s="13">
        <v>1</v>
      </c>
      <c r="L999" s="7">
        <v>0.60416666666666663</v>
      </c>
      <c r="M999" s="11">
        <f t="shared" si="536"/>
        <v>3.4134007585335017E-2</v>
      </c>
      <c r="N999" s="10">
        <v>791</v>
      </c>
      <c r="O999" s="10">
        <v>749</v>
      </c>
      <c r="P999" s="14">
        <f>O999-O998</f>
        <v>52</v>
      </c>
      <c r="Q999" s="11">
        <f>O999/N999</f>
        <v>0.94690265486725667</v>
      </c>
      <c r="R999" s="11">
        <f>(O999-O998)/P999</f>
        <v>1</v>
      </c>
      <c r="S999" s="8">
        <v>764</v>
      </c>
      <c r="T999" s="15">
        <f>S999-S998</f>
        <v>52</v>
      </c>
      <c r="U999" s="13">
        <v>0.84</v>
      </c>
      <c r="V999" s="13" t="s">
        <v>74</v>
      </c>
      <c r="Y999" s="3"/>
      <c r="Z999" s="3"/>
      <c r="AA999" s="3"/>
      <c r="AB999" s="3"/>
      <c r="AC999" s="3"/>
      <c r="AH999" s="2"/>
      <c r="AI999" s="2"/>
      <c r="AJ999" s="2"/>
      <c r="AK999" s="2"/>
      <c r="AL999" s="2"/>
      <c r="AM999" s="2"/>
      <c r="AN999" s="2"/>
      <c r="AO999" s="5"/>
      <c r="AP999" s="2"/>
      <c r="AS999" s="2"/>
      <c r="AT999" s="3"/>
    </row>
    <row r="1000" spans="1:46" s="17" customFormat="1" x14ac:dyDescent="0.25">
      <c r="A1000" s="7">
        <v>0.60416666666666663</v>
      </c>
      <c r="B1000" s="11">
        <f t="shared" si="539"/>
        <v>1.4705882352941176E-2</v>
      </c>
      <c r="C1000" s="10">
        <v>408</v>
      </c>
      <c r="D1000" s="10">
        <v>390</v>
      </c>
      <c r="E1000" s="14">
        <f t="shared" ref="E1000:E1002" si="541">C1000-C999</f>
        <v>34</v>
      </c>
      <c r="F1000" s="11">
        <f>D1000/C1000</f>
        <v>0.95588235294117652</v>
      </c>
      <c r="G1000" s="11">
        <f>(D1000-D999)/E1000</f>
        <v>1</v>
      </c>
      <c r="H1000" s="8">
        <v>402</v>
      </c>
      <c r="I1000" s="15">
        <f t="shared" si="540"/>
        <v>34</v>
      </c>
      <c r="J1000" s="13">
        <v>0.97499999999999998</v>
      </c>
      <c r="K1000" s="13">
        <v>1</v>
      </c>
      <c r="L1000" s="7">
        <v>0.625</v>
      </c>
      <c r="M1000" s="11">
        <f t="shared" si="536"/>
        <v>3.3448673587081888E-2</v>
      </c>
      <c r="N1000" s="10">
        <v>867</v>
      </c>
      <c r="O1000" s="10">
        <v>823</v>
      </c>
      <c r="P1000" s="14">
        <f>O1000-O999</f>
        <v>74</v>
      </c>
      <c r="Q1000" s="11">
        <f>O1000/N1000</f>
        <v>0.94925028835063441</v>
      </c>
      <c r="R1000" s="11">
        <f>(O1000-O999)/P1000</f>
        <v>1</v>
      </c>
      <c r="S1000" s="8">
        <v>838</v>
      </c>
      <c r="T1000" s="15">
        <f>S1000-S999</f>
        <v>74</v>
      </c>
      <c r="U1000" s="13">
        <v>0.85189999999999999</v>
      </c>
      <c r="V1000" s="13">
        <v>1</v>
      </c>
      <c r="Y1000" s="3"/>
      <c r="Z1000" s="3"/>
      <c r="AA1000" s="3"/>
      <c r="AB1000" s="3"/>
      <c r="AC1000" s="3"/>
      <c r="AH1000" s="2"/>
      <c r="AI1000" s="2"/>
      <c r="AJ1000" s="2"/>
      <c r="AK1000" s="2"/>
      <c r="AL1000" s="2"/>
      <c r="AM1000" s="2"/>
      <c r="AN1000" s="2"/>
      <c r="AO1000" s="5"/>
      <c r="AP1000" s="2"/>
      <c r="AS1000" s="2"/>
      <c r="AT1000" s="3"/>
    </row>
    <row r="1001" spans="1:46" s="17" customFormat="1" x14ac:dyDescent="0.25">
      <c r="A1001" s="7">
        <v>0.62847222222222221</v>
      </c>
      <c r="B1001" s="11">
        <f>(C1001-H1001)/C1001</f>
        <v>2.569593147751606E-2</v>
      </c>
      <c r="C1001" s="10">
        <v>467</v>
      </c>
      <c r="D1001" s="10">
        <v>441</v>
      </c>
      <c r="E1001" s="14">
        <f t="shared" si="541"/>
        <v>59</v>
      </c>
      <c r="F1001" s="11">
        <f>D1001/C1001</f>
        <v>0.94432548179871523</v>
      </c>
      <c r="G1001" s="11">
        <f>(D1001-D1000)/E1001</f>
        <v>0.86440677966101698</v>
      </c>
      <c r="H1001" s="8">
        <v>455</v>
      </c>
      <c r="I1001" s="15">
        <f t="shared" si="540"/>
        <v>53</v>
      </c>
      <c r="J1001" s="13">
        <v>0.95830000000000004</v>
      </c>
      <c r="K1001" s="13">
        <v>1</v>
      </c>
      <c r="L1001" s="7">
        <v>0.64583333333333337</v>
      </c>
      <c r="M1001" s="11">
        <f>(N1001-S1001)/N1001</f>
        <v>3.118279569892473E-2</v>
      </c>
      <c r="N1001" s="10">
        <v>930</v>
      </c>
      <c r="O1001" s="10">
        <v>886</v>
      </c>
      <c r="P1001" s="14">
        <f t="shared" ref="P1001:P1006" si="542">O1001-O1000</f>
        <v>63</v>
      </c>
      <c r="Q1001" s="11">
        <f t="shared" ref="Q1001:Q1003" si="543">O1001/N1001</f>
        <v>0.95268817204301071</v>
      </c>
      <c r="R1001" s="11">
        <f>(O1001-O1000)/P1001</f>
        <v>1</v>
      </c>
      <c r="S1001" s="8">
        <v>901</v>
      </c>
      <c r="T1001" s="15">
        <f t="shared" ref="T1001:T1003" si="544">S1001-S1000</f>
        <v>63</v>
      </c>
      <c r="U1001" s="13">
        <v>0.85880000000000001</v>
      </c>
      <c r="V1001" s="13">
        <v>1</v>
      </c>
      <c r="Y1001" s="3"/>
      <c r="Z1001" s="3"/>
      <c r="AA1001" s="3"/>
      <c r="AB1001" s="3"/>
      <c r="AC1001" s="3"/>
      <c r="AH1001" s="2"/>
      <c r="AI1001" s="2"/>
      <c r="AJ1001" s="2"/>
      <c r="AK1001" s="2"/>
      <c r="AL1001" s="2"/>
      <c r="AM1001" s="2"/>
      <c r="AN1001" s="2"/>
      <c r="AO1001" s="5"/>
      <c r="AP1001" s="2"/>
      <c r="AS1001" s="2"/>
      <c r="AT1001" s="3"/>
    </row>
    <row r="1002" spans="1:46" s="17" customFormat="1" x14ac:dyDescent="0.25">
      <c r="A1002" s="7">
        <v>0.64583333333333337</v>
      </c>
      <c r="B1002" s="11">
        <f>(C1002-H1002)/C1002</f>
        <v>2.4390243902439025E-2</v>
      </c>
      <c r="C1002" s="10">
        <v>492</v>
      </c>
      <c r="D1002" s="10">
        <v>466</v>
      </c>
      <c r="E1002" s="14">
        <f t="shared" si="541"/>
        <v>25</v>
      </c>
      <c r="F1002" s="11">
        <f t="shared" ref="F1002:F1004" si="545">D1002/C1002</f>
        <v>0.94715447154471544</v>
      </c>
      <c r="G1002" s="11">
        <f>(D1002-D1001)/E1002</f>
        <v>1</v>
      </c>
      <c r="H1002" s="8">
        <v>480</v>
      </c>
      <c r="I1002" s="15">
        <f t="shared" si="540"/>
        <v>25</v>
      </c>
      <c r="J1002" s="13">
        <v>0.96150000000000002</v>
      </c>
      <c r="K1002" s="13">
        <v>1</v>
      </c>
      <c r="L1002" s="7">
        <v>0.66666666666666663</v>
      </c>
      <c r="M1002" s="11">
        <f t="shared" ref="M1002:M1006" si="546">(N1002-S1002)/N1002</f>
        <v>2.976190476190476E-2</v>
      </c>
      <c r="N1002" s="10">
        <v>1008</v>
      </c>
      <c r="O1002" s="10">
        <v>963</v>
      </c>
      <c r="P1002" s="14">
        <f t="shared" si="542"/>
        <v>77</v>
      </c>
      <c r="Q1002" s="11">
        <f t="shared" si="543"/>
        <v>0.9553571428571429</v>
      </c>
      <c r="R1002" s="11">
        <f t="shared" ref="R1002:R1003" si="547">(O1002-O1001)/P1002</f>
        <v>1</v>
      </c>
      <c r="S1002" s="8">
        <v>978</v>
      </c>
      <c r="T1002" s="15">
        <f t="shared" si="544"/>
        <v>77</v>
      </c>
      <c r="U1002" s="13">
        <v>0.86519999999999997</v>
      </c>
      <c r="V1002" s="13">
        <v>1</v>
      </c>
      <c r="Y1002" s="3"/>
      <c r="Z1002" s="3"/>
      <c r="AA1002" s="3"/>
      <c r="AB1002" s="3"/>
      <c r="AC1002" s="3"/>
      <c r="AH1002" s="2"/>
      <c r="AI1002" s="2"/>
      <c r="AJ1002" s="2"/>
      <c r="AK1002" s="2"/>
      <c r="AL1002" s="2"/>
      <c r="AM1002" s="2"/>
      <c r="AN1002" s="2"/>
      <c r="AO1002" s="5"/>
      <c r="AP1002" s="2"/>
      <c r="AS1002" s="2"/>
      <c r="AT1002" s="3"/>
    </row>
    <row r="1003" spans="1:46" s="17" customFormat="1" x14ac:dyDescent="0.25">
      <c r="A1003" s="7">
        <v>0.66666666666666663</v>
      </c>
      <c r="B1003" s="11">
        <f t="shared" ref="B1003:B1005" si="548">(C1003-H1003)/C1003</f>
        <v>2.321083172147002E-2</v>
      </c>
      <c r="C1003" s="10">
        <v>517</v>
      </c>
      <c r="D1003" s="10">
        <v>491</v>
      </c>
      <c r="E1003" s="14">
        <f>C1003-C1002</f>
        <v>25</v>
      </c>
      <c r="F1003" s="11">
        <f t="shared" si="545"/>
        <v>0.94970986460348161</v>
      </c>
      <c r="G1003" s="11">
        <f t="shared" ref="G1003" si="549">(D1003-D1002)/E1003</f>
        <v>1</v>
      </c>
      <c r="H1003" s="8">
        <v>505</v>
      </c>
      <c r="I1003" s="15">
        <f t="shared" si="540"/>
        <v>25</v>
      </c>
      <c r="J1003" s="5">
        <f>J998</f>
        <v>0.96430000000000005</v>
      </c>
      <c r="K1003" s="13">
        <v>1</v>
      </c>
      <c r="L1003" s="7">
        <v>0.6875</v>
      </c>
      <c r="M1003" s="11">
        <f t="shared" si="546"/>
        <v>2.9684601113172542E-2</v>
      </c>
      <c r="N1003" s="10">
        <v>1078</v>
      </c>
      <c r="O1003" s="10">
        <v>1031</v>
      </c>
      <c r="P1003" s="14">
        <f t="shared" si="542"/>
        <v>68</v>
      </c>
      <c r="Q1003" s="11">
        <f t="shared" si="543"/>
        <v>0.95640074211502779</v>
      </c>
      <c r="R1003" s="11">
        <f t="shared" si="547"/>
        <v>1</v>
      </c>
      <c r="S1003" s="8">
        <v>1046</v>
      </c>
      <c r="T1003" s="15">
        <f t="shared" si="544"/>
        <v>68</v>
      </c>
      <c r="U1003" s="13">
        <v>0.87129999999999996</v>
      </c>
      <c r="V1003" s="13">
        <v>1</v>
      </c>
      <c r="Y1003" s="3"/>
      <c r="Z1003" s="3"/>
      <c r="AA1003" s="3"/>
      <c r="AB1003" s="3"/>
      <c r="AC1003" s="3"/>
      <c r="AH1003" s="2"/>
      <c r="AI1003" s="2"/>
      <c r="AJ1003" s="2"/>
      <c r="AK1003" s="2"/>
      <c r="AL1003" s="2"/>
      <c r="AM1003" s="2"/>
      <c r="AN1003" s="2"/>
      <c r="AO1003" s="5"/>
      <c r="AP1003" s="2"/>
      <c r="AS1003" s="2"/>
      <c r="AT1003" s="3"/>
    </row>
    <row r="1004" spans="1:46" s="17" customFormat="1" x14ac:dyDescent="0.25">
      <c r="A1004" s="7">
        <v>0.6875</v>
      </c>
      <c r="B1004" s="11">
        <f t="shared" si="548"/>
        <v>2.6881720430107527E-2</v>
      </c>
      <c r="C1004" s="10">
        <v>558</v>
      </c>
      <c r="D1004" s="10">
        <v>528</v>
      </c>
      <c r="E1004" s="14">
        <f t="shared" ref="E1004" si="550">C1004-C1003</f>
        <v>41</v>
      </c>
      <c r="F1004" s="11">
        <f t="shared" si="545"/>
        <v>0.94623655913978499</v>
      </c>
      <c r="G1004" s="11">
        <f>(D1004-D1003)/E1004</f>
        <v>0.90243902439024393</v>
      </c>
      <c r="H1004" s="8">
        <v>543</v>
      </c>
      <c r="I1004" s="15">
        <f t="shared" si="540"/>
        <v>38</v>
      </c>
      <c r="J1004" s="13">
        <v>0.96550000000000002</v>
      </c>
      <c r="K1004" s="13">
        <v>1</v>
      </c>
      <c r="L1004" s="7">
        <v>0.70833333333333337</v>
      </c>
      <c r="M1004" s="11">
        <f t="shared" si="546"/>
        <v>3.1277150304083408E-2</v>
      </c>
      <c r="N1004" s="10">
        <v>1151</v>
      </c>
      <c r="O1004" s="10">
        <v>1100</v>
      </c>
      <c r="P1004" s="14">
        <f t="shared" si="542"/>
        <v>69</v>
      </c>
      <c r="Q1004" s="11">
        <f>O1004/N1004</f>
        <v>0.95569070373588183</v>
      </c>
      <c r="R1004" s="11">
        <f>(O1004-O1003)/P1004</f>
        <v>1</v>
      </c>
      <c r="S1004" s="8">
        <v>1115</v>
      </c>
      <c r="T1004" s="15">
        <f>S1004-S1003</f>
        <v>69</v>
      </c>
      <c r="U1004" s="13">
        <v>0.85980000000000001</v>
      </c>
      <c r="V1004" s="13">
        <v>1</v>
      </c>
      <c r="Y1004" s="3"/>
      <c r="Z1004" s="3"/>
      <c r="AA1004" s="3"/>
      <c r="AB1004" s="3"/>
      <c r="AC1004" s="3"/>
      <c r="AH1004" s="2"/>
      <c r="AI1004" s="2"/>
      <c r="AJ1004" s="2"/>
      <c r="AK1004" s="2"/>
      <c r="AL1004" s="2"/>
      <c r="AM1004" s="2"/>
      <c r="AN1004" s="2"/>
      <c r="AO1004" s="5"/>
      <c r="AP1004" s="2"/>
      <c r="AS1004" s="2"/>
      <c r="AT1004" s="3"/>
    </row>
    <row r="1005" spans="1:46" s="17" customFormat="1" x14ac:dyDescent="0.25">
      <c r="A1005" s="7">
        <v>0.70833333333333337</v>
      </c>
      <c r="B1005" s="11">
        <f t="shared" si="548"/>
        <v>2.5728987993138937E-2</v>
      </c>
      <c r="C1005" s="10">
        <v>583</v>
      </c>
      <c r="D1005" s="10">
        <v>553</v>
      </c>
      <c r="E1005" s="14">
        <f>C1005-C1004</f>
        <v>25</v>
      </c>
      <c r="F1005" s="11">
        <f>D1005/C1005</f>
        <v>0.94854202401372212</v>
      </c>
      <c r="G1005" s="11">
        <f>(D1005-D1004)/E1005</f>
        <v>1</v>
      </c>
      <c r="H1005" s="8">
        <v>568</v>
      </c>
      <c r="I1005" s="15">
        <f t="shared" si="540"/>
        <v>25</v>
      </c>
      <c r="J1005" s="13">
        <v>0.96609999999999996</v>
      </c>
      <c r="K1005" s="13">
        <v>1</v>
      </c>
      <c r="L1005" s="7">
        <v>0.72916666666666663</v>
      </c>
      <c r="M1005" s="11">
        <f t="shared" si="546"/>
        <v>3.2046014790468362E-2</v>
      </c>
      <c r="N1005" s="10">
        <v>1217</v>
      </c>
      <c r="O1005" s="10">
        <v>1158</v>
      </c>
      <c r="P1005" s="14">
        <f t="shared" si="542"/>
        <v>58</v>
      </c>
      <c r="Q1005" s="11">
        <f t="shared" ref="Q1005:Q1006" si="551">O1005/N1005</f>
        <v>0.95152013147082992</v>
      </c>
      <c r="R1005" s="11">
        <v>0.95694864048338368</v>
      </c>
      <c r="S1005" s="8">
        <v>1178</v>
      </c>
      <c r="T1005" s="15">
        <f t="shared" ref="T1005:T1006" si="552">S1005-S1004</f>
        <v>63</v>
      </c>
      <c r="U1005" s="13">
        <v>0.85089999999999999</v>
      </c>
      <c r="V1005" s="13">
        <v>1</v>
      </c>
      <c r="Y1005" s="3"/>
      <c r="Z1005" s="3"/>
      <c r="AA1005" s="3"/>
      <c r="AB1005" s="3"/>
      <c r="AC1005" s="3"/>
      <c r="AH1005" s="2"/>
      <c r="AI1005" s="2"/>
      <c r="AJ1005" s="2"/>
      <c r="AK1005" s="2"/>
      <c r="AL1005" s="2"/>
      <c r="AM1005" s="2"/>
      <c r="AN1005" s="2"/>
      <c r="AO1005" s="5"/>
      <c r="AP1005" s="2"/>
      <c r="AS1005" s="2"/>
      <c r="AT1005" s="3"/>
    </row>
    <row r="1006" spans="1:46" s="17" customFormat="1" x14ac:dyDescent="0.25">
      <c r="A1006" s="7">
        <v>0.72916666666666663</v>
      </c>
      <c r="B1006" s="11">
        <f>(D1007-H1006)/D1007</f>
        <v>1.0033444816053512E-2</v>
      </c>
      <c r="C1006" s="10">
        <v>605</v>
      </c>
      <c r="D1006" s="10">
        <v>577</v>
      </c>
      <c r="E1006" s="14">
        <v>24</v>
      </c>
      <c r="F1006" s="11">
        <f>D1006/D1007</f>
        <v>0.96488294314381273</v>
      </c>
      <c r="G1006" s="11">
        <f>(D1006-D1005)/E1006</f>
        <v>1</v>
      </c>
      <c r="H1006" s="8">
        <v>592</v>
      </c>
      <c r="I1006" s="15">
        <f t="shared" si="540"/>
        <v>24</v>
      </c>
      <c r="J1006" s="13">
        <v>0.96719999999999995</v>
      </c>
      <c r="K1006" s="13">
        <v>1</v>
      </c>
      <c r="L1006" s="7">
        <v>0.75</v>
      </c>
      <c r="M1006" s="11">
        <f t="shared" si="546"/>
        <v>3.2025620496397116E-2</v>
      </c>
      <c r="N1006" s="10">
        <v>1249</v>
      </c>
      <c r="O1006" s="10">
        <v>1189</v>
      </c>
      <c r="P1006" s="14">
        <f t="shared" si="542"/>
        <v>31</v>
      </c>
      <c r="Q1006" s="11">
        <f t="shared" si="551"/>
        <v>0.95196156925540432</v>
      </c>
      <c r="R1006" s="11">
        <f t="shared" ref="R1006" si="553">(O1006-O1005)/P1006</f>
        <v>1</v>
      </c>
      <c r="S1006" s="8">
        <v>1209</v>
      </c>
      <c r="T1006" s="15">
        <f t="shared" si="552"/>
        <v>31</v>
      </c>
      <c r="U1006" s="13">
        <v>0.85340000000000005</v>
      </c>
      <c r="V1006" s="13">
        <v>1</v>
      </c>
      <c r="Y1006" s="3"/>
      <c r="Z1006" s="3"/>
      <c r="AA1006" s="3"/>
      <c r="AB1006" s="3"/>
      <c r="AC1006" s="3"/>
      <c r="AH1006" s="2"/>
      <c r="AI1006" s="2"/>
      <c r="AJ1006" s="2"/>
      <c r="AK1006" s="2"/>
      <c r="AL1006" s="2"/>
      <c r="AM1006" s="2"/>
      <c r="AN1006" s="2"/>
      <c r="AO1006" s="5"/>
      <c r="AP1006" s="2"/>
      <c r="AS1006" s="2"/>
      <c r="AT1006" s="3"/>
    </row>
    <row r="1007" spans="1:46" s="17" customFormat="1" x14ac:dyDescent="0.25">
      <c r="A1007" s="7">
        <v>0.75</v>
      </c>
      <c r="B1007" s="11">
        <f t="shared" ref="B1007" si="554">(C1007-H1007)/C1007</f>
        <v>2.6984126984126985E-2</v>
      </c>
      <c r="C1007" s="10">
        <v>630</v>
      </c>
      <c r="D1007" s="10">
        <v>598</v>
      </c>
      <c r="E1007" s="14">
        <f>C1007-C1006</f>
        <v>25</v>
      </c>
      <c r="F1007" s="11">
        <f>D1006/D1007</f>
        <v>0.96488294314381273</v>
      </c>
      <c r="G1007" s="11">
        <f>(D1007-D1006)/E1007</f>
        <v>0.84</v>
      </c>
      <c r="H1007" s="8">
        <v>613</v>
      </c>
      <c r="I1007" s="15">
        <f t="shared" si="540"/>
        <v>21</v>
      </c>
      <c r="J1007" s="13">
        <v>0.9677</v>
      </c>
      <c r="K1007" s="13">
        <v>1</v>
      </c>
      <c r="Y1007" s="3"/>
      <c r="Z1007" s="3"/>
      <c r="AA1007" s="3"/>
      <c r="AB1007" s="3"/>
      <c r="AC1007" s="3"/>
      <c r="AH1007" s="2"/>
      <c r="AI1007" s="2"/>
      <c r="AJ1007" s="2"/>
      <c r="AK1007" s="2"/>
      <c r="AL1007" s="2"/>
      <c r="AM1007" s="2"/>
      <c r="AN1007" s="2"/>
      <c r="AO1007" s="5"/>
      <c r="AP1007" s="2"/>
      <c r="AS1007" s="2"/>
      <c r="AT1007" s="3"/>
    </row>
    <row r="1008" spans="1:46" s="17" customFormat="1" x14ac:dyDescent="0.15">
      <c r="F1008" s="2"/>
      <c r="L1008" s="35">
        <v>43849</v>
      </c>
      <c r="M1008" s="36"/>
      <c r="N1008" s="36"/>
      <c r="O1008" s="36"/>
      <c r="P1008" s="36"/>
      <c r="Q1008" s="36"/>
      <c r="R1008" s="37"/>
      <c r="Y1008" s="3"/>
      <c r="Z1008" s="3"/>
      <c r="AA1008" s="3"/>
      <c r="AB1008" s="3"/>
      <c r="AC1008" s="3"/>
      <c r="AH1008" s="2"/>
      <c r="AI1008" s="2"/>
      <c r="AJ1008" s="2"/>
      <c r="AK1008" s="2"/>
      <c r="AL1008" s="2"/>
      <c r="AM1008" s="2"/>
      <c r="AN1008" s="2"/>
      <c r="AO1008" s="5"/>
      <c r="AP1008" s="2"/>
      <c r="AS1008" s="2"/>
      <c r="AT1008" s="3"/>
    </row>
    <row r="1009" spans="1:46" s="17" customFormat="1" ht="36" x14ac:dyDescent="0.25">
      <c r="A1009" s="35">
        <v>43851</v>
      </c>
      <c r="B1009" s="36"/>
      <c r="C1009" s="36"/>
      <c r="D1009" s="36"/>
      <c r="E1009" s="36"/>
      <c r="F1009" s="36"/>
      <c r="G1009" s="37"/>
      <c r="L1009" s="38" t="s">
        <v>72</v>
      </c>
      <c r="M1009" s="39"/>
      <c r="N1009" s="39"/>
      <c r="O1009" s="39"/>
      <c r="P1009" s="39"/>
      <c r="Q1009" s="39"/>
      <c r="R1009" s="40"/>
      <c r="S1009" s="18"/>
      <c r="T1009" s="18"/>
      <c r="U1009" s="18"/>
      <c r="V1009" s="18"/>
      <c r="Y1009" s="3"/>
      <c r="Z1009" s="3"/>
      <c r="AA1009" s="3"/>
      <c r="AB1009" s="3"/>
      <c r="AC1009" s="3"/>
      <c r="AH1009" s="2"/>
      <c r="AI1009" s="2"/>
      <c r="AJ1009" s="2"/>
      <c r="AK1009" s="2"/>
      <c r="AL1009" s="2"/>
      <c r="AM1009" s="2"/>
      <c r="AN1009" s="2"/>
      <c r="AO1009" s="5"/>
      <c r="AP1009" s="2"/>
      <c r="AS1009" s="2"/>
      <c r="AT1009" s="3"/>
    </row>
    <row r="1010" spans="1:46" s="17" customFormat="1" ht="24" x14ac:dyDescent="0.25">
      <c r="A1010" s="38" t="s">
        <v>75</v>
      </c>
      <c r="B1010" s="39"/>
      <c r="C1010" s="39"/>
      <c r="D1010" s="39"/>
      <c r="E1010" s="39"/>
      <c r="F1010" s="39"/>
      <c r="G1010" s="40"/>
      <c r="H1010" s="18"/>
      <c r="I1010" s="18"/>
      <c r="J1010" s="18"/>
      <c r="K1010" s="18"/>
      <c r="L1010" s="9" t="s">
        <v>0</v>
      </c>
      <c r="M1010" s="16" t="s">
        <v>70</v>
      </c>
      <c r="N1010" s="9" t="s">
        <v>1</v>
      </c>
      <c r="O1010" s="9" t="s">
        <v>2</v>
      </c>
      <c r="P1010" s="9" t="s">
        <v>3</v>
      </c>
      <c r="Q1010" s="9" t="s">
        <v>4</v>
      </c>
      <c r="R1010" s="9" t="s">
        <v>5</v>
      </c>
      <c r="S1010" s="6" t="s">
        <v>6</v>
      </c>
      <c r="T1010" s="9" t="s">
        <v>7</v>
      </c>
      <c r="U1010" s="9" t="s">
        <v>8</v>
      </c>
      <c r="V1010" s="9" t="s">
        <v>71</v>
      </c>
      <c r="Y1010" s="3"/>
      <c r="Z1010" s="3"/>
      <c r="AA1010" s="3"/>
      <c r="AB1010" s="3"/>
      <c r="AC1010" s="3"/>
      <c r="AH1010" s="2"/>
      <c r="AI1010" s="2"/>
      <c r="AJ1010" s="2"/>
      <c r="AK1010" s="2"/>
      <c r="AL1010" s="2"/>
      <c r="AM1010" s="2"/>
      <c r="AN1010" s="2"/>
      <c r="AO1010" s="5"/>
      <c r="AP1010" s="2"/>
      <c r="AS1010" s="2"/>
      <c r="AT1010" s="3"/>
    </row>
    <row r="1011" spans="1:46" s="17" customFormat="1" x14ac:dyDescent="0.25">
      <c r="A1011" s="9" t="s">
        <v>0</v>
      </c>
      <c r="B1011" s="16" t="s">
        <v>70</v>
      </c>
      <c r="C1011" s="9" t="s">
        <v>1</v>
      </c>
      <c r="D1011" s="9" t="s">
        <v>2</v>
      </c>
      <c r="E1011" s="9" t="s">
        <v>3</v>
      </c>
      <c r="F1011" s="9" t="s">
        <v>4</v>
      </c>
      <c r="G1011" s="9" t="s">
        <v>5</v>
      </c>
      <c r="H1011" s="6" t="s">
        <v>6</v>
      </c>
      <c r="I1011" s="9" t="s">
        <v>7</v>
      </c>
      <c r="J1011" s="9" t="s">
        <v>8</v>
      </c>
      <c r="K1011" s="9" t="s">
        <v>71</v>
      </c>
      <c r="L1011" s="7">
        <v>0.39583333333333331</v>
      </c>
      <c r="M1011" s="11">
        <f>(N1011-S1011)/N1011</f>
        <v>0</v>
      </c>
      <c r="N1011" s="10">
        <v>73</v>
      </c>
      <c r="O1011" s="10">
        <v>73</v>
      </c>
      <c r="P1011" s="10">
        <v>73</v>
      </c>
      <c r="Q1011" s="11">
        <f>O1011/N1011</f>
        <v>1</v>
      </c>
      <c r="R1011" s="12">
        <f>O1011/P1011</f>
        <v>1</v>
      </c>
      <c r="S1011" s="8">
        <v>73</v>
      </c>
      <c r="T1011" s="15">
        <v>73</v>
      </c>
      <c r="U1011" s="13">
        <v>1</v>
      </c>
      <c r="V1011" s="13" t="s">
        <v>74</v>
      </c>
      <c r="Y1011" s="3"/>
      <c r="Z1011" s="3"/>
      <c r="AA1011" s="3"/>
      <c r="AB1011" s="3"/>
      <c r="AC1011" s="3"/>
      <c r="AH1011" s="2"/>
      <c r="AI1011" s="2"/>
      <c r="AJ1011" s="2"/>
      <c r="AK1011" s="2"/>
      <c r="AL1011" s="2"/>
      <c r="AM1011" s="2"/>
      <c r="AN1011" s="2"/>
      <c r="AO1011" s="5"/>
      <c r="AP1011" s="2"/>
      <c r="AS1011" s="2"/>
      <c r="AT1011" s="3"/>
    </row>
    <row r="1012" spans="1:46" s="17" customFormat="1" x14ac:dyDescent="0.25">
      <c r="A1012" s="7">
        <v>0.39583333333333331</v>
      </c>
      <c r="B1012" s="11">
        <f>(C1012-H1012)/C1012</f>
        <v>0</v>
      </c>
      <c r="C1012" s="10">
        <v>39</v>
      </c>
      <c r="D1012" s="10">
        <v>39</v>
      </c>
      <c r="E1012" s="10">
        <v>39</v>
      </c>
      <c r="F1012" s="11">
        <f>D1012/C1012</f>
        <v>1</v>
      </c>
      <c r="G1012" s="12">
        <f>D1012/E1012</f>
        <v>1</v>
      </c>
      <c r="H1012" s="8">
        <v>39</v>
      </c>
      <c r="I1012" s="15">
        <v>39</v>
      </c>
      <c r="J1012" s="13">
        <v>1</v>
      </c>
      <c r="K1012" s="13" t="s">
        <v>74</v>
      </c>
      <c r="L1012" s="7">
        <v>0.41666666666666669</v>
      </c>
      <c r="M1012" s="11">
        <f t="shared" ref="M1012:M1018" si="555">(N1012-S1012)/N1012</f>
        <v>5.681818181818182E-3</v>
      </c>
      <c r="N1012" s="10">
        <v>176</v>
      </c>
      <c r="O1012" s="10">
        <v>175</v>
      </c>
      <c r="P1012" s="14">
        <f t="shared" ref="P1012:P1018" si="556">N1012-N1011</f>
        <v>103</v>
      </c>
      <c r="Q1012" s="11">
        <f t="shared" ref="Q1012:Q1018" si="557">O1012/N1012</f>
        <v>0.99431818181818177</v>
      </c>
      <c r="R1012" s="11">
        <f>(O1012-O1011)/P1012</f>
        <v>0.99029126213592233</v>
      </c>
      <c r="S1012" s="8">
        <v>175</v>
      </c>
      <c r="T1012" s="15">
        <f>S1012-S1011</f>
        <v>102</v>
      </c>
      <c r="U1012" s="13">
        <v>1</v>
      </c>
      <c r="V1012" s="13" t="s">
        <v>74</v>
      </c>
      <c r="Y1012" s="3"/>
      <c r="Z1012" s="3"/>
      <c r="AA1012" s="3"/>
      <c r="AB1012" s="3"/>
      <c r="AC1012" s="3"/>
      <c r="AH1012" s="2"/>
      <c r="AI1012" s="2"/>
      <c r="AJ1012" s="2"/>
      <c r="AK1012" s="2"/>
      <c r="AL1012" s="2"/>
      <c r="AM1012" s="2"/>
      <c r="AN1012" s="2"/>
      <c r="AO1012" s="5"/>
      <c r="AP1012" s="2"/>
      <c r="AS1012" s="2"/>
      <c r="AT1012" s="3"/>
    </row>
    <row r="1013" spans="1:46" s="17" customFormat="1" ht="15" customHeight="1" x14ac:dyDescent="0.25">
      <c r="A1013" s="7">
        <v>0.41666666666666669</v>
      </c>
      <c r="B1013" s="11">
        <f t="shared" ref="B1013:B1015" si="558">(C1013-H1013)/C1013</f>
        <v>0.01</v>
      </c>
      <c r="C1013" s="10">
        <v>100</v>
      </c>
      <c r="D1013" s="10">
        <v>99</v>
      </c>
      <c r="E1013" s="14">
        <f t="shared" ref="E1013:E1019" si="559">C1013-C1012</f>
        <v>61</v>
      </c>
      <c r="F1013" s="11">
        <f t="shared" ref="F1013:F1016" si="560">D1013/C1013</f>
        <v>0.99</v>
      </c>
      <c r="G1013" s="11">
        <f>(D1013-D1012)/E1013</f>
        <v>0.98360655737704916</v>
      </c>
      <c r="H1013" s="8">
        <v>99</v>
      </c>
      <c r="I1013" s="15">
        <f>H1013-H1012</f>
        <v>60</v>
      </c>
      <c r="J1013" s="13">
        <v>1</v>
      </c>
      <c r="K1013" s="13" t="s">
        <v>74</v>
      </c>
      <c r="L1013" s="7">
        <v>0.4375</v>
      </c>
      <c r="M1013" s="11">
        <f t="shared" si="555"/>
        <v>3.968253968253968E-3</v>
      </c>
      <c r="N1013" s="10">
        <v>252</v>
      </c>
      <c r="O1013" s="10">
        <v>251</v>
      </c>
      <c r="P1013" s="14">
        <f t="shared" si="556"/>
        <v>76</v>
      </c>
      <c r="Q1013" s="11">
        <f t="shared" si="557"/>
        <v>0.99603174603174605</v>
      </c>
      <c r="R1013" s="11">
        <f t="shared" ref="R1013:R1018" si="561">(O1013-O1012)/P1013</f>
        <v>1</v>
      </c>
      <c r="S1013" s="8">
        <v>251</v>
      </c>
      <c r="T1013" s="15">
        <f t="shared" ref="T1013:T1018" si="562">S1013-S1012</f>
        <v>76</v>
      </c>
      <c r="U1013" s="13">
        <v>1</v>
      </c>
      <c r="V1013" s="13" t="s">
        <v>74</v>
      </c>
      <c r="Y1013" s="3"/>
      <c r="Z1013" s="3"/>
      <c r="AA1013" s="3"/>
      <c r="AB1013" s="3"/>
      <c r="AC1013" s="3"/>
      <c r="AH1013" s="2"/>
      <c r="AI1013" s="2"/>
      <c r="AJ1013" s="2"/>
      <c r="AK1013" s="2"/>
      <c r="AL1013" s="2"/>
      <c r="AM1013" s="2"/>
      <c r="AN1013" s="2"/>
      <c r="AO1013" s="5"/>
      <c r="AP1013" s="2"/>
      <c r="AS1013" s="2"/>
      <c r="AT1013" s="3"/>
    </row>
    <row r="1014" spans="1:46" s="17" customFormat="1" x14ac:dyDescent="0.25">
      <c r="A1014" s="7">
        <v>0.4375</v>
      </c>
      <c r="B1014" s="11">
        <f t="shared" si="558"/>
        <v>1.282051282051282E-2</v>
      </c>
      <c r="C1014" s="10">
        <v>156</v>
      </c>
      <c r="D1014" s="10">
        <v>154</v>
      </c>
      <c r="E1014" s="14">
        <f t="shared" si="559"/>
        <v>56</v>
      </c>
      <c r="F1014" s="11">
        <f t="shared" si="560"/>
        <v>0.98717948717948723</v>
      </c>
      <c r="G1014" s="11">
        <f t="shared" ref="G1014" si="563">(D1014-D1013)/E1014</f>
        <v>0.9821428571428571</v>
      </c>
      <c r="H1014" s="8">
        <v>154</v>
      </c>
      <c r="I1014" s="15">
        <f t="shared" ref="I1014:I1021" si="564">H1014-H1013</f>
        <v>55</v>
      </c>
      <c r="J1014" s="13">
        <v>1</v>
      </c>
      <c r="K1014" s="13" t="s">
        <v>74</v>
      </c>
      <c r="L1014" s="7">
        <v>0.46249999999999997</v>
      </c>
      <c r="M1014" s="11">
        <f t="shared" si="555"/>
        <v>2.3316062176165803E-2</v>
      </c>
      <c r="N1014" s="10">
        <v>386</v>
      </c>
      <c r="O1014" s="10">
        <v>376</v>
      </c>
      <c r="P1014" s="14">
        <f t="shared" si="556"/>
        <v>134</v>
      </c>
      <c r="Q1014" s="11">
        <f t="shared" si="557"/>
        <v>0.97409326424870468</v>
      </c>
      <c r="R1014" s="11">
        <f t="shared" si="561"/>
        <v>0.93283582089552242</v>
      </c>
      <c r="S1014" s="8">
        <v>377</v>
      </c>
      <c r="T1014" s="15">
        <f t="shared" si="562"/>
        <v>126</v>
      </c>
      <c r="U1014" s="13">
        <v>0.94740000000000002</v>
      </c>
      <c r="V1014" s="13">
        <v>1</v>
      </c>
      <c r="Y1014" s="3"/>
      <c r="Z1014" s="3"/>
      <c r="AA1014" s="3"/>
      <c r="AB1014" s="3"/>
      <c r="AC1014" s="3"/>
      <c r="AH1014" s="2"/>
      <c r="AI1014" s="2"/>
      <c r="AJ1014" s="2"/>
      <c r="AK1014" s="2"/>
      <c r="AL1014" s="2"/>
      <c r="AM1014" s="2"/>
      <c r="AN1014" s="2"/>
      <c r="AO1014" s="5"/>
      <c r="AP1014" s="2"/>
      <c r="AS1014" s="2"/>
      <c r="AT1014" s="3"/>
    </row>
    <row r="1015" spans="1:46" s="17" customFormat="1" x14ac:dyDescent="0.25">
      <c r="A1015" s="7">
        <v>0.46249999999999997</v>
      </c>
      <c r="B1015" s="11">
        <f t="shared" si="558"/>
        <v>1.7021276595744681E-2</v>
      </c>
      <c r="C1015" s="10">
        <v>235</v>
      </c>
      <c r="D1015" s="10">
        <v>231</v>
      </c>
      <c r="E1015" s="14">
        <f t="shared" si="559"/>
        <v>79</v>
      </c>
      <c r="F1015" s="11">
        <f t="shared" si="560"/>
        <v>0.98297872340425529</v>
      </c>
      <c r="G1015" s="11">
        <f>(D1015-D1014)/E1015</f>
        <v>0.97468354430379744</v>
      </c>
      <c r="H1015" s="8">
        <v>231</v>
      </c>
      <c r="I1015" s="15">
        <f t="shared" si="564"/>
        <v>77</v>
      </c>
      <c r="J1015" s="13">
        <v>0.94440000000000002</v>
      </c>
      <c r="K1015" s="13" t="s">
        <v>74</v>
      </c>
      <c r="L1015" s="7">
        <v>0.47916666666666669</v>
      </c>
      <c r="M1015" s="11">
        <f t="shared" si="555"/>
        <v>2.7837259100642397E-2</v>
      </c>
      <c r="N1015" s="10">
        <v>467</v>
      </c>
      <c r="O1015" s="10">
        <v>452</v>
      </c>
      <c r="P1015" s="14">
        <f t="shared" si="556"/>
        <v>81</v>
      </c>
      <c r="Q1015" s="11">
        <f t="shared" si="557"/>
        <v>0.9678800856531049</v>
      </c>
      <c r="R1015" s="11">
        <f t="shared" si="561"/>
        <v>0.93827160493827155</v>
      </c>
      <c r="S1015" s="8">
        <v>454</v>
      </c>
      <c r="T1015" s="15">
        <f t="shared" si="562"/>
        <v>77</v>
      </c>
      <c r="U1015" s="13">
        <v>0.95120000000000005</v>
      </c>
      <c r="V1015" s="13">
        <v>1</v>
      </c>
      <c r="Y1015" s="3"/>
      <c r="Z1015" s="3"/>
      <c r="AA1015" s="3"/>
      <c r="AB1015" s="3"/>
      <c r="AC1015" s="3"/>
      <c r="AH1015" s="2"/>
      <c r="AI1015" s="2"/>
      <c r="AJ1015" s="2"/>
      <c r="AK1015" s="2"/>
      <c r="AL1015" s="2"/>
      <c r="AM1015" s="2"/>
      <c r="AN1015" s="2"/>
      <c r="AO1015" s="5"/>
      <c r="AP1015" s="2"/>
      <c r="AS1015" s="2"/>
      <c r="AT1015" s="3"/>
    </row>
    <row r="1016" spans="1:46" s="17" customFormat="1" x14ac:dyDescent="0.25">
      <c r="A1016" s="7">
        <v>0.47916666666666669</v>
      </c>
      <c r="B1016" s="11">
        <f>(C1016-H1016)/C1016</f>
        <v>1.0676156583629894E-2</v>
      </c>
      <c r="C1016" s="10">
        <v>281</v>
      </c>
      <c r="D1016" s="10">
        <v>278</v>
      </c>
      <c r="E1016" s="14">
        <f t="shared" si="559"/>
        <v>46</v>
      </c>
      <c r="F1016" s="11">
        <f t="shared" si="560"/>
        <v>0.98932384341637014</v>
      </c>
      <c r="G1016" s="11">
        <f t="shared" ref="G1016:G1019" si="565">(D1016-D1015)/E1016</f>
        <v>1.0217391304347827</v>
      </c>
      <c r="H1016" s="8">
        <v>278</v>
      </c>
      <c r="I1016" s="15">
        <f t="shared" si="564"/>
        <v>47</v>
      </c>
      <c r="J1016" s="13">
        <v>0.95</v>
      </c>
      <c r="K1016" s="13" t="s">
        <v>74</v>
      </c>
      <c r="L1016" s="7">
        <v>0.5</v>
      </c>
      <c r="M1016" s="11">
        <f t="shared" si="555"/>
        <v>2.3679417122040074E-2</v>
      </c>
      <c r="N1016" s="10">
        <v>549</v>
      </c>
      <c r="O1016" s="10">
        <v>534</v>
      </c>
      <c r="P1016" s="14">
        <f t="shared" si="556"/>
        <v>82</v>
      </c>
      <c r="Q1016" s="11">
        <f t="shared" si="557"/>
        <v>0.97267759562841527</v>
      </c>
      <c r="R1016" s="11">
        <f t="shared" si="561"/>
        <v>1</v>
      </c>
      <c r="S1016" s="8">
        <v>536</v>
      </c>
      <c r="T1016" s="15">
        <f t="shared" si="562"/>
        <v>82</v>
      </c>
      <c r="U1016" s="13">
        <v>0.95650000000000002</v>
      </c>
      <c r="V1016" s="13">
        <v>1</v>
      </c>
      <c r="Y1016" s="3"/>
      <c r="Z1016" s="3"/>
      <c r="AA1016" s="3"/>
      <c r="AB1016" s="3"/>
      <c r="AC1016" s="3"/>
      <c r="AH1016" s="2"/>
      <c r="AI1016" s="2"/>
      <c r="AJ1016" s="2"/>
      <c r="AK1016" s="2"/>
      <c r="AL1016" s="2"/>
      <c r="AM1016" s="2"/>
      <c r="AN1016" s="2"/>
      <c r="AO1016" s="5"/>
      <c r="AP1016" s="2"/>
      <c r="AS1016" s="2"/>
      <c r="AT1016" s="3"/>
    </row>
    <row r="1017" spans="1:46" s="17" customFormat="1" x14ac:dyDescent="0.25">
      <c r="A1017" s="7">
        <v>0.5</v>
      </c>
      <c r="B1017" s="11">
        <f t="shared" ref="B1017:B1023" si="566">(C1017-H1017)/C1017</f>
        <v>2.046783625730994E-2</v>
      </c>
      <c r="C1017" s="10">
        <v>342</v>
      </c>
      <c r="D1017" s="10">
        <v>335</v>
      </c>
      <c r="E1017" s="14">
        <f t="shared" si="559"/>
        <v>61</v>
      </c>
      <c r="F1017" s="11">
        <f>D1017/C1017</f>
        <v>0.97953216374269003</v>
      </c>
      <c r="G1017" s="11">
        <f t="shared" si="565"/>
        <v>0.93442622950819676</v>
      </c>
      <c r="H1017" s="8">
        <v>335</v>
      </c>
      <c r="I1017" s="15">
        <f t="shared" si="564"/>
        <v>57</v>
      </c>
      <c r="J1017" s="13">
        <v>0.88</v>
      </c>
      <c r="K1017" s="13" t="s">
        <v>74</v>
      </c>
      <c r="L1017" s="7">
        <v>0.52083333333333337</v>
      </c>
      <c r="M1017" s="11">
        <f t="shared" si="555"/>
        <v>2.329450915141431E-2</v>
      </c>
      <c r="N1017" s="10">
        <v>601</v>
      </c>
      <c r="O1017" s="10">
        <v>584</v>
      </c>
      <c r="P1017" s="14">
        <f t="shared" si="556"/>
        <v>52</v>
      </c>
      <c r="Q1017" s="11">
        <f t="shared" si="557"/>
        <v>0.97171381031613979</v>
      </c>
      <c r="R1017" s="11">
        <f t="shared" si="561"/>
        <v>0.96153846153846156</v>
      </c>
      <c r="S1017" s="8">
        <v>587</v>
      </c>
      <c r="T1017" s="15">
        <f t="shared" si="562"/>
        <v>51</v>
      </c>
      <c r="U1017" s="13">
        <v>0.94120000000000004</v>
      </c>
      <c r="V1017" s="13">
        <v>1</v>
      </c>
      <c r="Y1017" s="3"/>
      <c r="Z1017" s="3"/>
      <c r="AA1017" s="3"/>
      <c r="AB1017" s="3"/>
      <c r="AC1017" s="3"/>
      <c r="AH1017" s="2"/>
      <c r="AI1017" s="2"/>
      <c r="AJ1017" s="2"/>
      <c r="AK1017" s="2"/>
      <c r="AL1017" s="2"/>
      <c r="AM1017" s="2"/>
      <c r="AN1017" s="2"/>
      <c r="AO1017" s="5"/>
      <c r="AP1017" s="2"/>
      <c r="AS1017" s="2"/>
      <c r="AT1017" s="3"/>
    </row>
    <row r="1018" spans="1:46" s="17" customFormat="1" x14ac:dyDescent="0.25">
      <c r="A1018" s="7">
        <v>0.52083333333333337</v>
      </c>
      <c r="B1018" s="11">
        <f t="shared" si="566"/>
        <v>3.2019704433497539E-2</v>
      </c>
      <c r="C1018" s="10">
        <v>406</v>
      </c>
      <c r="D1018" s="10">
        <v>390</v>
      </c>
      <c r="E1018" s="14">
        <f t="shared" si="559"/>
        <v>64</v>
      </c>
      <c r="F1018" s="11">
        <f t="shared" ref="F1018:F1019" si="567">D1018/C1018</f>
        <v>0.96059113300492616</v>
      </c>
      <c r="G1018" s="11">
        <f t="shared" si="565"/>
        <v>0.859375</v>
      </c>
      <c r="H1018" s="8">
        <v>393</v>
      </c>
      <c r="I1018" s="15">
        <f t="shared" si="564"/>
        <v>58</v>
      </c>
      <c r="J1018" s="13">
        <v>0.9355</v>
      </c>
      <c r="K1018" s="13" t="s">
        <v>74</v>
      </c>
      <c r="L1018" s="7">
        <v>0.54166666666666696</v>
      </c>
      <c r="M1018" s="11">
        <f t="shared" si="555"/>
        <v>2.1909233176838811E-2</v>
      </c>
      <c r="N1018" s="10">
        <v>639</v>
      </c>
      <c r="O1018" s="10">
        <v>622</v>
      </c>
      <c r="P1018" s="14">
        <f t="shared" si="556"/>
        <v>38</v>
      </c>
      <c r="Q1018" s="11">
        <f t="shared" si="557"/>
        <v>0.97339593114240996</v>
      </c>
      <c r="R1018" s="11">
        <f t="shared" si="561"/>
        <v>1</v>
      </c>
      <c r="S1018" s="8">
        <v>625</v>
      </c>
      <c r="T1018" s="15">
        <f t="shared" si="562"/>
        <v>38</v>
      </c>
      <c r="U1018" s="13">
        <v>0.94340000000000002</v>
      </c>
      <c r="V1018" s="13">
        <v>1</v>
      </c>
      <c r="Y1018" s="3"/>
      <c r="Z1018" s="3"/>
      <c r="AA1018" s="3"/>
      <c r="AB1018" s="3"/>
      <c r="AC1018" s="3"/>
      <c r="AH1018" s="2"/>
      <c r="AI1018" s="2"/>
      <c r="AJ1018" s="2"/>
      <c r="AK1018" s="2"/>
      <c r="AL1018" s="2"/>
      <c r="AM1018" s="2"/>
      <c r="AN1018" s="2"/>
      <c r="AO1018" s="5"/>
      <c r="AP1018" s="2"/>
      <c r="AS1018" s="2"/>
      <c r="AT1018" s="3"/>
    </row>
    <row r="1019" spans="1:46" s="17" customFormat="1" x14ac:dyDescent="0.25">
      <c r="A1019" s="7">
        <v>0.54166666666666696</v>
      </c>
      <c r="B1019" s="11">
        <f t="shared" si="566"/>
        <v>3.6363636363636362E-2</v>
      </c>
      <c r="C1019" s="10">
        <v>440</v>
      </c>
      <c r="D1019" s="10">
        <v>418</v>
      </c>
      <c r="E1019" s="14">
        <f t="shared" si="559"/>
        <v>34</v>
      </c>
      <c r="F1019" s="11">
        <f t="shared" si="567"/>
        <v>0.95</v>
      </c>
      <c r="G1019" s="11">
        <f t="shared" si="565"/>
        <v>0.82352941176470584</v>
      </c>
      <c r="H1019" s="8">
        <v>424</v>
      </c>
      <c r="I1019" s="15">
        <f t="shared" si="564"/>
        <v>31</v>
      </c>
      <c r="J1019" s="13">
        <v>0.9375</v>
      </c>
      <c r="K1019" s="13" t="s">
        <v>74</v>
      </c>
      <c r="L1019" s="7">
        <v>0.5625</v>
      </c>
      <c r="M1019" s="11">
        <v>2.0114942528735632E-2</v>
      </c>
      <c r="N1019" s="10">
        <v>696</v>
      </c>
      <c r="O1019" s="10">
        <v>679</v>
      </c>
      <c r="P1019" s="14">
        <v>57</v>
      </c>
      <c r="Q1019" s="11">
        <v>0.97557471264367812</v>
      </c>
      <c r="R1019" s="11">
        <v>1</v>
      </c>
      <c r="S1019" s="8">
        <v>682</v>
      </c>
      <c r="T1019" s="15">
        <v>57</v>
      </c>
      <c r="U1019" s="13">
        <v>0.95</v>
      </c>
      <c r="V1019" s="13">
        <v>1</v>
      </c>
      <c r="Y1019" s="3"/>
      <c r="Z1019" s="3"/>
      <c r="AA1019" s="3"/>
      <c r="AB1019" s="3"/>
      <c r="AC1019" s="3"/>
      <c r="AH1019" s="2"/>
      <c r="AI1019" s="2"/>
      <c r="AJ1019" s="2"/>
      <c r="AK1019" s="2"/>
      <c r="AL1019" s="2"/>
      <c r="AM1019" s="2"/>
      <c r="AN1019" s="2"/>
      <c r="AO1019" s="5"/>
      <c r="AP1019" s="2"/>
      <c r="AS1019" s="2"/>
      <c r="AT1019" s="3"/>
    </row>
    <row r="1020" spans="1:46" s="17" customFormat="1" x14ac:dyDescent="0.25">
      <c r="A1020" s="7">
        <v>0.5625</v>
      </c>
      <c r="B1020" s="11">
        <f t="shared" si="566"/>
        <v>3.7656903765690378E-2</v>
      </c>
      <c r="C1020" s="10">
        <v>478</v>
      </c>
      <c r="D1020" s="10">
        <v>452</v>
      </c>
      <c r="E1020" s="14">
        <f>D1020-D1019</f>
        <v>34</v>
      </c>
      <c r="F1020" s="11">
        <f>D1020/C1020</f>
        <v>0.94560669456066948</v>
      </c>
      <c r="G1020" s="11">
        <f>(D1020-D1019)/E1020</f>
        <v>1</v>
      </c>
      <c r="H1020" s="8">
        <v>460</v>
      </c>
      <c r="I1020" s="15">
        <f t="shared" si="564"/>
        <v>36</v>
      </c>
      <c r="J1020" s="13">
        <v>0.93940000000000001</v>
      </c>
      <c r="K1020" s="13" t="s">
        <v>74</v>
      </c>
      <c r="L1020" s="7">
        <v>0.58333333333333337</v>
      </c>
      <c r="M1020" s="11">
        <v>2.0942408376963352E-2</v>
      </c>
      <c r="N1020" s="10">
        <v>764</v>
      </c>
      <c r="O1020" s="10">
        <v>744</v>
      </c>
      <c r="P1020" s="14">
        <v>68</v>
      </c>
      <c r="Q1020" s="11">
        <v>0.97382198952879584</v>
      </c>
      <c r="R1020" s="11">
        <v>0.95588235294117652</v>
      </c>
      <c r="S1020" s="8">
        <v>748</v>
      </c>
      <c r="T1020" s="15">
        <v>66</v>
      </c>
      <c r="U1020" s="13">
        <v>0.94199999999999995</v>
      </c>
      <c r="V1020" s="13">
        <v>1</v>
      </c>
      <c r="Y1020" s="3"/>
      <c r="Z1020" s="3"/>
      <c r="AA1020" s="3"/>
      <c r="AB1020" s="3"/>
      <c r="AC1020" s="3"/>
      <c r="AH1020" s="2"/>
      <c r="AI1020" s="2"/>
      <c r="AJ1020" s="2"/>
      <c r="AK1020" s="2"/>
      <c r="AL1020" s="2"/>
      <c r="AM1020" s="2"/>
      <c r="AN1020" s="2"/>
      <c r="AO1020" s="5"/>
      <c r="AP1020" s="2"/>
      <c r="AS1020" s="2"/>
      <c r="AT1020" s="3"/>
    </row>
    <row r="1021" spans="1:46" s="17" customFormat="1" x14ac:dyDescent="0.25">
      <c r="A1021" s="7">
        <v>0.58333333333333337</v>
      </c>
      <c r="B1021" s="11">
        <f t="shared" si="566"/>
        <v>3.4682080924855488E-2</v>
      </c>
      <c r="C1021" s="10">
        <v>519</v>
      </c>
      <c r="D1021" s="10">
        <v>493</v>
      </c>
      <c r="E1021" s="14">
        <f>D1021-D1020</f>
        <v>41</v>
      </c>
      <c r="F1021" s="11">
        <f>D1021/C1021</f>
        <v>0.94990366088631983</v>
      </c>
      <c r="G1021" s="11">
        <f>(D1021-D1020)/E1021</f>
        <v>1</v>
      </c>
      <c r="H1021" s="8">
        <v>501</v>
      </c>
      <c r="I1021" s="15">
        <f t="shared" si="564"/>
        <v>41</v>
      </c>
      <c r="J1021" s="13">
        <v>0.94589999999999996</v>
      </c>
      <c r="K1021" s="13" t="s">
        <v>74</v>
      </c>
      <c r="L1021" s="7">
        <v>0.60416666666666663</v>
      </c>
      <c r="M1021" s="11">
        <v>2.3724792408066429E-2</v>
      </c>
      <c r="N1021" s="10">
        <v>843</v>
      </c>
      <c r="O1021" s="10">
        <v>819</v>
      </c>
      <c r="P1021" s="14">
        <v>79</v>
      </c>
      <c r="Q1021" s="11">
        <v>0.97153024911032027</v>
      </c>
      <c r="R1021" s="11">
        <v>0.94936708860759489</v>
      </c>
      <c r="S1021" s="8">
        <v>823</v>
      </c>
      <c r="T1021" s="15">
        <v>75</v>
      </c>
      <c r="U1021" s="13">
        <v>0.94740000000000002</v>
      </c>
      <c r="V1021" s="13">
        <v>0.75</v>
      </c>
      <c r="Y1021" s="3"/>
      <c r="Z1021" s="3"/>
      <c r="AA1021" s="3"/>
      <c r="AB1021" s="3"/>
      <c r="AC1021" s="3"/>
      <c r="AH1021" s="2"/>
      <c r="AI1021" s="2"/>
      <c r="AJ1021" s="2"/>
      <c r="AK1021" s="2"/>
      <c r="AL1021" s="2"/>
      <c r="AM1021" s="2"/>
      <c r="AN1021" s="2"/>
      <c r="AO1021" s="5"/>
      <c r="AP1021" s="2"/>
      <c r="AS1021" s="2"/>
      <c r="AT1021" s="3"/>
    </row>
    <row r="1022" spans="1:46" s="17" customFormat="1" x14ac:dyDescent="0.25">
      <c r="A1022" s="7">
        <v>0.60416666666666663</v>
      </c>
      <c r="B1022" s="11">
        <f t="shared" si="566"/>
        <v>3.1690140845070422E-2</v>
      </c>
      <c r="C1022" s="10">
        <v>568</v>
      </c>
      <c r="D1022" s="10">
        <v>542</v>
      </c>
      <c r="E1022" s="14">
        <f>D1022-D1021</f>
        <v>49</v>
      </c>
      <c r="F1022" s="11">
        <f>D1022/C1022</f>
        <v>0.95422535211267601</v>
      </c>
      <c r="G1022" s="11">
        <f>(D1022-D1021)/E1022</f>
        <v>1</v>
      </c>
      <c r="H1022" s="8">
        <v>550</v>
      </c>
      <c r="I1022" s="15">
        <f>H1022-H1021</f>
        <v>49</v>
      </c>
      <c r="J1022" s="13">
        <v>0.95350000000000001</v>
      </c>
      <c r="K1022" s="13" t="s">
        <v>74</v>
      </c>
      <c r="L1022" s="7">
        <v>0.625</v>
      </c>
      <c r="M1022" s="11">
        <f t="shared" ref="M1022:M1023" si="568">(N1022-S1022)/N1022</f>
        <v>2.4149286498353458E-2</v>
      </c>
      <c r="N1022" s="10">
        <v>911</v>
      </c>
      <c r="O1022" s="10">
        <v>885</v>
      </c>
      <c r="P1022" s="14">
        <v>68</v>
      </c>
      <c r="Q1022" s="11">
        <v>0.97145993413830956</v>
      </c>
      <c r="R1022" s="11">
        <v>0.97058823529411764</v>
      </c>
      <c r="S1022" s="8">
        <v>889</v>
      </c>
      <c r="T1022" s="15">
        <v>66</v>
      </c>
      <c r="U1022" s="13">
        <v>0.9506</v>
      </c>
      <c r="V1022" s="13">
        <v>0.75</v>
      </c>
      <c r="Y1022" s="3"/>
      <c r="Z1022" s="3"/>
      <c r="AA1022" s="3"/>
      <c r="AB1022" s="3"/>
      <c r="AC1022" s="3"/>
      <c r="AH1022" s="2"/>
      <c r="AI1022" s="2"/>
      <c r="AJ1022" s="2"/>
      <c r="AK1022" s="2"/>
      <c r="AL1022" s="2"/>
      <c r="AM1022" s="2"/>
      <c r="AN1022" s="2"/>
      <c r="AO1022" s="5"/>
      <c r="AP1022" s="2"/>
      <c r="AS1022" s="2"/>
      <c r="AT1022" s="3"/>
    </row>
    <row r="1023" spans="1:46" s="17" customFormat="1" x14ac:dyDescent="0.25">
      <c r="A1023" s="7">
        <v>0.625</v>
      </c>
      <c r="B1023" s="11">
        <f t="shared" si="566"/>
        <v>3.3070866141732283E-2</v>
      </c>
      <c r="C1023" s="10">
        <v>635</v>
      </c>
      <c r="D1023" s="10">
        <v>606</v>
      </c>
      <c r="E1023" s="14">
        <f>D1023-D1022</f>
        <v>64</v>
      </c>
      <c r="F1023" s="11">
        <f>D1023/C1023</f>
        <v>0.95433070866141734</v>
      </c>
      <c r="G1023" s="11">
        <f>(D1023-D1022)/E1023</f>
        <v>1</v>
      </c>
      <c r="H1023" s="8">
        <v>614</v>
      </c>
      <c r="I1023" s="15">
        <f>H1023-H1022</f>
        <v>64</v>
      </c>
      <c r="J1023" s="13">
        <v>0.92449999999999999</v>
      </c>
      <c r="K1023" s="13">
        <v>1</v>
      </c>
      <c r="L1023" s="7">
        <v>0.64583333333333337</v>
      </c>
      <c r="M1023" s="11">
        <f t="shared" si="568"/>
        <v>2.7217741935483871E-2</v>
      </c>
      <c r="N1023" s="10">
        <v>992</v>
      </c>
      <c r="O1023" s="10">
        <v>960</v>
      </c>
      <c r="P1023" s="14">
        <v>81</v>
      </c>
      <c r="Q1023" s="11">
        <v>0.967741935483871</v>
      </c>
      <c r="R1023" s="11">
        <v>0.92592592592592593</v>
      </c>
      <c r="S1023" s="8">
        <v>965</v>
      </c>
      <c r="T1023" s="15">
        <v>76</v>
      </c>
      <c r="U1023" s="13">
        <f>$AO$11</f>
        <v>0.87760000000000005</v>
      </c>
      <c r="V1023" s="13">
        <v>0.83330000000000004</v>
      </c>
      <c r="Y1023" s="3"/>
      <c r="Z1023" s="3"/>
      <c r="AA1023" s="3"/>
      <c r="AB1023" s="3"/>
      <c r="AC1023" s="3"/>
      <c r="AH1023" s="2"/>
      <c r="AI1023" s="2"/>
      <c r="AJ1023" s="2"/>
      <c r="AK1023" s="2"/>
      <c r="AL1023" s="2"/>
      <c r="AM1023" s="2"/>
      <c r="AN1023" s="2"/>
      <c r="AO1023" s="5"/>
      <c r="AP1023" s="2"/>
      <c r="AS1023" s="2"/>
      <c r="AT1023" s="3"/>
    </row>
    <row r="1024" spans="1:46" s="17" customFormat="1" x14ac:dyDescent="0.25">
      <c r="A1024" s="7">
        <v>0.64583333333333337</v>
      </c>
      <c r="B1024" s="11">
        <f>(C1024-H1024)/C1024</f>
        <v>3.1437125748502992E-2</v>
      </c>
      <c r="C1024" s="10">
        <v>668</v>
      </c>
      <c r="D1024" s="10">
        <v>639</v>
      </c>
      <c r="E1024" s="14">
        <f t="shared" ref="E1024:E1029" si="569">D1024-D1023</f>
        <v>33</v>
      </c>
      <c r="F1024" s="11">
        <f t="shared" ref="F1024:F1026" si="570">D1024/C1024</f>
        <v>0.95658682634730541</v>
      </c>
      <c r="G1024" s="11">
        <f>(D1024-D1023)/E1024</f>
        <v>1</v>
      </c>
      <c r="H1024" s="8">
        <v>647</v>
      </c>
      <c r="I1024" s="15">
        <f t="shared" ref="I1024:I1026" si="571">H1024-H1023</f>
        <v>33</v>
      </c>
      <c r="J1024" s="13">
        <v>0.92730000000000001</v>
      </c>
      <c r="K1024" s="13">
        <v>1</v>
      </c>
      <c r="L1024" s="7">
        <v>0.66666666666666663</v>
      </c>
      <c r="M1024" s="11">
        <v>3.0527289546716005E-2</v>
      </c>
      <c r="N1024" s="10">
        <v>1081</v>
      </c>
      <c r="O1024" s="10">
        <v>1041</v>
      </c>
      <c r="P1024" s="14">
        <v>89</v>
      </c>
      <c r="Q1024" s="11">
        <v>0.96299722479185934</v>
      </c>
      <c r="R1024" s="11">
        <v>0.9101123595505618</v>
      </c>
      <c r="S1024" s="8">
        <v>1048</v>
      </c>
      <c r="T1024" s="15">
        <v>83</v>
      </c>
      <c r="U1024" s="13">
        <v>0.92469999999999997</v>
      </c>
      <c r="V1024" s="13">
        <v>0.83330000000000004</v>
      </c>
      <c r="Y1024" s="3"/>
      <c r="Z1024" s="3"/>
      <c r="AA1024" s="3"/>
      <c r="AB1024" s="3"/>
      <c r="AC1024" s="3"/>
      <c r="AH1024" s="2"/>
      <c r="AI1024" s="2"/>
      <c r="AJ1024" s="2"/>
      <c r="AK1024" s="2"/>
      <c r="AL1024" s="2"/>
      <c r="AM1024" s="2"/>
      <c r="AN1024" s="2"/>
      <c r="AO1024" s="5"/>
      <c r="AP1024" s="2"/>
      <c r="AS1024" s="2"/>
      <c r="AT1024" s="3"/>
    </row>
    <row r="1025" spans="1:49" s="17" customFormat="1" x14ac:dyDescent="0.25">
      <c r="A1025" s="7">
        <v>0.66666666666666663</v>
      </c>
      <c r="B1025" s="11">
        <f t="shared" ref="B1025:B1029" si="572">(C1025-H1025)/C1025</f>
        <v>3.2345013477088951E-2</v>
      </c>
      <c r="C1025" s="10">
        <v>742</v>
      </c>
      <c r="D1025" s="10">
        <v>710</v>
      </c>
      <c r="E1025" s="14">
        <f t="shared" si="569"/>
        <v>71</v>
      </c>
      <c r="F1025" s="11">
        <f t="shared" si="570"/>
        <v>0.95687331536388143</v>
      </c>
      <c r="G1025" s="11">
        <f t="shared" ref="G1025:G1026" si="573">(D1025-D1024)/E1025</f>
        <v>1</v>
      </c>
      <c r="H1025" s="8">
        <v>718</v>
      </c>
      <c r="I1025" s="15">
        <f t="shared" si="571"/>
        <v>71</v>
      </c>
      <c r="J1025" s="13">
        <v>0.9385</v>
      </c>
      <c r="K1025" s="13">
        <v>1</v>
      </c>
      <c r="L1025" s="7">
        <v>0.6875</v>
      </c>
      <c r="M1025" s="11">
        <f t="shared" ref="M1025:M1026" si="574">(N1025-S1025)/N1025</f>
        <v>3.0329289428076257E-2</v>
      </c>
      <c r="N1025" s="10">
        <v>1154</v>
      </c>
      <c r="O1025" s="10">
        <v>1105</v>
      </c>
      <c r="P1025" s="14">
        <v>73</v>
      </c>
      <c r="Q1025" s="11">
        <v>0.95753899480069327</v>
      </c>
      <c r="R1025" s="11">
        <v>0.87671232876712324</v>
      </c>
      <c r="S1025" s="8">
        <v>1119</v>
      </c>
      <c r="T1025" s="15">
        <v>71</v>
      </c>
      <c r="U1025" s="13">
        <v>0.92549999999999999</v>
      </c>
      <c r="V1025" s="13">
        <v>0.83330000000000004</v>
      </c>
      <c r="Y1025" s="3"/>
      <c r="Z1025" s="3"/>
      <c r="AA1025" s="3"/>
      <c r="AB1025" s="3"/>
      <c r="AC1025" s="3"/>
      <c r="AH1025" s="2"/>
      <c r="AI1025" s="2"/>
      <c r="AJ1025" s="2"/>
      <c r="AK1025" s="2"/>
      <c r="AL1025" s="2"/>
      <c r="AM1025" s="2"/>
      <c r="AN1025" s="2"/>
      <c r="AO1025" s="5"/>
      <c r="AP1025" s="2"/>
      <c r="AS1025" s="2"/>
      <c r="AT1025" s="3"/>
    </row>
    <row r="1026" spans="1:49" s="17" customFormat="1" x14ac:dyDescent="0.25">
      <c r="A1026" s="7">
        <v>0.6875</v>
      </c>
      <c r="B1026" s="11">
        <f t="shared" si="572"/>
        <v>2.9374201787994891E-2</v>
      </c>
      <c r="C1026" s="10">
        <v>783</v>
      </c>
      <c r="D1026" s="10">
        <v>751</v>
      </c>
      <c r="E1026" s="14">
        <f t="shared" si="569"/>
        <v>41</v>
      </c>
      <c r="F1026" s="11">
        <f t="shared" si="570"/>
        <v>0.95913154533844192</v>
      </c>
      <c r="G1026" s="11">
        <f t="shared" si="573"/>
        <v>1</v>
      </c>
      <c r="H1026" s="8">
        <v>760</v>
      </c>
      <c r="I1026" s="15">
        <f t="shared" si="571"/>
        <v>42</v>
      </c>
      <c r="J1026" s="13">
        <v>0.94289999999999996</v>
      </c>
      <c r="K1026" s="13">
        <v>1</v>
      </c>
      <c r="L1026" s="7">
        <v>0.70833333333333337</v>
      </c>
      <c r="M1026" s="11" t="e">
        <f t="shared" si="574"/>
        <v>#DIV/0!</v>
      </c>
      <c r="N1026" s="10"/>
      <c r="O1026" s="10"/>
      <c r="P1026" s="14">
        <f t="shared" ref="P1026" si="575">N1026-N1025</f>
        <v>-1154</v>
      </c>
      <c r="Q1026" s="11" t="e">
        <f t="shared" ref="Q1026" si="576">O1026/N1026</f>
        <v>#DIV/0!</v>
      </c>
      <c r="R1026" s="11">
        <f t="shared" ref="R1026" si="577">(O1026-O1025)/P1026</f>
        <v>0.95753899480069327</v>
      </c>
      <c r="S1026" s="8"/>
      <c r="T1026" s="15">
        <f t="shared" ref="T1026" si="578">S1026-S1025</f>
        <v>-1119</v>
      </c>
      <c r="U1026" s="13"/>
      <c r="V1026" s="13"/>
      <c r="Y1026" s="3"/>
      <c r="Z1026" s="3"/>
      <c r="AA1026" s="3"/>
      <c r="AB1026" s="3"/>
      <c r="AC1026" s="3"/>
      <c r="AH1026" s="2"/>
      <c r="AI1026" s="2"/>
      <c r="AJ1026" s="2"/>
      <c r="AK1026" s="2"/>
      <c r="AL1026" s="2"/>
      <c r="AM1026" s="2"/>
      <c r="AN1026" s="2"/>
      <c r="AO1026" s="5"/>
      <c r="AP1026" s="2"/>
      <c r="AS1026" s="2"/>
      <c r="AT1026" s="3"/>
    </row>
    <row r="1027" spans="1:49" s="17" customFormat="1" x14ac:dyDescent="0.25">
      <c r="A1027" s="7">
        <v>0.70833333333333337</v>
      </c>
      <c r="B1027" s="11">
        <f t="shared" si="572"/>
        <v>2.6634382566585957E-2</v>
      </c>
      <c r="C1027" s="10">
        <v>826</v>
      </c>
      <c r="D1027" s="10">
        <v>795</v>
      </c>
      <c r="E1027" s="14">
        <f t="shared" si="569"/>
        <v>44</v>
      </c>
      <c r="F1027" s="11">
        <f>D1027/C1027</f>
        <v>0.96246973365617439</v>
      </c>
      <c r="G1027" s="11">
        <f>(D1027-D1026)/E1027</f>
        <v>1</v>
      </c>
      <c r="H1027" s="8">
        <v>804</v>
      </c>
      <c r="I1027" s="15">
        <f>H1027-H1026</f>
        <v>44</v>
      </c>
      <c r="J1027" s="13" t="s">
        <v>84</v>
      </c>
      <c r="K1027" s="13">
        <v>1</v>
      </c>
      <c r="L1027" s="7">
        <v>0.72916666666666663</v>
      </c>
      <c r="M1027" s="11">
        <v>3.1722054380664652E-2</v>
      </c>
      <c r="N1027" s="10">
        <v>1324</v>
      </c>
      <c r="O1027" s="10">
        <v>1267</v>
      </c>
      <c r="P1027" s="14">
        <v>1324</v>
      </c>
      <c r="Q1027" s="11">
        <v>0.95694864048338368</v>
      </c>
      <c r="R1027" s="11">
        <v>0.95694864048338368</v>
      </c>
      <c r="S1027" s="8">
        <v>1282</v>
      </c>
      <c r="T1027" s="15">
        <v>1282</v>
      </c>
      <c r="U1027" s="13">
        <v>0.93579999999999997</v>
      </c>
      <c r="V1027" s="13">
        <v>0.83330000000000004</v>
      </c>
      <c r="Y1027" s="3"/>
      <c r="Z1027" s="3"/>
      <c r="AA1027" s="3"/>
      <c r="AB1027" s="3"/>
      <c r="AC1027" s="3"/>
      <c r="AH1027" s="2"/>
      <c r="AI1027" s="2"/>
      <c r="AJ1027" s="2"/>
      <c r="AK1027" s="2"/>
      <c r="AL1027" s="2"/>
      <c r="AM1027" s="2"/>
      <c r="AN1027" s="2"/>
      <c r="AO1027" s="5"/>
      <c r="AP1027" s="2"/>
      <c r="AS1027" s="2"/>
      <c r="AT1027" s="3"/>
    </row>
    <row r="1028" spans="1:49" s="17" customFormat="1" x14ac:dyDescent="0.25">
      <c r="A1028" s="7">
        <v>0.72916666666666663</v>
      </c>
      <c r="B1028" s="11">
        <f t="shared" si="572"/>
        <v>2.5611175785797437E-2</v>
      </c>
      <c r="C1028" s="10">
        <v>859</v>
      </c>
      <c r="D1028" s="10">
        <v>828</v>
      </c>
      <c r="E1028" s="14">
        <f t="shared" si="569"/>
        <v>33</v>
      </c>
      <c r="F1028" s="11">
        <f t="shared" ref="F1028:F1029" si="579">D1028/C1028</f>
        <v>0.9639115250291036</v>
      </c>
      <c r="G1028" s="11">
        <v>0.95694864048338368</v>
      </c>
      <c r="H1028" s="8">
        <v>837</v>
      </c>
      <c r="I1028" s="15">
        <f t="shared" ref="I1028:I1029" si="580">H1028-H1027</f>
        <v>33</v>
      </c>
      <c r="J1028" s="13">
        <v>0.9506</v>
      </c>
      <c r="K1028" s="13">
        <v>1</v>
      </c>
      <c r="L1028" s="7">
        <v>0.75</v>
      </c>
      <c r="M1028" s="11">
        <f t="shared" ref="M1028" si="581">(N1028-S1028)/N1028</f>
        <v>3.10192023633678E-2</v>
      </c>
      <c r="N1028" s="10">
        <v>1354</v>
      </c>
      <c r="O1028" s="10">
        <v>1297</v>
      </c>
      <c r="P1028" s="14">
        <f t="shared" ref="P1028" si="582">N1028-N1027</f>
        <v>30</v>
      </c>
      <c r="Q1028" s="11">
        <f t="shared" ref="Q1028" si="583">O1028/N1028</f>
        <v>0.95790251107828661</v>
      </c>
      <c r="R1028" s="11">
        <f t="shared" ref="R1028" si="584">(O1028-O1027)/P1028</f>
        <v>1</v>
      </c>
      <c r="S1028" s="8">
        <v>1312</v>
      </c>
      <c r="T1028" s="15">
        <f t="shared" ref="T1028" si="585">S1028-S1027</f>
        <v>30</v>
      </c>
      <c r="U1028" s="13">
        <v>0.93689999999999996</v>
      </c>
      <c r="V1028" s="13">
        <v>0.83330000000000004</v>
      </c>
      <c r="Y1028" s="3"/>
      <c r="Z1028" s="3"/>
      <c r="AA1028" s="3"/>
      <c r="AB1028" s="3"/>
      <c r="AC1028" s="3"/>
      <c r="AH1028" s="2"/>
      <c r="AI1028" s="2"/>
      <c r="AJ1028" s="2"/>
      <c r="AK1028" s="2"/>
      <c r="AL1028" s="2"/>
      <c r="AM1028" s="2"/>
      <c r="AN1028" s="2"/>
      <c r="AO1028" s="5"/>
      <c r="AP1028" s="2"/>
      <c r="AS1028" s="2"/>
      <c r="AT1028" s="3"/>
    </row>
    <row r="1029" spans="1:49" s="17" customFormat="1" x14ac:dyDescent="0.25">
      <c r="A1029" s="7">
        <v>0.75</v>
      </c>
      <c r="B1029" s="11">
        <f t="shared" si="572"/>
        <v>2.59009009009009E-2</v>
      </c>
      <c r="C1029" s="10">
        <v>888</v>
      </c>
      <c r="D1029" s="10">
        <v>854</v>
      </c>
      <c r="E1029" s="14">
        <f t="shared" si="569"/>
        <v>26</v>
      </c>
      <c r="F1029" s="11">
        <f t="shared" si="579"/>
        <v>0.96171171171171166</v>
      </c>
      <c r="G1029" s="11">
        <f t="shared" ref="G1029" si="586">(D1029-D1028)/E1029</f>
        <v>1</v>
      </c>
      <c r="H1029" s="8">
        <v>865</v>
      </c>
      <c r="I1029" s="15">
        <f t="shared" si="580"/>
        <v>28</v>
      </c>
      <c r="J1029" s="13">
        <v>0.95179999999999998</v>
      </c>
      <c r="K1029" s="13">
        <v>1</v>
      </c>
      <c r="Y1029" s="3"/>
      <c r="Z1029" s="3"/>
      <c r="AA1029" s="3"/>
      <c r="AB1029" s="3"/>
      <c r="AC1029" s="3"/>
      <c r="AH1029" s="2"/>
      <c r="AI1029" s="2"/>
      <c r="AJ1029" s="2"/>
      <c r="AK1029" s="2"/>
      <c r="AL1029" s="2"/>
      <c r="AM1029" s="2"/>
      <c r="AN1029" s="2"/>
      <c r="AO1029" s="5"/>
      <c r="AP1029" s="2"/>
      <c r="AS1029" s="2"/>
      <c r="AT1029" s="3"/>
    </row>
    <row r="1030" spans="1:49" s="17" customFormat="1" x14ac:dyDescent="0.15">
      <c r="F1030" s="2"/>
      <c r="L1030" s="35">
        <v>43846</v>
      </c>
      <c r="M1030" s="36"/>
      <c r="N1030" s="36"/>
      <c r="O1030" s="36"/>
      <c r="P1030" s="36"/>
      <c r="Q1030" s="36"/>
      <c r="R1030" s="37"/>
      <c r="Y1030" s="3"/>
      <c r="Z1030" s="3"/>
      <c r="AA1030" s="3"/>
      <c r="AB1030" s="3"/>
      <c r="AC1030" s="3"/>
      <c r="AH1030" s="2"/>
      <c r="AI1030" s="2"/>
      <c r="AJ1030" s="2"/>
      <c r="AK1030" s="2"/>
      <c r="AL1030" s="2"/>
      <c r="AM1030" s="2"/>
      <c r="AN1030" s="2"/>
      <c r="AO1030" s="5"/>
      <c r="AP1030" s="2"/>
      <c r="AS1030" s="2"/>
      <c r="AT1030" s="3"/>
    </row>
    <row r="1031" spans="1:49" s="17" customFormat="1" ht="36" x14ac:dyDescent="0.25">
      <c r="A1031" s="35">
        <v>43850</v>
      </c>
      <c r="B1031" s="36"/>
      <c r="C1031" s="36"/>
      <c r="D1031" s="36"/>
      <c r="E1031" s="36"/>
      <c r="F1031" s="36"/>
      <c r="G1031" s="37"/>
      <c r="L1031" s="38" t="s">
        <v>77</v>
      </c>
      <c r="M1031" s="39"/>
      <c r="N1031" s="39"/>
      <c r="O1031" s="39"/>
      <c r="P1031" s="39"/>
      <c r="Q1031" s="39"/>
      <c r="R1031" s="40"/>
      <c r="S1031" s="18"/>
      <c r="T1031" s="18"/>
      <c r="U1031" s="18"/>
      <c r="V1031" s="18"/>
      <c r="Y1031" s="3"/>
      <c r="Z1031" s="3"/>
      <c r="AA1031" s="3"/>
      <c r="AB1031" s="3"/>
      <c r="AC1031" s="3"/>
      <c r="AH1031" s="2"/>
      <c r="AI1031" s="2"/>
      <c r="AJ1031" s="2"/>
      <c r="AK1031" s="2"/>
      <c r="AL1031" s="2"/>
      <c r="AM1031" s="2"/>
      <c r="AN1031" s="2"/>
      <c r="AO1031" s="5"/>
      <c r="AP1031" s="2"/>
      <c r="AS1031" s="2"/>
      <c r="AT1031" s="3"/>
    </row>
    <row r="1032" spans="1:49" s="17" customFormat="1" ht="24" x14ac:dyDescent="0.25">
      <c r="A1032" s="38" t="s">
        <v>72</v>
      </c>
      <c r="B1032" s="39"/>
      <c r="C1032" s="39"/>
      <c r="D1032" s="39"/>
      <c r="E1032" s="39"/>
      <c r="F1032" s="39"/>
      <c r="G1032" s="40"/>
      <c r="H1032" s="18"/>
      <c r="I1032" s="18"/>
      <c r="J1032" s="18"/>
      <c r="K1032" s="18"/>
      <c r="L1032" s="9" t="s">
        <v>0</v>
      </c>
      <c r="M1032" s="16" t="s">
        <v>70</v>
      </c>
      <c r="N1032" s="9" t="s">
        <v>1</v>
      </c>
      <c r="O1032" s="9" t="s">
        <v>2</v>
      </c>
      <c r="P1032" s="9" t="s">
        <v>3</v>
      </c>
      <c r="Q1032" s="9" t="s">
        <v>4</v>
      </c>
      <c r="R1032" s="9" t="s">
        <v>5</v>
      </c>
      <c r="S1032" s="6" t="s">
        <v>6</v>
      </c>
      <c r="T1032" s="9" t="s">
        <v>7</v>
      </c>
      <c r="U1032" s="9" t="s">
        <v>8</v>
      </c>
      <c r="V1032" s="9" t="s">
        <v>71</v>
      </c>
      <c r="Y1032" s="3"/>
      <c r="Z1032" s="3"/>
      <c r="AA1032" s="3"/>
      <c r="AB1032" s="3"/>
      <c r="AC1032" s="3"/>
      <c r="AH1032" s="2"/>
      <c r="AI1032" s="2"/>
      <c r="AJ1032" s="2"/>
      <c r="AK1032" s="2"/>
      <c r="AL1032" s="2"/>
      <c r="AM1032" s="2"/>
      <c r="AN1032" s="2"/>
      <c r="AO1032" s="5"/>
      <c r="AP1032" s="2"/>
      <c r="AS1032" s="2"/>
      <c r="AT1032" s="3"/>
    </row>
    <row r="1033" spans="1:49" s="17" customFormat="1" x14ac:dyDescent="0.25">
      <c r="A1033" s="9" t="s">
        <v>0</v>
      </c>
      <c r="B1033" s="16" t="s">
        <v>70</v>
      </c>
      <c r="C1033" s="9" t="s">
        <v>1</v>
      </c>
      <c r="D1033" s="9" t="s">
        <v>2</v>
      </c>
      <c r="E1033" s="9" t="s">
        <v>3</v>
      </c>
      <c r="F1033" s="9" t="s">
        <v>4</v>
      </c>
      <c r="G1033" s="9" t="s">
        <v>5</v>
      </c>
      <c r="H1033" s="6" t="s">
        <v>6</v>
      </c>
      <c r="I1033" s="9" t="s">
        <v>7</v>
      </c>
      <c r="J1033" s="9" t="s">
        <v>8</v>
      </c>
      <c r="K1033" s="9" t="s">
        <v>71</v>
      </c>
      <c r="L1033" s="7">
        <v>0.39583333333333331</v>
      </c>
      <c r="M1033" s="11">
        <f>(N1033-S1033)/N1033</f>
        <v>1.4285714285714285E-2</v>
      </c>
      <c r="N1033" s="10">
        <v>140</v>
      </c>
      <c r="O1033" s="10">
        <v>138</v>
      </c>
      <c r="P1033" s="10">
        <v>140</v>
      </c>
      <c r="Q1033" s="11">
        <f>O1033/N1033</f>
        <v>0.98571428571428577</v>
      </c>
      <c r="R1033" s="12">
        <f>O1033/P1033</f>
        <v>0.98571428571428577</v>
      </c>
      <c r="S1033" s="8">
        <v>138</v>
      </c>
      <c r="T1033" s="15">
        <v>138</v>
      </c>
      <c r="U1033" s="13">
        <v>1</v>
      </c>
      <c r="V1033" s="13">
        <v>1</v>
      </c>
      <c r="Y1033" s="3"/>
      <c r="Z1033" s="3"/>
      <c r="AA1033" s="3"/>
      <c r="AB1033" s="3"/>
      <c r="AC1033" s="3"/>
      <c r="AH1033" s="2"/>
      <c r="AI1033" s="2"/>
      <c r="AJ1033" s="2"/>
      <c r="AK1033" s="2"/>
      <c r="AL1033" s="2"/>
      <c r="AM1033" s="2"/>
      <c r="AN1033" s="2"/>
      <c r="AO1033" s="5"/>
      <c r="AP1033" s="2"/>
      <c r="AS1033" s="2"/>
      <c r="AT1033" s="3"/>
    </row>
    <row r="1034" spans="1:49" s="17" customFormat="1" x14ac:dyDescent="0.25">
      <c r="A1034" s="7">
        <v>0.39583333333333331</v>
      </c>
      <c r="B1034" s="11">
        <f>(C1034-H1034)/C1034</f>
        <v>0</v>
      </c>
      <c r="C1034" s="10">
        <v>83</v>
      </c>
      <c r="D1034" s="10">
        <v>83</v>
      </c>
      <c r="E1034" s="10">
        <v>83</v>
      </c>
      <c r="F1034" s="11">
        <f>D1034/C1034</f>
        <v>1</v>
      </c>
      <c r="G1034" s="12">
        <f>D1034/E1034</f>
        <v>1</v>
      </c>
      <c r="H1034" s="8">
        <v>83</v>
      </c>
      <c r="I1034" s="15">
        <v>83</v>
      </c>
      <c r="J1034" s="13">
        <v>1</v>
      </c>
      <c r="K1034" s="13" t="s">
        <v>74</v>
      </c>
      <c r="L1034" s="7">
        <v>0.41666666666666669</v>
      </c>
      <c r="M1034" s="11">
        <f t="shared" ref="M1034:M1050" si="587">(N1034-S1034)/N1034</f>
        <v>1.7605633802816902E-2</v>
      </c>
      <c r="N1034" s="10">
        <v>284</v>
      </c>
      <c r="O1034" s="10">
        <v>279</v>
      </c>
      <c r="P1034" s="14">
        <f>N1034-N1033</f>
        <v>144</v>
      </c>
      <c r="Q1034" s="11">
        <f t="shared" ref="Q1034:Q1050" si="588">O1034/N1034</f>
        <v>0.98239436619718312</v>
      </c>
      <c r="R1034" s="11">
        <f>(O1034-O1033)/P1034</f>
        <v>0.97916666666666663</v>
      </c>
      <c r="S1034" s="8">
        <v>279</v>
      </c>
      <c r="T1034" s="15">
        <f>S1034-S1033</f>
        <v>141</v>
      </c>
      <c r="U1034" s="13">
        <v>1</v>
      </c>
      <c r="V1034" s="13">
        <v>1</v>
      </c>
      <c r="Y1034" s="3"/>
      <c r="Z1034" s="3"/>
      <c r="AA1034" s="3"/>
      <c r="AB1034" s="3"/>
      <c r="AC1034" s="3"/>
      <c r="AH1034" s="2"/>
      <c r="AI1034" s="2"/>
      <c r="AJ1034" s="2"/>
      <c r="AK1034" s="2"/>
      <c r="AL1034" s="2"/>
      <c r="AM1034" s="2"/>
      <c r="AN1034" s="2"/>
      <c r="AO1034" s="5"/>
      <c r="AP1034" s="2"/>
      <c r="AS1034" s="2"/>
      <c r="AT1034" s="3"/>
    </row>
    <row r="1035" spans="1:49" customFormat="1" x14ac:dyDescent="0.25">
      <c r="A1035" s="7">
        <v>0.41666666666666669</v>
      </c>
      <c r="B1035" s="11">
        <f t="shared" ref="B1035:B1037" si="589">(C1035-H1035)/C1035</f>
        <v>5.9523809523809521E-3</v>
      </c>
      <c r="C1035" s="10">
        <v>168</v>
      </c>
      <c r="D1035" s="10">
        <v>167</v>
      </c>
      <c r="E1035" s="14">
        <f t="shared" ref="E1035:E1041" si="590">C1035-C1034</f>
        <v>85</v>
      </c>
      <c r="F1035" s="11">
        <f t="shared" ref="F1035:F1038" si="591">D1035/C1035</f>
        <v>0.99404761904761907</v>
      </c>
      <c r="G1035" s="11">
        <f>(D1035-D1034)/E1035</f>
        <v>0.9882352941176471</v>
      </c>
      <c r="H1035" s="8">
        <v>167</v>
      </c>
      <c r="I1035" s="15">
        <f>H1035-H1034</f>
        <v>84</v>
      </c>
      <c r="J1035" s="13">
        <v>1</v>
      </c>
      <c r="K1035" s="13" t="s">
        <v>74</v>
      </c>
      <c r="L1035" s="7">
        <v>0.44305555555555554</v>
      </c>
      <c r="M1035" s="11">
        <f t="shared" si="587"/>
        <v>2.1834061135371178E-2</v>
      </c>
      <c r="N1035" s="10">
        <v>458</v>
      </c>
      <c r="O1035" s="10">
        <v>446</v>
      </c>
      <c r="P1035" s="14">
        <f t="shared" ref="P1035:P1050" si="592">N1035-N1034</f>
        <v>174</v>
      </c>
      <c r="Q1035" s="11">
        <f t="shared" si="588"/>
        <v>0.97379912663755464</v>
      </c>
      <c r="R1035" s="11">
        <f t="shared" ref="R1035:R1050" si="593">(O1035-O1034)/P1035</f>
        <v>0.95977011494252873</v>
      </c>
      <c r="S1035" s="8">
        <v>448</v>
      </c>
      <c r="T1035" s="15">
        <f t="shared" ref="T1035:T1037" si="594">S1035-S1034</f>
        <v>169</v>
      </c>
      <c r="U1035" s="13">
        <v>1</v>
      </c>
      <c r="V1035" s="13">
        <v>1</v>
      </c>
      <c r="W1035" s="17"/>
      <c r="X1035" s="17"/>
      <c r="Y1035" s="3"/>
      <c r="Z1035" s="3"/>
      <c r="AA1035" s="3"/>
      <c r="AB1035" s="3"/>
      <c r="AC1035" s="3"/>
      <c r="AD1035" s="17"/>
      <c r="AE1035" s="17"/>
      <c r="AF1035" s="17"/>
      <c r="AG1035" s="17"/>
      <c r="AH1035" s="2"/>
      <c r="AI1035" s="2"/>
      <c r="AJ1035" s="2"/>
      <c r="AK1035" s="2"/>
      <c r="AL1035" s="2"/>
      <c r="AM1035" s="2"/>
      <c r="AN1035" s="2"/>
      <c r="AO1035" s="5"/>
      <c r="AP1035" s="2"/>
      <c r="AQ1035" s="17"/>
      <c r="AR1035" s="17"/>
      <c r="AS1035" s="2"/>
      <c r="AT1035" s="3"/>
      <c r="AU1035" s="17"/>
      <c r="AV1035" s="17"/>
      <c r="AW1035" s="17"/>
    </row>
    <row r="1036" spans="1:49" customFormat="1" ht="15" customHeight="1" x14ac:dyDescent="0.25">
      <c r="A1036" s="7">
        <v>0.4375</v>
      </c>
      <c r="B1036" s="11">
        <f t="shared" si="589"/>
        <v>4.7430830039525688E-2</v>
      </c>
      <c r="C1036" s="10">
        <v>253</v>
      </c>
      <c r="D1036" s="10">
        <v>236</v>
      </c>
      <c r="E1036" s="14">
        <f t="shared" si="590"/>
        <v>85</v>
      </c>
      <c r="F1036" s="11">
        <f t="shared" si="591"/>
        <v>0.93280632411067199</v>
      </c>
      <c r="G1036" s="11">
        <f t="shared" ref="G1036" si="595">(D1036-D1035)/E1036</f>
        <v>0.81176470588235294</v>
      </c>
      <c r="H1036" s="8">
        <v>241</v>
      </c>
      <c r="I1036" s="15">
        <f t="shared" ref="I1036:I1043" si="596">H1036-H1035</f>
        <v>74</v>
      </c>
      <c r="J1036" s="13">
        <v>0.95450000000000002</v>
      </c>
      <c r="K1036" s="13" t="s">
        <v>74</v>
      </c>
      <c r="L1036" s="7">
        <v>0.46319444444444446</v>
      </c>
      <c r="M1036" s="11">
        <f t="shared" si="587"/>
        <v>3.8639876352395672E-2</v>
      </c>
      <c r="N1036" s="10">
        <v>647</v>
      </c>
      <c r="O1036" s="10">
        <v>618</v>
      </c>
      <c r="P1036" s="14">
        <f t="shared" si="592"/>
        <v>189</v>
      </c>
      <c r="Q1036" s="11">
        <f t="shared" si="588"/>
        <v>0.95517774343122097</v>
      </c>
      <c r="R1036" s="11">
        <f t="shared" si="593"/>
        <v>0.91005291005291</v>
      </c>
      <c r="S1036" s="8">
        <v>622</v>
      </c>
      <c r="T1036" s="15">
        <f t="shared" si="594"/>
        <v>174</v>
      </c>
      <c r="U1036" s="13">
        <v>0.94920000000000004</v>
      </c>
      <c r="V1036" s="13">
        <v>1</v>
      </c>
      <c r="W1036" s="17"/>
      <c r="X1036" s="17"/>
      <c r="Y1036" s="3"/>
      <c r="Z1036" s="3"/>
      <c r="AA1036" s="3"/>
      <c r="AB1036" s="3"/>
      <c r="AC1036" s="3"/>
      <c r="AD1036" s="17"/>
      <c r="AE1036" s="17"/>
      <c r="AF1036" s="17"/>
      <c r="AG1036" s="17"/>
      <c r="AH1036" s="2"/>
      <c r="AI1036" s="2"/>
      <c r="AJ1036" s="2"/>
      <c r="AK1036" s="2"/>
      <c r="AL1036" s="2"/>
      <c r="AM1036" s="2"/>
      <c r="AN1036" s="2"/>
      <c r="AO1036" s="5"/>
      <c r="AP1036" s="2"/>
      <c r="AQ1036" s="17"/>
      <c r="AR1036" s="17"/>
      <c r="AS1036" s="2"/>
      <c r="AT1036" s="3"/>
      <c r="AU1036" s="17"/>
      <c r="AV1036" s="17"/>
      <c r="AW1036" s="17"/>
    </row>
    <row r="1037" spans="1:49" customFormat="1" x14ac:dyDescent="0.25">
      <c r="A1037" s="7">
        <v>0.46249999999999997</v>
      </c>
      <c r="B1037" s="11">
        <f t="shared" si="589"/>
        <v>3.8235294117647062E-2</v>
      </c>
      <c r="C1037" s="10">
        <v>340</v>
      </c>
      <c r="D1037" s="10">
        <v>318</v>
      </c>
      <c r="E1037" s="14">
        <f t="shared" si="590"/>
        <v>87</v>
      </c>
      <c r="F1037" s="11">
        <f t="shared" si="591"/>
        <v>0.93529411764705883</v>
      </c>
      <c r="G1037" s="11">
        <f>(D1037-D1036)/E1037</f>
        <v>0.94252873563218387</v>
      </c>
      <c r="H1037" s="8">
        <v>327</v>
      </c>
      <c r="I1037" s="15">
        <f t="shared" si="596"/>
        <v>86</v>
      </c>
      <c r="J1037" s="13">
        <v>0.90629999999999999</v>
      </c>
      <c r="K1037" s="13" t="s">
        <v>74</v>
      </c>
      <c r="L1037" s="7">
        <v>0.48680555555555555</v>
      </c>
      <c r="M1037" s="11">
        <f t="shared" si="587"/>
        <v>5.0647820965842166E-2</v>
      </c>
      <c r="N1037" s="10">
        <v>849</v>
      </c>
      <c r="O1037" s="10">
        <v>802</v>
      </c>
      <c r="P1037" s="14">
        <f t="shared" si="592"/>
        <v>202</v>
      </c>
      <c r="Q1037" s="11">
        <f t="shared" si="588"/>
        <v>0.94464075382803303</v>
      </c>
      <c r="R1037" s="11">
        <f t="shared" si="593"/>
        <v>0.91089108910891092</v>
      </c>
      <c r="S1037" s="8">
        <v>806</v>
      </c>
      <c r="T1037" s="15">
        <f t="shared" si="594"/>
        <v>184</v>
      </c>
      <c r="U1037" s="13">
        <v>0.95830000000000004</v>
      </c>
      <c r="V1037" s="13">
        <v>1</v>
      </c>
      <c r="W1037" s="17"/>
      <c r="X1037" s="17"/>
      <c r="Y1037" s="3"/>
      <c r="Z1037" s="3"/>
      <c r="AA1037" s="3"/>
      <c r="AB1037" s="3"/>
      <c r="AC1037" s="3"/>
      <c r="AD1037" s="17"/>
      <c r="AE1037" s="17"/>
      <c r="AF1037" s="17"/>
      <c r="AG1037" s="17"/>
      <c r="AH1037" s="2"/>
      <c r="AI1037" s="2"/>
      <c r="AJ1037" s="2"/>
      <c r="AK1037" s="2"/>
      <c r="AL1037" s="2"/>
      <c r="AM1037" s="2"/>
      <c r="AN1037" s="2"/>
      <c r="AO1037" s="5"/>
      <c r="AP1037" s="2"/>
      <c r="AQ1037" s="17"/>
      <c r="AR1037" s="17"/>
      <c r="AS1037" s="2"/>
      <c r="AT1037" s="3"/>
      <c r="AU1037" s="17"/>
      <c r="AV1037" s="17"/>
      <c r="AW1037" s="17"/>
    </row>
    <row r="1038" spans="1:49" customFormat="1" x14ac:dyDescent="0.25">
      <c r="A1038" s="7">
        <v>0.47916666666666669</v>
      </c>
      <c r="B1038" s="11">
        <f>(C1038-H1038)/C1038</f>
        <v>3.4246575342465752E-2</v>
      </c>
      <c r="C1038" s="10">
        <v>438</v>
      </c>
      <c r="D1038" s="10">
        <v>414</v>
      </c>
      <c r="E1038" s="14">
        <f t="shared" si="590"/>
        <v>98</v>
      </c>
      <c r="F1038" s="11">
        <f t="shared" si="591"/>
        <v>0.9452054794520548</v>
      </c>
      <c r="G1038" s="11">
        <f t="shared" ref="G1038:G1041" si="597">(D1038-D1037)/E1038</f>
        <v>0.97959183673469385</v>
      </c>
      <c r="H1038" s="8">
        <v>423</v>
      </c>
      <c r="I1038" s="15">
        <f t="shared" si="596"/>
        <v>96</v>
      </c>
      <c r="J1038" s="13">
        <v>0.89739999999999998</v>
      </c>
      <c r="K1038" s="13" t="s">
        <v>74</v>
      </c>
      <c r="L1038" s="7">
        <v>0.5</v>
      </c>
      <c r="M1038" s="11" t="e">
        <f t="shared" si="587"/>
        <v>#DIV/0!</v>
      </c>
      <c r="N1038" s="10"/>
      <c r="O1038" s="10"/>
      <c r="P1038" s="14">
        <f t="shared" si="592"/>
        <v>-849</v>
      </c>
      <c r="Q1038" s="11" t="e">
        <f t="shared" si="588"/>
        <v>#DIV/0!</v>
      </c>
      <c r="R1038" s="11">
        <f t="shared" si="593"/>
        <v>0.94464075382803303</v>
      </c>
      <c r="S1038" s="8"/>
      <c r="T1038" s="15"/>
      <c r="U1038" s="13">
        <v>0.90820000000000001</v>
      </c>
      <c r="V1038" s="13">
        <v>1</v>
      </c>
      <c r="W1038" s="17"/>
      <c r="X1038" s="17"/>
      <c r="Y1038" s="3"/>
      <c r="Z1038" s="3"/>
      <c r="AA1038" s="3"/>
      <c r="AB1038" s="3"/>
      <c r="AC1038" s="3"/>
      <c r="AD1038" s="17"/>
      <c r="AE1038" s="17"/>
      <c r="AF1038" s="17"/>
      <c r="AG1038" s="17"/>
      <c r="AH1038" s="2"/>
      <c r="AI1038" s="2"/>
      <c r="AJ1038" s="2"/>
      <c r="AK1038" s="2"/>
      <c r="AL1038" s="2"/>
      <c r="AM1038" s="2"/>
      <c r="AN1038" s="2"/>
      <c r="AO1038" s="5"/>
      <c r="AP1038" s="2"/>
      <c r="AQ1038" s="17"/>
      <c r="AR1038" s="17"/>
      <c r="AS1038" s="2"/>
      <c r="AT1038" s="3"/>
      <c r="AU1038" s="17"/>
      <c r="AV1038" s="17"/>
      <c r="AW1038" s="17"/>
    </row>
    <row r="1039" spans="1:49" customFormat="1" x14ac:dyDescent="0.25">
      <c r="A1039" s="7">
        <v>0.5</v>
      </c>
      <c r="B1039" s="11">
        <f t="shared" ref="B1039:B1045" si="598">(C1039-H1039)/C1039</f>
        <v>3.2818532818532815E-2</v>
      </c>
      <c r="C1039" s="10">
        <v>518</v>
      </c>
      <c r="D1039" s="10">
        <v>492</v>
      </c>
      <c r="E1039" s="14">
        <f t="shared" si="590"/>
        <v>80</v>
      </c>
      <c r="F1039" s="11">
        <f>D1039/C1039</f>
        <v>0.9498069498069498</v>
      </c>
      <c r="G1039" s="11">
        <f t="shared" si="597"/>
        <v>0.97499999999999998</v>
      </c>
      <c r="H1039" s="8">
        <v>501</v>
      </c>
      <c r="I1039" s="15">
        <f t="shared" si="596"/>
        <v>78</v>
      </c>
      <c r="J1039" s="13">
        <v>0.90700000000000003</v>
      </c>
      <c r="K1039" s="13" t="s">
        <v>74</v>
      </c>
      <c r="L1039" s="7">
        <v>0.52083333333333337</v>
      </c>
      <c r="M1039" s="11">
        <f t="shared" si="587"/>
        <v>5.8252427184466021E-2</v>
      </c>
      <c r="N1039" s="10">
        <v>1030</v>
      </c>
      <c r="O1039" s="10">
        <v>958</v>
      </c>
      <c r="P1039" s="14">
        <f t="shared" si="592"/>
        <v>1030</v>
      </c>
      <c r="Q1039" s="11">
        <f t="shared" si="588"/>
        <v>0.93009708737864083</v>
      </c>
      <c r="R1039" s="11">
        <f t="shared" si="593"/>
        <v>0.93009708737864083</v>
      </c>
      <c r="S1039" s="8">
        <v>970</v>
      </c>
      <c r="T1039" s="15">
        <f t="shared" ref="T1039:T1050" si="599">S1039-S1038</f>
        <v>970</v>
      </c>
      <c r="U1039" s="13">
        <v>0.90820000000000001</v>
      </c>
      <c r="V1039" s="13">
        <v>1</v>
      </c>
      <c r="W1039" s="17"/>
      <c r="X1039" s="17"/>
      <c r="Y1039" s="3"/>
      <c r="Z1039" s="3"/>
      <c r="AA1039" s="3"/>
      <c r="AB1039" s="3"/>
      <c r="AC1039" s="3"/>
      <c r="AD1039" s="17"/>
      <c r="AE1039" s="17"/>
      <c r="AF1039" s="17"/>
      <c r="AG1039" s="17"/>
      <c r="AH1039" s="2"/>
      <c r="AI1039" s="2"/>
      <c r="AJ1039" s="2"/>
      <c r="AK1039" s="2"/>
      <c r="AL1039" s="2"/>
      <c r="AM1039" s="2"/>
      <c r="AN1039" s="2"/>
      <c r="AO1039" s="5"/>
      <c r="AP1039" s="2"/>
      <c r="AQ1039" s="17"/>
      <c r="AR1039" s="17"/>
      <c r="AS1039" s="2"/>
      <c r="AT1039" s="3"/>
      <c r="AU1039" s="17"/>
      <c r="AV1039" s="17"/>
      <c r="AW1039" s="17"/>
    </row>
    <row r="1040" spans="1:49" customFormat="1" x14ac:dyDescent="0.25">
      <c r="A1040" s="7">
        <v>0.52083333333333337</v>
      </c>
      <c r="B1040" s="11">
        <f t="shared" si="598"/>
        <v>3.5211267605633804E-2</v>
      </c>
      <c r="C1040" s="10">
        <v>568</v>
      </c>
      <c r="D1040" s="10">
        <v>535</v>
      </c>
      <c r="E1040" s="14">
        <f t="shared" si="590"/>
        <v>50</v>
      </c>
      <c r="F1040" s="11">
        <f t="shared" ref="F1040:F1041" si="600">D1040/C1040</f>
        <v>0.94190140845070425</v>
      </c>
      <c r="G1040" s="11">
        <f t="shared" si="597"/>
        <v>0.86</v>
      </c>
      <c r="H1040" s="8">
        <v>548</v>
      </c>
      <c r="I1040" s="15">
        <f t="shared" si="596"/>
        <v>47</v>
      </c>
      <c r="J1040" s="13">
        <v>0.8125</v>
      </c>
      <c r="K1040" s="13" t="s">
        <v>74</v>
      </c>
      <c r="L1040" s="7">
        <v>0.54166666666666696</v>
      </c>
      <c r="M1040" s="11">
        <f t="shared" si="587"/>
        <v>7.0628768303186915E-2</v>
      </c>
      <c r="N1040" s="10">
        <v>1161</v>
      </c>
      <c r="O1040" s="10">
        <v>1062</v>
      </c>
      <c r="P1040" s="14">
        <f t="shared" si="592"/>
        <v>131</v>
      </c>
      <c r="Q1040" s="11">
        <f t="shared" si="588"/>
        <v>0.9147286821705426</v>
      </c>
      <c r="R1040" s="11">
        <f t="shared" si="593"/>
        <v>0.79389312977099236</v>
      </c>
      <c r="S1040" s="8">
        <v>1079</v>
      </c>
      <c r="T1040" s="15">
        <f t="shared" si="599"/>
        <v>109</v>
      </c>
      <c r="U1040" s="13">
        <v>0.93400000000000005</v>
      </c>
      <c r="V1040" s="13">
        <v>1</v>
      </c>
      <c r="W1040" s="17"/>
      <c r="X1040" s="17"/>
      <c r="Y1040" s="3"/>
      <c r="Z1040" s="3"/>
      <c r="AA1040" s="3"/>
      <c r="AB1040" s="3"/>
      <c r="AC1040" s="3"/>
      <c r="AD1040" s="17"/>
      <c r="AE1040" s="17"/>
      <c r="AF1040" s="17"/>
      <c r="AG1040" s="17"/>
      <c r="AH1040" s="2"/>
      <c r="AI1040" s="2"/>
      <c r="AJ1040" s="2"/>
      <c r="AK1040" s="2"/>
      <c r="AL1040" s="2"/>
      <c r="AM1040" s="2"/>
      <c r="AN1040" s="2"/>
      <c r="AO1040" s="5"/>
      <c r="AP1040" s="2"/>
      <c r="AQ1040" s="17"/>
      <c r="AR1040" s="17"/>
      <c r="AS1040" s="2"/>
      <c r="AT1040" s="3"/>
      <c r="AU1040" s="17"/>
      <c r="AV1040" s="17"/>
      <c r="AW1040" s="17"/>
    </row>
    <row r="1041" spans="1:49" customFormat="1" x14ac:dyDescent="0.25">
      <c r="A1041" s="7">
        <v>0.54166666666666696</v>
      </c>
      <c r="B1041" s="11">
        <f t="shared" si="598"/>
        <v>4.472843450479233E-2</v>
      </c>
      <c r="C1041" s="10">
        <v>626</v>
      </c>
      <c r="D1041" s="10">
        <v>583</v>
      </c>
      <c r="E1041" s="14">
        <f t="shared" si="590"/>
        <v>58</v>
      </c>
      <c r="F1041" s="11">
        <f t="shared" si="600"/>
        <v>0.93130990415335468</v>
      </c>
      <c r="G1041" s="11">
        <f t="shared" si="597"/>
        <v>0.82758620689655171</v>
      </c>
      <c r="H1041" s="8">
        <v>598</v>
      </c>
      <c r="I1041" s="15">
        <f t="shared" si="596"/>
        <v>50</v>
      </c>
      <c r="J1041" s="13">
        <v>0.78569999999999995</v>
      </c>
      <c r="K1041" s="13" t="s">
        <v>74</v>
      </c>
      <c r="L1041" s="7">
        <v>0.5625</v>
      </c>
      <c r="M1041" s="11">
        <f t="shared" si="587"/>
        <v>6.9823434991974312E-2</v>
      </c>
      <c r="N1041" s="10">
        <v>1246</v>
      </c>
      <c r="O1041" s="10">
        <v>1140</v>
      </c>
      <c r="P1041" s="14">
        <f t="shared" si="592"/>
        <v>85</v>
      </c>
      <c r="Q1041" s="11">
        <f t="shared" si="588"/>
        <v>0.9149277688603531</v>
      </c>
      <c r="R1041" s="11">
        <f t="shared" si="593"/>
        <v>0.91764705882352937</v>
      </c>
      <c r="S1041" s="8">
        <v>1159</v>
      </c>
      <c r="T1041" s="15">
        <f t="shared" si="599"/>
        <v>80</v>
      </c>
      <c r="U1041" s="13">
        <v>0.93969999999999998</v>
      </c>
      <c r="V1041" s="13">
        <v>1</v>
      </c>
      <c r="W1041" s="17"/>
      <c r="X1041" s="17"/>
      <c r="Y1041" s="3"/>
      <c r="Z1041" s="3"/>
      <c r="AA1041" s="3"/>
      <c r="AB1041" s="3"/>
      <c r="AC1041" s="3"/>
      <c r="AD1041" s="17"/>
      <c r="AE1041" s="17"/>
      <c r="AF1041" s="17"/>
      <c r="AG1041" s="17"/>
      <c r="AH1041" s="2"/>
      <c r="AI1041" s="2"/>
      <c r="AJ1041" s="2"/>
      <c r="AK1041" s="2"/>
      <c r="AL1041" s="2"/>
      <c r="AM1041" s="2"/>
      <c r="AN1041" s="2"/>
      <c r="AO1041" s="5"/>
      <c r="AP1041" s="2"/>
      <c r="AQ1041" s="17"/>
      <c r="AR1041" s="17"/>
      <c r="AS1041" s="2"/>
      <c r="AT1041" s="3"/>
      <c r="AU1041" s="17"/>
      <c r="AV1041" s="17"/>
      <c r="AW1041" s="17"/>
    </row>
    <row r="1042" spans="1:49" customFormat="1" x14ac:dyDescent="0.25">
      <c r="A1042" s="7">
        <v>0.5625</v>
      </c>
      <c r="B1042" s="11">
        <f t="shared" si="598"/>
        <v>3.8632986627043092E-2</v>
      </c>
      <c r="C1042" s="10">
        <v>673</v>
      </c>
      <c r="D1042" s="10">
        <v>632</v>
      </c>
      <c r="E1042" s="14">
        <f>D1042-D1041</f>
        <v>49</v>
      </c>
      <c r="F1042" s="11">
        <f>D1042/C1042</f>
        <v>0.93907875185735512</v>
      </c>
      <c r="G1042" s="11">
        <f>(D1042-D1041)/E1042</f>
        <v>1</v>
      </c>
      <c r="H1042" s="8">
        <v>647</v>
      </c>
      <c r="I1042" s="15">
        <f t="shared" si="596"/>
        <v>49</v>
      </c>
      <c r="J1042" s="13">
        <v>0.8</v>
      </c>
      <c r="K1042" s="13" t="s">
        <v>74</v>
      </c>
      <c r="L1042" s="7">
        <v>0.58333333333333337</v>
      </c>
      <c r="M1042" s="11">
        <f t="shared" si="587"/>
        <v>7.1637426900584791E-2</v>
      </c>
      <c r="N1042" s="10">
        <v>1368</v>
      </c>
      <c r="O1042" s="10">
        <v>1249</v>
      </c>
      <c r="P1042" s="14">
        <f t="shared" si="592"/>
        <v>122</v>
      </c>
      <c r="Q1042" s="11">
        <f t="shared" si="588"/>
        <v>0.91301169590643272</v>
      </c>
      <c r="R1042" s="11">
        <f t="shared" si="593"/>
        <v>0.89344262295081966</v>
      </c>
      <c r="S1042" s="8">
        <v>1270</v>
      </c>
      <c r="T1042" s="15">
        <f t="shared" si="599"/>
        <v>111</v>
      </c>
      <c r="U1042" s="13">
        <v>0.94310000000000005</v>
      </c>
      <c r="V1042" s="13">
        <v>1</v>
      </c>
      <c r="W1042" s="17"/>
      <c r="X1042" s="17"/>
      <c r="Y1042" s="3"/>
      <c r="Z1042" s="3"/>
      <c r="AA1042" s="3"/>
      <c r="AB1042" s="3"/>
      <c r="AC1042" s="3"/>
      <c r="AD1042" s="17"/>
      <c r="AE1042" s="17"/>
      <c r="AF1042" s="17"/>
      <c r="AG1042" s="17"/>
      <c r="AH1042" s="2"/>
      <c r="AI1042" s="2"/>
      <c r="AJ1042" s="2"/>
      <c r="AK1042" s="2"/>
      <c r="AL1042" s="2"/>
      <c r="AM1042" s="2"/>
      <c r="AN1042" s="2"/>
      <c r="AO1042" s="5"/>
      <c r="AP1042" s="2"/>
      <c r="AQ1042" s="17"/>
      <c r="AR1042" s="17"/>
      <c r="AS1042" s="2"/>
      <c r="AT1042" s="3"/>
      <c r="AU1042" s="17"/>
      <c r="AV1042" s="17"/>
      <c r="AW1042" s="17"/>
    </row>
    <row r="1043" spans="1:49" customFormat="1" x14ac:dyDescent="0.25">
      <c r="A1043" s="7">
        <v>0.58333333333333337</v>
      </c>
      <c r="B1043" s="11">
        <f t="shared" si="598"/>
        <v>3.5230352303523033E-2</v>
      </c>
      <c r="C1043" s="10">
        <v>738</v>
      </c>
      <c r="D1043" s="10">
        <v>697</v>
      </c>
      <c r="E1043" s="14">
        <f>D1043-D1042</f>
        <v>65</v>
      </c>
      <c r="F1043" s="11">
        <f>D1043/C1043</f>
        <v>0.94444444444444442</v>
      </c>
      <c r="G1043" s="11">
        <f>(D1043-D1042)/E1043</f>
        <v>1</v>
      </c>
      <c r="H1043" s="8">
        <v>712</v>
      </c>
      <c r="I1043" s="15">
        <f t="shared" si="596"/>
        <v>65</v>
      </c>
      <c r="J1043" s="13">
        <v>0.8286</v>
      </c>
      <c r="K1043" s="13" t="s">
        <v>74</v>
      </c>
      <c r="L1043" s="7">
        <v>0.60416666666666663</v>
      </c>
      <c r="M1043" s="11">
        <f t="shared" si="587"/>
        <v>6.5303430079155678E-2</v>
      </c>
      <c r="N1043" s="10">
        <v>1516</v>
      </c>
      <c r="O1043" s="10">
        <v>1396</v>
      </c>
      <c r="P1043" s="14">
        <f t="shared" si="592"/>
        <v>148</v>
      </c>
      <c r="Q1043" s="11">
        <f t="shared" si="588"/>
        <v>0.920844327176781</v>
      </c>
      <c r="R1043" s="11">
        <f t="shared" si="593"/>
        <v>0.9932432432432432</v>
      </c>
      <c r="S1043" s="8">
        <v>1417</v>
      </c>
      <c r="T1043" s="15">
        <f t="shared" si="599"/>
        <v>147</v>
      </c>
      <c r="U1043" s="13">
        <v>0.9466</v>
      </c>
      <c r="V1043" s="13">
        <v>1</v>
      </c>
      <c r="W1043" s="17"/>
      <c r="X1043" s="17"/>
      <c r="Y1043" s="3"/>
      <c r="Z1043" s="3"/>
      <c r="AA1043" s="3"/>
      <c r="AB1043" s="3"/>
      <c r="AC1043" s="3"/>
      <c r="AD1043" s="17"/>
      <c r="AE1043" s="17"/>
      <c r="AF1043" s="17"/>
      <c r="AG1043" s="17"/>
      <c r="AH1043" s="2"/>
      <c r="AI1043" s="2"/>
      <c r="AJ1043" s="2"/>
      <c r="AK1043" s="2"/>
      <c r="AL1043" s="2"/>
      <c r="AM1043" s="2"/>
      <c r="AN1043" s="2"/>
      <c r="AO1043" s="5"/>
      <c r="AP1043" s="2"/>
      <c r="AQ1043" s="17"/>
      <c r="AR1043" s="17"/>
      <c r="AS1043" s="2"/>
      <c r="AT1043" s="3"/>
      <c r="AU1043" s="17"/>
      <c r="AV1043" s="17"/>
      <c r="AW1043" s="17"/>
    </row>
    <row r="1044" spans="1:49" customFormat="1" x14ac:dyDescent="0.25">
      <c r="A1044" s="7">
        <v>0.60416666666666663</v>
      </c>
      <c r="B1044" s="11">
        <f t="shared" si="598"/>
        <v>3.4134007585335017E-2</v>
      </c>
      <c r="C1044" s="10">
        <v>791</v>
      </c>
      <c r="D1044" s="10">
        <v>749</v>
      </c>
      <c r="E1044" s="14">
        <f>D1044-D1043</f>
        <v>52</v>
      </c>
      <c r="F1044" s="11">
        <f>D1044/C1044</f>
        <v>0.94690265486725667</v>
      </c>
      <c r="G1044" s="11">
        <f>(D1044-D1043)/E1044</f>
        <v>1</v>
      </c>
      <c r="H1044" s="8">
        <v>764</v>
      </c>
      <c r="I1044" s="15">
        <f>H1044-H1043</f>
        <v>52</v>
      </c>
      <c r="J1044" s="13">
        <v>0.84</v>
      </c>
      <c r="K1044" s="13" t="s">
        <v>74</v>
      </c>
      <c r="L1044" s="7">
        <v>0.625</v>
      </c>
      <c r="M1044" s="11">
        <f t="shared" si="587"/>
        <v>6.2649164677804292E-2</v>
      </c>
      <c r="N1044" s="10">
        <v>1676</v>
      </c>
      <c r="O1044" s="10">
        <v>1550</v>
      </c>
      <c r="P1044" s="14">
        <f t="shared" si="592"/>
        <v>160</v>
      </c>
      <c r="Q1044" s="11">
        <f t="shared" si="588"/>
        <v>0.92482100238663489</v>
      </c>
      <c r="R1044" s="11">
        <f t="shared" si="593"/>
        <v>0.96250000000000002</v>
      </c>
      <c r="S1044" s="8">
        <v>1571</v>
      </c>
      <c r="T1044" s="15">
        <f t="shared" si="599"/>
        <v>154</v>
      </c>
      <c r="U1044" s="13">
        <v>0.93840000000000001</v>
      </c>
      <c r="V1044" s="13">
        <v>1</v>
      </c>
      <c r="W1044" s="17"/>
      <c r="X1044" s="17"/>
      <c r="Y1044" s="3"/>
      <c r="Z1044" s="3"/>
      <c r="AA1044" s="3"/>
      <c r="AB1044" s="3"/>
      <c r="AC1044" s="3"/>
      <c r="AD1044" s="17"/>
      <c r="AE1044" s="17"/>
      <c r="AF1044" s="17"/>
      <c r="AG1044" s="17"/>
      <c r="AH1044" s="2"/>
      <c r="AI1044" s="2"/>
      <c r="AJ1044" s="2"/>
      <c r="AK1044" s="2"/>
      <c r="AL1044" s="2"/>
      <c r="AM1044" s="2"/>
      <c r="AN1044" s="2"/>
      <c r="AO1044" s="5"/>
      <c r="AP1044" s="2"/>
      <c r="AQ1044" s="17"/>
      <c r="AR1044" s="17"/>
      <c r="AS1044" s="2"/>
      <c r="AT1044" s="3"/>
      <c r="AU1044" s="17"/>
      <c r="AV1044" s="17"/>
      <c r="AW1044" s="17"/>
    </row>
    <row r="1045" spans="1:49" customFormat="1" x14ac:dyDescent="0.25">
      <c r="A1045" s="7">
        <v>0.625</v>
      </c>
      <c r="B1045" s="11">
        <f t="shared" si="598"/>
        <v>3.3448673587081888E-2</v>
      </c>
      <c r="C1045" s="10">
        <v>867</v>
      </c>
      <c r="D1045" s="10">
        <v>823</v>
      </c>
      <c r="E1045" s="14">
        <f>D1045-D1044</f>
        <v>74</v>
      </c>
      <c r="F1045" s="11">
        <f>D1045/C1045</f>
        <v>0.94925028835063441</v>
      </c>
      <c r="G1045" s="11">
        <f>(D1045-D1044)/E1045</f>
        <v>1</v>
      </c>
      <c r="H1045" s="8">
        <v>838</v>
      </c>
      <c r="I1045" s="15">
        <f>H1045-H1044</f>
        <v>74</v>
      </c>
      <c r="J1045" s="13">
        <v>0.85189999999999999</v>
      </c>
      <c r="K1045" s="13">
        <v>1</v>
      </c>
      <c r="L1045" s="7">
        <v>0.64583333333333337</v>
      </c>
      <c r="M1045" s="11">
        <f t="shared" si="587"/>
        <v>8.2799145299145296E-2</v>
      </c>
      <c r="N1045" s="10">
        <v>1872</v>
      </c>
      <c r="O1045" s="10">
        <v>1691</v>
      </c>
      <c r="P1045" s="14">
        <f t="shared" si="592"/>
        <v>196</v>
      </c>
      <c r="Q1045" s="11">
        <f t="shared" si="588"/>
        <v>0.90331196581196582</v>
      </c>
      <c r="R1045" s="11">
        <f t="shared" si="593"/>
        <v>0.71938775510204078</v>
      </c>
      <c r="S1045" s="8">
        <v>1717</v>
      </c>
      <c r="T1045" s="15">
        <f t="shared" si="599"/>
        <v>146</v>
      </c>
      <c r="U1045" s="13">
        <v>0.94269999999999998</v>
      </c>
      <c r="V1045" s="13">
        <v>0.75</v>
      </c>
      <c r="W1045" s="17"/>
      <c r="X1045" s="17"/>
      <c r="Y1045" s="3"/>
      <c r="Z1045" s="3"/>
      <c r="AA1045" s="3"/>
      <c r="AB1045" s="3"/>
      <c r="AC1045" s="3"/>
      <c r="AD1045" s="17"/>
      <c r="AE1045" s="17"/>
      <c r="AF1045" s="17"/>
      <c r="AG1045" s="17"/>
      <c r="AH1045" s="2"/>
      <c r="AI1045" s="2"/>
      <c r="AJ1045" s="2"/>
      <c r="AK1045" s="2"/>
      <c r="AL1045" s="2"/>
      <c r="AM1045" s="2"/>
      <c r="AN1045" s="2"/>
      <c r="AO1045" s="5"/>
      <c r="AP1045" s="2"/>
      <c r="AQ1045" s="17"/>
      <c r="AR1045" s="17"/>
      <c r="AS1045" s="2"/>
      <c r="AT1045" s="3"/>
      <c r="AU1045" s="17"/>
      <c r="AV1045" s="17"/>
      <c r="AW1045" s="17"/>
    </row>
    <row r="1046" spans="1:49" customFormat="1" x14ac:dyDescent="0.25">
      <c r="A1046" s="7">
        <v>0.64583333333333337</v>
      </c>
      <c r="B1046" s="11">
        <f>(C1046-H1046)/C1046</f>
        <v>3.118279569892473E-2</v>
      </c>
      <c r="C1046" s="10">
        <v>930</v>
      </c>
      <c r="D1046" s="10">
        <v>886</v>
      </c>
      <c r="E1046" s="14">
        <f t="shared" ref="E1046:E1051" si="601">D1046-D1045</f>
        <v>63</v>
      </c>
      <c r="F1046" s="11">
        <f t="shared" ref="F1046:F1048" si="602">D1046/C1046</f>
        <v>0.95268817204301071</v>
      </c>
      <c r="G1046" s="11">
        <f>(D1046-D1045)/E1046</f>
        <v>1</v>
      </c>
      <c r="H1046" s="8">
        <v>901</v>
      </c>
      <c r="I1046" s="15">
        <f t="shared" ref="I1046:I1048" si="603">H1046-H1045</f>
        <v>63</v>
      </c>
      <c r="J1046" s="13">
        <v>0.85880000000000001</v>
      </c>
      <c r="K1046" s="13">
        <v>1</v>
      </c>
      <c r="L1046" s="7">
        <v>0.67152777777777783</v>
      </c>
      <c r="M1046" s="11">
        <f t="shared" si="587"/>
        <v>9.175662414131501E-2</v>
      </c>
      <c r="N1046" s="10">
        <v>2038</v>
      </c>
      <c r="O1046" s="10">
        <v>1804</v>
      </c>
      <c r="P1046" s="14">
        <f t="shared" si="592"/>
        <v>166</v>
      </c>
      <c r="Q1046" s="11">
        <f t="shared" si="588"/>
        <v>0.8851815505397449</v>
      </c>
      <c r="R1046" s="11">
        <f t="shared" si="593"/>
        <v>0.68072289156626509</v>
      </c>
      <c r="S1046" s="8">
        <v>1851</v>
      </c>
      <c r="T1046" s="15">
        <f t="shared" si="599"/>
        <v>134</v>
      </c>
      <c r="U1046" s="13">
        <v>0.92</v>
      </c>
      <c r="V1046" s="13">
        <v>0.8</v>
      </c>
      <c r="W1046" s="17"/>
      <c r="X1046" s="17"/>
      <c r="Y1046" s="3"/>
      <c r="Z1046" s="3"/>
      <c r="AA1046" s="3"/>
      <c r="AB1046" s="3"/>
      <c r="AC1046" s="3"/>
      <c r="AD1046" s="17"/>
      <c r="AE1046" s="17"/>
      <c r="AF1046" s="17"/>
      <c r="AG1046" s="17"/>
      <c r="AH1046" s="2"/>
      <c r="AI1046" s="2"/>
      <c r="AJ1046" s="2"/>
      <c r="AK1046" s="2"/>
      <c r="AL1046" s="2"/>
      <c r="AM1046" s="2"/>
      <c r="AN1046" s="2"/>
      <c r="AO1046" s="5"/>
      <c r="AP1046" s="2"/>
      <c r="AQ1046" s="17"/>
      <c r="AR1046" s="17"/>
      <c r="AS1046" s="2"/>
      <c r="AT1046" s="3"/>
      <c r="AU1046" s="17"/>
      <c r="AV1046" s="17"/>
      <c r="AW1046" s="17"/>
    </row>
    <row r="1047" spans="1:49" customFormat="1" x14ac:dyDescent="0.25">
      <c r="A1047" s="7">
        <v>0.66666666666666663</v>
      </c>
      <c r="B1047" s="11">
        <f t="shared" ref="B1047:B1051" si="604">(C1047-H1047)/C1047</f>
        <v>2.976190476190476E-2</v>
      </c>
      <c r="C1047" s="10">
        <v>1008</v>
      </c>
      <c r="D1047" s="10">
        <v>963</v>
      </c>
      <c r="E1047" s="14">
        <f t="shared" si="601"/>
        <v>77</v>
      </c>
      <c r="F1047" s="11">
        <f t="shared" si="602"/>
        <v>0.9553571428571429</v>
      </c>
      <c r="G1047" s="11">
        <f t="shared" ref="G1047:G1048" si="605">(D1047-D1046)/E1047</f>
        <v>1</v>
      </c>
      <c r="H1047" s="8">
        <v>978</v>
      </c>
      <c r="I1047" s="15">
        <f t="shared" si="603"/>
        <v>77</v>
      </c>
      <c r="J1047" s="13">
        <v>0.86519999999999997</v>
      </c>
      <c r="K1047" s="13">
        <v>1</v>
      </c>
      <c r="L1047" s="7">
        <v>0.6875</v>
      </c>
      <c r="M1047" s="11">
        <f t="shared" si="587"/>
        <v>9.0208522212148687E-2</v>
      </c>
      <c r="N1047" s="10">
        <v>2206</v>
      </c>
      <c r="O1047" s="10">
        <v>1958</v>
      </c>
      <c r="P1047" s="14">
        <f t="shared" si="592"/>
        <v>168</v>
      </c>
      <c r="Q1047" s="11">
        <f t="shared" si="588"/>
        <v>0.88757932910244786</v>
      </c>
      <c r="R1047" s="11">
        <f t="shared" si="593"/>
        <v>0.91666666666666663</v>
      </c>
      <c r="S1047" s="8">
        <v>2007</v>
      </c>
      <c r="T1047" s="15">
        <f t="shared" si="599"/>
        <v>156</v>
      </c>
      <c r="U1047" s="13">
        <v>0.92230000000000001</v>
      </c>
      <c r="V1047" s="13">
        <v>0.85709999999999997</v>
      </c>
      <c r="W1047" s="17"/>
      <c r="X1047" s="17"/>
      <c r="Y1047" s="3"/>
      <c r="Z1047" s="3"/>
      <c r="AA1047" s="3"/>
      <c r="AB1047" s="3"/>
      <c r="AC1047" s="3"/>
      <c r="AD1047" s="17"/>
      <c r="AE1047" s="17"/>
      <c r="AF1047" s="17"/>
      <c r="AG1047" s="17"/>
      <c r="AH1047" s="2"/>
      <c r="AI1047" s="2"/>
      <c r="AJ1047" s="2"/>
      <c r="AK1047" s="2"/>
      <c r="AL1047" s="2"/>
      <c r="AM1047" s="2"/>
      <c r="AN1047" s="2"/>
      <c r="AO1047" s="5"/>
      <c r="AP1047" s="2"/>
      <c r="AQ1047" s="17"/>
      <c r="AR1047" s="17"/>
      <c r="AS1047" s="2"/>
      <c r="AT1047" s="3"/>
      <c r="AU1047" s="17"/>
      <c r="AV1047" s="17"/>
      <c r="AW1047" s="17"/>
    </row>
    <row r="1048" spans="1:49" customFormat="1" x14ac:dyDescent="0.25">
      <c r="A1048" s="7">
        <v>0.6875</v>
      </c>
      <c r="B1048" s="11">
        <f t="shared" si="604"/>
        <v>2.9684601113172542E-2</v>
      </c>
      <c r="C1048" s="10">
        <v>1078</v>
      </c>
      <c r="D1048" s="10">
        <v>1031</v>
      </c>
      <c r="E1048" s="14">
        <f t="shared" si="601"/>
        <v>68</v>
      </c>
      <c r="F1048" s="11">
        <f t="shared" si="602"/>
        <v>0.95640074211502779</v>
      </c>
      <c r="G1048" s="11">
        <f t="shared" si="605"/>
        <v>1</v>
      </c>
      <c r="H1048" s="8">
        <v>1046</v>
      </c>
      <c r="I1048" s="15">
        <f t="shared" si="603"/>
        <v>68</v>
      </c>
      <c r="J1048" s="13">
        <v>0.87129999999999996</v>
      </c>
      <c r="K1048" s="13">
        <v>1</v>
      </c>
      <c r="L1048" s="7">
        <v>0.70833333333333337</v>
      </c>
      <c r="M1048" s="11">
        <f t="shared" si="587"/>
        <v>8.6404066073697591E-2</v>
      </c>
      <c r="N1048" s="10">
        <v>2361</v>
      </c>
      <c r="O1048" s="10">
        <v>2108</v>
      </c>
      <c r="P1048" s="14">
        <f t="shared" si="592"/>
        <v>155</v>
      </c>
      <c r="Q1048" s="11">
        <f t="shared" si="588"/>
        <v>0.89284201609487501</v>
      </c>
      <c r="R1048" s="11">
        <f t="shared" si="593"/>
        <v>0.967741935483871</v>
      </c>
      <c r="S1048" s="8">
        <v>2157</v>
      </c>
      <c r="T1048" s="15">
        <f t="shared" si="599"/>
        <v>150</v>
      </c>
      <c r="U1048" s="13">
        <v>0.92079999999999995</v>
      </c>
      <c r="V1048" s="13">
        <v>0.85709999999999997</v>
      </c>
      <c r="W1048" s="17"/>
      <c r="X1048" s="17"/>
      <c r="Y1048" s="3"/>
      <c r="Z1048" s="3"/>
      <c r="AA1048" s="3"/>
      <c r="AB1048" s="3"/>
      <c r="AC1048" s="3"/>
      <c r="AD1048" s="17"/>
      <c r="AE1048" s="17"/>
      <c r="AF1048" s="17"/>
      <c r="AG1048" s="17"/>
      <c r="AH1048" s="2"/>
      <c r="AI1048" s="2"/>
      <c r="AJ1048" s="2"/>
      <c r="AK1048" s="2"/>
      <c r="AL1048" s="2"/>
      <c r="AM1048" s="2"/>
      <c r="AN1048" s="2"/>
      <c r="AO1048" s="5"/>
      <c r="AP1048" s="2"/>
      <c r="AQ1048" s="17"/>
      <c r="AR1048" s="17"/>
      <c r="AS1048" s="2"/>
      <c r="AT1048" s="3"/>
      <c r="AU1048" s="17"/>
      <c r="AV1048" s="17"/>
      <c r="AW1048" s="17"/>
    </row>
    <row r="1049" spans="1:49" customFormat="1" x14ac:dyDescent="0.25">
      <c r="A1049" s="7">
        <v>0.70833333333333337</v>
      </c>
      <c r="B1049" s="11">
        <f t="shared" si="604"/>
        <v>3.1277150304083408E-2</v>
      </c>
      <c r="C1049" s="10">
        <v>1151</v>
      </c>
      <c r="D1049" s="10">
        <v>1100</v>
      </c>
      <c r="E1049" s="14">
        <f t="shared" si="601"/>
        <v>69</v>
      </c>
      <c r="F1049" s="11">
        <f>D1049/C1049</f>
        <v>0.95569070373588183</v>
      </c>
      <c r="G1049" s="11">
        <f>(D1049-D1048)/E1049</f>
        <v>1</v>
      </c>
      <c r="H1049" s="8">
        <v>1115</v>
      </c>
      <c r="I1049" s="15">
        <f>H1049-H1048</f>
        <v>69</v>
      </c>
      <c r="J1049" s="13">
        <v>0.85980000000000001</v>
      </c>
      <c r="K1049" s="13">
        <v>1</v>
      </c>
      <c r="L1049" s="7">
        <v>0.72916666666666663</v>
      </c>
      <c r="M1049" s="11">
        <f t="shared" si="587"/>
        <v>8.3467094703049763E-2</v>
      </c>
      <c r="N1049" s="10">
        <v>2492</v>
      </c>
      <c r="O1049" s="10">
        <v>2235</v>
      </c>
      <c r="P1049" s="14">
        <f t="shared" si="592"/>
        <v>131</v>
      </c>
      <c r="Q1049" s="11">
        <f t="shared" si="588"/>
        <v>0.8968699839486356</v>
      </c>
      <c r="R1049" s="11">
        <f t="shared" si="593"/>
        <v>0.96946564885496178</v>
      </c>
      <c r="S1049" s="8">
        <v>2284</v>
      </c>
      <c r="T1049" s="15">
        <f t="shared" si="599"/>
        <v>127</v>
      </c>
      <c r="U1049" s="13">
        <v>0.91869999999999996</v>
      </c>
      <c r="V1049" s="13">
        <v>0.85709999999999997</v>
      </c>
      <c r="W1049" s="17"/>
      <c r="X1049" s="17"/>
      <c r="Y1049" s="3"/>
      <c r="Z1049" s="3"/>
      <c r="AA1049" s="3"/>
      <c r="AB1049" s="3"/>
      <c r="AC1049" s="3"/>
      <c r="AD1049" s="17"/>
      <c r="AE1049" s="17"/>
      <c r="AF1049" s="17"/>
      <c r="AG1049" s="17"/>
      <c r="AH1049" s="2"/>
      <c r="AI1049" s="2"/>
      <c r="AJ1049" s="2"/>
      <c r="AK1049" s="2"/>
      <c r="AL1049" s="2"/>
      <c r="AM1049" s="2"/>
      <c r="AN1049" s="2"/>
      <c r="AO1049" s="5"/>
      <c r="AP1049" s="2"/>
      <c r="AQ1049" s="17"/>
      <c r="AR1049" s="17"/>
      <c r="AS1049" s="2"/>
      <c r="AT1049" s="3"/>
      <c r="AU1049" s="17"/>
      <c r="AV1049" s="17"/>
      <c r="AW1049" s="17"/>
    </row>
    <row r="1050" spans="1:49" customFormat="1" x14ac:dyDescent="0.25">
      <c r="A1050" s="7">
        <v>0.72916666666666663</v>
      </c>
      <c r="B1050" s="11">
        <f t="shared" si="604"/>
        <v>3.2046014790468362E-2</v>
      </c>
      <c r="C1050" s="10">
        <v>1217</v>
      </c>
      <c r="D1050" s="10">
        <v>1158</v>
      </c>
      <c r="E1050" s="14">
        <f t="shared" si="601"/>
        <v>58</v>
      </c>
      <c r="F1050" s="11">
        <f t="shared" ref="F1050:F1051" si="606">D1050/C1050</f>
        <v>0.95152013147082992</v>
      </c>
      <c r="G1050" s="11">
        <v>0.95694864048338368</v>
      </c>
      <c r="H1050" s="8">
        <v>1178</v>
      </c>
      <c r="I1050" s="15">
        <f t="shared" ref="I1050:I1051" si="607">H1050-H1049</f>
        <v>63</v>
      </c>
      <c r="J1050" s="13">
        <v>0.85089999999999999</v>
      </c>
      <c r="K1050" s="13">
        <v>1</v>
      </c>
      <c r="L1050" s="7">
        <v>0.75</v>
      </c>
      <c r="M1050" s="11">
        <f t="shared" si="587"/>
        <v>8.0976365749709414E-2</v>
      </c>
      <c r="N1050" s="10">
        <v>2581</v>
      </c>
      <c r="O1050" s="10">
        <v>2323</v>
      </c>
      <c r="P1050" s="14">
        <f t="shared" si="592"/>
        <v>89</v>
      </c>
      <c r="Q1050" s="11">
        <f t="shared" si="588"/>
        <v>0.90003874467260747</v>
      </c>
      <c r="R1050" s="11">
        <f t="shared" si="593"/>
        <v>0.9887640449438202</v>
      </c>
      <c r="S1050" s="8">
        <v>2372</v>
      </c>
      <c r="T1050" s="15">
        <f t="shared" si="599"/>
        <v>88</v>
      </c>
      <c r="U1050" s="13">
        <v>0.92130000000000001</v>
      </c>
      <c r="V1050" s="13">
        <v>0.9</v>
      </c>
      <c r="W1050" s="17"/>
      <c r="X1050" s="17"/>
      <c r="Y1050" s="3"/>
      <c r="Z1050" s="3"/>
      <c r="AA1050" s="3"/>
      <c r="AB1050" s="3"/>
      <c r="AC1050" s="3"/>
      <c r="AD1050" s="17"/>
      <c r="AE1050" s="17"/>
      <c r="AF1050" s="17"/>
      <c r="AG1050" s="17"/>
      <c r="AH1050" s="2"/>
      <c r="AI1050" s="2"/>
      <c r="AJ1050" s="2"/>
      <c r="AK1050" s="2"/>
      <c r="AL1050" s="2"/>
      <c r="AM1050" s="2"/>
      <c r="AN1050" s="2"/>
      <c r="AO1050" s="5"/>
      <c r="AP1050" s="2"/>
      <c r="AQ1050" s="17"/>
      <c r="AR1050" s="17"/>
      <c r="AS1050" s="2"/>
      <c r="AT1050" s="3"/>
      <c r="AU1050" s="17"/>
      <c r="AV1050" s="17"/>
      <c r="AW1050" s="17"/>
    </row>
    <row r="1051" spans="1:49" customFormat="1" x14ac:dyDescent="0.25">
      <c r="A1051" s="7">
        <v>0.75</v>
      </c>
      <c r="B1051" s="11">
        <f t="shared" si="604"/>
        <v>3.2025620496397116E-2</v>
      </c>
      <c r="C1051" s="10">
        <v>1249</v>
      </c>
      <c r="D1051" s="10">
        <v>1189</v>
      </c>
      <c r="E1051" s="14">
        <f t="shared" si="601"/>
        <v>31</v>
      </c>
      <c r="F1051" s="11">
        <f t="shared" si="606"/>
        <v>0.95196156925540432</v>
      </c>
      <c r="G1051" s="11">
        <f t="shared" ref="G1051" si="608">(D1051-D1050)/E1051</f>
        <v>1</v>
      </c>
      <c r="H1051" s="8">
        <v>1209</v>
      </c>
      <c r="I1051" s="15">
        <f t="shared" si="607"/>
        <v>31</v>
      </c>
      <c r="J1051" s="13">
        <v>0.85340000000000005</v>
      </c>
      <c r="K1051" s="13">
        <v>1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3"/>
      <c r="Z1051" s="3"/>
      <c r="AA1051" s="3"/>
      <c r="AB1051" s="3"/>
      <c r="AC1051" s="3"/>
      <c r="AD1051" s="17"/>
      <c r="AE1051" s="17"/>
      <c r="AF1051" s="17"/>
      <c r="AG1051" s="17"/>
      <c r="AH1051" s="2"/>
      <c r="AI1051" s="2"/>
      <c r="AJ1051" s="2"/>
      <c r="AK1051" s="2"/>
      <c r="AL1051" s="2"/>
      <c r="AM1051" s="2"/>
      <c r="AN1051" s="2"/>
      <c r="AO1051" s="5"/>
      <c r="AP1051" s="2"/>
      <c r="AQ1051" s="17"/>
      <c r="AR1051" s="17"/>
      <c r="AS1051" s="2"/>
      <c r="AT1051" s="3"/>
      <c r="AU1051" s="17"/>
      <c r="AV1051" s="17"/>
      <c r="AW1051" s="17"/>
    </row>
    <row r="1052" spans="1:49" customFormat="1" x14ac:dyDescent="0.15">
      <c r="A1052" s="17"/>
      <c r="B1052" s="17"/>
      <c r="C1052" s="17"/>
      <c r="D1052" s="17"/>
      <c r="E1052" s="17"/>
      <c r="F1052" s="2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3"/>
      <c r="Z1052" s="3"/>
      <c r="AA1052" s="3"/>
      <c r="AB1052" s="3"/>
      <c r="AC1052" s="3"/>
      <c r="AD1052" s="17"/>
      <c r="AE1052" s="17"/>
      <c r="AF1052" s="17"/>
      <c r="AG1052" s="17"/>
      <c r="AH1052" s="2"/>
      <c r="AI1052" s="2"/>
      <c r="AJ1052" s="2"/>
      <c r="AK1052" s="2"/>
      <c r="AL1052" s="2"/>
      <c r="AM1052" s="2"/>
      <c r="AN1052" s="2"/>
      <c r="AO1052" s="5"/>
      <c r="AP1052" s="2"/>
      <c r="AQ1052" s="17"/>
      <c r="AR1052" s="17"/>
      <c r="AS1052" s="2"/>
      <c r="AT1052" s="3"/>
      <c r="AU1052" s="17"/>
      <c r="AV1052" s="17"/>
      <c r="AW1052" s="17"/>
    </row>
    <row r="1053" spans="1:49" customFormat="1" x14ac:dyDescent="0.15">
      <c r="A1053" s="35">
        <v>43847</v>
      </c>
      <c r="B1053" s="36"/>
      <c r="C1053" s="36"/>
      <c r="D1053" s="36"/>
      <c r="E1053" s="36"/>
      <c r="F1053" s="36"/>
      <c r="G1053" s="37"/>
      <c r="H1053" s="17"/>
      <c r="I1053" s="17"/>
      <c r="J1053" s="17"/>
      <c r="K1053" s="17"/>
      <c r="L1053" s="35">
        <v>43845</v>
      </c>
      <c r="M1053" s="36"/>
      <c r="N1053" s="36"/>
      <c r="O1053" s="36"/>
      <c r="P1053" s="36"/>
      <c r="Q1053" s="36"/>
      <c r="R1053" s="37"/>
      <c r="S1053" s="17"/>
      <c r="T1053" s="17"/>
      <c r="U1053" s="17"/>
      <c r="V1053" s="17"/>
      <c r="W1053" s="17"/>
      <c r="X1053" s="17"/>
      <c r="Y1053" s="3"/>
      <c r="Z1053" s="3"/>
      <c r="AA1053" s="3"/>
      <c r="AB1053" s="3"/>
      <c r="AC1053" s="3"/>
      <c r="AD1053" s="17"/>
      <c r="AE1053" s="17"/>
      <c r="AF1053" s="17"/>
      <c r="AG1053" s="17"/>
      <c r="AH1053" s="2"/>
      <c r="AI1053" s="2"/>
      <c r="AJ1053" s="2"/>
      <c r="AK1053" s="2"/>
      <c r="AL1053" s="2"/>
      <c r="AM1053" s="2"/>
      <c r="AN1053" s="2"/>
      <c r="AO1053" s="5"/>
      <c r="AP1053" s="2"/>
      <c r="AQ1053" s="17"/>
      <c r="AR1053" s="17"/>
      <c r="AS1053" s="2"/>
      <c r="AT1053" s="3"/>
      <c r="AU1053" s="17"/>
      <c r="AV1053" s="17"/>
      <c r="AW1053" s="17"/>
    </row>
    <row r="1054" spans="1:49" customFormat="1" ht="24" x14ac:dyDescent="0.25">
      <c r="A1054" s="38" t="s">
        <v>76</v>
      </c>
      <c r="B1054" s="39"/>
      <c r="C1054" s="39"/>
      <c r="D1054" s="39"/>
      <c r="E1054" s="39"/>
      <c r="F1054" s="39"/>
      <c r="G1054" s="40"/>
      <c r="H1054" s="18"/>
      <c r="I1054" s="18"/>
      <c r="J1054" s="18"/>
      <c r="K1054" s="18"/>
      <c r="L1054" s="38" t="s">
        <v>78</v>
      </c>
      <c r="M1054" s="39"/>
      <c r="N1054" s="39"/>
      <c r="O1054" s="39"/>
      <c r="P1054" s="39"/>
      <c r="Q1054" s="39"/>
      <c r="R1054" s="40"/>
      <c r="S1054" s="18"/>
      <c r="T1054" s="18"/>
      <c r="U1054" s="18"/>
      <c r="V1054" s="18"/>
      <c r="W1054" s="17"/>
      <c r="X1054" s="17"/>
      <c r="Y1054" s="3"/>
      <c r="Z1054" s="3"/>
      <c r="AA1054" s="3"/>
      <c r="AB1054" s="3"/>
      <c r="AC1054" s="3"/>
      <c r="AD1054" s="17"/>
      <c r="AE1054" s="17"/>
      <c r="AF1054" s="17"/>
      <c r="AG1054" s="17"/>
      <c r="AH1054" s="2"/>
      <c r="AI1054" s="2"/>
      <c r="AJ1054" s="2"/>
      <c r="AK1054" s="2"/>
      <c r="AL1054" s="2"/>
      <c r="AM1054" s="2"/>
      <c r="AN1054" s="2"/>
      <c r="AO1054" s="5"/>
      <c r="AP1054" s="2"/>
      <c r="AQ1054" s="17"/>
      <c r="AR1054" s="17"/>
      <c r="AS1054" s="2"/>
      <c r="AT1054" s="3"/>
      <c r="AU1054" s="17"/>
      <c r="AV1054" s="17"/>
      <c r="AW1054" s="17"/>
    </row>
    <row r="1055" spans="1:49" customFormat="1" x14ac:dyDescent="0.25">
      <c r="A1055" s="9" t="s">
        <v>0</v>
      </c>
      <c r="B1055" s="16" t="s">
        <v>70</v>
      </c>
      <c r="C1055" s="9" t="s">
        <v>1</v>
      </c>
      <c r="D1055" s="9" t="s">
        <v>2</v>
      </c>
      <c r="E1055" s="9" t="s">
        <v>3</v>
      </c>
      <c r="F1055" s="9" t="s">
        <v>4</v>
      </c>
      <c r="G1055" s="9" t="s">
        <v>5</v>
      </c>
      <c r="H1055" s="6" t="s">
        <v>6</v>
      </c>
      <c r="I1055" s="9" t="s">
        <v>7</v>
      </c>
      <c r="J1055" s="9" t="s">
        <v>8</v>
      </c>
      <c r="K1055" s="9" t="s">
        <v>71</v>
      </c>
      <c r="L1055" s="9" t="s">
        <v>0</v>
      </c>
      <c r="M1055" s="16" t="s">
        <v>70</v>
      </c>
      <c r="N1055" s="9" t="s">
        <v>1</v>
      </c>
      <c r="O1055" s="9" t="s">
        <v>2</v>
      </c>
      <c r="P1055" s="9" t="s">
        <v>3</v>
      </c>
      <c r="Q1055" s="9" t="s">
        <v>4</v>
      </c>
      <c r="R1055" s="9" t="s">
        <v>5</v>
      </c>
      <c r="S1055" s="6" t="s">
        <v>6</v>
      </c>
      <c r="T1055" s="9" t="s">
        <v>7</v>
      </c>
      <c r="U1055" s="9" t="s">
        <v>8</v>
      </c>
      <c r="V1055" s="9" t="s">
        <v>71</v>
      </c>
      <c r="W1055" s="17"/>
      <c r="X1055" s="17"/>
      <c r="Y1055" s="3"/>
      <c r="Z1055" s="3"/>
      <c r="AA1055" s="3"/>
      <c r="AB1055" s="3"/>
      <c r="AC1055" s="3"/>
      <c r="AD1055" s="17"/>
      <c r="AE1055" s="17"/>
      <c r="AF1055" s="17"/>
      <c r="AG1055" s="17"/>
      <c r="AH1055" s="2"/>
      <c r="AI1055" s="2"/>
      <c r="AJ1055" s="2"/>
      <c r="AK1055" s="2"/>
      <c r="AL1055" s="2"/>
      <c r="AM1055" s="2"/>
      <c r="AN1055" s="2"/>
      <c r="AO1055" s="5"/>
      <c r="AP1055" s="2"/>
      <c r="AQ1055" s="17"/>
      <c r="AR1055" s="17"/>
      <c r="AS1055" s="2"/>
      <c r="AT1055" s="3"/>
      <c r="AU1055" s="17"/>
      <c r="AV1055" s="17"/>
      <c r="AW1055" s="17"/>
    </row>
    <row r="1056" spans="1:49" s="18" customFormat="1" x14ac:dyDescent="0.25">
      <c r="A1056" s="7">
        <v>0.39583333333333331</v>
      </c>
      <c r="B1056" s="11">
        <f>(C1056-H1056)/C1056</f>
        <v>0</v>
      </c>
      <c r="C1056" s="10">
        <v>120</v>
      </c>
      <c r="D1056" s="10">
        <v>120</v>
      </c>
      <c r="E1056" s="10">
        <v>120</v>
      </c>
      <c r="F1056" s="11">
        <f>D1056/C1056</f>
        <v>1</v>
      </c>
      <c r="G1056" s="12">
        <f>D1056/E1056</f>
        <v>1</v>
      </c>
      <c r="H1056" s="8">
        <v>120</v>
      </c>
      <c r="I1056" s="15">
        <f>H1056</f>
        <v>120</v>
      </c>
      <c r="J1056" s="13">
        <v>1</v>
      </c>
      <c r="K1056" s="13">
        <v>0</v>
      </c>
      <c r="L1056" s="7">
        <v>0.39583333333333331</v>
      </c>
      <c r="M1056" s="11">
        <v>0</v>
      </c>
      <c r="N1056" s="10">
        <v>123</v>
      </c>
      <c r="O1056" s="10">
        <v>123</v>
      </c>
      <c r="P1056" s="10">
        <v>123</v>
      </c>
      <c r="Q1056" s="11">
        <v>1</v>
      </c>
      <c r="R1056" s="12">
        <v>1</v>
      </c>
      <c r="S1056" s="8">
        <v>123</v>
      </c>
      <c r="T1056" s="15">
        <v>123</v>
      </c>
      <c r="U1056" s="13">
        <v>1</v>
      </c>
      <c r="V1056" s="13" t="s">
        <v>74</v>
      </c>
      <c r="W1056" s="17"/>
      <c r="X1056" s="17"/>
      <c r="Y1056" s="3"/>
      <c r="Z1056" s="3"/>
      <c r="AA1056" s="3"/>
      <c r="AB1056" s="3"/>
      <c r="AC1056" s="3"/>
      <c r="AD1056" s="17"/>
      <c r="AE1056" s="17"/>
      <c r="AF1056" s="17"/>
      <c r="AG1056" s="17"/>
      <c r="AH1056" s="2"/>
      <c r="AI1056" s="2"/>
      <c r="AJ1056" s="2"/>
      <c r="AK1056" s="2"/>
      <c r="AL1056" s="2"/>
      <c r="AM1056" s="2"/>
      <c r="AN1056" s="2"/>
      <c r="AO1056" s="5"/>
      <c r="AP1056" s="2"/>
      <c r="AQ1056" s="17"/>
      <c r="AR1056" s="17"/>
      <c r="AS1056" s="2"/>
      <c r="AT1056" s="3"/>
      <c r="AU1056" s="17"/>
      <c r="AV1056" s="17"/>
      <c r="AW1056" s="17"/>
    </row>
    <row r="1057" spans="1:49" s="18" customFormat="1" x14ac:dyDescent="0.25">
      <c r="A1057" s="7">
        <v>0.41666666666666669</v>
      </c>
      <c r="B1057" s="11">
        <f t="shared" ref="B1057:B1073" si="609">(C1057-H1057)/C1057</f>
        <v>8.130081300813009E-3</v>
      </c>
      <c r="C1057" s="10">
        <v>246</v>
      </c>
      <c r="D1057" s="10">
        <v>244</v>
      </c>
      <c r="E1057" s="14">
        <f>C1057-C1056</f>
        <v>126</v>
      </c>
      <c r="F1057" s="11">
        <f t="shared" ref="F1057:F1073" si="610">D1057/C1057</f>
        <v>0.99186991869918695</v>
      </c>
      <c r="G1057" s="11">
        <f>(D1057-D1056)/E1057</f>
        <v>0.98412698412698407</v>
      </c>
      <c r="H1057" s="8">
        <v>244</v>
      </c>
      <c r="I1057" s="15">
        <f>H1057-H1056</f>
        <v>124</v>
      </c>
      <c r="J1057" s="13">
        <v>1</v>
      </c>
      <c r="K1057" s="13">
        <v>0</v>
      </c>
      <c r="L1057" s="7">
        <v>0.41666666666666669</v>
      </c>
      <c r="M1057" s="11">
        <v>4.1522491349480967E-2</v>
      </c>
      <c r="N1057" s="10">
        <v>289</v>
      </c>
      <c r="O1057" s="10">
        <v>277</v>
      </c>
      <c r="P1057" s="14">
        <v>166</v>
      </c>
      <c r="Q1057" s="11">
        <v>0.95847750865051906</v>
      </c>
      <c r="R1057" s="11">
        <v>0.92771084337349397</v>
      </c>
      <c r="S1057" s="8">
        <v>277</v>
      </c>
      <c r="T1057" s="15">
        <v>154</v>
      </c>
      <c r="U1057" s="13">
        <v>0.94740000000000002</v>
      </c>
      <c r="V1057" s="13" t="s">
        <v>74</v>
      </c>
      <c r="W1057" s="17"/>
      <c r="X1057" s="17"/>
      <c r="Y1057" s="3"/>
      <c r="Z1057" s="3"/>
      <c r="AA1057" s="3"/>
      <c r="AB1057" s="3"/>
      <c r="AC1057" s="3"/>
      <c r="AD1057" s="17"/>
      <c r="AE1057" s="17"/>
      <c r="AF1057" s="17"/>
      <c r="AG1057" s="17"/>
      <c r="AH1057" s="2"/>
      <c r="AI1057" s="2"/>
      <c r="AJ1057" s="2"/>
      <c r="AK1057" s="2"/>
      <c r="AL1057" s="2"/>
      <c r="AM1057" s="2"/>
      <c r="AN1057" s="2"/>
      <c r="AO1057" s="5"/>
      <c r="AP1057" s="2"/>
      <c r="AQ1057" s="17"/>
      <c r="AR1057" s="17"/>
      <c r="AS1057" s="2"/>
      <c r="AT1057" s="3"/>
      <c r="AU1057" s="17"/>
      <c r="AV1057" s="17"/>
      <c r="AW1057" s="17"/>
    </row>
    <row r="1058" spans="1:49" s="18" customFormat="1" ht="15" customHeight="1" x14ac:dyDescent="0.25">
      <c r="A1058" s="7">
        <v>0.44305555555555554</v>
      </c>
      <c r="B1058" s="11">
        <f t="shared" si="609"/>
        <v>1.4925373134328358E-2</v>
      </c>
      <c r="C1058" s="10">
        <v>402</v>
      </c>
      <c r="D1058" s="10">
        <v>396</v>
      </c>
      <c r="E1058" s="14">
        <f t="shared" ref="E1058:E1073" si="611">C1058-C1057</f>
        <v>156</v>
      </c>
      <c r="F1058" s="11">
        <f t="shared" si="610"/>
        <v>0.9850746268656716</v>
      </c>
      <c r="G1058" s="11">
        <f t="shared" ref="G1058:G1073" si="612">(D1058-D1057)/E1058</f>
        <v>0.97435897435897434</v>
      </c>
      <c r="H1058" s="8">
        <v>396</v>
      </c>
      <c r="I1058" s="15">
        <f t="shared" ref="I1058:I1060" si="613">H1058-H1057</f>
        <v>152</v>
      </c>
      <c r="J1058" s="13">
        <v>1</v>
      </c>
      <c r="K1058" s="13">
        <v>0</v>
      </c>
      <c r="L1058" s="7">
        <v>0.44305555555555554</v>
      </c>
      <c r="M1058" s="11">
        <v>6.4301552106430154E-2</v>
      </c>
      <c r="N1058" s="10">
        <v>451</v>
      </c>
      <c r="O1058" s="10">
        <v>419</v>
      </c>
      <c r="P1058" s="14">
        <v>162</v>
      </c>
      <c r="Q1058" s="11">
        <v>0.92904656319290468</v>
      </c>
      <c r="R1058" s="11">
        <v>0.87654320987654322</v>
      </c>
      <c r="S1058" s="8">
        <v>422</v>
      </c>
      <c r="T1058" s="15">
        <v>145</v>
      </c>
      <c r="U1058" s="13">
        <v>0.92859999999999998</v>
      </c>
      <c r="V1058" s="13">
        <v>1</v>
      </c>
      <c r="W1058" s="17"/>
      <c r="X1058" s="17"/>
      <c r="Y1058" s="3"/>
      <c r="Z1058" s="3"/>
      <c r="AA1058" s="3"/>
      <c r="AB1058" s="3"/>
      <c r="AC1058" s="3"/>
      <c r="AD1058" s="17"/>
      <c r="AE1058" s="17"/>
      <c r="AF1058" s="17"/>
      <c r="AG1058" s="17"/>
      <c r="AH1058" s="2"/>
      <c r="AI1058" s="2"/>
      <c r="AJ1058" s="2"/>
      <c r="AK1058" s="2"/>
      <c r="AL1058" s="2"/>
      <c r="AM1058" s="2"/>
      <c r="AN1058" s="2"/>
      <c r="AO1058" s="5"/>
      <c r="AP1058" s="2"/>
      <c r="AQ1058" s="17"/>
      <c r="AR1058" s="17"/>
      <c r="AS1058" s="2"/>
      <c r="AT1058" s="3"/>
      <c r="AU1058" s="17"/>
      <c r="AV1058" s="17"/>
      <c r="AW1058" s="17"/>
    </row>
    <row r="1059" spans="1:49" s="18" customFormat="1" x14ac:dyDescent="0.25">
      <c r="A1059" s="7">
        <v>0.46319444444444446</v>
      </c>
      <c r="B1059" s="11">
        <f t="shared" si="609"/>
        <v>2.0036429872495445E-2</v>
      </c>
      <c r="C1059" s="10">
        <v>549</v>
      </c>
      <c r="D1059" s="10">
        <v>538</v>
      </c>
      <c r="E1059" s="14">
        <f t="shared" si="611"/>
        <v>147</v>
      </c>
      <c r="F1059" s="11">
        <f t="shared" si="610"/>
        <v>0.97996357012750457</v>
      </c>
      <c r="G1059" s="11">
        <f t="shared" si="612"/>
        <v>0.96598639455782309</v>
      </c>
      <c r="H1059" s="8">
        <v>538</v>
      </c>
      <c r="I1059" s="15">
        <f t="shared" si="613"/>
        <v>142</v>
      </c>
      <c r="J1059" s="13">
        <v>0.96830000000000005</v>
      </c>
      <c r="K1059" s="13">
        <v>1</v>
      </c>
      <c r="L1059" s="7">
        <v>0.45833333333333298</v>
      </c>
      <c r="M1059" s="11">
        <v>6.6066066066066062E-2</v>
      </c>
      <c r="N1059" s="10">
        <v>666</v>
      </c>
      <c r="O1059" s="10">
        <v>617</v>
      </c>
      <c r="P1059" s="14">
        <v>215</v>
      </c>
      <c r="Q1059" s="11">
        <v>0.92642642642642647</v>
      </c>
      <c r="R1059" s="11">
        <v>0.92093023255813955</v>
      </c>
      <c r="S1059" s="8">
        <v>622</v>
      </c>
      <c r="T1059" s="15">
        <v>200</v>
      </c>
      <c r="U1059" s="13">
        <v>0.89580000000000004</v>
      </c>
      <c r="V1059" s="13">
        <v>1</v>
      </c>
      <c r="W1059" s="17"/>
      <c r="X1059" s="17"/>
      <c r="Y1059" s="3"/>
      <c r="Z1059" s="3"/>
      <c r="AA1059" s="3"/>
      <c r="AB1059" s="3"/>
      <c r="AC1059" s="3"/>
      <c r="AD1059" s="17"/>
      <c r="AE1059" s="17"/>
      <c r="AF1059" s="17"/>
      <c r="AG1059" s="17"/>
      <c r="AH1059" s="2"/>
      <c r="AI1059" s="2"/>
      <c r="AJ1059" s="2"/>
      <c r="AK1059" s="2"/>
      <c r="AL1059" s="2"/>
      <c r="AM1059" s="2"/>
      <c r="AN1059" s="2"/>
      <c r="AO1059" s="5"/>
      <c r="AP1059" s="2"/>
      <c r="AQ1059" s="17"/>
      <c r="AR1059" s="17"/>
      <c r="AS1059" s="2"/>
      <c r="AT1059" s="3"/>
      <c r="AU1059" s="17"/>
      <c r="AV1059" s="17"/>
      <c r="AW1059" s="17"/>
    </row>
    <row r="1060" spans="1:49" s="18" customFormat="1" x14ac:dyDescent="0.25">
      <c r="A1060" s="7">
        <v>0.48680555555555555</v>
      </c>
      <c r="B1060" s="11">
        <f t="shared" si="609"/>
        <v>6.0055865921787709E-2</v>
      </c>
      <c r="C1060" s="10">
        <v>716</v>
      </c>
      <c r="D1060" s="10">
        <v>669</v>
      </c>
      <c r="E1060" s="14">
        <f t="shared" si="611"/>
        <v>167</v>
      </c>
      <c r="F1060" s="11">
        <f t="shared" si="610"/>
        <v>0.93435754189944131</v>
      </c>
      <c r="G1060" s="11">
        <f t="shared" si="612"/>
        <v>0.78443113772455086</v>
      </c>
      <c r="H1060" s="8">
        <v>673</v>
      </c>
      <c r="I1060" s="15">
        <f t="shared" si="613"/>
        <v>135</v>
      </c>
      <c r="J1060" s="13">
        <v>0.98680000000000001</v>
      </c>
      <c r="K1060" s="13">
        <v>1</v>
      </c>
      <c r="L1060" s="7">
        <v>0.47916666666666669</v>
      </c>
      <c r="M1060" s="11">
        <v>9.8737083811710674E-2</v>
      </c>
      <c r="N1060" s="10">
        <v>871</v>
      </c>
      <c r="O1060" s="10">
        <v>766</v>
      </c>
      <c r="P1060" s="14">
        <v>205</v>
      </c>
      <c r="Q1060" s="11">
        <v>0.87944890929965558</v>
      </c>
      <c r="R1060" s="11">
        <v>0.72682926829268291</v>
      </c>
      <c r="S1060" s="8">
        <v>785</v>
      </c>
      <c r="T1060" s="15">
        <v>163</v>
      </c>
      <c r="U1060" s="13">
        <v>0.89859999999999995</v>
      </c>
      <c r="V1060" s="13">
        <v>1</v>
      </c>
      <c r="W1060" s="17"/>
      <c r="X1060" s="17"/>
      <c r="Y1060" s="3"/>
      <c r="Z1060" s="3"/>
      <c r="AA1060" s="3"/>
      <c r="AB1060" s="3"/>
      <c r="AC1060" s="3"/>
      <c r="AD1060" s="17"/>
      <c r="AE1060" s="17"/>
      <c r="AF1060" s="17"/>
      <c r="AG1060" s="17"/>
      <c r="AH1060" s="2"/>
      <c r="AI1060" s="2"/>
      <c r="AJ1060" s="2"/>
      <c r="AK1060" s="2"/>
      <c r="AL1060" s="2"/>
      <c r="AM1060" s="2"/>
      <c r="AN1060" s="2"/>
      <c r="AO1060" s="5"/>
      <c r="AP1060" s="2"/>
      <c r="AQ1060" s="17"/>
      <c r="AR1060" s="17"/>
      <c r="AS1060" s="2"/>
      <c r="AT1060" s="3"/>
      <c r="AU1060" s="17"/>
      <c r="AV1060" s="17"/>
      <c r="AW1060" s="17"/>
    </row>
    <row r="1061" spans="1:49" s="18" customFormat="1" x14ac:dyDescent="0.25">
      <c r="A1061" s="7">
        <v>0.5</v>
      </c>
      <c r="B1061" s="11">
        <f t="shared" si="609"/>
        <v>5.2058111380145281E-2</v>
      </c>
      <c r="C1061" s="10">
        <v>826</v>
      </c>
      <c r="D1061" s="10">
        <v>771</v>
      </c>
      <c r="E1061" s="14">
        <f t="shared" si="611"/>
        <v>110</v>
      </c>
      <c r="F1061" s="11">
        <f t="shared" si="610"/>
        <v>0.93341404358353508</v>
      </c>
      <c r="G1061" s="11">
        <f t="shared" si="612"/>
        <v>0.92727272727272725</v>
      </c>
      <c r="H1061" s="8">
        <v>783</v>
      </c>
      <c r="I1061" s="15">
        <f>H1061-H1060</f>
        <v>110</v>
      </c>
      <c r="J1061" s="13">
        <v>0.98819999999999997</v>
      </c>
      <c r="K1061" s="13">
        <v>1</v>
      </c>
      <c r="L1061" s="7">
        <v>0.5</v>
      </c>
      <c r="M1061" s="11">
        <v>9.5744680851063829E-2</v>
      </c>
      <c r="N1061" s="10">
        <v>1034</v>
      </c>
      <c r="O1061" s="10">
        <v>912</v>
      </c>
      <c r="P1061" s="14">
        <v>163</v>
      </c>
      <c r="Q1061" s="11">
        <v>0.88201160541586077</v>
      </c>
      <c r="R1061" s="11">
        <v>0.89570552147239269</v>
      </c>
      <c r="S1061" s="8">
        <v>935</v>
      </c>
      <c r="T1061" s="15">
        <v>150</v>
      </c>
      <c r="U1061" s="13">
        <v>0.8851</v>
      </c>
      <c r="V1061" s="13">
        <v>1</v>
      </c>
      <c r="W1061" s="17"/>
      <c r="X1061" s="17"/>
      <c r="Y1061" s="3"/>
      <c r="Z1061" s="3"/>
      <c r="AA1061" s="3"/>
      <c r="AB1061" s="3"/>
      <c r="AC1061" s="3"/>
      <c r="AD1061" s="17"/>
      <c r="AE1061" s="17"/>
      <c r="AF1061" s="17"/>
      <c r="AG1061" s="17"/>
      <c r="AH1061" s="2"/>
      <c r="AI1061" s="2"/>
      <c r="AJ1061" s="2"/>
      <c r="AK1061" s="2"/>
      <c r="AL1061" s="2"/>
      <c r="AM1061" s="2"/>
      <c r="AN1061" s="2"/>
      <c r="AO1061" s="5"/>
      <c r="AP1061" s="2"/>
      <c r="AQ1061" s="17"/>
      <c r="AR1061" s="17"/>
      <c r="AS1061" s="2"/>
      <c r="AT1061" s="3"/>
      <c r="AU1061" s="17"/>
      <c r="AV1061" s="17"/>
      <c r="AW1061" s="17"/>
    </row>
    <row r="1062" spans="1:49" s="18" customFormat="1" x14ac:dyDescent="0.25">
      <c r="A1062" s="7">
        <v>0.52083333333333337</v>
      </c>
      <c r="B1062" s="11">
        <f t="shared" si="609"/>
        <v>7.7649527806925495E-2</v>
      </c>
      <c r="C1062" s="10">
        <v>953</v>
      </c>
      <c r="D1062" s="10">
        <v>850</v>
      </c>
      <c r="E1062" s="14">
        <f t="shared" si="611"/>
        <v>127</v>
      </c>
      <c r="F1062" s="11">
        <f t="shared" si="610"/>
        <v>0.89192025183630641</v>
      </c>
      <c r="G1062" s="11">
        <f t="shared" si="612"/>
        <v>0.62204724409448819</v>
      </c>
      <c r="H1062" s="8">
        <v>879</v>
      </c>
      <c r="I1062" s="15">
        <f t="shared" ref="I1062:I1073" si="614">H1062-H1061</f>
        <v>96</v>
      </c>
      <c r="J1062" s="13">
        <v>0.98980000000000001</v>
      </c>
      <c r="K1062" s="13">
        <v>1</v>
      </c>
      <c r="L1062" s="7">
        <v>0.52083333333333337</v>
      </c>
      <c r="M1062" s="11">
        <v>0.10425716768027801</v>
      </c>
      <c r="N1062" s="10">
        <v>1151</v>
      </c>
      <c r="O1062" s="10">
        <v>1005</v>
      </c>
      <c r="P1062" s="14">
        <v>117</v>
      </c>
      <c r="Q1062" s="11">
        <v>0.8731537793223284</v>
      </c>
      <c r="R1062" s="11">
        <v>0.79487179487179482</v>
      </c>
      <c r="S1062" s="8">
        <v>1031</v>
      </c>
      <c r="T1062" s="15">
        <v>96</v>
      </c>
      <c r="U1062" s="13">
        <v>0.85</v>
      </c>
      <c r="V1062" s="13">
        <v>1</v>
      </c>
      <c r="W1062" s="17"/>
      <c r="X1062" s="17"/>
      <c r="Y1062" s="3"/>
      <c r="Z1062" s="3"/>
      <c r="AA1062" s="3"/>
      <c r="AB1062" s="3"/>
      <c r="AC1062" s="3"/>
      <c r="AD1062" s="17"/>
      <c r="AE1062" s="17"/>
      <c r="AF1062" s="17"/>
      <c r="AG1062" s="17"/>
      <c r="AH1062" s="2"/>
      <c r="AI1062" s="2"/>
      <c r="AJ1062" s="2"/>
      <c r="AK1062" s="2"/>
      <c r="AL1062" s="2"/>
      <c r="AM1062" s="2"/>
      <c r="AN1062" s="2"/>
      <c r="AO1062" s="5"/>
      <c r="AP1062" s="2"/>
      <c r="AQ1062" s="17"/>
      <c r="AR1062" s="17"/>
      <c r="AS1062" s="2"/>
      <c r="AT1062" s="3"/>
      <c r="AU1062" s="17"/>
      <c r="AV1062" s="17"/>
      <c r="AW1062" s="17"/>
    </row>
    <row r="1063" spans="1:49" s="18" customFormat="1" x14ac:dyDescent="0.25">
      <c r="A1063" s="7">
        <v>0.54166666666666696</v>
      </c>
      <c r="B1063" s="11">
        <f t="shared" si="609"/>
        <v>7.922705314009662E-2</v>
      </c>
      <c r="C1063" s="10">
        <v>1035</v>
      </c>
      <c r="D1063" s="10">
        <v>923</v>
      </c>
      <c r="E1063" s="14">
        <f t="shared" si="611"/>
        <v>82</v>
      </c>
      <c r="F1063" s="11">
        <f t="shared" si="610"/>
        <v>0.89178743961352658</v>
      </c>
      <c r="G1063" s="11">
        <f t="shared" si="612"/>
        <v>0.8902439024390244</v>
      </c>
      <c r="H1063" s="8">
        <v>953</v>
      </c>
      <c r="I1063" s="15">
        <f t="shared" si="614"/>
        <v>74</v>
      </c>
      <c r="J1063" s="13">
        <v>0.97199999999999998</v>
      </c>
      <c r="K1063" s="13">
        <v>1</v>
      </c>
      <c r="L1063" s="7">
        <v>0.54166666666666696</v>
      </c>
      <c r="M1063" s="11">
        <v>0.10697305863708399</v>
      </c>
      <c r="N1063" s="10">
        <v>1262</v>
      </c>
      <c r="O1063" s="10">
        <v>1090</v>
      </c>
      <c r="P1063" s="14">
        <v>111</v>
      </c>
      <c r="Q1063" s="11">
        <v>0.86370839936608557</v>
      </c>
      <c r="R1063" s="11">
        <v>0.76576576576576572</v>
      </c>
      <c r="S1063" s="8">
        <v>1127</v>
      </c>
      <c r="T1063" s="15">
        <v>96</v>
      </c>
      <c r="U1063" s="13">
        <v>0.83479999999999999</v>
      </c>
      <c r="V1063" s="13">
        <v>1</v>
      </c>
      <c r="W1063" s="17"/>
      <c r="X1063" s="17"/>
      <c r="Y1063" s="3"/>
      <c r="Z1063" s="3"/>
      <c r="AA1063" s="3"/>
      <c r="AB1063" s="3"/>
      <c r="AC1063" s="3"/>
      <c r="AD1063" s="17"/>
      <c r="AE1063" s="17"/>
      <c r="AF1063" s="17"/>
      <c r="AG1063" s="17"/>
      <c r="AH1063" s="2"/>
      <c r="AI1063" s="2"/>
      <c r="AJ1063" s="2"/>
      <c r="AK1063" s="2"/>
      <c r="AL1063" s="2"/>
      <c r="AM1063" s="2"/>
      <c r="AN1063" s="2"/>
      <c r="AO1063" s="5"/>
      <c r="AP1063" s="2"/>
      <c r="AQ1063" s="17"/>
      <c r="AR1063" s="17"/>
      <c r="AS1063" s="2"/>
      <c r="AT1063" s="3"/>
      <c r="AU1063" s="17"/>
      <c r="AV1063" s="17"/>
      <c r="AW1063" s="17"/>
    </row>
    <row r="1064" spans="1:49" s="18" customFormat="1" x14ac:dyDescent="0.25">
      <c r="A1064" s="7">
        <v>0.5625</v>
      </c>
      <c r="B1064" s="11">
        <f t="shared" si="609"/>
        <v>7.6521739130434779E-2</v>
      </c>
      <c r="C1064" s="10">
        <v>1150</v>
      </c>
      <c r="D1064" s="10">
        <v>1031</v>
      </c>
      <c r="E1064" s="14">
        <f t="shared" si="611"/>
        <v>115</v>
      </c>
      <c r="F1064" s="11">
        <f t="shared" si="610"/>
        <v>0.89652173913043476</v>
      </c>
      <c r="G1064" s="11">
        <f t="shared" si="612"/>
        <v>0.93913043478260871</v>
      </c>
      <c r="H1064" s="8">
        <v>1062</v>
      </c>
      <c r="I1064" s="15">
        <f t="shared" si="614"/>
        <v>109</v>
      </c>
      <c r="J1064" s="13">
        <v>0.97409999999999997</v>
      </c>
      <c r="K1064" s="13">
        <v>1</v>
      </c>
      <c r="L1064" s="7">
        <v>0.5625</v>
      </c>
      <c r="M1064" s="11">
        <v>0.10599415204678363</v>
      </c>
      <c r="N1064" s="10">
        <v>1368</v>
      </c>
      <c r="O1064" s="10">
        <v>1186</v>
      </c>
      <c r="P1064" s="14">
        <v>106</v>
      </c>
      <c r="Q1064" s="11">
        <v>0.86695906432748537</v>
      </c>
      <c r="R1064" s="11">
        <v>0.90566037735849059</v>
      </c>
      <c r="S1064" s="8">
        <v>1223</v>
      </c>
      <c r="T1064" s="15">
        <v>96</v>
      </c>
      <c r="U1064" s="13">
        <v>0.84799999999999998</v>
      </c>
      <c r="V1064" s="13">
        <v>1</v>
      </c>
      <c r="W1064" s="17"/>
      <c r="X1064" s="17"/>
      <c r="Y1064" s="3"/>
      <c r="Z1064" s="3"/>
      <c r="AA1064" s="3"/>
      <c r="AB1064" s="3"/>
      <c r="AC1064" s="3"/>
      <c r="AD1064" s="17"/>
      <c r="AE1064" s="17"/>
      <c r="AF1064" s="17"/>
      <c r="AG1064" s="17"/>
      <c r="AH1064" s="2"/>
      <c r="AI1064" s="2"/>
      <c r="AJ1064" s="2"/>
      <c r="AK1064" s="2"/>
      <c r="AL1064" s="2"/>
      <c r="AM1064" s="2"/>
      <c r="AN1064" s="2"/>
      <c r="AO1064" s="5"/>
      <c r="AP1064" s="2"/>
      <c r="AQ1064" s="17"/>
      <c r="AR1064" s="17"/>
      <c r="AS1064" s="2"/>
      <c r="AT1064" s="3"/>
      <c r="AU1064" s="17"/>
      <c r="AV1064" s="17"/>
      <c r="AW1064" s="17"/>
    </row>
    <row r="1065" spans="1:49" s="18" customFormat="1" x14ac:dyDescent="0.25">
      <c r="A1065" s="7">
        <v>0.58333333333333337</v>
      </c>
      <c r="B1065" s="11">
        <f t="shared" si="609"/>
        <v>7.3895582329317269E-2</v>
      </c>
      <c r="C1065" s="10">
        <v>1245</v>
      </c>
      <c r="D1065" s="10">
        <v>1119</v>
      </c>
      <c r="E1065" s="14">
        <f t="shared" si="611"/>
        <v>95</v>
      </c>
      <c r="F1065" s="11">
        <f t="shared" si="610"/>
        <v>0.89879518072289155</v>
      </c>
      <c r="G1065" s="11">
        <f t="shared" si="612"/>
        <v>0.9263157894736842</v>
      </c>
      <c r="H1065" s="8">
        <v>1153</v>
      </c>
      <c r="I1065" s="15">
        <f t="shared" si="614"/>
        <v>91</v>
      </c>
      <c r="J1065" s="13">
        <v>0.95930000000000004</v>
      </c>
      <c r="K1065" s="13">
        <v>1</v>
      </c>
      <c r="L1065" s="7">
        <v>0.58333333333333337</v>
      </c>
      <c r="M1065" s="11">
        <v>9.7074468085106377E-2</v>
      </c>
      <c r="N1065" s="10">
        <v>1504</v>
      </c>
      <c r="O1065" s="10">
        <v>1318</v>
      </c>
      <c r="P1065" s="14">
        <v>136</v>
      </c>
      <c r="Q1065" s="11">
        <v>0.87632978723404253</v>
      </c>
      <c r="R1065" s="11">
        <v>0.97058823529411764</v>
      </c>
      <c r="S1065" s="8">
        <v>1358</v>
      </c>
      <c r="T1065" s="15">
        <v>135</v>
      </c>
      <c r="U1065" s="13">
        <v>0.86229999999999996</v>
      </c>
      <c r="V1065" s="13">
        <v>1</v>
      </c>
      <c r="W1065" s="17"/>
      <c r="X1065" s="17"/>
      <c r="Y1065" s="3"/>
      <c r="Z1065" s="3"/>
      <c r="AA1065" s="3"/>
      <c r="AB1065" s="3"/>
      <c r="AC1065" s="3"/>
      <c r="AD1065" s="17"/>
      <c r="AE1065" s="17"/>
      <c r="AF1065" s="17"/>
      <c r="AG1065" s="17"/>
      <c r="AH1065" s="2"/>
      <c r="AI1065" s="2"/>
      <c r="AJ1065" s="2"/>
      <c r="AK1065" s="2"/>
      <c r="AL1065" s="2"/>
      <c r="AM1065" s="2"/>
      <c r="AN1065" s="2"/>
      <c r="AO1065" s="5"/>
      <c r="AP1065" s="2"/>
      <c r="AQ1065" s="17"/>
      <c r="AR1065" s="17"/>
      <c r="AS1065" s="2"/>
      <c r="AT1065" s="3"/>
      <c r="AU1065" s="17"/>
      <c r="AV1065" s="17"/>
      <c r="AW1065" s="17"/>
    </row>
    <row r="1066" spans="1:49" s="18" customFormat="1" x14ac:dyDescent="0.25">
      <c r="A1066" s="7">
        <v>0.60416666666666663</v>
      </c>
      <c r="B1066" s="11">
        <f t="shared" si="609"/>
        <v>6.9270449521002211E-2</v>
      </c>
      <c r="C1066" s="10">
        <v>1357</v>
      </c>
      <c r="D1066" s="10">
        <v>1229</v>
      </c>
      <c r="E1066" s="14">
        <f t="shared" si="611"/>
        <v>112</v>
      </c>
      <c r="F1066" s="11">
        <f t="shared" si="610"/>
        <v>0.90567428150331619</v>
      </c>
      <c r="G1066" s="11">
        <f t="shared" si="612"/>
        <v>0.9821428571428571</v>
      </c>
      <c r="H1066" s="8">
        <v>1263</v>
      </c>
      <c r="I1066" s="15">
        <f t="shared" si="614"/>
        <v>110</v>
      </c>
      <c r="J1066" s="13">
        <v>0.96209999999999996</v>
      </c>
      <c r="K1066" s="13">
        <v>1</v>
      </c>
      <c r="L1066" s="7">
        <v>0.60416666666666663</v>
      </c>
      <c r="M1066" s="11">
        <v>9.7074468085106377E-2</v>
      </c>
      <c r="N1066" s="10">
        <v>1504</v>
      </c>
      <c r="O1066" s="10">
        <v>1318</v>
      </c>
      <c r="P1066" s="14">
        <v>0</v>
      </c>
      <c r="Q1066" s="11">
        <v>0.87632978723404253</v>
      </c>
      <c r="R1066" s="11" t="e">
        <v>#DIV/0!</v>
      </c>
      <c r="S1066" s="8">
        <v>1358</v>
      </c>
      <c r="T1066" s="15">
        <v>0</v>
      </c>
      <c r="U1066" s="13">
        <v>0.86229999999999996</v>
      </c>
      <c r="V1066" s="13">
        <v>1</v>
      </c>
      <c r="W1066" s="17"/>
      <c r="X1066" s="17"/>
      <c r="Y1066" s="3"/>
      <c r="Z1066" s="3"/>
      <c r="AA1066" s="3"/>
      <c r="AB1066" s="3"/>
      <c r="AC1066" s="3"/>
      <c r="AD1066" s="17"/>
      <c r="AE1066" s="17"/>
      <c r="AF1066" s="17"/>
      <c r="AG1066" s="17"/>
      <c r="AH1066" s="2"/>
      <c r="AI1066" s="2"/>
      <c r="AJ1066" s="2"/>
      <c r="AK1066" s="2"/>
      <c r="AL1066" s="2"/>
      <c r="AM1066" s="2"/>
      <c r="AN1066" s="2"/>
      <c r="AO1066" s="5"/>
      <c r="AP1066" s="2"/>
      <c r="AQ1066" s="17"/>
      <c r="AR1066" s="17"/>
      <c r="AS1066" s="2"/>
      <c r="AT1066" s="3"/>
      <c r="AU1066" s="17"/>
      <c r="AV1066" s="17"/>
      <c r="AW1066" s="17"/>
    </row>
    <row r="1067" spans="1:49" s="18" customFormat="1" x14ac:dyDescent="0.25">
      <c r="A1067" s="7">
        <v>0.625</v>
      </c>
      <c r="B1067" s="11">
        <f t="shared" si="609"/>
        <v>0.10324288550628723</v>
      </c>
      <c r="C1067" s="10">
        <v>1511</v>
      </c>
      <c r="D1067" s="10">
        <v>1355</v>
      </c>
      <c r="E1067" s="14">
        <f t="shared" si="611"/>
        <v>154</v>
      </c>
      <c r="F1067" s="11">
        <f t="shared" si="610"/>
        <v>0.89675711449371276</v>
      </c>
      <c r="G1067" s="11">
        <f t="shared" si="612"/>
        <v>0.81818181818181823</v>
      </c>
      <c r="H1067" s="8">
        <v>1355</v>
      </c>
      <c r="I1067" s="15">
        <f t="shared" si="614"/>
        <v>92</v>
      </c>
      <c r="J1067" s="13">
        <v>0.95209999999999995</v>
      </c>
      <c r="K1067" s="13">
        <v>1</v>
      </c>
      <c r="L1067" s="7">
        <v>0.625</v>
      </c>
      <c r="M1067" s="11">
        <v>0.1001082251082251</v>
      </c>
      <c r="N1067" s="10">
        <v>1848</v>
      </c>
      <c r="O1067" s="10">
        <v>1613</v>
      </c>
      <c r="P1067" s="14">
        <v>344</v>
      </c>
      <c r="Q1067" s="11">
        <v>0.87283549783549785</v>
      </c>
      <c r="R1067" s="11">
        <v>0.85755813953488369</v>
      </c>
      <c r="S1067" s="8">
        <v>1663</v>
      </c>
      <c r="T1067" s="15">
        <v>305</v>
      </c>
      <c r="U1067" s="13">
        <v>0.86750000000000005</v>
      </c>
      <c r="V1067" s="13">
        <v>1</v>
      </c>
      <c r="W1067" s="17"/>
      <c r="X1067" s="17"/>
      <c r="Y1067" s="3"/>
      <c r="Z1067" s="3"/>
      <c r="AA1067" s="3"/>
      <c r="AB1067" s="3"/>
      <c r="AC1067" s="3"/>
      <c r="AD1067" s="17"/>
      <c r="AE1067" s="17"/>
      <c r="AF1067" s="17"/>
      <c r="AG1067" s="17"/>
      <c r="AH1067" s="2"/>
      <c r="AI1067" s="2"/>
      <c r="AJ1067" s="2"/>
      <c r="AK1067" s="2"/>
      <c r="AL1067" s="2"/>
      <c r="AM1067" s="2"/>
      <c r="AN1067" s="2"/>
      <c r="AO1067" s="5"/>
      <c r="AP1067" s="2"/>
      <c r="AQ1067" s="17"/>
      <c r="AR1067" s="17"/>
      <c r="AS1067" s="2"/>
      <c r="AT1067" s="3"/>
      <c r="AU1067" s="17"/>
      <c r="AV1067" s="17"/>
      <c r="AW1067" s="17"/>
    </row>
    <row r="1068" spans="1:49" s="18" customFormat="1" x14ac:dyDescent="0.25">
      <c r="A1068" s="7">
        <v>0.64583333333333337</v>
      </c>
      <c r="B1068" s="11">
        <f t="shared" si="609"/>
        <v>8.3181542197935637E-2</v>
      </c>
      <c r="C1068" s="10">
        <v>1647</v>
      </c>
      <c r="D1068" s="10">
        <v>1463</v>
      </c>
      <c r="E1068" s="14">
        <f t="shared" si="611"/>
        <v>136</v>
      </c>
      <c r="F1068" s="11">
        <f t="shared" si="610"/>
        <v>0.88828172434729813</v>
      </c>
      <c r="G1068" s="11">
        <f t="shared" si="612"/>
        <v>0.79411764705882348</v>
      </c>
      <c r="H1068" s="8">
        <v>1510</v>
      </c>
      <c r="I1068" s="15">
        <f t="shared" si="614"/>
        <v>155</v>
      </c>
      <c r="J1068" s="13">
        <v>0.93630000000000002</v>
      </c>
      <c r="K1068" s="13">
        <v>1</v>
      </c>
      <c r="L1068" s="7">
        <v>0.64583333333333337</v>
      </c>
      <c r="M1068" s="11">
        <v>0.11322596388482187</v>
      </c>
      <c r="N1068" s="10">
        <v>2049</v>
      </c>
      <c r="O1068" s="10">
        <v>1746</v>
      </c>
      <c r="P1068" s="14">
        <v>201</v>
      </c>
      <c r="Q1068" s="11">
        <v>0.85212298682284038</v>
      </c>
      <c r="R1068" s="11">
        <v>0.6616915422885572</v>
      </c>
      <c r="S1068" s="8">
        <v>1817</v>
      </c>
      <c r="T1068" s="15">
        <v>154</v>
      </c>
      <c r="U1068" s="13">
        <v>0.79790000000000005</v>
      </c>
      <c r="V1068" s="13">
        <v>1</v>
      </c>
      <c r="W1068" s="17"/>
      <c r="X1068" s="17"/>
      <c r="Y1068" s="3"/>
      <c r="Z1068" s="3"/>
      <c r="AA1068" s="3"/>
      <c r="AB1068" s="3"/>
      <c r="AC1068" s="3"/>
      <c r="AD1068" s="17"/>
      <c r="AE1068" s="17"/>
      <c r="AF1068" s="17"/>
      <c r="AG1068" s="17"/>
      <c r="AH1068" s="2"/>
      <c r="AI1068" s="2"/>
      <c r="AJ1068" s="2"/>
      <c r="AK1068" s="2"/>
      <c r="AL1068" s="2"/>
      <c r="AM1068" s="2"/>
      <c r="AN1068" s="2"/>
      <c r="AO1068" s="5"/>
      <c r="AP1068" s="2"/>
      <c r="AQ1068" s="17"/>
      <c r="AR1068" s="17"/>
      <c r="AS1068" s="2"/>
      <c r="AT1068" s="3"/>
      <c r="AU1068" s="17"/>
      <c r="AV1068" s="17"/>
      <c r="AW1068" s="17"/>
    </row>
    <row r="1069" spans="1:49" s="18" customFormat="1" x14ac:dyDescent="0.25">
      <c r="A1069" s="7">
        <v>0.67152777777777783</v>
      </c>
      <c r="B1069" s="11">
        <f t="shared" si="609"/>
        <v>8.0222841225626743E-2</v>
      </c>
      <c r="C1069" s="10">
        <v>1795</v>
      </c>
      <c r="D1069" s="10">
        <v>1603</v>
      </c>
      <c r="E1069" s="14">
        <f t="shared" si="611"/>
        <v>148</v>
      </c>
      <c r="F1069" s="11">
        <f t="shared" si="610"/>
        <v>0.89303621169916436</v>
      </c>
      <c r="G1069" s="11">
        <f t="shared" si="612"/>
        <v>0.94594594594594594</v>
      </c>
      <c r="H1069" s="8">
        <v>1651</v>
      </c>
      <c r="I1069" s="15">
        <f t="shared" si="614"/>
        <v>141</v>
      </c>
      <c r="J1069" s="13">
        <v>0.93899999999999995</v>
      </c>
      <c r="K1069" s="13">
        <v>1</v>
      </c>
      <c r="L1069" s="7">
        <v>0.67152777777777783</v>
      </c>
      <c r="M1069" s="11">
        <v>0.11728395061728394</v>
      </c>
      <c r="N1069" s="10">
        <v>2268</v>
      </c>
      <c r="O1069" s="10">
        <v>1913</v>
      </c>
      <c r="P1069" s="14">
        <v>219</v>
      </c>
      <c r="Q1069" s="11">
        <v>0.84347442680776019</v>
      </c>
      <c r="R1069" s="11">
        <v>0.76255707762557079</v>
      </c>
      <c r="S1069" s="8">
        <v>2002</v>
      </c>
      <c r="T1069" s="15">
        <v>185</v>
      </c>
      <c r="U1069" s="13">
        <v>0.81779999999999997</v>
      </c>
      <c r="V1069" s="13">
        <v>1</v>
      </c>
      <c r="W1069" s="17"/>
      <c r="X1069" s="17"/>
      <c r="Y1069" s="3"/>
      <c r="Z1069" s="3"/>
      <c r="AA1069" s="3"/>
      <c r="AB1069" s="3"/>
      <c r="AC1069" s="3"/>
      <c r="AD1069" s="17"/>
      <c r="AE1069" s="17"/>
      <c r="AF1069" s="17"/>
      <c r="AG1069" s="17"/>
      <c r="AH1069" s="2"/>
      <c r="AI1069" s="2"/>
      <c r="AJ1069" s="2"/>
      <c r="AK1069" s="2"/>
      <c r="AL1069" s="2"/>
      <c r="AM1069" s="2"/>
      <c r="AN1069" s="2"/>
      <c r="AO1069" s="5"/>
      <c r="AP1069" s="2"/>
      <c r="AQ1069" s="17"/>
      <c r="AR1069" s="17"/>
      <c r="AS1069" s="2"/>
      <c r="AT1069" s="3"/>
      <c r="AU1069" s="17"/>
      <c r="AV1069" s="17"/>
      <c r="AW1069" s="17"/>
    </row>
    <row r="1070" spans="1:49" s="18" customFormat="1" x14ac:dyDescent="0.25">
      <c r="A1070" s="7">
        <v>0.6875</v>
      </c>
      <c r="B1070" s="11">
        <f t="shared" si="609"/>
        <v>8.0412371134020624E-2</v>
      </c>
      <c r="C1070" s="10">
        <v>1940</v>
      </c>
      <c r="D1070" s="10">
        <v>1729</v>
      </c>
      <c r="E1070" s="14">
        <f t="shared" si="611"/>
        <v>145</v>
      </c>
      <c r="F1070" s="11">
        <f t="shared" si="610"/>
        <v>0.89123711340206191</v>
      </c>
      <c r="G1070" s="11">
        <f t="shared" si="612"/>
        <v>0.86896551724137927</v>
      </c>
      <c r="H1070" s="8">
        <v>1784</v>
      </c>
      <c r="I1070" s="15">
        <f t="shared" si="614"/>
        <v>133</v>
      </c>
      <c r="J1070" s="13">
        <v>0.9425</v>
      </c>
      <c r="K1070" s="13">
        <v>0.90910000000000002</v>
      </c>
      <c r="L1070" s="7">
        <v>0.6875</v>
      </c>
      <c r="M1070" s="11">
        <v>0.11857379767827529</v>
      </c>
      <c r="N1070" s="10">
        <v>2412</v>
      </c>
      <c r="O1070" s="10">
        <v>2033</v>
      </c>
      <c r="P1070" s="14">
        <v>144</v>
      </c>
      <c r="Q1070" s="11">
        <v>0.84286898839137647</v>
      </c>
      <c r="R1070" s="11">
        <v>0.83333333333333337</v>
      </c>
      <c r="S1070" s="8">
        <v>2126</v>
      </c>
      <c r="T1070" s="15">
        <v>124</v>
      </c>
      <c r="U1070" s="13">
        <v>0.82730000000000004</v>
      </c>
      <c r="V1070" s="13">
        <v>0.9</v>
      </c>
      <c r="W1070" s="17"/>
      <c r="X1070" s="17"/>
      <c r="Y1070" s="3"/>
      <c r="Z1070" s="3"/>
      <c r="AA1070" s="3"/>
      <c r="AB1070" s="3"/>
      <c r="AC1070" s="3"/>
      <c r="AD1070" s="17"/>
      <c r="AE1070" s="17"/>
      <c r="AF1070" s="17"/>
      <c r="AG1070" s="17"/>
      <c r="AH1070" s="2"/>
      <c r="AI1070" s="2"/>
      <c r="AJ1070" s="2"/>
      <c r="AK1070" s="2"/>
      <c r="AL1070" s="2"/>
      <c r="AM1070" s="2"/>
      <c r="AN1070" s="2"/>
      <c r="AO1070" s="5"/>
      <c r="AP1070" s="2"/>
      <c r="AQ1070" s="17"/>
      <c r="AR1070" s="17"/>
      <c r="AS1070" s="2"/>
      <c r="AT1070" s="3"/>
      <c r="AU1070" s="17"/>
      <c r="AV1070" s="17"/>
      <c r="AW1070" s="17"/>
    </row>
    <row r="1071" spans="1:49" s="18" customFormat="1" x14ac:dyDescent="0.25">
      <c r="A1071" s="7">
        <v>0.70833333333333337</v>
      </c>
      <c r="B1071" s="11" t="e">
        <f t="shared" si="609"/>
        <v>#DIV/0!</v>
      </c>
      <c r="C1071" s="10"/>
      <c r="D1071" s="10"/>
      <c r="E1071" s="14">
        <f t="shared" si="611"/>
        <v>-1940</v>
      </c>
      <c r="F1071" s="11" t="e">
        <f t="shared" si="610"/>
        <v>#DIV/0!</v>
      </c>
      <c r="G1071" s="11">
        <f t="shared" si="612"/>
        <v>0.89123711340206191</v>
      </c>
      <c r="H1071" s="8"/>
      <c r="I1071" s="15">
        <f t="shared" si="614"/>
        <v>-1784</v>
      </c>
      <c r="J1071" s="13"/>
      <c r="K1071" s="13"/>
      <c r="L1071" s="7">
        <v>0.70833333333333337</v>
      </c>
      <c r="M1071" s="11">
        <v>0.12638835695135964</v>
      </c>
      <c r="N1071" s="10">
        <v>2611</v>
      </c>
      <c r="O1071" s="10">
        <v>2167</v>
      </c>
      <c r="P1071" s="14">
        <v>199</v>
      </c>
      <c r="Q1071" s="11">
        <v>0.8299502106472616</v>
      </c>
      <c r="R1071" s="11">
        <v>0.6733668341708543</v>
      </c>
      <c r="S1071" s="8">
        <v>2281</v>
      </c>
      <c r="T1071" s="15">
        <v>155</v>
      </c>
      <c r="U1071" s="13">
        <v>0.83609999999999995</v>
      </c>
      <c r="V1071" s="13">
        <v>0.9</v>
      </c>
      <c r="W1071" s="17"/>
      <c r="X1071" s="17"/>
      <c r="Y1071" s="3"/>
      <c r="Z1071" s="3"/>
      <c r="AA1071" s="3"/>
      <c r="AB1071" s="3"/>
      <c r="AC1071" s="3"/>
      <c r="AD1071" s="17"/>
      <c r="AE1071" s="17"/>
      <c r="AF1071" s="17"/>
      <c r="AG1071" s="17"/>
      <c r="AH1071" s="2"/>
      <c r="AI1071" s="2"/>
      <c r="AJ1071" s="2"/>
      <c r="AK1071" s="2"/>
      <c r="AL1071" s="2"/>
      <c r="AM1071" s="2"/>
      <c r="AN1071" s="2"/>
      <c r="AO1071" s="5"/>
      <c r="AP1071" s="2"/>
      <c r="AQ1071" s="17"/>
      <c r="AR1071" s="17"/>
      <c r="AS1071" s="2"/>
      <c r="AT1071" s="3"/>
      <c r="AU1071" s="17"/>
      <c r="AV1071" s="17"/>
      <c r="AW1071" s="17"/>
    </row>
    <row r="1072" spans="1:49" s="18" customFormat="1" x14ac:dyDescent="0.25">
      <c r="A1072" s="7">
        <v>0.72916666666666663</v>
      </c>
      <c r="B1072" s="11">
        <f t="shared" si="609"/>
        <v>7.5319753671245854E-2</v>
      </c>
      <c r="C1072" s="10">
        <v>2111</v>
      </c>
      <c r="D1072" s="10">
        <v>1897</v>
      </c>
      <c r="E1072" s="14">
        <f t="shared" si="611"/>
        <v>2111</v>
      </c>
      <c r="F1072" s="11">
        <f t="shared" si="610"/>
        <v>0.89862624348649933</v>
      </c>
      <c r="G1072" s="11">
        <f t="shared" si="612"/>
        <v>0.89862624348649933</v>
      </c>
      <c r="H1072" s="8">
        <v>1952</v>
      </c>
      <c r="I1072" s="15">
        <f t="shared" si="614"/>
        <v>1952</v>
      </c>
      <c r="J1072" s="13">
        <v>0.94679999999999997</v>
      </c>
      <c r="K1072" s="13">
        <v>0.90910000000000002</v>
      </c>
      <c r="L1072" s="7">
        <v>0.72916666666666663</v>
      </c>
      <c r="M1072" s="11">
        <v>0.12075884713608172</v>
      </c>
      <c r="N1072" s="10">
        <v>2741</v>
      </c>
      <c r="O1072" s="10">
        <v>2286</v>
      </c>
      <c r="P1072" s="14">
        <v>130</v>
      </c>
      <c r="Q1072" s="11">
        <v>0.8340021889821233</v>
      </c>
      <c r="R1072" s="11">
        <v>0.91538461538461535</v>
      </c>
      <c r="S1072" s="8">
        <v>2410</v>
      </c>
      <c r="T1072" s="15">
        <v>129</v>
      </c>
      <c r="U1072" s="13">
        <v>0.84340000000000004</v>
      </c>
      <c r="V1072" s="13">
        <v>0.90910000000000002</v>
      </c>
      <c r="W1072" s="17"/>
      <c r="X1072" s="17"/>
      <c r="Y1072" s="3"/>
      <c r="Z1072" s="3"/>
      <c r="AA1072" s="3"/>
      <c r="AB1072" s="3"/>
      <c r="AC1072" s="3"/>
      <c r="AD1072" s="17"/>
      <c r="AE1072" s="17"/>
      <c r="AF1072" s="17"/>
      <c r="AG1072" s="17"/>
      <c r="AH1072" s="2"/>
      <c r="AI1072" s="2"/>
      <c r="AJ1072" s="2"/>
      <c r="AK1072" s="2"/>
      <c r="AL1072" s="2"/>
      <c r="AM1072" s="2"/>
      <c r="AN1072" s="2"/>
      <c r="AO1072" s="5"/>
      <c r="AP1072" s="2"/>
      <c r="AQ1072" s="17"/>
      <c r="AR1072" s="17"/>
      <c r="AS1072" s="2"/>
      <c r="AT1072" s="3"/>
      <c r="AU1072" s="17"/>
      <c r="AV1072" s="17"/>
      <c r="AW1072" s="17"/>
    </row>
    <row r="1073" spans="1:49" s="18" customFormat="1" x14ac:dyDescent="0.25">
      <c r="A1073" s="7">
        <v>0.75</v>
      </c>
      <c r="B1073" s="11">
        <f t="shared" si="609"/>
        <v>7.6711070280202118E-2</v>
      </c>
      <c r="C1073" s="10">
        <v>2177</v>
      </c>
      <c r="D1073" s="10">
        <v>1955</v>
      </c>
      <c r="E1073" s="14">
        <f t="shared" si="611"/>
        <v>66</v>
      </c>
      <c r="F1073" s="11">
        <f t="shared" si="610"/>
        <v>0.89802480477721636</v>
      </c>
      <c r="G1073" s="11">
        <f t="shared" si="612"/>
        <v>0.87878787878787878</v>
      </c>
      <c r="H1073" s="8">
        <v>2010</v>
      </c>
      <c r="I1073" s="15">
        <f t="shared" si="614"/>
        <v>58</v>
      </c>
      <c r="J1073" s="13">
        <v>0.94820000000000004</v>
      </c>
      <c r="K1073" s="13">
        <v>0.90910000000000002</v>
      </c>
      <c r="L1073" s="7">
        <v>0.75</v>
      </c>
      <c r="M1073" s="11">
        <v>0.11754261363636363</v>
      </c>
      <c r="N1073" s="10">
        <v>2816</v>
      </c>
      <c r="O1073" s="10">
        <v>2361</v>
      </c>
      <c r="P1073" s="14">
        <v>75</v>
      </c>
      <c r="Q1073" s="11">
        <v>0.83842329545454541</v>
      </c>
      <c r="R1073" s="11">
        <v>1</v>
      </c>
      <c r="S1073" s="8">
        <v>2485</v>
      </c>
      <c r="T1073" s="15">
        <v>75</v>
      </c>
      <c r="U1073" s="13">
        <v>0.8488</v>
      </c>
      <c r="V1073" s="13">
        <v>0.90910000000000002</v>
      </c>
      <c r="W1073" s="17"/>
      <c r="X1073" s="17"/>
      <c r="Y1073" s="3"/>
      <c r="Z1073" s="3"/>
      <c r="AA1073" s="3"/>
      <c r="AB1073" s="3"/>
      <c r="AC1073" s="3"/>
      <c r="AD1073" s="17"/>
      <c r="AE1073" s="17"/>
      <c r="AF1073" s="17"/>
      <c r="AG1073" s="17"/>
      <c r="AH1073" s="2"/>
      <c r="AI1073" s="2"/>
      <c r="AJ1073" s="2"/>
      <c r="AK1073" s="2"/>
      <c r="AL1073" s="2"/>
      <c r="AM1073" s="2"/>
      <c r="AN1073" s="2"/>
      <c r="AO1073" s="5"/>
      <c r="AP1073" s="2"/>
      <c r="AQ1073" s="17"/>
      <c r="AR1073" s="17"/>
      <c r="AS1073" s="2"/>
      <c r="AT1073" s="3"/>
      <c r="AU1073" s="17"/>
      <c r="AV1073" s="17"/>
      <c r="AW1073" s="17"/>
    </row>
    <row r="1074" spans="1:49" s="18" customFormat="1" x14ac:dyDescent="0.25">
      <c r="A1074" s="17"/>
      <c r="B1074" s="17"/>
      <c r="C1074" s="17"/>
      <c r="D1074" s="17"/>
      <c r="E1074" s="17"/>
      <c r="F1074" s="2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3"/>
      <c r="Z1074" s="3"/>
      <c r="AA1074" s="3"/>
      <c r="AB1074" s="3"/>
      <c r="AC1074" s="3"/>
      <c r="AD1074" s="17"/>
      <c r="AE1074" s="17"/>
      <c r="AF1074" s="17"/>
      <c r="AG1074" s="17"/>
      <c r="AH1074" s="2"/>
      <c r="AI1074" s="2"/>
      <c r="AJ1074" s="2"/>
      <c r="AK1074" s="2"/>
      <c r="AL1074" s="2"/>
      <c r="AM1074" s="2"/>
      <c r="AN1074" s="2"/>
      <c r="AO1074" s="5"/>
      <c r="AP1074" s="2"/>
      <c r="AQ1074" s="17"/>
      <c r="AR1074" s="17"/>
      <c r="AS1074" s="2"/>
      <c r="AT1074" s="3"/>
      <c r="AU1074" s="17"/>
      <c r="AV1074" s="17"/>
      <c r="AW1074" s="17"/>
    </row>
    <row r="1075" spans="1:49" s="18" customFormat="1" x14ac:dyDescent="0.25">
      <c r="A1075" s="17"/>
      <c r="B1075" s="17"/>
      <c r="C1075" s="17"/>
      <c r="D1075" s="17"/>
      <c r="E1075" s="17"/>
      <c r="F1075" s="2"/>
      <c r="G1075" s="17"/>
      <c r="H1075" s="17"/>
      <c r="I1075" s="17"/>
      <c r="J1075" s="17"/>
      <c r="K1075" s="17"/>
      <c r="L1075" s="35">
        <v>43844</v>
      </c>
      <c r="M1075" s="36"/>
      <c r="N1075" s="36"/>
      <c r="O1075" s="36"/>
      <c r="P1075" s="36"/>
      <c r="Q1075" s="36"/>
      <c r="R1075" s="37"/>
      <c r="S1075" s="17"/>
      <c r="T1075" s="17"/>
      <c r="U1075" s="17"/>
      <c r="V1075" s="17"/>
      <c r="W1075" s="17"/>
      <c r="X1075" s="17"/>
      <c r="Y1075" s="3"/>
      <c r="Z1075" s="3"/>
      <c r="AA1075" s="3"/>
      <c r="AB1075" s="3"/>
      <c r="AC1075" s="3"/>
      <c r="AD1075" s="17"/>
      <c r="AE1075" s="17"/>
      <c r="AF1075" s="17"/>
      <c r="AG1075" s="17"/>
      <c r="AH1075" s="2"/>
      <c r="AI1075" s="2"/>
      <c r="AJ1075" s="2"/>
      <c r="AK1075" s="2"/>
      <c r="AL1075" s="2"/>
      <c r="AM1075" s="2"/>
      <c r="AN1075" s="2"/>
      <c r="AO1075" s="5"/>
      <c r="AP1075" s="2"/>
      <c r="AQ1075" s="17"/>
      <c r="AR1075" s="17"/>
      <c r="AS1075" s="2"/>
      <c r="AT1075" s="3"/>
      <c r="AU1075" s="17"/>
      <c r="AV1075" s="17"/>
      <c r="AW1075" s="17"/>
    </row>
    <row r="1076" spans="1:49" s="18" customFormat="1" ht="36" x14ac:dyDescent="0.25">
      <c r="A1076" s="35">
        <v>43846</v>
      </c>
      <c r="B1076" s="36"/>
      <c r="C1076" s="36"/>
      <c r="D1076" s="36"/>
      <c r="E1076" s="36"/>
      <c r="F1076" s="36"/>
      <c r="G1076" s="37"/>
      <c r="H1076" s="17"/>
      <c r="I1076" s="17"/>
      <c r="J1076" s="17"/>
      <c r="K1076" s="17"/>
      <c r="L1076" s="38" t="s">
        <v>75</v>
      </c>
      <c r="M1076" s="39"/>
      <c r="N1076" s="39"/>
      <c r="O1076" s="39"/>
      <c r="P1076" s="39"/>
      <c r="Q1076" s="39"/>
      <c r="R1076" s="40"/>
      <c r="W1076" s="17"/>
      <c r="X1076" s="17"/>
      <c r="Y1076" s="3"/>
      <c r="Z1076" s="3"/>
      <c r="AA1076" s="3"/>
      <c r="AB1076" s="3"/>
      <c r="AC1076" s="3"/>
      <c r="AD1076" s="17"/>
      <c r="AE1076" s="17"/>
      <c r="AF1076" s="17"/>
      <c r="AG1076" s="17"/>
      <c r="AH1076" s="2"/>
      <c r="AI1076" s="2"/>
      <c r="AJ1076" s="2"/>
      <c r="AK1076" s="2"/>
      <c r="AL1076" s="2"/>
      <c r="AM1076" s="2"/>
      <c r="AN1076" s="2"/>
      <c r="AO1076" s="5"/>
      <c r="AP1076" s="2"/>
      <c r="AQ1076" s="17"/>
      <c r="AR1076" s="17"/>
      <c r="AS1076" s="2"/>
      <c r="AT1076" s="3"/>
      <c r="AU1076" s="17"/>
      <c r="AV1076" s="17"/>
      <c r="AW1076" s="17"/>
    </row>
    <row r="1077" spans="1:49" s="18" customFormat="1" ht="24" x14ac:dyDescent="0.25">
      <c r="A1077" s="38" t="s">
        <v>77</v>
      </c>
      <c r="B1077" s="39"/>
      <c r="C1077" s="39"/>
      <c r="D1077" s="39"/>
      <c r="E1077" s="39"/>
      <c r="F1077" s="39"/>
      <c r="G1077" s="40"/>
      <c r="L1077" s="9" t="s">
        <v>0</v>
      </c>
      <c r="M1077" s="16" t="s">
        <v>70</v>
      </c>
      <c r="N1077" s="9" t="s">
        <v>1</v>
      </c>
      <c r="O1077" s="9" t="s">
        <v>2</v>
      </c>
      <c r="P1077" s="9" t="s">
        <v>3</v>
      </c>
      <c r="Q1077" s="9" t="s">
        <v>4</v>
      </c>
      <c r="R1077" s="9" t="s">
        <v>5</v>
      </c>
      <c r="S1077" s="6" t="s">
        <v>6</v>
      </c>
      <c r="T1077" s="9" t="s">
        <v>7</v>
      </c>
      <c r="U1077" s="9" t="s">
        <v>8</v>
      </c>
      <c r="V1077" s="9" t="s">
        <v>71</v>
      </c>
      <c r="W1077" s="17"/>
      <c r="X1077" s="17"/>
      <c r="Y1077" s="3"/>
      <c r="Z1077" s="3"/>
      <c r="AA1077" s="3"/>
      <c r="AB1077" s="3"/>
      <c r="AC1077" s="3"/>
      <c r="AD1077" s="17"/>
      <c r="AE1077" s="17"/>
      <c r="AF1077" s="17"/>
      <c r="AG1077" s="17"/>
      <c r="AH1077" s="2"/>
      <c r="AI1077" s="2"/>
      <c r="AJ1077" s="2"/>
      <c r="AK1077" s="2"/>
      <c r="AL1077" s="2"/>
      <c r="AM1077" s="2"/>
      <c r="AN1077" s="2"/>
      <c r="AO1077" s="5"/>
      <c r="AP1077" s="2"/>
      <c r="AQ1077" s="17"/>
      <c r="AR1077" s="17"/>
      <c r="AS1077" s="2"/>
      <c r="AT1077" s="3"/>
      <c r="AU1077" s="17"/>
      <c r="AV1077" s="17"/>
      <c r="AW1077" s="17"/>
    </row>
    <row r="1078" spans="1:49" s="18" customFormat="1" x14ac:dyDescent="0.25">
      <c r="A1078" s="9" t="s">
        <v>0</v>
      </c>
      <c r="B1078" s="16" t="s">
        <v>70</v>
      </c>
      <c r="C1078" s="9" t="s">
        <v>1</v>
      </c>
      <c r="D1078" s="9" t="s">
        <v>2</v>
      </c>
      <c r="E1078" s="9" t="s">
        <v>3</v>
      </c>
      <c r="F1078" s="9" t="s">
        <v>4</v>
      </c>
      <c r="G1078" s="9" t="s">
        <v>5</v>
      </c>
      <c r="H1078" s="6" t="s">
        <v>6</v>
      </c>
      <c r="I1078" s="9" t="s">
        <v>7</v>
      </c>
      <c r="J1078" s="9" t="s">
        <v>8</v>
      </c>
      <c r="K1078" s="9" t="s">
        <v>71</v>
      </c>
      <c r="L1078" s="7">
        <v>0.39583333333333331</v>
      </c>
      <c r="M1078" s="11">
        <v>6.0975609756097563E-3</v>
      </c>
      <c r="N1078" s="10">
        <v>164</v>
      </c>
      <c r="O1078" s="10">
        <v>163</v>
      </c>
      <c r="P1078" s="10">
        <v>164</v>
      </c>
      <c r="Q1078" s="11">
        <v>0.99390243902439024</v>
      </c>
      <c r="R1078" s="12">
        <v>0.99390243902439024</v>
      </c>
      <c r="S1078" s="8">
        <v>163</v>
      </c>
      <c r="T1078" s="15">
        <v>163</v>
      </c>
      <c r="U1078" s="13">
        <v>1</v>
      </c>
      <c r="V1078" s="13">
        <v>1</v>
      </c>
      <c r="W1078" s="17"/>
      <c r="X1078" s="17"/>
      <c r="Y1078" s="3"/>
      <c r="Z1078" s="3"/>
      <c r="AA1078" s="3"/>
      <c r="AB1078" s="3"/>
      <c r="AC1078" s="3"/>
      <c r="AD1078" s="17"/>
      <c r="AE1078" s="17"/>
      <c r="AF1078" s="17"/>
      <c r="AG1078" s="17"/>
      <c r="AH1078" s="2"/>
      <c r="AI1078" s="2"/>
      <c r="AJ1078" s="2"/>
      <c r="AK1078" s="2"/>
      <c r="AL1078" s="2"/>
      <c r="AM1078" s="2"/>
      <c r="AN1078" s="2"/>
      <c r="AO1078" s="5"/>
      <c r="AP1078" s="2"/>
      <c r="AQ1078" s="17"/>
      <c r="AR1078" s="17"/>
      <c r="AS1078" s="2"/>
      <c r="AT1078" s="3"/>
      <c r="AU1078" s="17"/>
      <c r="AV1078" s="17"/>
      <c r="AW1078" s="17"/>
    </row>
    <row r="1079" spans="1:49" x14ac:dyDescent="0.25">
      <c r="A1079" s="7">
        <v>0.39583333333333331</v>
      </c>
      <c r="B1079" s="11">
        <f>(C1079-H1079)/C1079</f>
        <v>1.4285714285714285E-2</v>
      </c>
      <c r="C1079" s="10">
        <v>140</v>
      </c>
      <c r="D1079" s="10">
        <v>138</v>
      </c>
      <c r="E1079" s="10">
        <v>140</v>
      </c>
      <c r="F1079" s="11">
        <f>D1079/C1079</f>
        <v>0.98571428571428577</v>
      </c>
      <c r="G1079" s="12">
        <f>D1079/E1079</f>
        <v>0.98571428571428577</v>
      </c>
      <c r="H1079" s="8">
        <v>138</v>
      </c>
      <c r="I1079" s="15">
        <v>138</v>
      </c>
      <c r="J1079" s="13">
        <v>1</v>
      </c>
      <c r="K1079" s="13">
        <v>1</v>
      </c>
      <c r="L1079" s="7">
        <v>0.41666666666666669</v>
      </c>
      <c r="M1079" s="11">
        <v>6.1111111111111109E-2</v>
      </c>
      <c r="N1079" s="10">
        <v>360</v>
      </c>
      <c r="O1079" s="10">
        <v>338</v>
      </c>
      <c r="P1079" s="14">
        <v>196</v>
      </c>
      <c r="Q1079" s="11">
        <v>0.93888888888888888</v>
      </c>
      <c r="R1079" s="11">
        <v>0.8928571428571429</v>
      </c>
      <c r="S1079" s="8">
        <v>338</v>
      </c>
      <c r="T1079" s="15">
        <v>175</v>
      </c>
      <c r="U1079" s="13">
        <v>1</v>
      </c>
      <c r="V1079" s="13">
        <v>1</v>
      </c>
      <c r="W1079" s="17"/>
      <c r="X1079" s="17"/>
      <c r="Y1079" s="3"/>
      <c r="Z1079" s="3"/>
      <c r="AA1079" s="3"/>
      <c r="AB1079" s="3"/>
      <c r="AC1079" s="3"/>
      <c r="AD1079" s="17"/>
      <c r="AE1079" s="17"/>
      <c r="AF1079" s="17"/>
      <c r="AG1079" s="17"/>
      <c r="AH1079" s="2"/>
      <c r="AI1079" s="2"/>
      <c r="AJ1079" s="2"/>
      <c r="AK1079" s="2"/>
      <c r="AL1079" s="2"/>
      <c r="AM1079" s="2"/>
      <c r="AN1079" s="2"/>
      <c r="AO1079" s="5"/>
      <c r="AP1079" s="2"/>
      <c r="AQ1079" s="17"/>
      <c r="AR1079" s="17"/>
      <c r="AS1079" s="2"/>
      <c r="AT1079" s="3"/>
      <c r="AU1079" s="17"/>
      <c r="AV1079" s="17"/>
      <c r="AW1079" s="17"/>
    </row>
    <row r="1080" spans="1:49" x14ac:dyDescent="0.25">
      <c r="A1080" s="7">
        <v>0.41666666666666669</v>
      </c>
      <c r="B1080" s="11">
        <f t="shared" ref="B1080:B1096" si="615">(C1080-H1080)/C1080</f>
        <v>1.7605633802816902E-2</v>
      </c>
      <c r="C1080" s="10">
        <v>284</v>
      </c>
      <c r="D1080" s="10">
        <v>279</v>
      </c>
      <c r="E1080" s="14">
        <f>C1080-C1079</f>
        <v>144</v>
      </c>
      <c r="F1080" s="11">
        <f t="shared" ref="F1080:F1096" si="616">D1080/C1080</f>
        <v>0.98239436619718312</v>
      </c>
      <c r="G1080" s="11">
        <f>(D1080-D1079)/E1080</f>
        <v>0.97916666666666663</v>
      </c>
      <c r="H1080" s="8">
        <v>279</v>
      </c>
      <c r="I1080" s="15">
        <f>H1080-H1079</f>
        <v>141</v>
      </c>
      <c r="J1080" s="13">
        <v>1</v>
      </c>
      <c r="K1080" s="13">
        <v>1</v>
      </c>
      <c r="L1080" s="7">
        <v>0.44305555555555554</v>
      </c>
      <c r="M1080" s="11">
        <v>9.9827882960413075E-2</v>
      </c>
      <c r="N1080" s="10">
        <v>581</v>
      </c>
      <c r="O1080" s="10">
        <v>515</v>
      </c>
      <c r="P1080" s="14">
        <v>221</v>
      </c>
      <c r="Q1080" s="11">
        <v>0.88640275387263334</v>
      </c>
      <c r="R1080" s="11">
        <v>0.80090497737556565</v>
      </c>
      <c r="S1080" s="8">
        <v>523</v>
      </c>
      <c r="T1080" s="15">
        <v>185</v>
      </c>
      <c r="U1080" s="13">
        <v>0.97299999999999998</v>
      </c>
      <c r="V1080" s="13">
        <v>1</v>
      </c>
      <c r="W1080" s="17"/>
      <c r="X1080" s="17"/>
      <c r="Y1080" s="3"/>
      <c r="Z1080" s="3"/>
      <c r="AA1080" s="3"/>
      <c r="AB1080" s="3"/>
      <c r="AC1080" s="3"/>
      <c r="AD1080" s="17"/>
      <c r="AE1080" s="17"/>
      <c r="AF1080" s="17"/>
      <c r="AG1080" s="17"/>
      <c r="AH1080" s="2"/>
      <c r="AI1080" s="2"/>
      <c r="AJ1080" s="2"/>
      <c r="AK1080" s="2"/>
      <c r="AL1080" s="2"/>
      <c r="AM1080" s="2"/>
      <c r="AN1080" s="2"/>
      <c r="AO1080" s="5"/>
      <c r="AP1080" s="2"/>
      <c r="AQ1080" s="17"/>
      <c r="AR1080" s="17"/>
      <c r="AS1080" s="2"/>
      <c r="AT1080" s="3"/>
      <c r="AU1080" s="17"/>
      <c r="AV1080" s="17"/>
      <c r="AW1080" s="17"/>
    </row>
    <row r="1081" spans="1:49" ht="15" customHeight="1" x14ac:dyDescent="0.25">
      <c r="A1081" s="7">
        <v>0.44305555555555554</v>
      </c>
      <c r="B1081" s="11">
        <f t="shared" si="615"/>
        <v>2.1834061135371178E-2</v>
      </c>
      <c r="C1081" s="10">
        <v>458</v>
      </c>
      <c r="D1081" s="10">
        <v>446</v>
      </c>
      <c r="E1081" s="14">
        <f t="shared" ref="E1081:E1096" si="617">C1081-C1080</f>
        <v>174</v>
      </c>
      <c r="F1081" s="11">
        <f t="shared" si="616"/>
        <v>0.97379912663755464</v>
      </c>
      <c r="G1081" s="11">
        <f t="shared" ref="G1081:G1096" si="618">(D1081-D1080)/E1081</f>
        <v>0.95977011494252873</v>
      </c>
      <c r="H1081" s="8">
        <v>448</v>
      </c>
      <c r="I1081" s="15">
        <f t="shared" ref="I1081:I1083" si="619">H1081-H1080</f>
        <v>169</v>
      </c>
      <c r="J1081" s="13">
        <v>1</v>
      </c>
      <c r="K1081" s="13">
        <v>1</v>
      </c>
      <c r="L1081" s="7">
        <v>0.45833333333333298</v>
      </c>
      <c r="M1081" s="11">
        <v>0.11643835616438356</v>
      </c>
      <c r="N1081" s="10">
        <v>730</v>
      </c>
      <c r="O1081" s="10">
        <v>618</v>
      </c>
      <c r="P1081" s="14">
        <v>149</v>
      </c>
      <c r="Q1081" s="11">
        <v>0.84657534246575339</v>
      </c>
      <c r="R1081" s="11">
        <v>0.6912751677852349</v>
      </c>
      <c r="S1081" s="8">
        <v>645</v>
      </c>
      <c r="T1081" s="15">
        <v>122</v>
      </c>
      <c r="U1081" s="13">
        <v>0.97729999999999995</v>
      </c>
      <c r="V1081" s="13">
        <v>1</v>
      </c>
      <c r="W1081" s="17"/>
      <c r="X1081" s="17"/>
      <c r="Y1081" s="3"/>
      <c r="Z1081" s="3"/>
      <c r="AA1081" s="3"/>
      <c r="AB1081" s="3"/>
      <c r="AC1081" s="3"/>
      <c r="AD1081" s="17"/>
      <c r="AE1081" s="17"/>
      <c r="AF1081" s="17"/>
      <c r="AG1081" s="17"/>
      <c r="AH1081" s="2"/>
      <c r="AI1081" s="2"/>
      <c r="AJ1081" s="2"/>
      <c r="AK1081" s="2"/>
      <c r="AL1081" s="2"/>
      <c r="AM1081" s="2"/>
      <c r="AN1081" s="2"/>
      <c r="AO1081" s="5"/>
      <c r="AP1081" s="2"/>
      <c r="AQ1081" s="17"/>
      <c r="AR1081" s="17"/>
      <c r="AS1081" s="2"/>
      <c r="AT1081" s="3"/>
      <c r="AU1081" s="17"/>
      <c r="AV1081" s="17"/>
      <c r="AW1081"/>
    </row>
    <row r="1082" spans="1:49" x14ac:dyDescent="0.25">
      <c r="A1082" s="7">
        <v>0.46319444444444446</v>
      </c>
      <c r="B1082" s="11">
        <f t="shared" si="615"/>
        <v>3.8639876352395672E-2</v>
      </c>
      <c r="C1082" s="10">
        <v>647</v>
      </c>
      <c r="D1082" s="10">
        <v>618</v>
      </c>
      <c r="E1082" s="14">
        <f t="shared" si="617"/>
        <v>189</v>
      </c>
      <c r="F1082" s="11">
        <f t="shared" si="616"/>
        <v>0.95517774343122097</v>
      </c>
      <c r="G1082" s="11">
        <f t="shared" si="618"/>
        <v>0.91005291005291</v>
      </c>
      <c r="H1082" s="8">
        <v>622</v>
      </c>
      <c r="I1082" s="15">
        <f t="shared" si="619"/>
        <v>174</v>
      </c>
      <c r="J1082" s="13">
        <v>0.94920000000000004</v>
      </c>
      <c r="K1082" s="13">
        <v>1</v>
      </c>
      <c r="L1082" s="7">
        <v>0.47916666666666669</v>
      </c>
      <c r="M1082" s="11">
        <v>0.1316348195329087</v>
      </c>
      <c r="N1082" s="10">
        <v>942</v>
      </c>
      <c r="O1082" s="10">
        <v>781</v>
      </c>
      <c r="P1082" s="14">
        <v>212</v>
      </c>
      <c r="Q1082" s="11">
        <v>0.8290870488322718</v>
      </c>
      <c r="R1082" s="11">
        <v>0.76886792452830188</v>
      </c>
      <c r="S1082" s="8">
        <v>818</v>
      </c>
      <c r="T1082" s="15">
        <v>173</v>
      </c>
      <c r="U1082" s="13">
        <v>0.98150000000000004</v>
      </c>
      <c r="V1082" s="13">
        <v>1</v>
      </c>
      <c r="W1082" s="17"/>
      <c r="X1082" s="17"/>
      <c r="Y1082" s="3"/>
      <c r="Z1082" s="3"/>
      <c r="AA1082" s="3"/>
      <c r="AB1082" s="3"/>
      <c r="AC1082" s="3"/>
      <c r="AD1082" s="17"/>
      <c r="AE1082" s="17"/>
      <c r="AF1082" s="17"/>
      <c r="AG1082" s="17"/>
      <c r="AH1082" s="2"/>
      <c r="AI1082" s="2"/>
      <c r="AJ1082" s="2"/>
      <c r="AK1082" s="2"/>
      <c r="AL1082" s="2"/>
      <c r="AM1082" s="2"/>
      <c r="AN1082" s="2"/>
      <c r="AO1082" s="5"/>
      <c r="AP1082" s="2"/>
      <c r="AQ1082" s="17"/>
      <c r="AR1082" s="17"/>
      <c r="AS1082" s="2"/>
      <c r="AT1082" s="3"/>
      <c r="AU1082" s="17"/>
      <c r="AV1082" s="17"/>
      <c r="AW1082"/>
    </row>
    <row r="1083" spans="1:49" x14ac:dyDescent="0.25">
      <c r="A1083" s="7">
        <v>0.48680555555555555</v>
      </c>
      <c r="B1083" s="11">
        <f t="shared" si="615"/>
        <v>5.0647820965842166E-2</v>
      </c>
      <c r="C1083" s="10">
        <v>849</v>
      </c>
      <c r="D1083" s="10">
        <v>802</v>
      </c>
      <c r="E1083" s="14">
        <f t="shared" si="617"/>
        <v>202</v>
      </c>
      <c r="F1083" s="11">
        <f t="shared" si="616"/>
        <v>0.94464075382803303</v>
      </c>
      <c r="G1083" s="11">
        <f t="shared" si="618"/>
        <v>0.91089108910891092</v>
      </c>
      <c r="H1083" s="8">
        <v>806</v>
      </c>
      <c r="I1083" s="15">
        <f t="shared" si="619"/>
        <v>184</v>
      </c>
      <c r="J1083" s="13">
        <v>0.95830000000000004</v>
      </c>
      <c r="K1083" s="13">
        <v>1</v>
      </c>
      <c r="L1083" s="7">
        <v>0.5</v>
      </c>
      <c r="M1083" s="11">
        <v>0.13640389725420726</v>
      </c>
      <c r="N1083" s="10">
        <v>1129</v>
      </c>
      <c r="O1083" s="10">
        <v>927</v>
      </c>
      <c r="P1083" s="14">
        <v>187</v>
      </c>
      <c r="Q1083" s="11">
        <v>0.8210806023029229</v>
      </c>
      <c r="R1083" s="11">
        <v>0.78074866310160429</v>
      </c>
      <c r="S1083" s="8">
        <v>975</v>
      </c>
      <c r="T1083" s="15">
        <v>157</v>
      </c>
      <c r="U1083" s="13">
        <v>0.98509999999999998</v>
      </c>
      <c r="V1083" s="13">
        <v>1</v>
      </c>
      <c r="W1083" s="17"/>
      <c r="X1083" s="17"/>
      <c r="Y1083" s="3"/>
      <c r="Z1083" s="3"/>
      <c r="AA1083" s="3"/>
      <c r="AB1083" s="3"/>
      <c r="AC1083" s="3"/>
      <c r="AD1083" s="17"/>
      <c r="AE1083" s="17"/>
      <c r="AF1083" s="17"/>
      <c r="AG1083" s="17"/>
      <c r="AH1083" s="2"/>
      <c r="AI1083" s="2"/>
      <c r="AJ1083" s="2"/>
      <c r="AK1083" s="2"/>
      <c r="AL1083" s="2"/>
      <c r="AM1083" s="2"/>
      <c r="AN1083" s="2"/>
      <c r="AO1083" s="5"/>
      <c r="AP1083" s="2"/>
      <c r="AQ1083" s="17"/>
      <c r="AR1083" s="17"/>
      <c r="AS1083" s="2"/>
      <c r="AT1083" s="3"/>
      <c r="AU1083" s="17"/>
      <c r="AV1083" s="17"/>
      <c r="AW1083"/>
    </row>
    <row r="1084" spans="1:49" x14ac:dyDescent="0.25">
      <c r="A1084" s="7">
        <v>0.5</v>
      </c>
      <c r="B1084" s="11" t="e">
        <f t="shared" si="615"/>
        <v>#DIV/0!</v>
      </c>
      <c r="C1084" s="10"/>
      <c r="D1084" s="10"/>
      <c r="E1084" s="14">
        <f t="shared" si="617"/>
        <v>-849</v>
      </c>
      <c r="F1084" s="11" t="e">
        <f t="shared" si="616"/>
        <v>#DIV/0!</v>
      </c>
      <c r="G1084" s="11">
        <f t="shared" si="618"/>
        <v>0.94464075382803303</v>
      </c>
      <c r="H1084" s="8"/>
      <c r="I1084" s="15"/>
      <c r="J1084" s="13">
        <v>0.90820000000000001</v>
      </c>
      <c r="K1084" s="13">
        <v>1</v>
      </c>
      <c r="L1084" s="7">
        <v>0.52083333333333337</v>
      </c>
      <c r="M1084" s="11">
        <v>0.13618368962787014</v>
      </c>
      <c r="N1084" s="10">
        <v>1263</v>
      </c>
      <c r="O1084" s="10">
        <v>1040</v>
      </c>
      <c r="P1084" s="14">
        <v>134</v>
      </c>
      <c r="Q1084" s="11">
        <v>0.82343626286619165</v>
      </c>
      <c r="R1084" s="11">
        <v>0.84328358208955223</v>
      </c>
      <c r="S1084" s="8">
        <v>1091</v>
      </c>
      <c r="T1084" s="15">
        <v>116</v>
      </c>
      <c r="U1084" s="13">
        <v>0.93259999999999998</v>
      </c>
      <c r="V1084" s="13">
        <v>1</v>
      </c>
      <c r="W1084" s="17"/>
      <c r="X1084" s="17"/>
      <c r="Y1084" s="3"/>
      <c r="Z1084" s="3"/>
      <c r="AA1084" s="3"/>
      <c r="AB1084" s="3"/>
      <c r="AC1084" s="3"/>
      <c r="AD1084" s="17"/>
      <c r="AE1084" s="17"/>
      <c r="AF1084" s="17"/>
      <c r="AG1084" s="17"/>
      <c r="AH1084" s="2"/>
      <c r="AI1084" s="2"/>
      <c r="AJ1084" s="2"/>
      <c r="AK1084" s="2"/>
      <c r="AL1084" s="2"/>
      <c r="AM1084" s="2"/>
      <c r="AN1084" s="2"/>
      <c r="AO1084" s="5"/>
      <c r="AP1084" s="2"/>
      <c r="AQ1084" s="17"/>
      <c r="AR1084" s="17"/>
      <c r="AS1084" s="2"/>
      <c r="AT1084" s="3"/>
      <c r="AU1084" s="17"/>
      <c r="AV1084" s="17"/>
      <c r="AW1084"/>
    </row>
    <row r="1085" spans="1:49" x14ac:dyDescent="0.25">
      <c r="A1085" s="7">
        <v>0.52083333333333337</v>
      </c>
      <c r="B1085" s="11">
        <f t="shared" si="615"/>
        <v>5.8252427184466021E-2</v>
      </c>
      <c r="C1085" s="10">
        <v>1030</v>
      </c>
      <c r="D1085" s="10">
        <v>958</v>
      </c>
      <c r="E1085" s="14">
        <f t="shared" si="617"/>
        <v>1030</v>
      </c>
      <c r="F1085" s="11">
        <f t="shared" si="616"/>
        <v>0.93009708737864083</v>
      </c>
      <c r="G1085" s="11">
        <f t="shared" si="618"/>
        <v>0.93009708737864083</v>
      </c>
      <c r="H1085" s="8">
        <v>970</v>
      </c>
      <c r="I1085" s="15">
        <f t="shared" ref="I1085:I1096" si="620">H1085-H1084</f>
        <v>970</v>
      </c>
      <c r="J1085" s="13">
        <v>0.90820000000000001</v>
      </c>
      <c r="K1085" s="13">
        <v>1</v>
      </c>
      <c r="L1085" s="7">
        <v>0.54166666666666696</v>
      </c>
      <c r="M1085" s="11">
        <v>0.13965267727930536</v>
      </c>
      <c r="N1085" s="10">
        <v>1382</v>
      </c>
      <c r="O1085" s="10">
        <v>1127</v>
      </c>
      <c r="P1085" s="14">
        <v>119</v>
      </c>
      <c r="Q1085" s="11">
        <v>0.81548480463096962</v>
      </c>
      <c r="R1085" s="11">
        <v>0.73109243697478987</v>
      </c>
      <c r="S1085" s="8">
        <v>1189</v>
      </c>
      <c r="T1085" s="15">
        <v>98</v>
      </c>
      <c r="U1085" s="13">
        <v>0.94120000000000004</v>
      </c>
      <c r="V1085" s="13">
        <v>1</v>
      </c>
      <c r="W1085" s="17"/>
      <c r="X1085" s="17"/>
      <c r="Y1085" s="3"/>
      <c r="Z1085" s="3"/>
      <c r="AA1085" s="3"/>
      <c r="AB1085" s="3"/>
      <c r="AC1085" s="3"/>
      <c r="AD1085" s="17"/>
      <c r="AE1085" s="17"/>
      <c r="AF1085" s="17"/>
      <c r="AG1085" s="17"/>
      <c r="AH1085" s="2"/>
      <c r="AI1085" s="2"/>
      <c r="AJ1085" s="2"/>
      <c r="AK1085" s="2"/>
      <c r="AL1085" s="2"/>
      <c r="AM1085" s="2"/>
      <c r="AN1085" s="2"/>
      <c r="AO1085" s="5"/>
      <c r="AP1085" s="2"/>
      <c r="AQ1085" s="17"/>
      <c r="AR1085" s="17"/>
      <c r="AS1085" s="2"/>
      <c r="AT1085" s="3"/>
      <c r="AU1085" s="17"/>
      <c r="AV1085" s="17"/>
      <c r="AW1085"/>
    </row>
    <row r="1086" spans="1:49" x14ac:dyDescent="0.25">
      <c r="A1086" s="7">
        <v>0.54166666666666696</v>
      </c>
      <c r="B1086" s="11">
        <f t="shared" si="615"/>
        <v>7.0628768303186915E-2</v>
      </c>
      <c r="C1086" s="10">
        <v>1161</v>
      </c>
      <c r="D1086" s="10">
        <v>1062</v>
      </c>
      <c r="E1086" s="14">
        <f t="shared" si="617"/>
        <v>131</v>
      </c>
      <c r="F1086" s="11">
        <f t="shared" si="616"/>
        <v>0.9147286821705426</v>
      </c>
      <c r="G1086" s="11">
        <f t="shared" si="618"/>
        <v>0.79389312977099236</v>
      </c>
      <c r="H1086" s="8">
        <v>1079</v>
      </c>
      <c r="I1086" s="15">
        <f t="shared" si="620"/>
        <v>109</v>
      </c>
      <c r="J1086" s="13">
        <v>0.93400000000000005</v>
      </c>
      <c r="K1086" s="13">
        <v>1</v>
      </c>
      <c r="L1086" s="7">
        <v>0.5625</v>
      </c>
      <c r="M1086" s="11">
        <v>0.13355932203389831</v>
      </c>
      <c r="N1086" s="10">
        <v>1475</v>
      </c>
      <c r="O1086" s="10">
        <v>1213</v>
      </c>
      <c r="P1086" s="14">
        <v>93</v>
      </c>
      <c r="Q1086" s="11">
        <v>0.82237288135593223</v>
      </c>
      <c r="R1086" s="11">
        <v>0.92473118279569888</v>
      </c>
      <c r="S1086" s="8">
        <v>1278</v>
      </c>
      <c r="T1086" s="15">
        <v>89</v>
      </c>
      <c r="U1086" s="13">
        <v>0.94550000000000001</v>
      </c>
      <c r="V1086" s="13">
        <v>1</v>
      </c>
      <c r="W1086" s="17"/>
      <c r="X1086" s="17"/>
      <c r="Y1086" s="3"/>
      <c r="Z1086" s="3"/>
      <c r="AA1086" s="3"/>
      <c r="AB1086" s="3"/>
      <c r="AC1086" s="3"/>
      <c r="AD1086" s="17"/>
      <c r="AE1086" s="17"/>
      <c r="AF1086" s="17"/>
      <c r="AG1086" s="17"/>
      <c r="AH1086" s="2"/>
      <c r="AI1086" s="2"/>
      <c r="AJ1086" s="2"/>
      <c r="AK1086" s="2"/>
      <c r="AL1086" s="2"/>
      <c r="AM1086" s="2"/>
      <c r="AN1086" s="2"/>
      <c r="AO1086" s="5"/>
      <c r="AP1086" s="2"/>
      <c r="AQ1086" s="17"/>
      <c r="AR1086" s="17"/>
      <c r="AS1086" s="2"/>
      <c r="AT1086" s="3"/>
      <c r="AU1086" s="17"/>
      <c r="AV1086" s="17"/>
      <c r="AW1086"/>
    </row>
    <row r="1087" spans="1:49" x14ac:dyDescent="0.25">
      <c r="A1087" s="7">
        <v>0.5625</v>
      </c>
      <c r="B1087" s="11">
        <f t="shared" si="615"/>
        <v>6.9823434991974312E-2</v>
      </c>
      <c r="C1087" s="10">
        <v>1246</v>
      </c>
      <c r="D1087" s="10">
        <v>1140</v>
      </c>
      <c r="E1087" s="14">
        <f t="shared" si="617"/>
        <v>85</v>
      </c>
      <c r="F1087" s="11">
        <f t="shared" si="616"/>
        <v>0.9149277688603531</v>
      </c>
      <c r="G1087" s="11">
        <f t="shared" si="618"/>
        <v>0.91764705882352937</v>
      </c>
      <c r="H1087" s="8">
        <v>1159</v>
      </c>
      <c r="I1087" s="15">
        <f t="shared" si="620"/>
        <v>80</v>
      </c>
      <c r="J1087" s="13">
        <v>0.93969999999999998</v>
      </c>
      <c r="K1087" s="13">
        <v>1</v>
      </c>
      <c r="L1087" s="7">
        <v>0.58333333333333337</v>
      </c>
      <c r="M1087" s="11">
        <v>0.12796504369538078</v>
      </c>
      <c r="N1087" s="10">
        <v>1602</v>
      </c>
      <c r="O1087" s="10">
        <v>1328</v>
      </c>
      <c r="P1087" s="14">
        <v>127</v>
      </c>
      <c r="Q1087" s="11">
        <v>0.82896379525593011</v>
      </c>
      <c r="R1087" s="11">
        <v>0.90551181102362199</v>
      </c>
      <c r="S1087" s="8">
        <v>1397</v>
      </c>
      <c r="T1087" s="15">
        <v>119</v>
      </c>
      <c r="U1087" s="13">
        <v>0.94830000000000003</v>
      </c>
      <c r="V1087" s="13">
        <v>1</v>
      </c>
      <c r="W1087" s="17"/>
      <c r="X1087" s="17"/>
      <c r="Y1087" s="3"/>
      <c r="Z1087" s="3"/>
      <c r="AA1087" s="3"/>
      <c r="AB1087" s="3"/>
      <c r="AC1087" s="3"/>
      <c r="AD1087" s="17"/>
      <c r="AE1087" s="17"/>
      <c r="AF1087" s="17"/>
      <c r="AG1087" s="17"/>
      <c r="AH1087" s="2"/>
      <c r="AI1087" s="2"/>
      <c r="AJ1087" s="2"/>
      <c r="AK1087" s="2"/>
      <c r="AL1087" s="2"/>
      <c r="AM1087" s="2"/>
      <c r="AN1087" s="2"/>
      <c r="AO1087" s="5"/>
      <c r="AP1087" s="2"/>
      <c r="AQ1087" s="17"/>
      <c r="AR1087" s="17"/>
      <c r="AS1087" s="2"/>
      <c r="AT1087" s="3"/>
      <c r="AU1087" s="17"/>
      <c r="AV1087" s="17"/>
      <c r="AW1087"/>
    </row>
    <row r="1088" spans="1:49" x14ac:dyDescent="0.25">
      <c r="A1088" s="7">
        <v>0.58333333333333337</v>
      </c>
      <c r="B1088" s="11">
        <f t="shared" si="615"/>
        <v>7.1637426900584791E-2</v>
      </c>
      <c r="C1088" s="10">
        <v>1368</v>
      </c>
      <c r="D1088" s="10">
        <v>1249</v>
      </c>
      <c r="E1088" s="14">
        <f t="shared" si="617"/>
        <v>122</v>
      </c>
      <c r="F1088" s="11">
        <f t="shared" si="616"/>
        <v>0.91301169590643272</v>
      </c>
      <c r="G1088" s="11">
        <f t="shared" si="618"/>
        <v>0.89344262295081966</v>
      </c>
      <c r="H1088" s="8">
        <v>1270</v>
      </c>
      <c r="I1088" s="15">
        <f t="shared" si="620"/>
        <v>111</v>
      </c>
      <c r="J1088" s="13">
        <v>0.94310000000000005</v>
      </c>
      <c r="K1088" s="13">
        <v>1</v>
      </c>
      <c r="L1088" s="7">
        <v>0.60416666666666663</v>
      </c>
      <c r="M1088" s="11">
        <v>0.12215909090909091</v>
      </c>
      <c r="N1088" s="10">
        <v>1760</v>
      </c>
      <c r="O1088" s="10">
        <v>1475</v>
      </c>
      <c r="P1088" s="14">
        <v>158</v>
      </c>
      <c r="Q1088" s="11">
        <v>0.83806818181818177</v>
      </c>
      <c r="R1088" s="11">
        <v>0.930379746835443</v>
      </c>
      <c r="S1088" s="8">
        <v>1545</v>
      </c>
      <c r="T1088" s="15">
        <v>148</v>
      </c>
      <c r="U1088" s="13">
        <v>0.9254</v>
      </c>
      <c r="V1088" s="13">
        <v>1</v>
      </c>
      <c r="W1088" s="17"/>
      <c r="X1088" s="17"/>
      <c r="Y1088" s="3"/>
      <c r="Z1088" s="3"/>
      <c r="AA1088" s="3"/>
      <c r="AB1088" s="3"/>
      <c r="AC1088" s="3"/>
      <c r="AD1088" s="17"/>
      <c r="AE1088" s="17"/>
      <c r="AF1088" s="17"/>
      <c r="AG1088" s="17"/>
      <c r="AH1088" s="2"/>
      <c r="AI1088" s="2"/>
      <c r="AJ1088" s="2"/>
      <c r="AK1088" s="2"/>
      <c r="AL1088" s="2"/>
      <c r="AM1088" s="2"/>
      <c r="AN1088" s="2"/>
      <c r="AO1088" s="5"/>
      <c r="AP1088" s="2"/>
      <c r="AQ1088" s="17"/>
      <c r="AR1088" s="17"/>
      <c r="AS1088" s="2"/>
      <c r="AT1088" s="3"/>
      <c r="AU1088" s="17"/>
      <c r="AV1088" s="17"/>
      <c r="AW1088"/>
    </row>
    <row r="1089" spans="1:49" x14ac:dyDescent="0.25">
      <c r="A1089" s="7">
        <v>0.60416666666666663</v>
      </c>
      <c r="B1089" s="11">
        <f t="shared" si="615"/>
        <v>6.5303430079155678E-2</v>
      </c>
      <c r="C1089" s="10">
        <v>1516</v>
      </c>
      <c r="D1089" s="10">
        <v>1396</v>
      </c>
      <c r="E1089" s="14">
        <f t="shared" si="617"/>
        <v>148</v>
      </c>
      <c r="F1089" s="11">
        <f t="shared" si="616"/>
        <v>0.920844327176781</v>
      </c>
      <c r="G1089" s="11">
        <f t="shared" si="618"/>
        <v>0.9932432432432432</v>
      </c>
      <c r="H1089" s="8">
        <v>1417</v>
      </c>
      <c r="I1089" s="15">
        <f t="shared" si="620"/>
        <v>147</v>
      </c>
      <c r="J1089" s="13">
        <v>0.9466</v>
      </c>
      <c r="K1089" s="13">
        <v>1</v>
      </c>
      <c r="L1089" s="7">
        <v>0.625</v>
      </c>
      <c r="M1089" s="11">
        <v>0.12570839773312725</v>
      </c>
      <c r="N1089" s="10">
        <v>1941</v>
      </c>
      <c r="O1089" s="10">
        <v>1622</v>
      </c>
      <c r="P1089" s="14">
        <v>181</v>
      </c>
      <c r="Q1089" s="11">
        <v>0.83565172591447712</v>
      </c>
      <c r="R1089" s="11">
        <v>0.81215469613259672</v>
      </c>
      <c r="S1089" s="8">
        <v>1697</v>
      </c>
      <c r="T1089" s="15">
        <v>152</v>
      </c>
      <c r="U1089" s="13">
        <v>0.93959999999999999</v>
      </c>
      <c r="V1089" s="13">
        <v>1</v>
      </c>
      <c r="W1089" s="17"/>
      <c r="X1089" s="17"/>
      <c r="Y1089" s="3"/>
      <c r="Z1089" s="3"/>
      <c r="AA1089" s="3"/>
      <c r="AB1089" s="3"/>
      <c r="AC1089" s="3"/>
      <c r="AD1089" s="17"/>
      <c r="AE1089" s="17"/>
      <c r="AF1089" s="17"/>
      <c r="AG1089" s="17"/>
      <c r="AH1089" s="2"/>
      <c r="AI1089" s="2"/>
      <c r="AJ1089" s="2"/>
      <c r="AK1089" s="2"/>
      <c r="AL1089" s="2"/>
      <c r="AM1089" s="2"/>
      <c r="AN1089" s="2"/>
      <c r="AO1089" s="5"/>
      <c r="AP1089" s="2"/>
      <c r="AQ1089" s="17"/>
      <c r="AR1089" s="17"/>
      <c r="AS1089" s="2"/>
      <c r="AT1089" s="3"/>
      <c r="AU1089" s="17"/>
      <c r="AV1089" s="17"/>
      <c r="AW1089"/>
    </row>
    <row r="1090" spans="1:49" x14ac:dyDescent="0.25">
      <c r="A1090" s="7">
        <v>0.625</v>
      </c>
      <c r="B1090" s="11">
        <f t="shared" si="615"/>
        <v>6.2649164677804292E-2</v>
      </c>
      <c r="C1090" s="10">
        <v>1676</v>
      </c>
      <c r="D1090" s="10">
        <v>1550</v>
      </c>
      <c r="E1090" s="14">
        <f t="shared" si="617"/>
        <v>160</v>
      </c>
      <c r="F1090" s="11">
        <f t="shared" si="616"/>
        <v>0.92482100238663489</v>
      </c>
      <c r="G1090" s="11">
        <f t="shared" si="618"/>
        <v>0.96250000000000002</v>
      </c>
      <c r="H1090" s="8">
        <v>1571</v>
      </c>
      <c r="I1090" s="15">
        <f t="shared" si="620"/>
        <v>154</v>
      </c>
      <c r="J1090" s="13">
        <v>0.93840000000000001</v>
      </c>
      <c r="K1090" s="13">
        <v>1</v>
      </c>
      <c r="L1090" s="7">
        <v>0.64583333333333337</v>
      </c>
      <c r="M1090" s="11">
        <v>0.11992445703493862</v>
      </c>
      <c r="N1090" s="10">
        <v>2118</v>
      </c>
      <c r="O1090" s="10">
        <v>1780</v>
      </c>
      <c r="P1090" s="14">
        <v>177</v>
      </c>
      <c r="Q1090" s="11">
        <v>0.84041548630783758</v>
      </c>
      <c r="R1090" s="11">
        <v>0.89265536723163841</v>
      </c>
      <c r="S1090" s="8">
        <v>1864</v>
      </c>
      <c r="T1090" s="15">
        <v>167</v>
      </c>
      <c r="U1090" s="13">
        <v>0.94440000000000002</v>
      </c>
      <c r="V1090" s="13">
        <v>1</v>
      </c>
      <c r="W1090" s="17"/>
      <c r="X1090" s="17"/>
      <c r="Y1090" s="3"/>
      <c r="Z1090" s="3"/>
      <c r="AA1090" s="3"/>
      <c r="AB1090" s="3"/>
      <c r="AC1090" s="3"/>
      <c r="AD1090" s="17"/>
      <c r="AE1090" s="17"/>
      <c r="AF1090" s="17"/>
      <c r="AG1090" s="17"/>
      <c r="AH1090" s="2"/>
      <c r="AI1090" s="2"/>
      <c r="AJ1090" s="2"/>
      <c r="AK1090" s="2"/>
      <c r="AL1090" s="2"/>
      <c r="AM1090" s="2"/>
      <c r="AN1090" s="2"/>
      <c r="AO1090" s="5"/>
      <c r="AP1090" s="2"/>
      <c r="AQ1090" s="17"/>
      <c r="AR1090" s="17"/>
      <c r="AS1090" s="2"/>
      <c r="AT1090" s="3"/>
      <c r="AU1090" s="17"/>
      <c r="AV1090" s="17"/>
      <c r="AW1090"/>
    </row>
    <row r="1091" spans="1:49" x14ac:dyDescent="0.25">
      <c r="A1091" s="7">
        <v>0.64583333333333337</v>
      </c>
      <c r="B1091" s="11">
        <f t="shared" si="615"/>
        <v>8.2799145299145296E-2</v>
      </c>
      <c r="C1091" s="10">
        <v>1872</v>
      </c>
      <c r="D1091" s="10">
        <v>1691</v>
      </c>
      <c r="E1091" s="14">
        <f t="shared" si="617"/>
        <v>196</v>
      </c>
      <c r="F1091" s="11">
        <f t="shared" si="616"/>
        <v>0.90331196581196582</v>
      </c>
      <c r="G1091" s="11">
        <f t="shared" si="618"/>
        <v>0.71938775510204078</v>
      </c>
      <c r="H1091" s="8">
        <v>1717</v>
      </c>
      <c r="I1091" s="15">
        <f t="shared" si="620"/>
        <v>146</v>
      </c>
      <c r="J1091" s="13">
        <v>0.94269999999999998</v>
      </c>
      <c r="K1091" s="13">
        <v>0.75</v>
      </c>
      <c r="L1091" s="7">
        <v>0.66666666666666663</v>
      </c>
      <c r="M1091" s="11">
        <v>0.12254483347566182</v>
      </c>
      <c r="N1091" s="10">
        <v>2342</v>
      </c>
      <c r="O1091" s="10">
        <v>1960</v>
      </c>
      <c r="P1091" s="14">
        <v>224</v>
      </c>
      <c r="Q1091" s="11">
        <v>0.83689154568744661</v>
      </c>
      <c r="R1091" s="11">
        <v>0.8035714285714286</v>
      </c>
      <c r="S1091" s="8">
        <v>2055</v>
      </c>
      <c r="T1091" s="15">
        <v>191</v>
      </c>
      <c r="U1091" s="13">
        <v>0.9274</v>
      </c>
      <c r="V1091" s="13">
        <v>1</v>
      </c>
      <c r="W1091" s="17"/>
      <c r="X1091" s="17"/>
      <c r="Y1091" s="3"/>
      <c r="Z1091" s="3"/>
      <c r="AA1091" s="3"/>
      <c r="AB1091" s="3"/>
      <c r="AC1091" s="3"/>
      <c r="AD1091" s="17"/>
      <c r="AE1091" s="17"/>
      <c r="AF1091" s="17"/>
      <c r="AG1091" s="17"/>
      <c r="AH1091" s="2"/>
      <c r="AI1091" s="2"/>
      <c r="AJ1091" s="2"/>
      <c r="AK1091" s="2"/>
      <c r="AL1091" s="2"/>
      <c r="AM1091" s="2"/>
      <c r="AN1091" s="2"/>
      <c r="AO1091" s="5"/>
      <c r="AP1091" s="2"/>
      <c r="AQ1091" s="17"/>
      <c r="AR1091" s="17"/>
      <c r="AS1091" s="2"/>
      <c r="AT1091" s="3"/>
      <c r="AU1091" s="17"/>
      <c r="AV1091" s="17"/>
      <c r="AW1091"/>
    </row>
    <row r="1092" spans="1:49" x14ac:dyDescent="0.25">
      <c r="A1092" s="7">
        <v>0.67152777777777783</v>
      </c>
      <c r="B1092" s="11">
        <f t="shared" si="615"/>
        <v>9.175662414131501E-2</v>
      </c>
      <c r="C1092" s="10">
        <v>2038</v>
      </c>
      <c r="D1092" s="10">
        <v>1804</v>
      </c>
      <c r="E1092" s="14">
        <f t="shared" si="617"/>
        <v>166</v>
      </c>
      <c r="F1092" s="11">
        <f t="shared" si="616"/>
        <v>0.8851815505397449</v>
      </c>
      <c r="G1092" s="11">
        <f t="shared" si="618"/>
        <v>0.68072289156626509</v>
      </c>
      <c r="H1092" s="8">
        <v>1851</v>
      </c>
      <c r="I1092" s="15">
        <f t="shared" si="620"/>
        <v>134</v>
      </c>
      <c r="J1092" s="13">
        <v>0.92</v>
      </c>
      <c r="K1092" s="13">
        <v>0.8</v>
      </c>
      <c r="L1092" s="7">
        <v>0.6875</v>
      </c>
      <c r="M1092" s="11">
        <v>0.12465373961218837</v>
      </c>
      <c r="N1092" s="10">
        <v>2527</v>
      </c>
      <c r="O1092" s="10">
        <v>2107</v>
      </c>
      <c r="P1092" s="14">
        <v>185</v>
      </c>
      <c r="Q1092" s="11">
        <v>0.83379501385041555</v>
      </c>
      <c r="R1092" s="11">
        <v>0.79459459459459458</v>
      </c>
      <c r="S1092" s="8">
        <v>2212</v>
      </c>
      <c r="T1092" s="15">
        <v>157</v>
      </c>
      <c r="U1092" s="13">
        <v>0.92630000000000001</v>
      </c>
      <c r="V1092" s="13">
        <v>1</v>
      </c>
      <c r="W1092" s="17"/>
      <c r="X1092" s="17"/>
      <c r="Y1092" s="3"/>
      <c r="Z1092" s="3"/>
      <c r="AA1092" s="3"/>
      <c r="AB1092" s="3"/>
      <c r="AC1092" s="3"/>
      <c r="AD1092" s="17"/>
      <c r="AE1092" s="17"/>
      <c r="AF1092" s="17"/>
      <c r="AG1092" s="17"/>
      <c r="AH1092" s="2"/>
      <c r="AI1092" s="2"/>
      <c r="AJ1092" s="2"/>
      <c r="AK1092" s="2"/>
      <c r="AL1092" s="2"/>
      <c r="AM1092" s="2"/>
      <c r="AN1092" s="2"/>
      <c r="AO1092" s="5"/>
      <c r="AP1092" s="2"/>
      <c r="AQ1092" s="17"/>
      <c r="AR1092" s="17"/>
      <c r="AS1092" s="2"/>
      <c r="AT1092" s="3"/>
      <c r="AU1092" s="17"/>
      <c r="AV1092" s="17"/>
      <c r="AW1092"/>
    </row>
    <row r="1093" spans="1:49" x14ac:dyDescent="0.25">
      <c r="A1093" s="7">
        <v>0.6875</v>
      </c>
      <c r="B1093" s="11">
        <f t="shared" si="615"/>
        <v>9.0208522212148687E-2</v>
      </c>
      <c r="C1093" s="10">
        <v>2206</v>
      </c>
      <c r="D1093" s="10">
        <v>1958</v>
      </c>
      <c r="E1093" s="14">
        <f t="shared" si="617"/>
        <v>168</v>
      </c>
      <c r="F1093" s="11">
        <f t="shared" si="616"/>
        <v>0.88757932910244786</v>
      </c>
      <c r="G1093" s="11">
        <f t="shared" si="618"/>
        <v>0.91666666666666663</v>
      </c>
      <c r="H1093" s="8">
        <v>2007</v>
      </c>
      <c r="I1093" s="15">
        <f t="shared" si="620"/>
        <v>156</v>
      </c>
      <c r="J1093" s="13">
        <v>0.92230000000000001</v>
      </c>
      <c r="K1093" s="13">
        <v>0.85709999999999997</v>
      </c>
      <c r="L1093" s="7">
        <v>0.70833333333333337</v>
      </c>
      <c r="M1093" s="11">
        <v>0.12388392857142858</v>
      </c>
      <c r="N1093" s="10">
        <v>2688</v>
      </c>
      <c r="O1093" s="10">
        <v>2245</v>
      </c>
      <c r="P1093" s="14">
        <v>161</v>
      </c>
      <c r="Q1093" s="11">
        <v>0.83519345238095233</v>
      </c>
      <c r="R1093" s="11">
        <v>0.8571428571428571</v>
      </c>
      <c r="S1093" s="8">
        <v>2355</v>
      </c>
      <c r="T1093" s="15">
        <v>143</v>
      </c>
      <c r="U1093" s="13">
        <v>0.93200000000000005</v>
      </c>
      <c r="V1093" s="13">
        <v>1</v>
      </c>
      <c r="W1093" s="17"/>
      <c r="X1093" s="17"/>
      <c r="Y1093" s="3"/>
      <c r="Z1093" s="3"/>
      <c r="AA1093" s="3"/>
      <c r="AB1093" s="3"/>
      <c r="AC1093" s="3"/>
      <c r="AD1093" s="17"/>
      <c r="AE1093" s="17"/>
      <c r="AF1093" s="17"/>
      <c r="AG1093" s="17"/>
      <c r="AH1093" s="2"/>
      <c r="AI1093" s="2"/>
      <c r="AJ1093" s="2"/>
      <c r="AK1093" s="2"/>
      <c r="AL1093" s="2"/>
      <c r="AM1093" s="2"/>
      <c r="AN1093" s="2"/>
      <c r="AO1093" s="5"/>
      <c r="AP1093" s="2"/>
      <c r="AQ1093" s="17"/>
      <c r="AR1093" s="17"/>
      <c r="AS1093" s="2"/>
      <c r="AT1093" s="3"/>
      <c r="AU1093" s="17"/>
      <c r="AV1093" s="17"/>
      <c r="AW1093"/>
    </row>
    <row r="1094" spans="1:49" x14ac:dyDescent="0.25">
      <c r="A1094" s="7">
        <v>0.70833333333333337</v>
      </c>
      <c r="B1094" s="11">
        <f t="shared" si="615"/>
        <v>8.6404066073697591E-2</v>
      </c>
      <c r="C1094" s="10">
        <v>2361</v>
      </c>
      <c r="D1094" s="10">
        <v>2108</v>
      </c>
      <c r="E1094" s="14">
        <f t="shared" si="617"/>
        <v>155</v>
      </c>
      <c r="F1094" s="11">
        <f t="shared" si="616"/>
        <v>0.89284201609487501</v>
      </c>
      <c r="G1094" s="11">
        <f t="shared" si="618"/>
        <v>0.967741935483871</v>
      </c>
      <c r="H1094" s="8">
        <v>2157</v>
      </c>
      <c r="I1094" s="15">
        <f t="shared" si="620"/>
        <v>150</v>
      </c>
      <c r="J1094" s="13">
        <v>0.92079999999999995</v>
      </c>
      <c r="K1094" s="13">
        <v>0.85709999999999997</v>
      </c>
      <c r="L1094" s="7">
        <v>0.72916666666666663</v>
      </c>
      <c r="M1094" s="11">
        <v>0.12346113260640169</v>
      </c>
      <c r="N1094" s="10">
        <v>2843</v>
      </c>
      <c r="O1094" s="10">
        <v>2374</v>
      </c>
      <c r="P1094" s="14">
        <v>155</v>
      </c>
      <c r="Q1094" s="11">
        <v>0.83503341540626097</v>
      </c>
      <c r="R1094" s="11">
        <v>0.83225806451612905</v>
      </c>
      <c r="S1094" s="8">
        <v>2492</v>
      </c>
      <c r="T1094" s="15">
        <v>137</v>
      </c>
      <c r="U1094" s="13">
        <v>0.93269999999999997</v>
      </c>
      <c r="V1094" s="13">
        <v>1</v>
      </c>
      <c r="W1094" s="17"/>
      <c r="X1094" s="17"/>
      <c r="Y1094" s="3"/>
      <c r="Z1094" s="3"/>
      <c r="AA1094" s="3"/>
      <c r="AB1094" s="3"/>
      <c r="AC1094" s="3"/>
      <c r="AD1094" s="17"/>
      <c r="AE1094" s="17"/>
      <c r="AF1094" s="17"/>
      <c r="AG1094" s="17"/>
      <c r="AH1094" s="2"/>
      <c r="AI1094" s="2"/>
      <c r="AJ1094" s="2"/>
      <c r="AK1094" s="2"/>
      <c r="AL1094" s="2"/>
      <c r="AM1094" s="2"/>
      <c r="AN1094" s="2"/>
      <c r="AO1094" s="5"/>
      <c r="AP1094" s="2"/>
      <c r="AQ1094" s="17"/>
      <c r="AR1094" s="17"/>
      <c r="AS1094" s="2"/>
      <c r="AT1094" s="3"/>
      <c r="AU1094" s="17"/>
      <c r="AV1094" s="17"/>
      <c r="AW1094"/>
    </row>
    <row r="1095" spans="1:49" x14ac:dyDescent="0.25">
      <c r="A1095" s="7">
        <v>0.72916666666666663</v>
      </c>
      <c r="B1095" s="11">
        <f t="shared" si="615"/>
        <v>8.3467094703049763E-2</v>
      </c>
      <c r="C1095" s="10">
        <v>2492</v>
      </c>
      <c r="D1095" s="10">
        <v>2235</v>
      </c>
      <c r="E1095" s="14">
        <f t="shared" si="617"/>
        <v>131</v>
      </c>
      <c r="F1095" s="11">
        <f t="shared" si="616"/>
        <v>0.8968699839486356</v>
      </c>
      <c r="G1095" s="11">
        <f t="shared" si="618"/>
        <v>0.96946564885496178</v>
      </c>
      <c r="H1095" s="8">
        <v>2284</v>
      </c>
      <c r="I1095" s="15">
        <f t="shared" si="620"/>
        <v>127</v>
      </c>
      <c r="J1095" s="13">
        <v>0.91869999999999996</v>
      </c>
      <c r="K1095" s="13">
        <v>0.85709999999999997</v>
      </c>
      <c r="L1095" s="7">
        <v>0.75</v>
      </c>
      <c r="M1095" s="11">
        <v>0.11930659415363698</v>
      </c>
      <c r="N1095" s="10">
        <v>2942</v>
      </c>
      <c r="O1095" s="10">
        <v>2473</v>
      </c>
      <c r="P1095" s="14">
        <v>99</v>
      </c>
      <c r="Q1095" s="11">
        <v>0.84058463630183544</v>
      </c>
      <c r="R1095" s="11">
        <v>1</v>
      </c>
      <c r="S1095" s="8">
        <v>2591</v>
      </c>
      <c r="T1095" s="15">
        <v>99</v>
      </c>
      <c r="U1095" s="13">
        <v>0.93989999999999996</v>
      </c>
      <c r="V1095" s="13">
        <v>1</v>
      </c>
      <c r="W1095" s="17"/>
      <c r="X1095" s="17"/>
      <c r="Y1095" s="3"/>
      <c r="Z1095" s="3"/>
      <c r="AA1095" s="3"/>
      <c r="AB1095" s="3"/>
      <c r="AC1095" s="3"/>
      <c r="AD1095" s="17"/>
      <c r="AE1095" s="17"/>
      <c r="AF1095" s="17"/>
      <c r="AG1095" s="17"/>
      <c r="AH1095" s="2"/>
      <c r="AI1095" s="2"/>
      <c r="AJ1095" s="2"/>
      <c r="AK1095" s="2"/>
      <c r="AL1095" s="2"/>
      <c r="AM1095" s="2"/>
      <c r="AN1095" s="2"/>
      <c r="AO1095" s="5"/>
      <c r="AP1095" s="2"/>
      <c r="AQ1095" s="17"/>
      <c r="AR1095" s="17"/>
      <c r="AS1095" s="2"/>
      <c r="AT1095" s="3"/>
      <c r="AU1095" s="17"/>
      <c r="AV1095" s="17"/>
      <c r="AW1095"/>
    </row>
    <row r="1096" spans="1:49" x14ac:dyDescent="0.25">
      <c r="A1096" s="7">
        <v>0.75</v>
      </c>
      <c r="B1096" s="11">
        <f t="shared" si="615"/>
        <v>8.0976365749709414E-2</v>
      </c>
      <c r="C1096" s="10">
        <v>2581</v>
      </c>
      <c r="D1096" s="10">
        <v>2323</v>
      </c>
      <c r="E1096" s="14">
        <f t="shared" si="617"/>
        <v>89</v>
      </c>
      <c r="F1096" s="11">
        <f t="shared" si="616"/>
        <v>0.90003874467260747</v>
      </c>
      <c r="G1096" s="11">
        <f t="shared" si="618"/>
        <v>0.9887640449438202</v>
      </c>
      <c r="H1096" s="8">
        <v>2372</v>
      </c>
      <c r="I1096" s="15">
        <f t="shared" si="620"/>
        <v>88</v>
      </c>
      <c r="J1096" s="13">
        <v>0.92130000000000001</v>
      </c>
      <c r="K1096" s="13">
        <v>0.9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3"/>
      <c r="Z1096" s="3"/>
      <c r="AA1096" s="3"/>
      <c r="AB1096" s="3"/>
      <c r="AC1096" s="3"/>
      <c r="AD1096" s="17"/>
      <c r="AE1096" s="17"/>
      <c r="AF1096" s="17"/>
      <c r="AG1096" s="17"/>
      <c r="AH1096" s="2"/>
      <c r="AI1096" s="2"/>
      <c r="AJ1096" s="2"/>
      <c r="AK1096" s="2"/>
      <c r="AL1096" s="2"/>
      <c r="AM1096" s="2"/>
      <c r="AN1096" s="2"/>
      <c r="AO1096" s="5"/>
      <c r="AP1096" s="2"/>
      <c r="AQ1096" s="17"/>
      <c r="AR1096" s="17"/>
      <c r="AS1096" s="2"/>
      <c r="AT1096" s="3"/>
      <c r="AU1096" s="17"/>
      <c r="AV1096" s="17"/>
      <c r="AW1096"/>
    </row>
    <row r="1097" spans="1:49" x14ac:dyDescent="0.25">
      <c r="A1097" s="17"/>
      <c r="B1097" s="17"/>
      <c r="C1097" s="17"/>
      <c r="D1097" s="17"/>
      <c r="E1097" s="17"/>
      <c r="F1097" s="2"/>
      <c r="G1097" s="17"/>
      <c r="H1097" s="17"/>
      <c r="I1097" s="17"/>
      <c r="J1097" s="17"/>
      <c r="K1097" s="17"/>
      <c r="L1097" s="35">
        <v>43843</v>
      </c>
      <c r="M1097" s="36"/>
      <c r="N1097" s="36"/>
      <c r="O1097" s="36"/>
      <c r="P1097" s="36"/>
      <c r="Q1097" s="36"/>
      <c r="R1097" s="37"/>
      <c r="S1097" s="17"/>
      <c r="T1097" s="17"/>
      <c r="U1097" s="17"/>
      <c r="V1097" s="17"/>
      <c r="W1097" s="17"/>
      <c r="X1097" s="17"/>
      <c r="Y1097" s="3"/>
      <c r="Z1097" s="3"/>
      <c r="AA1097" s="3"/>
      <c r="AB1097" s="3"/>
      <c r="AC1097" s="3"/>
      <c r="AD1097" s="17"/>
      <c r="AE1097" s="17"/>
      <c r="AF1097" s="17"/>
      <c r="AG1097" s="17"/>
      <c r="AH1097" s="2"/>
      <c r="AI1097" s="2"/>
      <c r="AJ1097" s="2"/>
      <c r="AK1097" s="2"/>
      <c r="AL1097" s="2"/>
      <c r="AM1097" s="2"/>
      <c r="AN1097" s="2"/>
      <c r="AO1097" s="5"/>
      <c r="AP1097" s="2"/>
      <c r="AQ1097" s="17"/>
      <c r="AR1097" s="17"/>
      <c r="AS1097" s="2"/>
      <c r="AT1097" s="3"/>
      <c r="AU1097" s="17"/>
      <c r="AV1097" s="17"/>
      <c r="AW1097"/>
    </row>
    <row r="1098" spans="1:49" ht="36" x14ac:dyDescent="0.25">
      <c r="A1098" s="35">
        <v>43845</v>
      </c>
      <c r="B1098" s="36"/>
      <c r="C1098" s="36"/>
      <c r="D1098" s="36"/>
      <c r="E1098" s="36"/>
      <c r="F1098" s="36"/>
      <c r="G1098" s="37"/>
      <c r="H1098" s="17"/>
      <c r="I1098" s="17"/>
      <c r="J1098" s="17"/>
      <c r="K1098" s="17"/>
      <c r="L1098" s="38" t="s">
        <v>72</v>
      </c>
      <c r="M1098" s="39"/>
      <c r="N1098" s="39"/>
      <c r="O1098" s="39"/>
      <c r="P1098" s="39"/>
      <c r="Q1098" s="39"/>
      <c r="R1098" s="40"/>
      <c r="S1098" s="18"/>
      <c r="T1098" s="18"/>
      <c r="U1098" s="18"/>
      <c r="V1098" s="18"/>
      <c r="W1098" s="17"/>
      <c r="X1098" s="17"/>
      <c r="Y1098" s="3"/>
      <c r="Z1098" s="3"/>
      <c r="AA1098" s="3"/>
      <c r="AB1098" s="3"/>
      <c r="AC1098" s="3"/>
      <c r="AD1098" s="17"/>
      <c r="AE1098" s="17"/>
      <c r="AF1098" s="17"/>
      <c r="AG1098" s="17"/>
      <c r="AH1098" s="2"/>
      <c r="AI1098" s="2"/>
      <c r="AJ1098" s="2"/>
      <c r="AK1098" s="2"/>
      <c r="AL1098" s="2"/>
      <c r="AM1098" s="2"/>
      <c r="AN1098" s="2"/>
      <c r="AO1098" s="5"/>
      <c r="AP1098" s="2"/>
      <c r="AQ1098" s="17"/>
      <c r="AR1098" s="17"/>
      <c r="AS1098" s="2"/>
      <c r="AT1098" s="3"/>
      <c r="AU1098" s="17"/>
      <c r="AV1098" s="17"/>
      <c r="AW1098"/>
    </row>
    <row r="1099" spans="1:49" ht="24" x14ac:dyDescent="0.25">
      <c r="A1099" s="38" t="s">
        <v>78</v>
      </c>
      <c r="B1099" s="39"/>
      <c r="C1099" s="39"/>
      <c r="D1099" s="39"/>
      <c r="E1099" s="39"/>
      <c r="F1099" s="39"/>
      <c r="G1099" s="40"/>
      <c r="H1099" s="18"/>
      <c r="I1099" s="18"/>
      <c r="J1099" s="18"/>
      <c r="K1099" s="18"/>
      <c r="L1099" s="9" t="s">
        <v>0</v>
      </c>
      <c r="M1099" s="16" t="s">
        <v>70</v>
      </c>
      <c r="N1099" s="9" t="s">
        <v>1</v>
      </c>
      <c r="O1099" s="9" t="s">
        <v>2</v>
      </c>
      <c r="P1099" s="9" t="s">
        <v>3</v>
      </c>
      <c r="Q1099" s="9" t="s">
        <v>4</v>
      </c>
      <c r="R1099" s="9" t="s">
        <v>5</v>
      </c>
      <c r="S1099" s="6" t="s">
        <v>6</v>
      </c>
      <c r="T1099" s="9" t="s">
        <v>7</v>
      </c>
      <c r="U1099" s="9" t="s">
        <v>8</v>
      </c>
      <c r="V1099" s="9" t="s">
        <v>71</v>
      </c>
      <c r="W1099" s="17"/>
      <c r="X1099" s="17"/>
      <c r="Y1099" s="3"/>
      <c r="Z1099" s="3"/>
      <c r="AA1099" s="3"/>
      <c r="AB1099" s="3"/>
      <c r="AC1099" s="3"/>
      <c r="AD1099" s="17"/>
      <c r="AE1099" s="17"/>
      <c r="AF1099" s="17"/>
      <c r="AG1099" s="17"/>
      <c r="AH1099" s="2"/>
      <c r="AI1099" s="2"/>
      <c r="AJ1099" s="2"/>
      <c r="AK1099" s="2"/>
      <c r="AL1099" s="2"/>
      <c r="AM1099" s="2"/>
      <c r="AN1099" s="2"/>
      <c r="AO1099" s="5"/>
      <c r="AP1099" s="2"/>
      <c r="AQ1099" s="17"/>
      <c r="AR1099" s="17"/>
      <c r="AS1099" s="2"/>
      <c r="AT1099" s="3"/>
      <c r="AU1099" s="17"/>
      <c r="AV1099" s="17"/>
      <c r="AW1099"/>
    </row>
    <row r="1100" spans="1:49" x14ac:dyDescent="0.25">
      <c r="A1100" s="9" t="s">
        <v>0</v>
      </c>
      <c r="B1100" s="16" t="s">
        <v>70</v>
      </c>
      <c r="C1100" s="9" t="s">
        <v>1</v>
      </c>
      <c r="D1100" s="9" t="s">
        <v>2</v>
      </c>
      <c r="E1100" s="9" t="s">
        <v>3</v>
      </c>
      <c r="F1100" s="9" t="s">
        <v>4</v>
      </c>
      <c r="G1100" s="9" t="s">
        <v>5</v>
      </c>
      <c r="H1100" s="6" t="s">
        <v>6</v>
      </c>
      <c r="I1100" s="9" t="s">
        <v>7</v>
      </c>
      <c r="J1100" s="9" t="s">
        <v>8</v>
      </c>
      <c r="K1100" s="9" t="s">
        <v>71</v>
      </c>
      <c r="L1100" s="7">
        <v>0.39583333333333331</v>
      </c>
      <c r="M1100" s="11">
        <f>(N1100-S1100)/N1100</f>
        <v>0</v>
      </c>
      <c r="N1100" s="10">
        <v>145</v>
      </c>
      <c r="O1100" s="10">
        <v>145</v>
      </c>
      <c r="P1100" s="10">
        <v>145</v>
      </c>
      <c r="Q1100" s="11">
        <f>O1100/N1100</f>
        <v>1</v>
      </c>
      <c r="R1100" s="12">
        <f>O1100/P1100</f>
        <v>1</v>
      </c>
      <c r="S1100" s="8">
        <v>145</v>
      </c>
      <c r="T1100" s="15">
        <v>145</v>
      </c>
      <c r="U1100" s="13">
        <v>1</v>
      </c>
      <c r="V1100" s="13">
        <v>1</v>
      </c>
      <c r="W1100" s="17"/>
      <c r="X1100" s="17"/>
      <c r="Y1100" s="3"/>
      <c r="Z1100" s="3"/>
      <c r="AA1100" s="3"/>
      <c r="AB1100" s="3"/>
      <c r="AC1100" s="3"/>
      <c r="AD1100" s="17"/>
      <c r="AE1100" s="17"/>
      <c r="AF1100" s="17"/>
      <c r="AG1100" s="17"/>
      <c r="AH1100" s="2"/>
      <c r="AI1100" s="2"/>
      <c r="AJ1100" s="2"/>
      <c r="AK1100" s="2"/>
      <c r="AL1100" s="2"/>
      <c r="AM1100" s="2"/>
      <c r="AN1100" s="2"/>
      <c r="AO1100" s="5"/>
      <c r="AP1100" s="2"/>
      <c r="AQ1100" s="17"/>
      <c r="AR1100" s="17"/>
      <c r="AS1100" s="2"/>
      <c r="AT1100" s="3"/>
      <c r="AU1100" s="17"/>
      <c r="AV1100" s="17"/>
      <c r="AW1100"/>
    </row>
    <row r="1101" spans="1:49" x14ac:dyDescent="0.25">
      <c r="A1101" s="7">
        <v>0.39583333333333331</v>
      </c>
      <c r="B1101" s="11">
        <v>0</v>
      </c>
      <c r="C1101" s="10">
        <v>123</v>
      </c>
      <c r="D1101" s="10">
        <v>123</v>
      </c>
      <c r="E1101" s="10">
        <v>123</v>
      </c>
      <c r="F1101" s="11">
        <v>1</v>
      </c>
      <c r="G1101" s="12">
        <v>1</v>
      </c>
      <c r="H1101" s="8">
        <v>123</v>
      </c>
      <c r="I1101" s="15">
        <v>123</v>
      </c>
      <c r="J1101" s="13">
        <v>1</v>
      </c>
      <c r="K1101" s="13" t="s">
        <v>74</v>
      </c>
      <c r="L1101" s="7">
        <v>0.41666666666666669</v>
      </c>
      <c r="M1101" s="11">
        <f t="shared" ref="M1101:M1117" si="621">(N1101-S1101)/N1101</f>
        <v>0</v>
      </c>
      <c r="N1101" s="10">
        <v>328</v>
      </c>
      <c r="O1101" s="10">
        <v>328</v>
      </c>
      <c r="P1101" s="14">
        <f t="shared" ref="P1101:P1117" si="622">N1101-N1100</f>
        <v>183</v>
      </c>
      <c r="Q1101" s="11">
        <f t="shared" ref="Q1101:Q1117" si="623">O1101/N1101</f>
        <v>1</v>
      </c>
      <c r="R1101" s="11">
        <f>(O1101-O1100)/P1101</f>
        <v>1</v>
      </c>
      <c r="S1101" s="8">
        <v>328</v>
      </c>
      <c r="T1101" s="15">
        <f>S1101-S1100</f>
        <v>183</v>
      </c>
      <c r="U1101" s="13">
        <v>1</v>
      </c>
      <c r="V1101" s="13">
        <v>1</v>
      </c>
      <c r="W1101" s="17"/>
      <c r="X1101" s="17"/>
      <c r="Y1101" s="3"/>
      <c r="Z1101" s="3"/>
      <c r="AA1101" s="3"/>
      <c r="AB1101" s="3"/>
      <c r="AC1101" s="3"/>
      <c r="AD1101" s="17"/>
      <c r="AE1101" s="17"/>
      <c r="AF1101" s="17"/>
      <c r="AG1101" s="17"/>
      <c r="AH1101" s="2"/>
      <c r="AI1101" s="2"/>
      <c r="AJ1101" s="2"/>
      <c r="AK1101" s="2"/>
      <c r="AL1101" s="2"/>
      <c r="AM1101" s="2"/>
      <c r="AN1101" s="2"/>
      <c r="AO1101" s="5"/>
      <c r="AP1101" s="2"/>
      <c r="AQ1101" s="17"/>
      <c r="AR1101" s="17"/>
      <c r="AS1101" s="2"/>
      <c r="AT1101" s="3"/>
      <c r="AU1101" s="17"/>
      <c r="AV1101" s="17"/>
      <c r="AW1101"/>
    </row>
    <row r="1102" spans="1:49" x14ac:dyDescent="0.25">
      <c r="A1102" s="7">
        <v>0.41666666666666669</v>
      </c>
      <c r="B1102" s="11">
        <v>4.1522491349480967E-2</v>
      </c>
      <c r="C1102" s="10">
        <v>289</v>
      </c>
      <c r="D1102" s="10">
        <v>277</v>
      </c>
      <c r="E1102" s="14">
        <v>166</v>
      </c>
      <c r="F1102" s="11">
        <v>0.95847750865051906</v>
      </c>
      <c r="G1102" s="11">
        <v>0.92771084337349397</v>
      </c>
      <c r="H1102" s="8">
        <v>277</v>
      </c>
      <c r="I1102" s="15">
        <v>154</v>
      </c>
      <c r="J1102" s="13">
        <v>0.94740000000000002</v>
      </c>
      <c r="K1102" s="13" t="s">
        <v>74</v>
      </c>
      <c r="L1102" s="7">
        <v>0.4375</v>
      </c>
      <c r="M1102" s="11">
        <f t="shared" si="621"/>
        <v>3.5580524344569285E-2</v>
      </c>
      <c r="N1102" s="10">
        <v>534</v>
      </c>
      <c r="O1102" s="10">
        <v>515</v>
      </c>
      <c r="P1102" s="14">
        <f t="shared" si="622"/>
        <v>206</v>
      </c>
      <c r="Q1102" s="11">
        <f t="shared" si="623"/>
        <v>0.96441947565543074</v>
      </c>
      <c r="R1102" s="11">
        <f t="shared" ref="R1102:R1117" si="624">(O1102-O1101)/P1102</f>
        <v>0.90776699029126218</v>
      </c>
      <c r="S1102" s="8">
        <v>515</v>
      </c>
      <c r="T1102" s="15">
        <f t="shared" ref="T1102:T1117" si="625">S1102-S1101</f>
        <v>187</v>
      </c>
      <c r="U1102" s="13">
        <v>1</v>
      </c>
      <c r="V1102" s="13">
        <v>1</v>
      </c>
      <c r="W1102" s="17"/>
      <c r="X1102" s="17"/>
      <c r="Y1102" s="3"/>
      <c r="Z1102" s="3"/>
      <c r="AA1102" s="3"/>
      <c r="AB1102" s="3"/>
      <c r="AC1102" s="3"/>
      <c r="AD1102" s="17"/>
      <c r="AE1102" s="17"/>
      <c r="AF1102" s="17"/>
      <c r="AG1102" s="17"/>
      <c r="AH1102" s="2"/>
      <c r="AI1102" s="2"/>
      <c r="AJ1102" s="2"/>
      <c r="AK1102" s="2"/>
      <c r="AL1102" s="2"/>
      <c r="AM1102" s="2"/>
      <c r="AN1102" s="2"/>
      <c r="AO1102" s="5"/>
      <c r="AP1102" s="2"/>
      <c r="AQ1102" s="17"/>
      <c r="AR1102" s="17"/>
      <c r="AS1102" s="2"/>
      <c r="AT1102" s="3"/>
      <c r="AU1102" s="17"/>
      <c r="AV1102" s="17"/>
      <c r="AW1102" s="18"/>
    </row>
    <row r="1103" spans="1:49" x14ac:dyDescent="0.25">
      <c r="A1103" s="7">
        <v>0.44305555555555554</v>
      </c>
      <c r="B1103" s="11">
        <v>6.4301552106430154E-2</v>
      </c>
      <c r="C1103" s="10">
        <v>451</v>
      </c>
      <c r="D1103" s="10">
        <v>419</v>
      </c>
      <c r="E1103" s="14">
        <v>162</v>
      </c>
      <c r="F1103" s="11">
        <v>0.92904656319290468</v>
      </c>
      <c r="G1103" s="11">
        <v>0.87654320987654322</v>
      </c>
      <c r="H1103" s="8">
        <v>422</v>
      </c>
      <c r="I1103" s="15">
        <v>145</v>
      </c>
      <c r="J1103" s="13">
        <v>0.92859999999999998</v>
      </c>
      <c r="K1103" s="13">
        <v>1</v>
      </c>
      <c r="L1103" s="7">
        <v>0.45833333333333298</v>
      </c>
      <c r="M1103" s="11">
        <f t="shared" si="621"/>
        <v>6.8741893644617386E-2</v>
      </c>
      <c r="N1103" s="10">
        <v>771</v>
      </c>
      <c r="O1103" s="10">
        <v>715</v>
      </c>
      <c r="P1103" s="14">
        <f t="shared" si="622"/>
        <v>237</v>
      </c>
      <c r="Q1103" s="11">
        <f t="shared" si="623"/>
        <v>0.92736705577172507</v>
      </c>
      <c r="R1103" s="11">
        <f t="shared" si="624"/>
        <v>0.84388185654008441</v>
      </c>
      <c r="S1103" s="8">
        <v>718</v>
      </c>
      <c r="T1103" s="15">
        <f t="shared" si="625"/>
        <v>203</v>
      </c>
      <c r="U1103" s="13">
        <v>1</v>
      </c>
      <c r="V1103" s="13">
        <v>1</v>
      </c>
      <c r="W1103" s="17"/>
      <c r="X1103" s="17"/>
      <c r="Y1103" s="3"/>
      <c r="Z1103" s="3"/>
      <c r="AA1103" s="3"/>
      <c r="AB1103" s="3"/>
      <c r="AC1103" s="3"/>
      <c r="AD1103" s="17"/>
      <c r="AE1103" s="17"/>
      <c r="AF1103" s="17"/>
      <c r="AG1103" s="17"/>
      <c r="AH1103" s="2"/>
      <c r="AI1103" s="2"/>
      <c r="AJ1103" s="2"/>
      <c r="AK1103" s="2"/>
      <c r="AL1103" s="2"/>
      <c r="AM1103" s="2"/>
      <c r="AN1103" s="2"/>
      <c r="AO1103" s="5"/>
      <c r="AP1103" s="2"/>
      <c r="AQ1103" s="17"/>
      <c r="AR1103" s="17"/>
      <c r="AS1103" s="2"/>
      <c r="AT1103" s="3"/>
      <c r="AU1103" s="17"/>
      <c r="AV1103" s="17"/>
      <c r="AW1103" s="18"/>
    </row>
    <row r="1104" spans="1:49" ht="15" customHeight="1" x14ac:dyDescent="0.25">
      <c r="A1104" s="7">
        <v>0.45833333333333298</v>
      </c>
      <c r="B1104" s="11">
        <v>6.6066066066066062E-2</v>
      </c>
      <c r="C1104" s="10">
        <v>666</v>
      </c>
      <c r="D1104" s="10">
        <v>617</v>
      </c>
      <c r="E1104" s="14">
        <v>215</v>
      </c>
      <c r="F1104" s="11">
        <v>0.92642642642642647</v>
      </c>
      <c r="G1104" s="11">
        <v>0.92093023255813955</v>
      </c>
      <c r="H1104" s="8">
        <v>622</v>
      </c>
      <c r="I1104" s="15">
        <v>200</v>
      </c>
      <c r="J1104" s="13">
        <v>0.89580000000000004</v>
      </c>
      <c r="K1104" s="13">
        <v>1</v>
      </c>
      <c r="L1104" s="7">
        <v>0.47916666666666669</v>
      </c>
      <c r="M1104" s="11">
        <f t="shared" si="621"/>
        <v>9.3591047812817907E-2</v>
      </c>
      <c r="N1104" s="10">
        <v>983</v>
      </c>
      <c r="O1104" s="10">
        <v>887</v>
      </c>
      <c r="P1104" s="14">
        <f t="shared" si="622"/>
        <v>212</v>
      </c>
      <c r="Q1104" s="11">
        <f t="shared" si="623"/>
        <v>0.90233977619532046</v>
      </c>
      <c r="R1104" s="11">
        <f t="shared" si="624"/>
        <v>0.81132075471698117</v>
      </c>
      <c r="S1104" s="8">
        <v>891</v>
      </c>
      <c r="T1104" s="15">
        <f t="shared" si="625"/>
        <v>173</v>
      </c>
      <c r="U1104" s="13">
        <v>0.94940000000000002</v>
      </c>
      <c r="V1104" s="13">
        <v>0.88890000000000002</v>
      </c>
      <c r="W1104" s="17"/>
      <c r="X1104" s="17"/>
      <c r="Y1104" s="3"/>
      <c r="Z1104" s="3"/>
      <c r="AA1104" s="3"/>
      <c r="AB1104" s="3"/>
      <c r="AC1104" s="3"/>
      <c r="AD1104" s="17"/>
      <c r="AE1104" s="17"/>
      <c r="AF1104" s="17"/>
      <c r="AG1104" s="17"/>
      <c r="AH1104" s="2"/>
      <c r="AI1104" s="2"/>
      <c r="AJ1104" s="2"/>
      <c r="AK1104" s="2"/>
      <c r="AL1104" s="2"/>
      <c r="AM1104" s="2"/>
      <c r="AN1104" s="2"/>
      <c r="AO1104" s="5"/>
      <c r="AP1104" s="2"/>
      <c r="AQ1104" s="17"/>
      <c r="AR1104" s="17"/>
      <c r="AS1104" s="2"/>
      <c r="AT1104" s="3"/>
      <c r="AU1104" s="17"/>
      <c r="AV1104" s="17"/>
      <c r="AW1104" s="18"/>
    </row>
    <row r="1105" spans="1:49" x14ac:dyDescent="0.25">
      <c r="A1105" s="7">
        <v>0.47916666666666669</v>
      </c>
      <c r="B1105" s="11">
        <v>9.8737083811710674E-2</v>
      </c>
      <c r="C1105" s="10">
        <v>871</v>
      </c>
      <c r="D1105" s="10">
        <v>766</v>
      </c>
      <c r="E1105" s="14">
        <v>205</v>
      </c>
      <c r="F1105" s="11">
        <v>0.87944890929965558</v>
      </c>
      <c r="G1105" s="11">
        <v>0.72682926829268291</v>
      </c>
      <c r="H1105" s="8">
        <v>785</v>
      </c>
      <c r="I1105" s="15">
        <v>163</v>
      </c>
      <c r="J1105" s="13">
        <v>0.89859999999999995</v>
      </c>
      <c r="K1105" s="13">
        <v>1</v>
      </c>
      <c r="L1105" s="7">
        <v>0.5</v>
      </c>
      <c r="M1105" s="11">
        <f t="shared" si="621"/>
        <v>9.5890410958904104E-2</v>
      </c>
      <c r="N1105" s="10">
        <v>1168</v>
      </c>
      <c r="O1105" s="10">
        <v>1032</v>
      </c>
      <c r="P1105" s="14">
        <f t="shared" si="622"/>
        <v>185</v>
      </c>
      <c r="Q1105" s="11">
        <f t="shared" si="623"/>
        <v>0.88356164383561642</v>
      </c>
      <c r="R1105" s="11">
        <f t="shared" si="624"/>
        <v>0.78378378378378377</v>
      </c>
      <c r="S1105" s="8">
        <v>1056</v>
      </c>
      <c r="T1105" s="15">
        <f t="shared" si="625"/>
        <v>165</v>
      </c>
      <c r="U1105" s="13">
        <v>0.9677</v>
      </c>
      <c r="V1105" s="13">
        <v>0.88890000000000002</v>
      </c>
      <c r="W1105" s="17"/>
      <c r="X1105" s="17"/>
      <c r="Y1105" s="3"/>
      <c r="Z1105" s="3"/>
      <c r="AA1105" s="3"/>
      <c r="AB1105" s="3"/>
      <c r="AC1105" s="3"/>
      <c r="AD1105" s="17"/>
      <c r="AE1105" s="17"/>
      <c r="AF1105" s="17"/>
      <c r="AG1105" s="17"/>
      <c r="AH1105" s="2"/>
      <c r="AI1105" s="2"/>
      <c r="AJ1105" s="2"/>
      <c r="AK1105" s="2"/>
      <c r="AL1105" s="2"/>
      <c r="AM1105" s="2"/>
      <c r="AN1105" s="2"/>
      <c r="AO1105" s="5"/>
      <c r="AP1105" s="2"/>
      <c r="AQ1105" s="17"/>
      <c r="AR1105" s="17"/>
      <c r="AS1105" s="2"/>
      <c r="AT1105" s="3"/>
      <c r="AU1105" s="17"/>
      <c r="AV1105" s="17"/>
      <c r="AW1105" s="18"/>
    </row>
    <row r="1106" spans="1:49" x14ac:dyDescent="0.25">
      <c r="A1106" s="7">
        <v>0.5</v>
      </c>
      <c r="B1106" s="11">
        <v>9.5744680851063829E-2</v>
      </c>
      <c r="C1106" s="10">
        <v>1034</v>
      </c>
      <c r="D1106" s="10">
        <v>912</v>
      </c>
      <c r="E1106" s="14">
        <v>163</v>
      </c>
      <c r="F1106" s="11">
        <v>0.88201160541586077</v>
      </c>
      <c r="G1106" s="11">
        <v>0.89570552147239269</v>
      </c>
      <c r="H1106" s="8">
        <v>935</v>
      </c>
      <c r="I1106" s="15">
        <v>150</v>
      </c>
      <c r="J1106" s="13">
        <v>0.8851</v>
      </c>
      <c r="K1106" s="13">
        <v>1</v>
      </c>
      <c r="L1106" s="7">
        <v>0.52222222222222225</v>
      </c>
      <c r="M1106" s="11">
        <f t="shared" si="621"/>
        <v>0.10291858678955453</v>
      </c>
      <c r="N1106" s="10">
        <v>1302</v>
      </c>
      <c r="O1106" s="10">
        <v>1144</v>
      </c>
      <c r="P1106" s="14">
        <f t="shared" si="622"/>
        <v>134</v>
      </c>
      <c r="Q1106" s="11">
        <f t="shared" si="623"/>
        <v>0.87864823348694321</v>
      </c>
      <c r="R1106" s="11">
        <f t="shared" si="624"/>
        <v>0.83582089552238803</v>
      </c>
      <c r="S1106" s="8">
        <v>1168</v>
      </c>
      <c r="T1106" s="15">
        <f t="shared" si="625"/>
        <v>112</v>
      </c>
      <c r="U1106" s="13">
        <v>0.95330000000000004</v>
      </c>
      <c r="V1106" s="13">
        <v>0.88890000000000002</v>
      </c>
      <c r="W1106" s="17"/>
      <c r="X1106" s="17"/>
      <c r="Y1106" s="3"/>
      <c r="Z1106" s="3"/>
      <c r="AA1106" s="3"/>
      <c r="AB1106" s="3"/>
      <c r="AC1106" s="3"/>
      <c r="AD1106" s="17"/>
      <c r="AE1106" s="17"/>
      <c r="AF1106" s="17"/>
      <c r="AG1106" s="17"/>
      <c r="AH1106" s="2"/>
      <c r="AI1106" s="2"/>
      <c r="AJ1106" s="2"/>
      <c r="AK1106" s="2"/>
      <c r="AL1106" s="2"/>
      <c r="AM1106" s="2"/>
      <c r="AN1106" s="2"/>
      <c r="AO1106" s="5"/>
      <c r="AP1106" s="2"/>
      <c r="AQ1106" s="17"/>
      <c r="AR1106" s="17"/>
      <c r="AS1106" s="2"/>
      <c r="AT1106" s="3"/>
      <c r="AU1106" s="17"/>
      <c r="AV1106" s="17"/>
      <c r="AW1106" s="18"/>
    </row>
    <row r="1107" spans="1:49" x14ac:dyDescent="0.25">
      <c r="A1107" s="7">
        <v>0.52083333333333337</v>
      </c>
      <c r="B1107" s="11">
        <v>0.10425716768027801</v>
      </c>
      <c r="C1107" s="10">
        <v>1151</v>
      </c>
      <c r="D1107" s="10">
        <v>1005</v>
      </c>
      <c r="E1107" s="14">
        <v>117</v>
      </c>
      <c r="F1107" s="11">
        <v>0.8731537793223284</v>
      </c>
      <c r="G1107" s="11">
        <v>0.79487179487179482</v>
      </c>
      <c r="H1107" s="8">
        <v>1031</v>
      </c>
      <c r="I1107" s="15">
        <v>96</v>
      </c>
      <c r="J1107" s="13">
        <v>0.85</v>
      </c>
      <c r="K1107" s="13">
        <v>1</v>
      </c>
      <c r="L1107" s="7">
        <v>0.54166666666666696</v>
      </c>
      <c r="M1107" s="11">
        <f t="shared" si="621"/>
        <v>0.10042134831460674</v>
      </c>
      <c r="N1107" s="10">
        <v>1424</v>
      </c>
      <c r="O1107" s="10">
        <v>1257</v>
      </c>
      <c r="P1107" s="14">
        <f t="shared" si="622"/>
        <v>122</v>
      </c>
      <c r="Q1107" s="11">
        <f t="shared" si="623"/>
        <v>0.8827247191011236</v>
      </c>
      <c r="R1107" s="11">
        <f t="shared" si="624"/>
        <v>0.92622950819672134</v>
      </c>
      <c r="S1107" s="8">
        <v>1281</v>
      </c>
      <c r="T1107" s="15">
        <f t="shared" si="625"/>
        <v>113</v>
      </c>
      <c r="U1107" s="13">
        <v>0.93700000000000006</v>
      </c>
      <c r="V1107" s="13">
        <v>0.88890000000000002</v>
      </c>
      <c r="W1107" s="17"/>
      <c r="X1107" s="17"/>
      <c r="Y1107" s="3"/>
      <c r="Z1107" s="3"/>
      <c r="AA1107" s="3"/>
      <c r="AB1107" s="3"/>
      <c r="AC1107" s="3"/>
      <c r="AD1107" s="17"/>
      <c r="AE1107" s="17"/>
      <c r="AF1107" s="17"/>
      <c r="AG1107" s="17"/>
      <c r="AH1107" s="2"/>
      <c r="AI1107" s="2"/>
      <c r="AJ1107" s="2"/>
      <c r="AK1107" s="2"/>
      <c r="AL1107" s="2"/>
      <c r="AM1107" s="2"/>
      <c r="AN1107" s="2"/>
      <c r="AO1107" s="5"/>
      <c r="AP1107" s="2"/>
      <c r="AQ1107" s="17"/>
      <c r="AR1107" s="17"/>
      <c r="AS1107" s="2"/>
      <c r="AT1107" s="3"/>
      <c r="AU1107" s="17"/>
      <c r="AV1107" s="17"/>
      <c r="AW1107" s="18"/>
    </row>
    <row r="1108" spans="1:49" x14ac:dyDescent="0.25">
      <c r="A1108" s="7">
        <v>0.54166666666666696</v>
      </c>
      <c r="B1108" s="11">
        <v>0.10697305863708399</v>
      </c>
      <c r="C1108" s="10">
        <v>1262</v>
      </c>
      <c r="D1108" s="10">
        <v>1090</v>
      </c>
      <c r="E1108" s="14">
        <v>111</v>
      </c>
      <c r="F1108" s="11">
        <v>0.86370839936608557</v>
      </c>
      <c r="G1108" s="11">
        <v>0.76576576576576572</v>
      </c>
      <c r="H1108" s="8">
        <v>1127</v>
      </c>
      <c r="I1108" s="15">
        <v>96</v>
      </c>
      <c r="J1108" s="13">
        <v>0.83479999999999999</v>
      </c>
      <c r="K1108" s="13">
        <v>1</v>
      </c>
      <c r="L1108" s="7">
        <v>0.5625</v>
      </c>
      <c r="M1108" s="11">
        <f t="shared" si="621"/>
        <v>0.1013470173187941</v>
      </c>
      <c r="N1108" s="10">
        <v>1559</v>
      </c>
      <c r="O1108" s="10">
        <v>1376</v>
      </c>
      <c r="P1108" s="14">
        <f t="shared" si="622"/>
        <v>135</v>
      </c>
      <c r="Q1108" s="11">
        <f t="shared" si="623"/>
        <v>0.88261706221937142</v>
      </c>
      <c r="R1108" s="11">
        <f t="shared" si="624"/>
        <v>0.88148148148148153</v>
      </c>
      <c r="S1108" s="8">
        <v>1401</v>
      </c>
      <c r="T1108" s="15">
        <f t="shared" si="625"/>
        <v>120</v>
      </c>
      <c r="U1108" s="13">
        <v>0.90410000000000001</v>
      </c>
      <c r="V1108" s="13">
        <v>0.88890000000000002</v>
      </c>
      <c r="W1108" s="17"/>
      <c r="X1108" s="17"/>
      <c r="Y1108" s="3"/>
      <c r="Z1108" s="3"/>
      <c r="AA1108" s="3"/>
      <c r="AB1108" s="3"/>
      <c r="AC1108" s="3"/>
      <c r="AD1108" s="17"/>
      <c r="AE1108" s="17"/>
      <c r="AF1108" s="17"/>
      <c r="AG1108" s="17"/>
      <c r="AH1108" s="2"/>
      <c r="AI1108" s="2"/>
      <c r="AJ1108" s="2"/>
      <c r="AK1108" s="2"/>
      <c r="AL1108" s="2"/>
      <c r="AM1108" s="2"/>
      <c r="AN1108" s="2"/>
      <c r="AO1108" s="5"/>
      <c r="AP1108" s="2"/>
      <c r="AQ1108" s="17"/>
      <c r="AR1108" s="17"/>
      <c r="AS1108" s="2"/>
      <c r="AT1108" s="3"/>
      <c r="AU1108" s="17"/>
      <c r="AV1108" s="17"/>
      <c r="AW1108" s="18"/>
    </row>
    <row r="1109" spans="1:49" x14ac:dyDescent="0.25">
      <c r="A1109" s="7">
        <v>0.5625</v>
      </c>
      <c r="B1109" s="11">
        <v>0.10599415204678363</v>
      </c>
      <c r="C1109" s="10">
        <v>1368</v>
      </c>
      <c r="D1109" s="10">
        <v>1186</v>
      </c>
      <c r="E1109" s="14">
        <v>106</v>
      </c>
      <c r="F1109" s="11">
        <v>0.86695906432748537</v>
      </c>
      <c r="G1109" s="11">
        <v>0.90566037735849059</v>
      </c>
      <c r="H1109" s="8">
        <v>1223</v>
      </c>
      <c r="I1109" s="15">
        <v>96</v>
      </c>
      <c r="J1109" s="13">
        <v>0.84799999999999998</v>
      </c>
      <c r="K1109" s="13">
        <v>1</v>
      </c>
      <c r="L1109" s="7">
        <v>0.58333333333333337</v>
      </c>
      <c r="M1109" s="11">
        <f t="shared" si="621"/>
        <v>0.10753945061367622</v>
      </c>
      <c r="N1109" s="10">
        <v>1711</v>
      </c>
      <c r="O1109" s="10">
        <v>1496</v>
      </c>
      <c r="P1109" s="14">
        <f t="shared" si="622"/>
        <v>152</v>
      </c>
      <c r="Q1109" s="11">
        <f t="shared" si="623"/>
        <v>0.87434248977206308</v>
      </c>
      <c r="R1109" s="11">
        <f t="shared" si="624"/>
        <v>0.78947368421052633</v>
      </c>
      <c r="S1109" s="8">
        <v>1527</v>
      </c>
      <c r="T1109" s="15">
        <f t="shared" si="625"/>
        <v>126</v>
      </c>
      <c r="U1109" s="13">
        <v>0.91190000000000004</v>
      </c>
      <c r="V1109" s="13">
        <v>0.9</v>
      </c>
      <c r="W1109" s="17"/>
      <c r="X1109" s="17"/>
      <c r="Y1109" s="3"/>
      <c r="Z1109" s="3"/>
      <c r="AA1109" s="3"/>
      <c r="AB1109" s="3"/>
      <c r="AC1109" s="3"/>
      <c r="AD1109" s="17"/>
      <c r="AE1109" s="17"/>
      <c r="AF1109" s="17"/>
      <c r="AG1109" s="17"/>
      <c r="AH1109" s="2"/>
      <c r="AI1109" s="2"/>
      <c r="AJ1109" s="2"/>
      <c r="AK1109" s="2"/>
      <c r="AL1109" s="2"/>
      <c r="AM1109" s="2"/>
      <c r="AN1109" s="2"/>
      <c r="AO1109" s="5"/>
      <c r="AP1109" s="2"/>
      <c r="AQ1109" s="17"/>
      <c r="AR1109" s="17"/>
      <c r="AS1109" s="2"/>
      <c r="AT1109" s="3"/>
      <c r="AU1109" s="17"/>
      <c r="AV1109" s="17"/>
      <c r="AW1109" s="18"/>
    </row>
    <row r="1110" spans="1:49" x14ac:dyDescent="0.25">
      <c r="A1110" s="7">
        <v>0.58333333333333337</v>
      </c>
      <c r="B1110" s="11">
        <v>9.7074468085106377E-2</v>
      </c>
      <c r="C1110" s="10">
        <v>1504</v>
      </c>
      <c r="D1110" s="10">
        <v>1318</v>
      </c>
      <c r="E1110" s="14">
        <v>136</v>
      </c>
      <c r="F1110" s="11">
        <v>0.87632978723404253</v>
      </c>
      <c r="G1110" s="11">
        <v>0.97058823529411764</v>
      </c>
      <c r="H1110" s="8">
        <v>1358</v>
      </c>
      <c r="I1110" s="15">
        <v>135</v>
      </c>
      <c r="J1110" s="13">
        <v>0.86229999999999996</v>
      </c>
      <c r="K1110" s="13">
        <v>1</v>
      </c>
      <c r="L1110" s="7">
        <v>0.60416666666666663</v>
      </c>
      <c r="M1110" s="11">
        <f t="shared" si="621"/>
        <v>0.10731194108364019</v>
      </c>
      <c r="N1110" s="10">
        <v>1901</v>
      </c>
      <c r="O1110" s="10">
        <v>1664</v>
      </c>
      <c r="P1110" s="14">
        <f t="shared" si="622"/>
        <v>190</v>
      </c>
      <c r="Q1110" s="11">
        <f t="shared" si="623"/>
        <v>0.87532877432930034</v>
      </c>
      <c r="R1110" s="11">
        <f t="shared" si="624"/>
        <v>0.88421052631578945</v>
      </c>
      <c r="S1110" s="8">
        <v>1697</v>
      </c>
      <c r="T1110" s="15">
        <f t="shared" si="625"/>
        <v>170</v>
      </c>
      <c r="U1110" s="13">
        <v>0.88890000000000002</v>
      </c>
      <c r="V1110" s="13">
        <v>0.9</v>
      </c>
      <c r="W1110" s="17"/>
      <c r="X1110" s="17"/>
      <c r="Y1110" s="3"/>
      <c r="Z1110" s="3"/>
      <c r="AA1110" s="3"/>
      <c r="AB1110" s="3"/>
      <c r="AC1110" s="3"/>
      <c r="AD1110" s="17"/>
      <c r="AE1110" s="17"/>
      <c r="AF1110" s="17"/>
      <c r="AG1110" s="17"/>
      <c r="AH1110" s="2"/>
      <c r="AI1110" s="2"/>
      <c r="AJ1110" s="2"/>
      <c r="AK1110" s="2"/>
      <c r="AL1110" s="2"/>
      <c r="AM1110" s="2"/>
      <c r="AN1110" s="2"/>
      <c r="AO1110" s="5"/>
      <c r="AP1110" s="2"/>
      <c r="AQ1110" s="17"/>
      <c r="AR1110" s="17"/>
      <c r="AS1110" s="2"/>
      <c r="AT1110" s="3"/>
      <c r="AU1110" s="17"/>
      <c r="AV1110" s="17"/>
      <c r="AW1110" s="18"/>
    </row>
    <row r="1111" spans="1:49" x14ac:dyDescent="0.25">
      <c r="A1111" s="7">
        <v>0.60416666666666663</v>
      </c>
      <c r="B1111" s="11">
        <v>9.7074468085106377E-2</v>
      </c>
      <c r="C1111" s="10">
        <v>1504</v>
      </c>
      <c r="D1111" s="10">
        <v>1318</v>
      </c>
      <c r="E1111" s="14">
        <v>0</v>
      </c>
      <c r="F1111" s="11">
        <v>0.87632978723404253</v>
      </c>
      <c r="G1111" s="11" t="e">
        <v>#DIV/0!</v>
      </c>
      <c r="H1111" s="8">
        <v>1358</v>
      </c>
      <c r="I1111" s="15">
        <v>0</v>
      </c>
      <c r="J1111" s="13">
        <v>0.86229999999999996</v>
      </c>
      <c r="K1111" s="13">
        <v>1</v>
      </c>
      <c r="L1111" s="7">
        <v>0.625</v>
      </c>
      <c r="M1111" s="11">
        <f t="shared" si="621"/>
        <v>0.1000971817298348</v>
      </c>
      <c r="N1111" s="10">
        <v>2058</v>
      </c>
      <c r="O1111" s="10">
        <v>1819</v>
      </c>
      <c r="P1111" s="14">
        <f t="shared" si="622"/>
        <v>157</v>
      </c>
      <c r="Q1111" s="11">
        <f t="shared" si="623"/>
        <v>0.88386783284742465</v>
      </c>
      <c r="R1111" s="11">
        <f t="shared" si="624"/>
        <v>0.98726114649681529</v>
      </c>
      <c r="S1111" s="8">
        <v>1852</v>
      </c>
      <c r="T1111" s="15">
        <f t="shared" si="625"/>
        <v>155</v>
      </c>
      <c r="U1111" s="13">
        <v>0.89690000000000003</v>
      </c>
      <c r="V1111" s="13">
        <v>0.91669999999999996</v>
      </c>
      <c r="W1111" s="17"/>
      <c r="X1111" s="17"/>
      <c r="Y1111" s="3"/>
      <c r="Z1111" s="3"/>
      <c r="AA1111" s="3"/>
      <c r="AB1111" s="3"/>
      <c r="AC1111" s="3"/>
      <c r="AD1111" s="17"/>
      <c r="AE1111" s="17"/>
      <c r="AF1111" s="17"/>
      <c r="AG1111" s="17"/>
      <c r="AH1111" s="2"/>
      <c r="AI1111" s="2"/>
      <c r="AJ1111" s="2"/>
      <c r="AK1111" s="2"/>
      <c r="AL1111" s="2"/>
      <c r="AM1111" s="2"/>
      <c r="AN1111" s="2"/>
      <c r="AO1111" s="5"/>
      <c r="AP1111" s="2"/>
      <c r="AQ1111" s="17"/>
      <c r="AR1111" s="17"/>
      <c r="AS1111" s="2"/>
      <c r="AT1111" s="3"/>
      <c r="AU1111" s="17"/>
      <c r="AV1111" s="17"/>
      <c r="AW1111" s="18"/>
    </row>
    <row r="1112" spans="1:49" x14ac:dyDescent="0.25">
      <c r="A1112" s="7">
        <v>0.625</v>
      </c>
      <c r="B1112" s="11">
        <v>0.1001082251082251</v>
      </c>
      <c r="C1112" s="10">
        <v>1848</v>
      </c>
      <c r="D1112" s="10">
        <v>1613</v>
      </c>
      <c r="E1112" s="14">
        <v>344</v>
      </c>
      <c r="F1112" s="11">
        <v>0.87283549783549785</v>
      </c>
      <c r="G1112" s="11">
        <v>0.85755813953488369</v>
      </c>
      <c r="H1112" s="8">
        <v>1663</v>
      </c>
      <c r="I1112" s="15">
        <v>305</v>
      </c>
      <c r="J1112" s="13">
        <v>0.86750000000000005</v>
      </c>
      <c r="K1112" s="13">
        <v>1</v>
      </c>
      <c r="L1112" s="7">
        <v>0.65069444444444446</v>
      </c>
      <c r="M1112" s="11">
        <f t="shared" si="621"/>
        <v>0.10510248582642825</v>
      </c>
      <c r="N1112" s="10">
        <v>2293</v>
      </c>
      <c r="O1112" s="10">
        <v>2018</v>
      </c>
      <c r="P1112" s="14">
        <f t="shared" si="622"/>
        <v>235</v>
      </c>
      <c r="Q1112" s="11">
        <f t="shared" si="623"/>
        <v>0.88006977758395111</v>
      </c>
      <c r="R1112" s="11">
        <f t="shared" si="624"/>
        <v>0.84680851063829787</v>
      </c>
      <c r="S1112" s="8">
        <v>2052</v>
      </c>
      <c r="T1112" s="15">
        <f t="shared" si="625"/>
        <v>200</v>
      </c>
      <c r="U1112" s="13">
        <v>0.89100000000000001</v>
      </c>
      <c r="V1112" s="13">
        <v>0.91669999999999996</v>
      </c>
      <c r="W1112" s="17"/>
      <c r="X1112" s="17"/>
      <c r="Y1112" s="3"/>
      <c r="Z1112" s="3"/>
      <c r="AA1112" s="3"/>
      <c r="AB1112" s="3"/>
      <c r="AC1112" s="3"/>
      <c r="AD1112" s="17"/>
      <c r="AE1112" s="17"/>
      <c r="AF1112" s="17"/>
      <c r="AG1112" s="17"/>
      <c r="AH1112" s="2"/>
      <c r="AI1112" s="2"/>
      <c r="AJ1112" s="2"/>
      <c r="AK1112" s="2"/>
      <c r="AL1112" s="2"/>
      <c r="AM1112" s="2"/>
      <c r="AN1112" s="2"/>
      <c r="AO1112" s="5"/>
      <c r="AP1112" s="2"/>
      <c r="AQ1112" s="17"/>
      <c r="AR1112" s="17"/>
      <c r="AS1112" s="2"/>
      <c r="AT1112" s="3"/>
      <c r="AU1112" s="17"/>
      <c r="AV1112" s="17"/>
      <c r="AW1112" s="18"/>
    </row>
    <row r="1113" spans="1:49" x14ac:dyDescent="0.25">
      <c r="A1113" s="7">
        <v>0.64583333333333337</v>
      </c>
      <c r="B1113" s="11">
        <v>0.11322596388482187</v>
      </c>
      <c r="C1113" s="10">
        <v>2049</v>
      </c>
      <c r="D1113" s="10">
        <v>1746</v>
      </c>
      <c r="E1113" s="14">
        <v>201</v>
      </c>
      <c r="F1113" s="11">
        <v>0.85212298682284038</v>
      </c>
      <c r="G1113" s="11">
        <v>0.6616915422885572</v>
      </c>
      <c r="H1113" s="8">
        <v>1817</v>
      </c>
      <c r="I1113" s="15">
        <v>154</v>
      </c>
      <c r="J1113" s="13">
        <v>0.79790000000000005</v>
      </c>
      <c r="K1113" s="13">
        <v>1</v>
      </c>
      <c r="L1113" s="7">
        <v>0.66666666666666663</v>
      </c>
      <c r="M1113" s="11">
        <f t="shared" si="621"/>
        <v>0.11115569823434993</v>
      </c>
      <c r="N1113" s="10">
        <v>2492</v>
      </c>
      <c r="O1113" s="10">
        <v>2166</v>
      </c>
      <c r="P1113" s="14">
        <f t="shared" si="622"/>
        <v>199</v>
      </c>
      <c r="Q1113" s="11">
        <f t="shared" si="623"/>
        <v>0.8691813804173355</v>
      </c>
      <c r="R1113" s="11">
        <f t="shared" si="624"/>
        <v>0.74371859296482412</v>
      </c>
      <c r="S1113" s="8">
        <v>2215</v>
      </c>
      <c r="T1113" s="15">
        <f t="shared" si="625"/>
        <v>163</v>
      </c>
      <c r="U1113" s="13">
        <v>0.89090000000000003</v>
      </c>
      <c r="V1113" s="13">
        <v>0.92859999999999998</v>
      </c>
      <c r="W1113" s="17"/>
      <c r="X1113" s="17"/>
      <c r="Y1113" s="3"/>
      <c r="Z1113" s="3"/>
      <c r="AA1113" s="3"/>
      <c r="AB1113" s="3"/>
      <c r="AC1113" s="3"/>
      <c r="AD1113" s="17"/>
      <c r="AE1113" s="17"/>
      <c r="AF1113" s="17"/>
      <c r="AG1113" s="17"/>
      <c r="AH1113" s="2"/>
      <c r="AI1113" s="2"/>
      <c r="AJ1113" s="2"/>
      <c r="AK1113" s="2"/>
      <c r="AL1113" s="2"/>
      <c r="AM1113" s="2"/>
      <c r="AN1113" s="2"/>
      <c r="AO1113" s="5"/>
      <c r="AP1113" s="2"/>
      <c r="AQ1113" s="17"/>
      <c r="AR1113" s="17"/>
      <c r="AS1113" s="2"/>
      <c r="AT1113" s="3"/>
      <c r="AU1113" s="17"/>
      <c r="AV1113" s="17"/>
      <c r="AW1113" s="18"/>
    </row>
    <row r="1114" spans="1:49" x14ac:dyDescent="0.25">
      <c r="A1114" s="7">
        <v>0.67152777777777783</v>
      </c>
      <c r="B1114" s="11">
        <v>0.11728395061728394</v>
      </c>
      <c r="C1114" s="10">
        <v>2268</v>
      </c>
      <c r="D1114" s="10">
        <v>1913</v>
      </c>
      <c r="E1114" s="14">
        <v>219</v>
      </c>
      <c r="F1114" s="11">
        <v>0.84347442680776019</v>
      </c>
      <c r="G1114" s="11">
        <v>0.76255707762557079</v>
      </c>
      <c r="H1114" s="8">
        <v>2002</v>
      </c>
      <c r="I1114" s="15">
        <v>185</v>
      </c>
      <c r="J1114" s="13">
        <v>0.81779999999999997</v>
      </c>
      <c r="K1114" s="13">
        <v>1</v>
      </c>
      <c r="L1114" s="7">
        <v>0.6875</v>
      </c>
      <c r="M1114" s="11">
        <f t="shared" si="621"/>
        <v>0.10886644219977554</v>
      </c>
      <c r="N1114" s="10">
        <v>2673</v>
      </c>
      <c r="O1114" s="10">
        <v>2331</v>
      </c>
      <c r="P1114" s="14">
        <f t="shared" si="622"/>
        <v>181</v>
      </c>
      <c r="Q1114" s="11">
        <f t="shared" si="623"/>
        <v>0.87205387205387208</v>
      </c>
      <c r="R1114" s="11">
        <f t="shared" si="624"/>
        <v>0.91160220994475138</v>
      </c>
      <c r="S1114" s="8">
        <v>2382</v>
      </c>
      <c r="T1114" s="15">
        <f t="shared" si="625"/>
        <v>167</v>
      </c>
      <c r="U1114" s="13">
        <v>0.89790000000000003</v>
      </c>
      <c r="V1114" s="13">
        <v>0.9375</v>
      </c>
      <c r="W1114" s="17"/>
      <c r="X1114" s="17"/>
      <c r="Y1114" s="3"/>
      <c r="Z1114" s="3"/>
      <c r="AA1114" s="3"/>
      <c r="AB1114" s="3"/>
      <c r="AC1114" s="3"/>
      <c r="AD1114" s="17"/>
      <c r="AE1114" s="17"/>
      <c r="AF1114" s="17"/>
      <c r="AG1114" s="17"/>
      <c r="AH1114" s="2"/>
      <c r="AI1114" s="2"/>
      <c r="AJ1114" s="2"/>
      <c r="AK1114" s="2"/>
      <c r="AL1114" s="2"/>
      <c r="AM1114" s="2"/>
      <c r="AN1114" s="2"/>
      <c r="AO1114" s="5"/>
      <c r="AP1114" s="2"/>
      <c r="AQ1114" s="17"/>
      <c r="AR1114" s="17"/>
      <c r="AS1114" s="2"/>
      <c r="AT1114" s="3"/>
      <c r="AU1114" s="17"/>
      <c r="AV1114" s="17"/>
      <c r="AW1114" s="18"/>
    </row>
    <row r="1115" spans="1:49" x14ac:dyDescent="0.25">
      <c r="A1115" s="7">
        <v>0.6875</v>
      </c>
      <c r="B1115" s="11">
        <v>0.11857379767827529</v>
      </c>
      <c r="C1115" s="10">
        <v>2412</v>
      </c>
      <c r="D1115" s="10">
        <v>2033</v>
      </c>
      <c r="E1115" s="14">
        <v>144</v>
      </c>
      <c r="F1115" s="11">
        <v>0.84286898839137647</v>
      </c>
      <c r="G1115" s="11">
        <v>0.83333333333333337</v>
      </c>
      <c r="H1115" s="8">
        <v>2126</v>
      </c>
      <c r="I1115" s="15">
        <v>124</v>
      </c>
      <c r="J1115" s="13">
        <v>0.82730000000000004</v>
      </c>
      <c r="K1115" s="13">
        <v>0.9</v>
      </c>
      <c r="L1115" s="7">
        <v>0.70833333333333337</v>
      </c>
      <c r="M1115" s="11">
        <f t="shared" si="621"/>
        <v>0.11222375690607735</v>
      </c>
      <c r="N1115" s="10">
        <v>2896</v>
      </c>
      <c r="O1115" s="10">
        <v>2507</v>
      </c>
      <c r="P1115" s="14">
        <f t="shared" si="622"/>
        <v>223</v>
      </c>
      <c r="Q1115" s="11">
        <f t="shared" si="623"/>
        <v>0.86567679558011046</v>
      </c>
      <c r="R1115" s="11">
        <f t="shared" si="624"/>
        <v>0.78923766816143492</v>
      </c>
      <c r="S1115" s="8">
        <v>2571</v>
      </c>
      <c r="T1115" s="15">
        <f t="shared" si="625"/>
        <v>189</v>
      </c>
      <c r="U1115" s="13">
        <v>0.9012</v>
      </c>
      <c r="V1115" s="13">
        <v>0.83330000000000004</v>
      </c>
      <c r="W1115" s="17"/>
      <c r="X1115" s="17"/>
      <c r="Y1115" s="3"/>
      <c r="Z1115" s="3"/>
      <c r="AA1115" s="3"/>
      <c r="AB1115" s="3"/>
      <c r="AC1115" s="3"/>
      <c r="AD1115" s="17"/>
      <c r="AE1115" s="17"/>
      <c r="AF1115" s="17"/>
      <c r="AG1115" s="17"/>
      <c r="AH1115" s="2"/>
      <c r="AI1115" s="2"/>
      <c r="AJ1115" s="2"/>
      <c r="AK1115" s="2"/>
      <c r="AL1115" s="2"/>
      <c r="AM1115" s="2"/>
      <c r="AN1115" s="2"/>
      <c r="AO1115" s="5"/>
      <c r="AP1115" s="2"/>
      <c r="AQ1115" s="17"/>
      <c r="AR1115" s="17"/>
      <c r="AS1115" s="2"/>
      <c r="AT1115" s="3"/>
      <c r="AU1115" s="17"/>
      <c r="AV1115" s="17"/>
      <c r="AW1115" s="18"/>
    </row>
    <row r="1116" spans="1:49" x14ac:dyDescent="0.25">
      <c r="A1116" s="7">
        <v>0.70833333333333337</v>
      </c>
      <c r="B1116" s="11">
        <v>0.12638835695135964</v>
      </c>
      <c r="C1116" s="10">
        <v>2611</v>
      </c>
      <c r="D1116" s="10">
        <v>2167</v>
      </c>
      <c r="E1116" s="14">
        <v>199</v>
      </c>
      <c r="F1116" s="11">
        <v>0.8299502106472616</v>
      </c>
      <c r="G1116" s="11">
        <v>0.6733668341708543</v>
      </c>
      <c r="H1116" s="8">
        <v>2281</v>
      </c>
      <c r="I1116" s="15">
        <v>155</v>
      </c>
      <c r="J1116" s="13">
        <v>0.83609999999999995</v>
      </c>
      <c r="K1116" s="13">
        <v>0.9</v>
      </c>
      <c r="L1116" s="7">
        <v>0.72916666666666663</v>
      </c>
      <c r="M1116" s="11">
        <f t="shared" si="621"/>
        <v>0.11235955056179775</v>
      </c>
      <c r="N1116" s="10">
        <v>3026</v>
      </c>
      <c r="O1116" s="10">
        <v>2608</v>
      </c>
      <c r="P1116" s="14">
        <f t="shared" si="622"/>
        <v>130</v>
      </c>
      <c r="Q1116" s="11">
        <f t="shared" si="623"/>
        <v>0.86186384666226046</v>
      </c>
      <c r="R1116" s="11">
        <f t="shared" si="624"/>
        <v>0.77692307692307694</v>
      </c>
      <c r="S1116" s="8">
        <v>2686</v>
      </c>
      <c r="T1116" s="15">
        <f t="shared" si="625"/>
        <v>115</v>
      </c>
      <c r="U1116" s="13">
        <v>0.9042</v>
      </c>
      <c r="V1116" s="13">
        <v>0.84209999999999996</v>
      </c>
      <c r="W1116" s="17"/>
      <c r="X1116" s="17"/>
      <c r="Y1116" s="3"/>
      <c r="Z1116" s="3"/>
      <c r="AA1116" s="3"/>
      <c r="AB1116" s="3"/>
      <c r="AC1116" s="3"/>
      <c r="AD1116" s="17"/>
      <c r="AE1116" s="17"/>
      <c r="AF1116" s="17"/>
      <c r="AG1116" s="17"/>
      <c r="AH1116" s="2"/>
      <c r="AI1116" s="2"/>
      <c r="AJ1116" s="2"/>
      <c r="AK1116" s="2"/>
      <c r="AL1116" s="2"/>
      <c r="AM1116" s="2"/>
      <c r="AN1116" s="2"/>
      <c r="AO1116" s="5"/>
      <c r="AP1116" s="2"/>
      <c r="AQ1116" s="17"/>
      <c r="AR1116" s="17"/>
      <c r="AS1116" s="2"/>
      <c r="AT1116" s="3"/>
      <c r="AU1116" s="17"/>
      <c r="AV1116" s="17"/>
      <c r="AW1116" s="18"/>
    </row>
    <row r="1117" spans="1:49" x14ac:dyDescent="0.25">
      <c r="A1117" s="7">
        <v>0.72916666666666663</v>
      </c>
      <c r="B1117" s="11">
        <v>0.12075884713608172</v>
      </c>
      <c r="C1117" s="10">
        <v>2741</v>
      </c>
      <c r="D1117" s="10">
        <v>2286</v>
      </c>
      <c r="E1117" s="14">
        <v>130</v>
      </c>
      <c r="F1117" s="11">
        <v>0.8340021889821233</v>
      </c>
      <c r="G1117" s="11">
        <v>0.91538461538461535</v>
      </c>
      <c r="H1117" s="8">
        <v>2410</v>
      </c>
      <c r="I1117" s="15">
        <v>129</v>
      </c>
      <c r="J1117" s="13">
        <v>0.84340000000000004</v>
      </c>
      <c r="K1117" s="13">
        <v>0.90910000000000002</v>
      </c>
      <c r="L1117" s="7">
        <v>0.75</v>
      </c>
      <c r="M1117" s="11">
        <f t="shared" si="621"/>
        <v>0.11150499516596842</v>
      </c>
      <c r="N1117" s="10">
        <v>3103</v>
      </c>
      <c r="O1117" s="10">
        <v>2679</v>
      </c>
      <c r="P1117" s="14">
        <f t="shared" si="622"/>
        <v>77</v>
      </c>
      <c r="Q1117" s="11">
        <f t="shared" si="623"/>
        <v>0.8633580406058653</v>
      </c>
      <c r="R1117" s="11">
        <f t="shared" si="624"/>
        <v>0.92207792207792205</v>
      </c>
      <c r="S1117" s="8">
        <v>2757</v>
      </c>
      <c r="T1117" s="15">
        <f t="shared" si="625"/>
        <v>71</v>
      </c>
      <c r="U1117" s="13">
        <v>0.89849999999999997</v>
      </c>
      <c r="V1117" s="13">
        <v>0.84209999999999996</v>
      </c>
      <c r="W1117" s="17"/>
      <c r="X1117" s="17"/>
      <c r="Y1117" s="3"/>
      <c r="Z1117" s="3"/>
      <c r="AA1117" s="3"/>
      <c r="AB1117" s="3"/>
      <c r="AC1117" s="3"/>
      <c r="AD1117" s="17"/>
      <c r="AE1117" s="17"/>
      <c r="AF1117" s="17"/>
      <c r="AG1117" s="17"/>
      <c r="AH1117" s="2"/>
      <c r="AI1117" s="2"/>
      <c r="AJ1117" s="2"/>
      <c r="AK1117" s="2"/>
      <c r="AL1117" s="2"/>
      <c r="AM1117" s="2"/>
      <c r="AN1117" s="2"/>
      <c r="AO1117" s="5"/>
      <c r="AP1117" s="2"/>
      <c r="AQ1117" s="17"/>
      <c r="AR1117" s="17"/>
      <c r="AS1117" s="2"/>
      <c r="AT1117" s="3"/>
      <c r="AU1117" s="17"/>
      <c r="AV1117" s="17"/>
      <c r="AW1117" s="18"/>
    </row>
    <row r="1118" spans="1:49" x14ac:dyDescent="0.25">
      <c r="A1118" s="7">
        <v>0.75</v>
      </c>
      <c r="B1118" s="11">
        <v>0.11754261363636363</v>
      </c>
      <c r="C1118" s="10">
        <v>2816</v>
      </c>
      <c r="D1118" s="10">
        <v>2361</v>
      </c>
      <c r="E1118" s="14">
        <v>75</v>
      </c>
      <c r="F1118" s="11">
        <v>0.83842329545454541</v>
      </c>
      <c r="G1118" s="11">
        <v>1</v>
      </c>
      <c r="H1118" s="8">
        <v>2485</v>
      </c>
      <c r="I1118" s="15">
        <v>75</v>
      </c>
      <c r="J1118" s="13">
        <v>0.8488</v>
      </c>
      <c r="K1118" s="13">
        <v>0.90910000000000002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3"/>
      <c r="Z1118" s="3"/>
      <c r="AA1118" s="3"/>
      <c r="AB1118" s="3"/>
      <c r="AC1118" s="3"/>
      <c r="AD1118" s="17"/>
      <c r="AE1118" s="17"/>
      <c r="AF1118" s="17"/>
      <c r="AG1118" s="17"/>
      <c r="AH1118" s="2"/>
      <c r="AI1118" s="2"/>
      <c r="AJ1118" s="2"/>
      <c r="AK1118" s="2"/>
      <c r="AL1118" s="2"/>
      <c r="AM1118" s="2"/>
      <c r="AN1118" s="2"/>
      <c r="AO1118" s="5"/>
      <c r="AP1118" s="2"/>
      <c r="AQ1118" s="17"/>
      <c r="AR1118" s="17"/>
      <c r="AS1118" s="2"/>
      <c r="AT1118" s="3"/>
      <c r="AU1118" s="17"/>
      <c r="AV1118" s="17"/>
      <c r="AW1118" s="18"/>
    </row>
    <row r="1119" spans="1:49" x14ac:dyDescent="0.25">
      <c r="A1119" s="17"/>
      <c r="B1119" s="17"/>
      <c r="C1119" s="17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3"/>
      <c r="Z1119" s="3"/>
      <c r="AA1119" s="3"/>
      <c r="AB1119" s="3"/>
      <c r="AC1119" s="3"/>
      <c r="AD1119" s="17"/>
      <c r="AE1119" s="17"/>
      <c r="AF1119" s="17"/>
      <c r="AG1119" s="17"/>
      <c r="AH1119" s="2"/>
      <c r="AI1119" s="2"/>
      <c r="AJ1119" s="2"/>
      <c r="AK1119" s="2"/>
      <c r="AL1119" s="2"/>
      <c r="AM1119" s="2"/>
      <c r="AN1119" s="2"/>
      <c r="AO1119" s="5"/>
      <c r="AP1119" s="2"/>
      <c r="AQ1119" s="17"/>
      <c r="AR1119" s="17"/>
      <c r="AS1119" s="2"/>
      <c r="AT1119" s="3"/>
      <c r="AU1119" s="17"/>
      <c r="AV1119" s="17"/>
      <c r="AW1119" s="18"/>
    </row>
    <row r="1120" spans="1:49" x14ac:dyDescent="0.25">
      <c r="A1120" s="35">
        <v>43844</v>
      </c>
      <c r="B1120" s="36"/>
      <c r="C1120" s="36"/>
      <c r="D1120" s="36"/>
      <c r="E1120" s="36"/>
      <c r="F1120" s="36"/>
      <c r="G1120" s="3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3"/>
      <c r="Z1120" s="3"/>
      <c r="AA1120" s="3"/>
      <c r="AB1120" s="3"/>
      <c r="AC1120" s="3"/>
      <c r="AD1120" s="17"/>
      <c r="AE1120" s="17"/>
      <c r="AF1120" s="17"/>
      <c r="AG1120" s="17"/>
      <c r="AH1120" s="2"/>
      <c r="AI1120" s="2"/>
      <c r="AJ1120" s="2"/>
      <c r="AK1120" s="2"/>
      <c r="AL1120" s="2"/>
      <c r="AM1120" s="2"/>
      <c r="AN1120" s="2"/>
      <c r="AO1120" s="5"/>
      <c r="AP1120" s="2"/>
      <c r="AQ1120" s="17"/>
      <c r="AR1120" s="17"/>
      <c r="AS1120" s="2"/>
      <c r="AT1120" s="3"/>
      <c r="AU1120" s="17"/>
      <c r="AV1120" s="17"/>
      <c r="AW1120" s="18"/>
    </row>
    <row r="1121" spans="1:49" ht="24" x14ac:dyDescent="0.25">
      <c r="A1121" s="38" t="s">
        <v>75</v>
      </c>
      <c r="B1121" s="39"/>
      <c r="C1121" s="39"/>
      <c r="D1121" s="39"/>
      <c r="E1121" s="39"/>
      <c r="F1121" s="39"/>
      <c r="G1121" s="40"/>
      <c r="H1121" s="18"/>
      <c r="I1121" s="18"/>
      <c r="J1121" s="18"/>
      <c r="K1121" s="18"/>
      <c r="L1121" s="35">
        <v>43836</v>
      </c>
      <c r="M1121" s="36"/>
      <c r="N1121" s="36"/>
      <c r="O1121" s="36"/>
      <c r="P1121" s="36"/>
      <c r="Q1121" s="36"/>
      <c r="R1121" s="37"/>
      <c r="S1121" s="17"/>
      <c r="T1121" s="17"/>
      <c r="U1121" s="17"/>
      <c r="V1121" s="17"/>
      <c r="W1121" s="17"/>
      <c r="X1121" s="17"/>
      <c r="Y1121" s="3"/>
      <c r="Z1121" s="3"/>
      <c r="AA1121" s="3"/>
      <c r="AB1121" s="3"/>
      <c r="AC1121" s="3"/>
      <c r="AD1121" s="17"/>
      <c r="AE1121" s="17"/>
      <c r="AF1121" s="17"/>
      <c r="AG1121" s="17"/>
      <c r="AH1121" s="2"/>
      <c r="AI1121" s="2"/>
      <c r="AJ1121" s="2"/>
      <c r="AK1121" s="2"/>
      <c r="AL1121" s="2"/>
      <c r="AM1121" s="2"/>
      <c r="AN1121" s="2"/>
      <c r="AO1121" s="5"/>
      <c r="AP1121" s="2"/>
      <c r="AQ1121" s="17"/>
      <c r="AR1121" s="17"/>
      <c r="AS1121" s="2"/>
      <c r="AT1121" s="3"/>
      <c r="AU1121" s="17"/>
      <c r="AV1121" s="17"/>
      <c r="AW1121" s="18"/>
    </row>
    <row r="1122" spans="1:49" ht="36" x14ac:dyDescent="0.25">
      <c r="A1122" s="9" t="s">
        <v>0</v>
      </c>
      <c r="B1122" s="16" t="s">
        <v>70</v>
      </c>
      <c r="C1122" s="9" t="s">
        <v>1</v>
      </c>
      <c r="D1122" s="9" t="s">
        <v>2</v>
      </c>
      <c r="E1122" s="9" t="s">
        <v>3</v>
      </c>
      <c r="F1122" s="9" t="s">
        <v>4</v>
      </c>
      <c r="G1122" s="9" t="s">
        <v>5</v>
      </c>
      <c r="H1122" s="6" t="s">
        <v>6</v>
      </c>
      <c r="I1122" s="9" t="s">
        <v>7</v>
      </c>
      <c r="J1122" s="9" t="s">
        <v>8</v>
      </c>
      <c r="K1122" s="9" t="s">
        <v>71</v>
      </c>
      <c r="L1122" s="38" t="s">
        <v>72</v>
      </c>
      <c r="M1122" s="39"/>
      <c r="N1122" s="39"/>
      <c r="O1122" s="39"/>
      <c r="P1122" s="39"/>
      <c r="Q1122" s="39"/>
      <c r="R1122" s="40"/>
      <c r="S1122" s="18"/>
      <c r="T1122" s="18"/>
      <c r="U1122" s="18"/>
      <c r="V1122" s="18"/>
      <c r="W1122" s="17"/>
      <c r="X1122" s="17"/>
      <c r="Y1122" s="3"/>
      <c r="Z1122" s="3"/>
      <c r="AA1122" s="3"/>
      <c r="AB1122" s="3"/>
      <c r="AC1122" s="3"/>
      <c r="AD1122" s="17"/>
      <c r="AE1122" s="17"/>
      <c r="AF1122" s="17"/>
      <c r="AG1122" s="17"/>
      <c r="AH1122" s="2"/>
      <c r="AI1122" s="2"/>
      <c r="AJ1122" s="2"/>
      <c r="AK1122" s="2"/>
      <c r="AL1122" s="2"/>
      <c r="AM1122" s="2"/>
      <c r="AN1122" s="2"/>
      <c r="AO1122" s="5"/>
      <c r="AP1122" s="2"/>
      <c r="AQ1122" s="17"/>
      <c r="AR1122" s="17"/>
      <c r="AS1122" s="2"/>
      <c r="AT1122" s="3"/>
      <c r="AU1122" s="17"/>
      <c r="AV1122" s="17"/>
      <c r="AW1122" s="18"/>
    </row>
    <row r="1123" spans="1:49" x14ac:dyDescent="0.25">
      <c r="A1123" s="7">
        <v>0.39583333333333331</v>
      </c>
      <c r="B1123" s="11">
        <f>(C1123-H1123)/C1123</f>
        <v>6.0975609756097563E-3</v>
      </c>
      <c r="C1123" s="10">
        <v>164</v>
      </c>
      <c r="D1123" s="10">
        <v>163</v>
      </c>
      <c r="E1123" s="10">
        <v>164</v>
      </c>
      <c r="F1123" s="11">
        <f>D1123/C1123</f>
        <v>0.99390243902439024</v>
      </c>
      <c r="G1123" s="12">
        <f>D1123/E1123</f>
        <v>0.99390243902439024</v>
      </c>
      <c r="H1123" s="8">
        <v>163</v>
      </c>
      <c r="I1123" s="15">
        <v>163</v>
      </c>
      <c r="J1123" s="13">
        <v>1</v>
      </c>
      <c r="K1123" s="13">
        <v>1</v>
      </c>
      <c r="L1123" s="9" t="s">
        <v>0</v>
      </c>
      <c r="M1123" s="16" t="s">
        <v>70</v>
      </c>
      <c r="N1123" s="9" t="s">
        <v>1</v>
      </c>
      <c r="O1123" s="9" t="s">
        <v>2</v>
      </c>
      <c r="P1123" s="9" t="s">
        <v>3</v>
      </c>
      <c r="Q1123" s="9" t="s">
        <v>4</v>
      </c>
      <c r="R1123" s="9" t="s">
        <v>5</v>
      </c>
      <c r="S1123" s="6" t="s">
        <v>6</v>
      </c>
      <c r="T1123" s="9" t="s">
        <v>7</v>
      </c>
      <c r="U1123" s="9" t="s">
        <v>8</v>
      </c>
      <c r="V1123" s="9" t="s">
        <v>71</v>
      </c>
      <c r="W1123" s="17"/>
      <c r="X1123" s="17"/>
      <c r="Y1123" s="3"/>
      <c r="Z1123" s="3"/>
      <c r="AA1123" s="3"/>
      <c r="AB1123" s="3"/>
      <c r="AC1123" s="3"/>
      <c r="AD1123" s="17"/>
      <c r="AE1123" s="17"/>
      <c r="AF1123" s="17"/>
      <c r="AG1123" s="17"/>
      <c r="AH1123" s="2"/>
      <c r="AI1123" s="2"/>
      <c r="AJ1123" s="2"/>
      <c r="AK1123" s="2"/>
      <c r="AL1123" s="2"/>
      <c r="AM1123" s="2"/>
      <c r="AN1123" s="2"/>
      <c r="AO1123" s="5" t="e">
        <f>AF749/E749</f>
        <v>#DIV/0!</v>
      </c>
      <c r="AP1123" s="2"/>
      <c r="AQ1123" s="17"/>
      <c r="AR1123" s="17"/>
      <c r="AS1123" s="2"/>
      <c r="AT1123" s="3"/>
      <c r="AU1123" s="17"/>
      <c r="AV1123" s="17"/>
      <c r="AW1123" s="18"/>
    </row>
    <row r="1124" spans="1:49" x14ac:dyDescent="0.25">
      <c r="A1124" s="7">
        <v>0.41666666666666669</v>
      </c>
      <c r="B1124" s="11">
        <f t="shared" ref="B1124:B1140" si="626">(C1124-H1124)/C1124</f>
        <v>6.1111111111111109E-2</v>
      </c>
      <c r="C1124" s="10">
        <v>360</v>
      </c>
      <c r="D1124" s="10">
        <v>338</v>
      </c>
      <c r="E1124" s="14">
        <f t="shared" ref="E1124:E1140" si="627">C1124-C1123</f>
        <v>196</v>
      </c>
      <c r="F1124" s="11">
        <f t="shared" ref="F1124:F1140" si="628">D1124/C1124</f>
        <v>0.93888888888888888</v>
      </c>
      <c r="G1124" s="11">
        <f>(D1124-D1123)/E1124</f>
        <v>0.8928571428571429</v>
      </c>
      <c r="H1124" s="8">
        <v>338</v>
      </c>
      <c r="I1124" s="15">
        <f>H1124-H1123</f>
        <v>175</v>
      </c>
      <c r="J1124" s="13">
        <v>1</v>
      </c>
      <c r="K1124" s="13">
        <v>1</v>
      </c>
      <c r="L1124" s="7">
        <v>0.39583333333333331</v>
      </c>
      <c r="M1124" s="11">
        <f t="shared" ref="M1124:M1141" si="629">(N1124-S1124)/N1124</f>
        <v>5.6179775280898875E-3</v>
      </c>
      <c r="N1124" s="10">
        <v>178</v>
      </c>
      <c r="O1124" s="10">
        <v>177</v>
      </c>
      <c r="P1124" s="10">
        <v>178</v>
      </c>
      <c r="Q1124" s="11">
        <f t="shared" ref="Q1124:Q1141" si="630">O1124/N1124</f>
        <v>0.9943820224719101</v>
      </c>
      <c r="R1124" s="12">
        <f>O1124/P1124</f>
        <v>0.9943820224719101</v>
      </c>
      <c r="S1124" s="8">
        <v>177</v>
      </c>
      <c r="T1124" s="15">
        <v>177</v>
      </c>
      <c r="U1124" s="13">
        <v>0.95830000000000004</v>
      </c>
      <c r="V1124" s="13" t="s">
        <v>80</v>
      </c>
      <c r="W1124" s="17"/>
      <c r="X1124" s="17"/>
      <c r="Y1124" s="3"/>
      <c r="Z1124" s="3"/>
      <c r="AA1124" s="3"/>
      <c r="AB1124" s="3"/>
      <c r="AC1124" s="3"/>
      <c r="AD1124" s="17"/>
      <c r="AE1124" s="17"/>
      <c r="AF1124" s="17"/>
      <c r="AG1124" s="17"/>
      <c r="AH1124" s="2"/>
      <c r="AI1124" s="2"/>
      <c r="AJ1124" s="2"/>
      <c r="AK1124" s="2"/>
      <c r="AL1124" s="2"/>
      <c r="AM1124" s="2"/>
      <c r="AN1124" s="2"/>
      <c r="AO1124" s="5"/>
      <c r="AP1124" s="2"/>
      <c r="AQ1124" s="17"/>
      <c r="AR1124" s="17"/>
      <c r="AS1124" s="2"/>
      <c r="AT1124" s="3"/>
      <c r="AU1124" s="17"/>
      <c r="AV1124" s="17"/>
      <c r="AW1124" s="18"/>
    </row>
    <row r="1125" spans="1:49" x14ac:dyDescent="0.25">
      <c r="A1125" s="7">
        <v>0.44305555555555554</v>
      </c>
      <c r="B1125" s="11">
        <f t="shared" si="626"/>
        <v>9.9827882960413075E-2</v>
      </c>
      <c r="C1125" s="10">
        <v>581</v>
      </c>
      <c r="D1125" s="10">
        <v>515</v>
      </c>
      <c r="E1125" s="14">
        <f t="shared" si="627"/>
        <v>221</v>
      </c>
      <c r="F1125" s="11">
        <f t="shared" si="628"/>
        <v>0.88640275387263334</v>
      </c>
      <c r="G1125" s="11">
        <f t="shared" ref="G1125:G1140" si="631">(D1125-D1124)/E1125</f>
        <v>0.80090497737556565</v>
      </c>
      <c r="H1125" s="8">
        <v>523</v>
      </c>
      <c r="I1125" s="15">
        <f t="shared" ref="I1125:I1140" si="632">H1125-H1124</f>
        <v>185</v>
      </c>
      <c r="J1125" s="13">
        <v>0.97299999999999998</v>
      </c>
      <c r="K1125" s="13">
        <v>1</v>
      </c>
      <c r="L1125" s="7">
        <v>0.41666666666666669</v>
      </c>
      <c r="M1125" s="11">
        <f t="shared" si="629"/>
        <v>6.2650602409638559E-2</v>
      </c>
      <c r="N1125" s="10">
        <v>415</v>
      </c>
      <c r="O1125" s="10">
        <v>383</v>
      </c>
      <c r="P1125" s="14">
        <f t="shared" ref="P1125:P1141" si="633">N1125-N1124</f>
        <v>237</v>
      </c>
      <c r="Q1125" s="11">
        <f t="shared" si="630"/>
        <v>0.92289156626506019</v>
      </c>
      <c r="R1125" s="11">
        <f t="shared" ref="R1125:R1141" si="634">(O1125-O1124)/P1125</f>
        <v>0.86919831223628696</v>
      </c>
      <c r="S1125" s="8">
        <v>389</v>
      </c>
      <c r="T1125" s="15">
        <f t="shared" ref="T1125:T1141" si="635">S1125-S1124</f>
        <v>212</v>
      </c>
      <c r="U1125" s="13">
        <v>0.94120000000000004</v>
      </c>
      <c r="V1125" s="13" t="s">
        <v>80</v>
      </c>
      <c r="W1125" s="17"/>
      <c r="X1125" s="17"/>
      <c r="Y1125" s="3"/>
      <c r="Z1125" s="3"/>
      <c r="AA1125" s="3"/>
      <c r="AB1125" s="3"/>
      <c r="AC1125" s="3"/>
      <c r="AD1125" s="17"/>
      <c r="AE1125" s="17"/>
      <c r="AF1125" s="17"/>
      <c r="AG1125" s="17"/>
      <c r="AH1125" s="2"/>
      <c r="AI1125" s="2"/>
      <c r="AJ1125" s="2"/>
      <c r="AK1125" s="2"/>
      <c r="AL1125" s="2"/>
      <c r="AM1125" s="2"/>
      <c r="AN1125" s="2"/>
      <c r="AO1125" s="5"/>
      <c r="AP1125" s="2"/>
      <c r="AQ1125" s="17"/>
      <c r="AR1125" s="17"/>
      <c r="AS1125" s="2"/>
      <c r="AT1125" s="3"/>
      <c r="AU1125" s="17"/>
      <c r="AV1125" s="17"/>
      <c r="AW1125" s="18"/>
    </row>
    <row r="1126" spans="1:49" ht="3" customHeight="1" x14ac:dyDescent="0.25">
      <c r="A1126" s="7">
        <v>0.45833333333333298</v>
      </c>
      <c r="B1126" s="11">
        <f t="shared" si="626"/>
        <v>0.11643835616438356</v>
      </c>
      <c r="C1126" s="10">
        <v>730</v>
      </c>
      <c r="D1126" s="10">
        <v>618</v>
      </c>
      <c r="E1126" s="14">
        <f t="shared" si="627"/>
        <v>149</v>
      </c>
      <c r="F1126" s="11">
        <f t="shared" si="628"/>
        <v>0.84657534246575339</v>
      </c>
      <c r="G1126" s="11">
        <f t="shared" si="631"/>
        <v>0.6912751677852349</v>
      </c>
      <c r="H1126" s="8">
        <v>645</v>
      </c>
      <c r="I1126" s="15">
        <f t="shared" si="632"/>
        <v>122</v>
      </c>
      <c r="J1126" s="13">
        <v>0.97729999999999995</v>
      </c>
      <c r="K1126" s="13">
        <v>1</v>
      </c>
      <c r="L1126" s="7">
        <v>0.4375</v>
      </c>
      <c r="M1126" s="11">
        <f t="shared" si="629"/>
        <v>8.4795321637426896E-2</v>
      </c>
      <c r="N1126" s="10">
        <v>684</v>
      </c>
      <c r="O1126" s="10">
        <v>622</v>
      </c>
      <c r="P1126" s="14">
        <f t="shared" si="633"/>
        <v>269</v>
      </c>
      <c r="Q1126" s="11">
        <f t="shared" si="630"/>
        <v>0.90935672514619881</v>
      </c>
      <c r="R1126" s="11">
        <f t="shared" si="634"/>
        <v>0.88847583643122674</v>
      </c>
      <c r="S1126" s="8">
        <v>626</v>
      </c>
      <c r="T1126" s="15">
        <f t="shared" si="635"/>
        <v>237</v>
      </c>
      <c r="U1126" s="13">
        <v>0.89159999999999995</v>
      </c>
      <c r="V1126" s="13" t="s">
        <v>80</v>
      </c>
      <c r="W1126" s="17"/>
      <c r="X1126" s="17"/>
      <c r="Y1126" s="3"/>
      <c r="Z1126" s="3"/>
      <c r="AA1126" s="3"/>
      <c r="AB1126" s="3"/>
      <c r="AC1126" s="3"/>
      <c r="AD1126" s="17"/>
      <c r="AE1126" s="17"/>
      <c r="AF1126" s="17"/>
      <c r="AG1126" s="17"/>
      <c r="AH1126" s="2"/>
      <c r="AI1126" s="2"/>
      <c r="AJ1126" s="2"/>
      <c r="AK1126" s="2"/>
      <c r="AL1126" s="2"/>
      <c r="AM1126" s="2"/>
      <c r="AN1126" s="2"/>
      <c r="AO1126" s="5"/>
      <c r="AP1126" s="2"/>
      <c r="AQ1126" s="17"/>
      <c r="AR1126" s="17"/>
      <c r="AS1126" s="2"/>
      <c r="AT1126" s="3"/>
      <c r="AU1126" s="17"/>
      <c r="AV1126" s="17"/>
      <c r="AW1126" s="18"/>
    </row>
    <row r="1127" spans="1:49" x14ac:dyDescent="0.25">
      <c r="A1127" s="7">
        <v>0.47916666666666669</v>
      </c>
      <c r="B1127" s="11">
        <f t="shared" si="626"/>
        <v>0.1316348195329087</v>
      </c>
      <c r="C1127" s="10">
        <v>942</v>
      </c>
      <c r="D1127" s="10">
        <v>781</v>
      </c>
      <c r="E1127" s="14">
        <f t="shared" si="627"/>
        <v>212</v>
      </c>
      <c r="F1127" s="11">
        <f t="shared" si="628"/>
        <v>0.8290870488322718</v>
      </c>
      <c r="G1127" s="11">
        <f t="shared" si="631"/>
        <v>0.76886792452830188</v>
      </c>
      <c r="H1127" s="8">
        <v>818</v>
      </c>
      <c r="I1127" s="15">
        <f t="shared" si="632"/>
        <v>173</v>
      </c>
      <c r="J1127" s="13">
        <v>0.98150000000000004</v>
      </c>
      <c r="K1127" s="13">
        <v>1</v>
      </c>
      <c r="L1127" s="7">
        <v>0.45833333333333298</v>
      </c>
      <c r="M1127" s="11">
        <f t="shared" si="629"/>
        <v>0.10658307210031348</v>
      </c>
      <c r="N1127" s="10">
        <v>957</v>
      </c>
      <c r="O1127" s="10">
        <v>841</v>
      </c>
      <c r="P1127" s="14">
        <f t="shared" si="633"/>
        <v>273</v>
      </c>
      <c r="Q1127" s="11">
        <f t="shared" si="630"/>
        <v>0.87878787878787878</v>
      </c>
      <c r="R1127" s="11">
        <f t="shared" si="634"/>
        <v>0.80219780219780223</v>
      </c>
      <c r="S1127" s="8">
        <v>855</v>
      </c>
      <c r="T1127" s="15">
        <f t="shared" si="635"/>
        <v>229</v>
      </c>
      <c r="U1127" s="13">
        <v>0.86360000000000003</v>
      </c>
      <c r="V1127" s="13" t="s">
        <v>80</v>
      </c>
      <c r="W1127" s="17"/>
      <c r="X1127" s="17"/>
      <c r="Y1127" s="3"/>
      <c r="Z1127" s="3"/>
      <c r="AA1127" s="3"/>
      <c r="AB1127" s="3"/>
      <c r="AC1127" s="3"/>
      <c r="AD1127" s="17"/>
      <c r="AE1127" s="17"/>
      <c r="AF1127" s="17"/>
      <c r="AG1127" s="17"/>
      <c r="AH1127" s="2"/>
      <c r="AI1127" s="2"/>
      <c r="AJ1127" s="2"/>
      <c r="AK1127" s="2"/>
      <c r="AL1127" s="2"/>
      <c r="AM1127" s="2"/>
      <c r="AN1127" s="2"/>
      <c r="AO1127" s="5"/>
      <c r="AP1127" s="2"/>
      <c r="AQ1127" s="17"/>
      <c r="AR1127" s="17"/>
      <c r="AS1127" s="2"/>
      <c r="AT1127" s="3"/>
      <c r="AU1127" s="17"/>
      <c r="AV1127" s="17"/>
      <c r="AW1127" s="18"/>
    </row>
    <row r="1128" spans="1:49" ht="15" customHeight="1" x14ac:dyDescent="0.25">
      <c r="A1128" s="7">
        <v>0.5</v>
      </c>
      <c r="B1128" s="11">
        <f t="shared" si="626"/>
        <v>0.13640389725420726</v>
      </c>
      <c r="C1128" s="10">
        <v>1129</v>
      </c>
      <c r="D1128" s="10">
        <v>927</v>
      </c>
      <c r="E1128" s="14">
        <f t="shared" si="627"/>
        <v>187</v>
      </c>
      <c r="F1128" s="11">
        <f t="shared" si="628"/>
        <v>0.8210806023029229</v>
      </c>
      <c r="G1128" s="11">
        <f t="shared" si="631"/>
        <v>0.78074866310160429</v>
      </c>
      <c r="H1128" s="8">
        <v>975</v>
      </c>
      <c r="I1128" s="15">
        <f t="shared" si="632"/>
        <v>157</v>
      </c>
      <c r="J1128" s="13">
        <v>0.98509999999999998</v>
      </c>
      <c r="K1128" s="13">
        <v>1</v>
      </c>
      <c r="L1128" s="7">
        <v>0.4826388888888889</v>
      </c>
      <c r="M1128" s="11">
        <f t="shared" si="629"/>
        <v>0.11688311688311688</v>
      </c>
      <c r="N1128" s="10">
        <v>1232</v>
      </c>
      <c r="O1128" s="10">
        <v>1073</v>
      </c>
      <c r="P1128" s="14">
        <f t="shared" si="633"/>
        <v>275</v>
      </c>
      <c r="Q1128" s="11">
        <f t="shared" si="630"/>
        <v>0.87094155844155841</v>
      </c>
      <c r="R1128" s="11">
        <f t="shared" si="634"/>
        <v>0.84363636363636363</v>
      </c>
      <c r="S1128" s="8">
        <v>1088</v>
      </c>
      <c r="T1128" s="15">
        <f t="shared" si="635"/>
        <v>233</v>
      </c>
      <c r="U1128" s="13">
        <v>0.875</v>
      </c>
      <c r="V1128" s="13" t="s">
        <v>80</v>
      </c>
      <c r="W1128" s="17"/>
      <c r="X1128" s="17"/>
      <c r="Y1128" s="3"/>
      <c r="Z1128" s="3"/>
      <c r="AA1128" s="3"/>
      <c r="AB1128" s="3"/>
      <c r="AC1128" s="3"/>
      <c r="AD1128" s="17"/>
      <c r="AE1128" s="17"/>
      <c r="AF1128" s="17"/>
      <c r="AG1128" s="17"/>
      <c r="AH1128" s="2"/>
      <c r="AI1128" s="2"/>
      <c r="AJ1128" s="2"/>
      <c r="AK1128" s="2"/>
      <c r="AL1128" s="2"/>
      <c r="AM1128" s="2"/>
      <c r="AN1128" s="2"/>
      <c r="AO1128" s="5"/>
      <c r="AP1128" s="2"/>
      <c r="AQ1128" s="17"/>
      <c r="AR1128" s="17"/>
      <c r="AS1128" s="2"/>
      <c r="AT1128" s="3"/>
      <c r="AU1128" s="17"/>
      <c r="AV1128" s="17"/>
      <c r="AW1128" s="18"/>
    </row>
    <row r="1129" spans="1:49" x14ac:dyDescent="0.25">
      <c r="A1129" s="7">
        <v>0.52083333333333337</v>
      </c>
      <c r="B1129" s="11">
        <f t="shared" si="626"/>
        <v>0.13618368962787014</v>
      </c>
      <c r="C1129" s="10">
        <v>1263</v>
      </c>
      <c r="D1129" s="10">
        <v>1040</v>
      </c>
      <c r="E1129" s="14">
        <f t="shared" si="627"/>
        <v>134</v>
      </c>
      <c r="F1129" s="11">
        <f t="shared" si="628"/>
        <v>0.82343626286619165</v>
      </c>
      <c r="G1129" s="11">
        <f t="shared" si="631"/>
        <v>0.84328358208955223</v>
      </c>
      <c r="H1129" s="8">
        <v>1091</v>
      </c>
      <c r="I1129" s="15">
        <f t="shared" si="632"/>
        <v>116</v>
      </c>
      <c r="J1129" s="13">
        <v>0.93259999999999998</v>
      </c>
      <c r="K1129" s="13">
        <v>1</v>
      </c>
      <c r="L1129" s="7">
        <v>0.5</v>
      </c>
      <c r="M1129" s="11">
        <f t="shared" si="629"/>
        <v>0.12341325811001411</v>
      </c>
      <c r="N1129" s="10">
        <v>1418</v>
      </c>
      <c r="O1129" s="10">
        <v>1223</v>
      </c>
      <c r="P1129" s="14">
        <f t="shared" si="633"/>
        <v>186</v>
      </c>
      <c r="Q1129" s="11">
        <f t="shared" si="630"/>
        <v>0.8624823695345557</v>
      </c>
      <c r="R1129" s="11">
        <f t="shared" si="634"/>
        <v>0.80645161290322576</v>
      </c>
      <c r="S1129" s="8">
        <v>1243</v>
      </c>
      <c r="T1129" s="15">
        <f t="shared" si="635"/>
        <v>155</v>
      </c>
      <c r="U1129" s="13">
        <v>0.87939999999999996</v>
      </c>
      <c r="V1129" s="13" t="s">
        <v>80</v>
      </c>
      <c r="W1129" s="17"/>
      <c r="X1129" s="17"/>
      <c r="Y1129" s="3"/>
      <c r="Z1129" s="3"/>
      <c r="AA1129" s="3"/>
      <c r="AB1129" s="3"/>
      <c r="AC1129" s="3"/>
      <c r="AD1129" s="17"/>
      <c r="AE1129" s="17"/>
      <c r="AF1129" s="17"/>
      <c r="AG1129" s="17"/>
      <c r="AH1129" s="2"/>
      <c r="AI1129" s="2"/>
      <c r="AJ1129" s="2"/>
      <c r="AK1129" s="2"/>
      <c r="AL1129" s="2"/>
      <c r="AM1129" s="2"/>
      <c r="AN1129" s="2"/>
      <c r="AO1129" s="5"/>
      <c r="AP1129" s="2"/>
      <c r="AQ1129" s="17"/>
      <c r="AR1129" s="17"/>
      <c r="AS1129" s="2"/>
      <c r="AT1129" s="3"/>
      <c r="AU1129" s="17"/>
      <c r="AV1129" s="17"/>
      <c r="AW1129" s="18"/>
    </row>
    <row r="1130" spans="1:49" x14ac:dyDescent="0.25">
      <c r="A1130" s="7">
        <v>0.54166666666666696</v>
      </c>
      <c r="B1130" s="11">
        <f t="shared" si="626"/>
        <v>0.13965267727930536</v>
      </c>
      <c r="C1130" s="10">
        <v>1382</v>
      </c>
      <c r="D1130" s="10">
        <v>1127</v>
      </c>
      <c r="E1130" s="14">
        <f t="shared" si="627"/>
        <v>119</v>
      </c>
      <c r="F1130" s="11">
        <f t="shared" si="628"/>
        <v>0.81548480463096962</v>
      </c>
      <c r="G1130" s="11">
        <f t="shared" si="631"/>
        <v>0.73109243697478987</v>
      </c>
      <c r="H1130" s="8">
        <v>1189</v>
      </c>
      <c r="I1130" s="15">
        <f t="shared" si="632"/>
        <v>98</v>
      </c>
      <c r="J1130" s="13">
        <v>0.94120000000000004</v>
      </c>
      <c r="K1130" s="13">
        <v>1</v>
      </c>
      <c r="L1130" s="7">
        <v>0.52083333333333337</v>
      </c>
      <c r="M1130" s="11">
        <f t="shared" si="629"/>
        <v>0.1202572347266881</v>
      </c>
      <c r="N1130" s="10">
        <v>1555</v>
      </c>
      <c r="O1130" s="10">
        <v>1345</v>
      </c>
      <c r="P1130" s="14">
        <f t="shared" si="633"/>
        <v>137</v>
      </c>
      <c r="Q1130" s="11">
        <f t="shared" si="630"/>
        <v>0.864951768488746</v>
      </c>
      <c r="R1130" s="11">
        <f t="shared" si="634"/>
        <v>0.89051094890510951</v>
      </c>
      <c r="S1130" s="8">
        <v>1368</v>
      </c>
      <c r="T1130" s="15">
        <f t="shared" si="635"/>
        <v>125</v>
      </c>
      <c r="U1130" s="13">
        <v>0.89029999999999998</v>
      </c>
      <c r="V1130" s="13" t="s">
        <v>80</v>
      </c>
      <c r="W1130" s="17"/>
      <c r="X1130" s="17"/>
      <c r="Y1130" s="3"/>
      <c r="Z1130" s="3"/>
      <c r="AA1130" s="3"/>
      <c r="AB1130" s="3"/>
      <c r="AC1130" s="3"/>
      <c r="AD1130" s="17"/>
      <c r="AE1130" s="17"/>
      <c r="AF1130" s="17"/>
      <c r="AG1130" s="17"/>
      <c r="AH1130" s="2"/>
      <c r="AI1130" s="2"/>
      <c r="AJ1130" s="2"/>
      <c r="AK1130" s="2"/>
      <c r="AL1130" s="2"/>
      <c r="AM1130" s="2"/>
      <c r="AN1130" s="2"/>
      <c r="AO1130" s="5"/>
      <c r="AP1130" s="2"/>
      <c r="AQ1130" s="17"/>
      <c r="AR1130" s="17"/>
      <c r="AS1130" s="2"/>
      <c r="AT1130" s="3"/>
      <c r="AU1130" s="17"/>
      <c r="AV1130" s="17"/>
      <c r="AW1130" s="18"/>
    </row>
    <row r="1131" spans="1:49" x14ac:dyDescent="0.25">
      <c r="A1131" s="7">
        <v>0.5625</v>
      </c>
      <c r="B1131" s="11">
        <f t="shared" si="626"/>
        <v>0.13355932203389831</v>
      </c>
      <c r="C1131" s="10">
        <v>1475</v>
      </c>
      <c r="D1131" s="10">
        <v>1213</v>
      </c>
      <c r="E1131" s="14">
        <f t="shared" si="627"/>
        <v>93</v>
      </c>
      <c r="F1131" s="11">
        <f t="shared" si="628"/>
        <v>0.82237288135593223</v>
      </c>
      <c r="G1131" s="11">
        <f t="shared" si="631"/>
        <v>0.92473118279569888</v>
      </c>
      <c r="H1131" s="8">
        <v>1278</v>
      </c>
      <c r="I1131" s="15">
        <f t="shared" si="632"/>
        <v>89</v>
      </c>
      <c r="J1131" s="13">
        <v>0.94550000000000001</v>
      </c>
      <c r="K1131" s="13">
        <v>1</v>
      </c>
      <c r="L1131" s="7">
        <v>0.54166666666666696</v>
      </c>
      <c r="M1131" s="11">
        <f t="shared" si="629"/>
        <v>0.13274336283185842</v>
      </c>
      <c r="N1131" s="10">
        <v>1695</v>
      </c>
      <c r="O1131" s="10">
        <v>1441</v>
      </c>
      <c r="P1131" s="14">
        <f t="shared" si="633"/>
        <v>140</v>
      </c>
      <c r="Q1131" s="11">
        <f t="shared" si="630"/>
        <v>0.85014749262536871</v>
      </c>
      <c r="R1131" s="11">
        <f t="shared" si="634"/>
        <v>0.68571428571428572</v>
      </c>
      <c r="S1131" s="8">
        <v>1470</v>
      </c>
      <c r="T1131" s="15">
        <f t="shared" si="635"/>
        <v>102</v>
      </c>
      <c r="U1131" s="13">
        <v>0.88019999999999998</v>
      </c>
      <c r="V1131" s="13">
        <v>1</v>
      </c>
      <c r="W1131" s="17"/>
      <c r="X1131" s="17"/>
      <c r="Y1131" s="3"/>
      <c r="Z1131" s="3"/>
      <c r="AA1131" s="3"/>
      <c r="AB1131" s="3"/>
      <c r="AC1131" s="3"/>
      <c r="AD1131" s="17"/>
      <c r="AE1131" s="17"/>
      <c r="AF1131" s="17"/>
      <c r="AG1131" s="17"/>
      <c r="AH1131" s="2"/>
      <c r="AI1131" s="2"/>
      <c r="AJ1131" s="2"/>
      <c r="AK1131" s="2"/>
      <c r="AL1131" s="2"/>
      <c r="AM1131" s="2"/>
      <c r="AN1131" s="2"/>
      <c r="AO1131" s="5"/>
      <c r="AP1131" s="2"/>
      <c r="AQ1131" s="17"/>
      <c r="AR1131" s="17"/>
      <c r="AS1131" s="2"/>
      <c r="AT1131" s="3"/>
      <c r="AU1131" s="17"/>
      <c r="AV1131" s="17"/>
      <c r="AW1131" s="18"/>
    </row>
    <row r="1132" spans="1:49" x14ac:dyDescent="0.25">
      <c r="A1132" s="7">
        <v>0.58333333333333337</v>
      </c>
      <c r="B1132" s="11">
        <f t="shared" si="626"/>
        <v>0.12796504369538078</v>
      </c>
      <c r="C1132" s="10">
        <v>1602</v>
      </c>
      <c r="D1132" s="10">
        <v>1328</v>
      </c>
      <c r="E1132" s="14">
        <f t="shared" si="627"/>
        <v>127</v>
      </c>
      <c r="F1132" s="11">
        <f t="shared" si="628"/>
        <v>0.82896379525593011</v>
      </c>
      <c r="G1132" s="11">
        <f t="shared" si="631"/>
        <v>0.90551181102362199</v>
      </c>
      <c r="H1132" s="8">
        <v>1397</v>
      </c>
      <c r="I1132" s="15">
        <f t="shared" si="632"/>
        <v>119</v>
      </c>
      <c r="J1132" s="13">
        <v>0.94830000000000003</v>
      </c>
      <c r="K1132" s="13">
        <v>1</v>
      </c>
      <c r="L1132" s="7">
        <v>0.5625</v>
      </c>
      <c r="M1132" s="11">
        <f t="shared" si="629"/>
        <v>0.12349066959385291</v>
      </c>
      <c r="N1132" s="10">
        <v>1822</v>
      </c>
      <c r="O1132" s="10">
        <v>1547</v>
      </c>
      <c r="P1132" s="14">
        <f t="shared" si="633"/>
        <v>127</v>
      </c>
      <c r="Q1132" s="11">
        <f t="shared" si="630"/>
        <v>0.84906695938529086</v>
      </c>
      <c r="R1132" s="11">
        <f t="shared" si="634"/>
        <v>0.83464566929133854</v>
      </c>
      <c r="S1132" s="8">
        <v>1597</v>
      </c>
      <c r="T1132" s="15">
        <f t="shared" si="635"/>
        <v>127</v>
      </c>
      <c r="U1132" s="13">
        <v>0.87570000000000003</v>
      </c>
      <c r="V1132" s="13">
        <v>1</v>
      </c>
      <c r="W1132" s="17"/>
      <c r="X1132" s="17"/>
      <c r="Y1132" s="3"/>
      <c r="Z1132" s="3"/>
      <c r="AA1132" s="3"/>
      <c r="AB1132" s="3"/>
      <c r="AC1132" s="3"/>
      <c r="AD1132" s="17"/>
      <c r="AE1132" s="17"/>
      <c r="AF1132" s="17"/>
      <c r="AG1132" s="17"/>
      <c r="AH1132" s="2"/>
      <c r="AI1132" s="2"/>
      <c r="AJ1132" s="2"/>
      <c r="AK1132" s="2"/>
      <c r="AL1132" s="2"/>
      <c r="AM1132" s="2"/>
      <c r="AN1132" s="2"/>
      <c r="AO1132" s="5"/>
      <c r="AP1132" s="2"/>
      <c r="AQ1132" s="17"/>
      <c r="AR1132" s="17"/>
      <c r="AS1132" s="2"/>
      <c r="AT1132" s="3"/>
      <c r="AU1132" s="17"/>
      <c r="AV1132" s="17"/>
      <c r="AW1132" s="18"/>
    </row>
    <row r="1133" spans="1:49" x14ac:dyDescent="0.25">
      <c r="A1133" s="7">
        <v>0.60416666666666663</v>
      </c>
      <c r="B1133" s="11">
        <f t="shared" si="626"/>
        <v>0.12215909090909091</v>
      </c>
      <c r="C1133" s="10">
        <v>1760</v>
      </c>
      <c r="D1133" s="10">
        <v>1475</v>
      </c>
      <c r="E1133" s="14">
        <f t="shared" si="627"/>
        <v>158</v>
      </c>
      <c r="F1133" s="11">
        <f t="shared" si="628"/>
        <v>0.83806818181818177</v>
      </c>
      <c r="G1133" s="11">
        <f t="shared" si="631"/>
        <v>0.930379746835443</v>
      </c>
      <c r="H1133" s="8">
        <v>1545</v>
      </c>
      <c r="I1133" s="15">
        <f t="shared" si="632"/>
        <v>148</v>
      </c>
      <c r="J1133" s="13">
        <v>0.9254</v>
      </c>
      <c r="K1133" s="13">
        <v>1</v>
      </c>
      <c r="L1133" s="7">
        <v>0.58750000000000002</v>
      </c>
      <c r="M1133" s="11">
        <f t="shared" si="629"/>
        <v>0.12512218963831867</v>
      </c>
      <c r="N1133" s="10">
        <v>2046</v>
      </c>
      <c r="O1133" s="10">
        <v>1734</v>
      </c>
      <c r="P1133" s="14">
        <f t="shared" si="633"/>
        <v>224</v>
      </c>
      <c r="Q1133" s="11">
        <f t="shared" si="630"/>
        <v>0.84750733137829914</v>
      </c>
      <c r="R1133" s="11">
        <f t="shared" si="634"/>
        <v>0.8348214285714286</v>
      </c>
      <c r="S1133" s="8">
        <v>1790</v>
      </c>
      <c r="T1133" s="15">
        <f t="shared" si="635"/>
        <v>193</v>
      </c>
      <c r="U1133" s="13">
        <v>0.86890000000000001</v>
      </c>
      <c r="V1133" s="13">
        <v>0.5</v>
      </c>
      <c r="W1133" s="17"/>
      <c r="X1133" s="17"/>
      <c r="Y1133" s="3"/>
      <c r="Z1133" s="3"/>
      <c r="AA1133" s="3"/>
      <c r="AB1133" s="3"/>
      <c r="AC1133" s="3"/>
      <c r="AD1133" s="17"/>
      <c r="AE1133" s="17"/>
      <c r="AF1133" s="17"/>
      <c r="AG1133" s="17"/>
      <c r="AH1133" s="2"/>
      <c r="AI1133" s="2"/>
      <c r="AJ1133" s="2"/>
      <c r="AK1133" s="2"/>
      <c r="AL1133" s="2"/>
      <c r="AM1133" s="2"/>
      <c r="AN1133" s="2"/>
      <c r="AO1133" s="5"/>
      <c r="AP1133" s="2"/>
      <c r="AQ1133" s="17"/>
      <c r="AR1133" s="17"/>
      <c r="AS1133" s="2"/>
      <c r="AT1133" s="3"/>
      <c r="AU1133" s="17"/>
      <c r="AV1133" s="17"/>
      <c r="AW1133" s="18"/>
    </row>
    <row r="1134" spans="1:49" x14ac:dyDescent="0.25">
      <c r="A1134" s="7">
        <v>0.625</v>
      </c>
      <c r="B1134" s="11">
        <f t="shared" si="626"/>
        <v>0.12570839773312725</v>
      </c>
      <c r="C1134" s="10">
        <v>1941</v>
      </c>
      <c r="D1134" s="10">
        <v>1622</v>
      </c>
      <c r="E1134" s="14">
        <f t="shared" si="627"/>
        <v>181</v>
      </c>
      <c r="F1134" s="11">
        <f t="shared" si="628"/>
        <v>0.83565172591447712</v>
      </c>
      <c r="G1134" s="11">
        <f t="shared" si="631"/>
        <v>0.81215469613259672</v>
      </c>
      <c r="H1134" s="8">
        <v>1697</v>
      </c>
      <c r="I1134" s="15">
        <f t="shared" si="632"/>
        <v>152</v>
      </c>
      <c r="J1134" s="13">
        <v>0.93959999999999999</v>
      </c>
      <c r="K1134" s="13">
        <v>1</v>
      </c>
      <c r="L1134" s="7">
        <v>0.60625000000000007</v>
      </c>
      <c r="M1134" s="11">
        <f t="shared" si="629"/>
        <v>0.12210621879255561</v>
      </c>
      <c r="N1134" s="10">
        <v>2203</v>
      </c>
      <c r="O1134" s="10">
        <v>1878</v>
      </c>
      <c r="P1134" s="14">
        <f t="shared" si="633"/>
        <v>157</v>
      </c>
      <c r="Q1134" s="11">
        <f t="shared" si="630"/>
        <v>0.85247389922832506</v>
      </c>
      <c r="R1134" s="11">
        <f t="shared" si="634"/>
        <v>0.91719745222929938</v>
      </c>
      <c r="S1134" s="8">
        <v>1934</v>
      </c>
      <c r="T1134" s="15">
        <f t="shared" si="635"/>
        <v>144</v>
      </c>
      <c r="U1134" s="13">
        <v>0.87609999999999999</v>
      </c>
      <c r="V1134" s="13">
        <v>0.5</v>
      </c>
      <c r="W1134" s="17"/>
      <c r="X1134" s="17"/>
      <c r="Y1134" s="3"/>
      <c r="Z1134" s="3"/>
      <c r="AA1134" s="3"/>
      <c r="AB1134" s="3"/>
      <c r="AC1134" s="3"/>
      <c r="AD1134" s="17"/>
      <c r="AE1134" s="17"/>
      <c r="AF1134" s="17"/>
      <c r="AG1134" s="17"/>
      <c r="AH1134" s="2"/>
      <c r="AI1134" s="2"/>
      <c r="AJ1134" s="2"/>
      <c r="AK1134" s="2"/>
      <c r="AL1134" s="2"/>
      <c r="AM1134" s="2"/>
      <c r="AN1134" s="2"/>
      <c r="AO1134" s="5"/>
      <c r="AP1134" s="2"/>
      <c r="AQ1134" s="17"/>
      <c r="AR1134" s="17"/>
      <c r="AS1134" s="2"/>
      <c r="AT1134" s="3"/>
      <c r="AU1134" s="17"/>
      <c r="AV1134" s="17"/>
      <c r="AW1134" s="18"/>
    </row>
    <row r="1135" spans="1:49" x14ac:dyDescent="0.25">
      <c r="A1135" s="7">
        <v>0.64583333333333337</v>
      </c>
      <c r="B1135" s="11">
        <f t="shared" si="626"/>
        <v>0.11992445703493862</v>
      </c>
      <c r="C1135" s="10">
        <v>2118</v>
      </c>
      <c r="D1135" s="10">
        <v>1780</v>
      </c>
      <c r="E1135" s="14">
        <f t="shared" si="627"/>
        <v>177</v>
      </c>
      <c r="F1135" s="11">
        <f t="shared" si="628"/>
        <v>0.84041548630783758</v>
      </c>
      <c r="G1135" s="11">
        <f t="shared" si="631"/>
        <v>0.89265536723163841</v>
      </c>
      <c r="H1135" s="8">
        <v>1864</v>
      </c>
      <c r="I1135" s="15">
        <f t="shared" si="632"/>
        <v>167</v>
      </c>
      <c r="J1135" s="13">
        <v>0.94440000000000002</v>
      </c>
      <c r="K1135" s="13">
        <v>1</v>
      </c>
      <c r="L1135" s="7">
        <v>0.625</v>
      </c>
      <c r="M1135" s="11">
        <f t="shared" si="629"/>
        <v>0.12876599257119273</v>
      </c>
      <c r="N1135" s="10">
        <v>2423</v>
      </c>
      <c r="O1135" s="10">
        <v>2052</v>
      </c>
      <c r="P1135" s="14">
        <f t="shared" si="633"/>
        <v>220</v>
      </c>
      <c r="Q1135" s="11">
        <f t="shared" si="630"/>
        <v>0.84688402806438301</v>
      </c>
      <c r="R1135" s="11">
        <f t="shared" si="634"/>
        <v>0.79090909090909089</v>
      </c>
      <c r="S1135" s="8">
        <v>2111</v>
      </c>
      <c r="T1135" s="15">
        <f t="shared" si="635"/>
        <v>177</v>
      </c>
      <c r="U1135" s="13">
        <v>0.88360000000000005</v>
      </c>
      <c r="V1135" s="13">
        <v>0.66669999999999996</v>
      </c>
      <c r="W1135" s="17"/>
      <c r="X1135" s="17"/>
      <c r="Y1135" s="3"/>
      <c r="Z1135" s="3"/>
      <c r="AA1135" s="3"/>
      <c r="AB1135" s="3"/>
      <c r="AC1135" s="3"/>
      <c r="AD1135" s="17"/>
      <c r="AE1135" s="17"/>
      <c r="AF1135" s="17"/>
      <c r="AG1135" s="17"/>
      <c r="AH1135" s="2"/>
      <c r="AI1135" s="2"/>
      <c r="AJ1135" s="2"/>
      <c r="AK1135" s="2"/>
      <c r="AL1135" s="2"/>
      <c r="AM1135" s="2"/>
      <c r="AN1135" s="2"/>
      <c r="AO1135" s="5"/>
      <c r="AP1135" s="2"/>
      <c r="AQ1135" s="17"/>
      <c r="AR1135" s="17"/>
      <c r="AS1135" s="2"/>
      <c r="AT1135" s="3"/>
      <c r="AU1135" s="17"/>
      <c r="AV1135" s="17"/>
      <c r="AW1135" s="18"/>
    </row>
    <row r="1136" spans="1:49" x14ac:dyDescent="0.25">
      <c r="A1136" s="7">
        <v>0.66666666666666663</v>
      </c>
      <c r="B1136" s="11">
        <f t="shared" si="626"/>
        <v>0.12254483347566182</v>
      </c>
      <c r="C1136" s="10">
        <v>2342</v>
      </c>
      <c r="D1136" s="10">
        <v>1960</v>
      </c>
      <c r="E1136" s="14">
        <f t="shared" si="627"/>
        <v>224</v>
      </c>
      <c r="F1136" s="11">
        <f t="shared" si="628"/>
        <v>0.83689154568744661</v>
      </c>
      <c r="G1136" s="11">
        <f t="shared" si="631"/>
        <v>0.8035714285714286</v>
      </c>
      <c r="H1136" s="8">
        <v>2055</v>
      </c>
      <c r="I1136" s="15">
        <f t="shared" si="632"/>
        <v>191</v>
      </c>
      <c r="J1136" s="13">
        <v>0.9274</v>
      </c>
      <c r="K1136" s="13">
        <v>1</v>
      </c>
      <c r="L1136" s="7">
        <v>0.64583333333333337</v>
      </c>
      <c r="M1136" s="11">
        <f t="shared" si="629"/>
        <v>0.14280415430267063</v>
      </c>
      <c r="N1136" s="10">
        <v>2696</v>
      </c>
      <c r="O1136" s="10">
        <v>2217</v>
      </c>
      <c r="P1136" s="14">
        <f t="shared" si="633"/>
        <v>273</v>
      </c>
      <c r="Q1136" s="11">
        <f t="shared" si="630"/>
        <v>0.82232937685459939</v>
      </c>
      <c r="R1136" s="11">
        <f t="shared" si="634"/>
        <v>0.60439560439560436</v>
      </c>
      <c r="S1136" s="8">
        <v>2311</v>
      </c>
      <c r="T1136" s="15">
        <f t="shared" si="635"/>
        <v>200</v>
      </c>
      <c r="U1136" s="13">
        <v>0.88980000000000004</v>
      </c>
      <c r="V1136" s="13">
        <v>0.5</v>
      </c>
      <c r="W1136" s="17"/>
      <c r="X1136" s="17"/>
      <c r="Y1136" s="3"/>
      <c r="Z1136" s="3"/>
      <c r="AA1136" s="3"/>
      <c r="AB1136" s="3"/>
      <c r="AC1136" s="3"/>
      <c r="AD1136" s="17"/>
      <c r="AE1136" s="17"/>
      <c r="AF1136" s="17"/>
      <c r="AG1136" s="17"/>
      <c r="AH1136" s="2"/>
      <c r="AI1136" s="2"/>
      <c r="AJ1136" s="2"/>
      <c r="AK1136" s="2"/>
      <c r="AL1136" s="2"/>
      <c r="AM1136" s="2"/>
      <c r="AN1136" s="2"/>
      <c r="AO1136" s="5"/>
      <c r="AP1136" s="2"/>
      <c r="AQ1136" s="17"/>
      <c r="AR1136" s="17"/>
      <c r="AS1136" s="2"/>
      <c r="AT1136" s="3"/>
      <c r="AU1136" s="17"/>
      <c r="AV1136" s="17"/>
      <c r="AW1136" s="18"/>
    </row>
    <row r="1137" spans="1:49" x14ac:dyDescent="0.25">
      <c r="A1137" s="7">
        <v>0.6875</v>
      </c>
      <c r="B1137" s="11">
        <f t="shared" si="626"/>
        <v>0.12465373961218837</v>
      </c>
      <c r="C1137" s="10">
        <v>2527</v>
      </c>
      <c r="D1137" s="10">
        <v>2107</v>
      </c>
      <c r="E1137" s="14">
        <f t="shared" si="627"/>
        <v>185</v>
      </c>
      <c r="F1137" s="11">
        <f t="shared" si="628"/>
        <v>0.83379501385041555</v>
      </c>
      <c r="G1137" s="11">
        <f t="shared" si="631"/>
        <v>0.79459459459459458</v>
      </c>
      <c r="H1137" s="8">
        <v>2212</v>
      </c>
      <c r="I1137" s="15">
        <f t="shared" si="632"/>
        <v>157</v>
      </c>
      <c r="J1137" s="13">
        <v>0.92630000000000001</v>
      </c>
      <c r="K1137" s="13">
        <v>1</v>
      </c>
      <c r="L1137" s="7">
        <v>0.66666666666666663</v>
      </c>
      <c r="M1137" s="11">
        <f t="shared" si="629"/>
        <v>0.150472334682861</v>
      </c>
      <c r="N1137" s="10">
        <v>2964</v>
      </c>
      <c r="O1137" s="10">
        <v>2394</v>
      </c>
      <c r="P1137" s="14">
        <f t="shared" si="633"/>
        <v>268</v>
      </c>
      <c r="Q1137" s="11">
        <f t="shared" si="630"/>
        <v>0.80769230769230771</v>
      </c>
      <c r="R1137" s="11">
        <f t="shared" si="634"/>
        <v>0.66044776119402981</v>
      </c>
      <c r="S1137" s="8">
        <v>2518</v>
      </c>
      <c r="T1137" s="15">
        <f t="shared" si="635"/>
        <v>207</v>
      </c>
      <c r="U1137" s="13">
        <v>0.89710000000000001</v>
      </c>
      <c r="V1137" s="13">
        <v>0.6</v>
      </c>
      <c r="W1137" s="17"/>
      <c r="X1137" s="17"/>
      <c r="Y1137" s="3"/>
      <c r="Z1137" s="3"/>
      <c r="AA1137" s="3"/>
      <c r="AB1137" s="3"/>
      <c r="AC1137" s="3"/>
      <c r="AD1137" s="17"/>
      <c r="AE1137" s="17"/>
      <c r="AF1137" s="17"/>
      <c r="AG1137" s="17"/>
      <c r="AH1137" s="2"/>
      <c r="AI1137" s="2"/>
      <c r="AJ1137" s="2"/>
      <c r="AK1137" s="2"/>
      <c r="AL1137" s="2"/>
      <c r="AM1137" s="2"/>
      <c r="AN1137" s="2"/>
      <c r="AO1137" s="5"/>
      <c r="AP1137" s="2"/>
      <c r="AQ1137" s="17"/>
      <c r="AR1137" s="17"/>
      <c r="AS1137" s="2"/>
      <c r="AT1137" s="3"/>
      <c r="AU1137" s="17"/>
      <c r="AV1137" s="17"/>
      <c r="AW1137" s="18"/>
    </row>
    <row r="1138" spans="1:49" x14ac:dyDescent="0.25">
      <c r="A1138" s="7">
        <v>0.70833333333333337</v>
      </c>
      <c r="B1138" s="11">
        <f t="shared" si="626"/>
        <v>0.12388392857142858</v>
      </c>
      <c r="C1138" s="10">
        <v>2688</v>
      </c>
      <c r="D1138" s="10">
        <v>2245</v>
      </c>
      <c r="E1138" s="14">
        <f t="shared" si="627"/>
        <v>161</v>
      </c>
      <c r="F1138" s="11">
        <f t="shared" si="628"/>
        <v>0.83519345238095233</v>
      </c>
      <c r="G1138" s="11">
        <f t="shared" si="631"/>
        <v>0.8571428571428571</v>
      </c>
      <c r="H1138" s="8">
        <v>2355</v>
      </c>
      <c r="I1138" s="15">
        <f t="shared" si="632"/>
        <v>143</v>
      </c>
      <c r="J1138" s="13">
        <v>0.93200000000000005</v>
      </c>
      <c r="K1138" s="13">
        <v>1</v>
      </c>
      <c r="L1138" s="7">
        <v>0.6875</v>
      </c>
      <c r="M1138" s="11">
        <f t="shared" si="629"/>
        <v>0.14321608040201006</v>
      </c>
      <c r="N1138" s="10">
        <v>3184</v>
      </c>
      <c r="O1138" s="10">
        <v>2604</v>
      </c>
      <c r="P1138" s="14">
        <f t="shared" si="633"/>
        <v>220</v>
      </c>
      <c r="Q1138" s="11">
        <f t="shared" si="630"/>
        <v>0.81783919597989951</v>
      </c>
      <c r="R1138" s="11">
        <f t="shared" si="634"/>
        <v>0.95454545454545459</v>
      </c>
      <c r="S1138" s="8">
        <v>2728</v>
      </c>
      <c r="T1138" s="15">
        <f t="shared" si="635"/>
        <v>210</v>
      </c>
      <c r="U1138" s="13">
        <v>0.90239999999999998</v>
      </c>
      <c r="V1138" s="13">
        <v>0.6</v>
      </c>
      <c r="W1138" s="17"/>
      <c r="X1138" s="17"/>
      <c r="Y1138" s="3"/>
      <c r="Z1138" s="3"/>
      <c r="AA1138" s="3"/>
      <c r="AB1138" s="3"/>
      <c r="AC1138" s="3"/>
      <c r="AD1138" s="17"/>
      <c r="AE1138" s="17"/>
      <c r="AF1138" s="17"/>
      <c r="AG1138" s="17"/>
      <c r="AH1138" s="2"/>
      <c r="AI1138" s="2"/>
      <c r="AJ1138" s="2"/>
      <c r="AK1138" s="2"/>
      <c r="AL1138" s="2"/>
      <c r="AM1138" s="2"/>
      <c r="AN1138" s="2"/>
      <c r="AO1138" s="5"/>
      <c r="AP1138" s="2"/>
      <c r="AQ1138" s="17"/>
      <c r="AR1138" s="17"/>
      <c r="AS1138" s="2"/>
      <c r="AT1138" s="3"/>
      <c r="AU1138" s="17"/>
      <c r="AV1138" s="17"/>
      <c r="AW1138" s="18"/>
    </row>
    <row r="1139" spans="1:49" x14ac:dyDescent="0.25">
      <c r="A1139" s="7">
        <v>0.72916666666666663</v>
      </c>
      <c r="B1139" s="11">
        <f t="shared" si="626"/>
        <v>0.12346113260640169</v>
      </c>
      <c r="C1139" s="10">
        <v>2843</v>
      </c>
      <c r="D1139" s="10">
        <v>2374</v>
      </c>
      <c r="E1139" s="14">
        <f t="shared" si="627"/>
        <v>155</v>
      </c>
      <c r="F1139" s="11">
        <f t="shared" si="628"/>
        <v>0.83503341540626097</v>
      </c>
      <c r="G1139" s="11">
        <f t="shared" si="631"/>
        <v>0.83225806451612905</v>
      </c>
      <c r="H1139" s="8">
        <v>2492</v>
      </c>
      <c r="I1139" s="15">
        <f t="shared" si="632"/>
        <v>137</v>
      </c>
      <c r="J1139" s="13">
        <v>0.93269999999999997</v>
      </c>
      <c r="K1139" s="13">
        <v>1</v>
      </c>
      <c r="L1139" s="7">
        <v>0.71388888888888891</v>
      </c>
      <c r="M1139" s="11">
        <f t="shared" si="629"/>
        <v>0.14422518862449216</v>
      </c>
      <c r="N1139" s="10">
        <v>3446</v>
      </c>
      <c r="O1139" s="10">
        <v>2818</v>
      </c>
      <c r="P1139" s="14">
        <f t="shared" si="633"/>
        <v>262</v>
      </c>
      <c r="Q1139" s="11">
        <f t="shared" si="630"/>
        <v>0.81775972141613462</v>
      </c>
      <c r="R1139" s="11">
        <f t="shared" si="634"/>
        <v>0.81679389312977102</v>
      </c>
      <c r="S1139" s="8">
        <v>2949</v>
      </c>
      <c r="T1139" s="15">
        <f t="shared" si="635"/>
        <v>221</v>
      </c>
      <c r="U1139" s="13">
        <v>0.89939999999999998</v>
      </c>
      <c r="V1139" s="13">
        <v>0.6</v>
      </c>
      <c r="W1139" s="17"/>
      <c r="X1139" s="17"/>
      <c r="Y1139" s="3"/>
      <c r="Z1139" s="3"/>
      <c r="AA1139" s="3"/>
      <c r="AB1139" s="3"/>
      <c r="AC1139" s="3"/>
      <c r="AD1139" s="17"/>
      <c r="AE1139" s="17"/>
      <c r="AF1139" s="17"/>
      <c r="AG1139" s="17"/>
      <c r="AH1139" s="2"/>
      <c r="AI1139" s="2"/>
      <c r="AJ1139" s="2"/>
      <c r="AK1139" s="2"/>
      <c r="AL1139" s="2"/>
      <c r="AM1139" s="2"/>
      <c r="AN1139" s="2"/>
      <c r="AO1139" s="5"/>
      <c r="AP1139" s="2"/>
      <c r="AQ1139" s="17"/>
      <c r="AR1139" s="17"/>
      <c r="AS1139" s="2"/>
      <c r="AT1139" s="3"/>
      <c r="AU1139" s="17"/>
      <c r="AV1139" s="17"/>
      <c r="AW1139" s="18"/>
    </row>
    <row r="1140" spans="1:49" x14ac:dyDescent="0.25">
      <c r="A1140" s="7">
        <v>0.75</v>
      </c>
      <c r="B1140" s="11">
        <f t="shared" si="626"/>
        <v>0.11930659415363698</v>
      </c>
      <c r="C1140" s="10">
        <v>2942</v>
      </c>
      <c r="D1140" s="10">
        <v>2473</v>
      </c>
      <c r="E1140" s="14">
        <f t="shared" si="627"/>
        <v>99</v>
      </c>
      <c r="F1140" s="11">
        <f t="shared" si="628"/>
        <v>0.84058463630183544</v>
      </c>
      <c r="G1140" s="11">
        <f t="shared" si="631"/>
        <v>1</v>
      </c>
      <c r="H1140" s="8">
        <v>2591</v>
      </c>
      <c r="I1140" s="15">
        <f t="shared" si="632"/>
        <v>99</v>
      </c>
      <c r="J1140" s="13">
        <v>0.93989999999999996</v>
      </c>
      <c r="K1140" s="13">
        <v>1</v>
      </c>
      <c r="L1140" s="7">
        <v>0.72916666666666663</v>
      </c>
      <c r="M1140" s="11">
        <f t="shared" si="629"/>
        <v>0.14570637119113575</v>
      </c>
      <c r="N1140" s="10">
        <v>3610</v>
      </c>
      <c r="O1140" s="10">
        <v>2950</v>
      </c>
      <c r="P1140" s="14">
        <f t="shared" si="633"/>
        <v>164</v>
      </c>
      <c r="Q1140" s="11">
        <f t="shared" si="630"/>
        <v>0.81717451523545703</v>
      </c>
      <c r="R1140" s="11">
        <f t="shared" si="634"/>
        <v>0.80487804878048785</v>
      </c>
      <c r="S1140" s="8">
        <v>3084</v>
      </c>
      <c r="T1140" s="15">
        <f t="shared" si="635"/>
        <v>135</v>
      </c>
      <c r="U1140" s="13">
        <v>0.90400000000000003</v>
      </c>
      <c r="V1140" s="13">
        <v>0.57140000000000002</v>
      </c>
      <c r="W1140" s="17"/>
      <c r="X1140" s="17"/>
      <c r="Y1140" s="3"/>
      <c r="Z1140" s="3"/>
      <c r="AA1140" s="3"/>
      <c r="AB1140" s="3"/>
      <c r="AC1140" s="3"/>
      <c r="AD1140" s="17"/>
      <c r="AE1140" s="17"/>
      <c r="AF1140" s="17"/>
      <c r="AG1140" s="17"/>
      <c r="AH1140" s="2"/>
      <c r="AI1140" s="2"/>
      <c r="AJ1140" s="2"/>
      <c r="AK1140" s="2"/>
      <c r="AL1140" s="2"/>
      <c r="AM1140" s="2"/>
      <c r="AN1140" s="2"/>
      <c r="AO1140" s="5"/>
      <c r="AP1140" s="2"/>
      <c r="AQ1140" s="17"/>
      <c r="AR1140" s="17"/>
      <c r="AS1140" s="2"/>
      <c r="AT1140" s="3"/>
      <c r="AU1140" s="17"/>
      <c r="AV1140" s="17"/>
      <c r="AW1140" s="18"/>
    </row>
    <row r="1141" spans="1:49" x14ac:dyDescent="0.25">
      <c r="A1141" s="17"/>
      <c r="B1141" s="17"/>
      <c r="C1141" s="17"/>
      <c r="D1141" s="17"/>
      <c r="E1141" s="17"/>
      <c r="F1141" s="2"/>
      <c r="G1141" s="17"/>
      <c r="H1141" s="17"/>
      <c r="I1141" s="17"/>
      <c r="J1141" s="17"/>
      <c r="K1141" s="17"/>
      <c r="L1141" s="7">
        <v>0.75</v>
      </c>
      <c r="M1141" s="11">
        <f t="shared" si="629"/>
        <v>0.14518716577540106</v>
      </c>
      <c r="N1141" s="10">
        <v>3740</v>
      </c>
      <c r="O1141" s="10">
        <v>3044</v>
      </c>
      <c r="P1141" s="14">
        <f t="shared" si="633"/>
        <v>130</v>
      </c>
      <c r="Q1141" s="11">
        <f t="shared" si="630"/>
        <v>0.81390374331550797</v>
      </c>
      <c r="R1141" s="11">
        <f t="shared" si="634"/>
        <v>0.72307692307692306</v>
      </c>
      <c r="S1141" s="8">
        <v>3197</v>
      </c>
      <c r="T1141" s="15">
        <f t="shared" si="635"/>
        <v>113</v>
      </c>
      <c r="U1141" s="13">
        <v>0.90769999999999995</v>
      </c>
      <c r="V1141" s="13">
        <v>0.625</v>
      </c>
      <c r="W1141" s="17"/>
      <c r="X1141" s="17"/>
      <c r="Y1141" s="3"/>
      <c r="Z1141" s="3"/>
      <c r="AA1141" s="3"/>
      <c r="AB1141" s="3"/>
      <c r="AC1141" s="3"/>
      <c r="AD1141" s="17"/>
      <c r="AE1141" s="17"/>
      <c r="AF1141" s="17"/>
      <c r="AG1141" s="17"/>
      <c r="AH1141" s="2"/>
      <c r="AI1141" s="2"/>
      <c r="AJ1141" s="2"/>
      <c r="AK1141" s="2"/>
      <c r="AL1141" s="2"/>
      <c r="AM1141" s="2"/>
      <c r="AN1141" s="2"/>
      <c r="AO1141" s="5"/>
      <c r="AP1141" s="2"/>
      <c r="AQ1141" s="17"/>
      <c r="AR1141" s="17"/>
      <c r="AS1141" s="2"/>
      <c r="AT1141" s="3"/>
      <c r="AU1141" s="17"/>
      <c r="AV1141" s="17"/>
      <c r="AW1141" s="18"/>
    </row>
    <row r="1142" spans="1:49" x14ac:dyDescent="0.25">
      <c r="A1142" s="17"/>
      <c r="B1142" s="17"/>
      <c r="C1142" s="17"/>
      <c r="D1142" s="17"/>
      <c r="E1142" s="17"/>
      <c r="F1142" s="2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3"/>
      <c r="Z1142" s="3"/>
      <c r="AA1142" s="3"/>
      <c r="AB1142" s="3"/>
      <c r="AC1142" s="3"/>
      <c r="AD1142" s="17"/>
      <c r="AE1142" s="17"/>
      <c r="AF1142" s="17"/>
      <c r="AG1142" s="17"/>
      <c r="AH1142" s="2"/>
      <c r="AI1142" s="2"/>
      <c r="AJ1142" s="2"/>
      <c r="AK1142" s="2"/>
      <c r="AL1142" s="2"/>
      <c r="AM1142" s="2"/>
      <c r="AN1142" s="2"/>
      <c r="AO1142" s="5"/>
      <c r="AP1142" s="2"/>
      <c r="AQ1142" s="17"/>
      <c r="AR1142" s="17"/>
      <c r="AS1142" s="2"/>
      <c r="AT1142" s="3"/>
      <c r="AU1142" s="17"/>
      <c r="AV1142" s="17"/>
      <c r="AW1142" s="18"/>
    </row>
    <row r="1143" spans="1:49" x14ac:dyDescent="0.25">
      <c r="A1143" s="17"/>
      <c r="B1143" s="17"/>
      <c r="C1143" s="17"/>
      <c r="D1143" s="17"/>
      <c r="E1143" s="17"/>
      <c r="F1143" s="2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3"/>
      <c r="Z1143" s="3"/>
      <c r="AA1143" s="3"/>
      <c r="AB1143" s="3"/>
      <c r="AC1143" s="3"/>
      <c r="AD1143" s="17"/>
      <c r="AE1143" s="17"/>
      <c r="AF1143" s="17"/>
      <c r="AG1143" s="17"/>
      <c r="AH1143" s="2"/>
      <c r="AI1143" s="2"/>
      <c r="AJ1143" s="2"/>
      <c r="AK1143" s="2"/>
      <c r="AL1143" s="2"/>
      <c r="AM1143" s="2"/>
      <c r="AN1143" s="2"/>
      <c r="AO1143" s="5"/>
      <c r="AP1143" s="2"/>
      <c r="AQ1143" s="17"/>
      <c r="AR1143" s="17"/>
      <c r="AS1143" s="2"/>
      <c r="AT1143" s="3"/>
      <c r="AU1143" s="17"/>
      <c r="AV1143" s="17"/>
      <c r="AW1143" s="18"/>
    </row>
    <row r="1144" spans="1:49" x14ac:dyDescent="0.25">
      <c r="A1144" s="35">
        <v>43843</v>
      </c>
      <c r="B1144" s="36"/>
      <c r="C1144" s="36"/>
      <c r="D1144" s="36"/>
      <c r="E1144" s="36"/>
      <c r="F1144" s="36"/>
      <c r="G1144" s="37"/>
      <c r="H1144" s="17"/>
      <c r="I1144" s="17"/>
      <c r="J1144" s="17"/>
      <c r="K1144" s="17"/>
      <c r="L1144" s="35">
        <v>43834</v>
      </c>
      <c r="M1144" s="36"/>
      <c r="N1144" s="36"/>
      <c r="O1144" s="36"/>
      <c r="P1144" s="36"/>
      <c r="Q1144" s="36"/>
      <c r="R1144" s="37"/>
      <c r="S1144" s="17"/>
      <c r="T1144" s="17"/>
      <c r="U1144" s="17"/>
      <c r="V1144" s="17"/>
      <c r="W1144" s="17"/>
      <c r="X1144" s="17"/>
      <c r="Y1144" s="3"/>
      <c r="Z1144" s="3"/>
      <c r="AA1144" s="3"/>
      <c r="AB1144" s="3"/>
      <c r="AC1144" s="3"/>
      <c r="AD1144" s="17"/>
      <c r="AE1144" s="17"/>
      <c r="AF1144" s="17"/>
      <c r="AG1144" s="17"/>
      <c r="AH1144" s="2"/>
      <c r="AI1144" s="2"/>
      <c r="AJ1144" s="2"/>
      <c r="AK1144" s="2"/>
      <c r="AL1144" s="2"/>
      <c r="AM1144" s="2"/>
      <c r="AN1144" s="2"/>
      <c r="AO1144" s="5"/>
      <c r="AP1144" s="2"/>
      <c r="AQ1144"/>
      <c r="AR1144"/>
      <c r="AS1144"/>
      <c r="AT1144"/>
      <c r="AU1144"/>
      <c r="AV1144"/>
      <c r="AW1144" s="18"/>
    </row>
    <row r="1145" spans="1:49" ht="36" x14ac:dyDescent="0.25">
      <c r="A1145" s="38" t="s">
        <v>72</v>
      </c>
      <c r="B1145" s="39"/>
      <c r="C1145" s="39"/>
      <c r="D1145" s="39"/>
      <c r="E1145" s="39"/>
      <c r="F1145" s="39"/>
      <c r="G1145" s="40"/>
      <c r="H1145" s="18"/>
      <c r="I1145" s="18"/>
      <c r="J1145" s="18"/>
      <c r="K1145" s="18"/>
      <c r="L1145" s="38" t="s">
        <v>75</v>
      </c>
      <c r="M1145" s="39"/>
      <c r="N1145" s="39"/>
      <c r="O1145" s="39"/>
      <c r="P1145" s="39"/>
      <c r="Q1145" s="39"/>
      <c r="R1145" s="40"/>
      <c r="S1145" s="18"/>
      <c r="T1145" s="18"/>
      <c r="U1145" s="18"/>
      <c r="V1145" s="18"/>
      <c r="W1145" s="17"/>
      <c r="X1145" s="17"/>
      <c r="Y1145" s="3"/>
      <c r="Z1145" s="3"/>
      <c r="AA1145" s="3"/>
      <c r="AB1145" s="3"/>
      <c r="AC1145" s="3"/>
      <c r="AD1145" s="17"/>
      <c r="AE1145" s="17"/>
      <c r="AF1145" s="17"/>
      <c r="AG1145" s="17"/>
      <c r="AH1145" s="2"/>
      <c r="AI1145" s="2"/>
      <c r="AJ1145" s="2"/>
      <c r="AK1145" s="2"/>
      <c r="AL1145" s="2"/>
      <c r="AM1145" s="2"/>
      <c r="AN1145" s="2"/>
      <c r="AO1145" s="5"/>
      <c r="AP1145" s="2"/>
      <c r="AQ1145"/>
      <c r="AR1145"/>
      <c r="AS1145"/>
      <c r="AT1145"/>
      <c r="AU1145"/>
      <c r="AV1145"/>
      <c r="AW1145" s="18"/>
    </row>
    <row r="1146" spans="1:49" x14ac:dyDescent="0.25">
      <c r="A1146" s="9" t="s">
        <v>0</v>
      </c>
      <c r="B1146" s="16" t="s">
        <v>70</v>
      </c>
      <c r="C1146" s="9" t="s">
        <v>1</v>
      </c>
      <c r="D1146" s="9" t="s">
        <v>2</v>
      </c>
      <c r="E1146" s="9" t="s">
        <v>3</v>
      </c>
      <c r="F1146" s="9" t="s">
        <v>4</v>
      </c>
      <c r="G1146" s="9" t="s">
        <v>5</v>
      </c>
      <c r="H1146" s="6" t="s">
        <v>6</v>
      </c>
      <c r="I1146" s="9" t="s">
        <v>7</v>
      </c>
      <c r="J1146" s="9" t="s">
        <v>8</v>
      </c>
      <c r="K1146" s="9" t="s">
        <v>71</v>
      </c>
      <c r="L1146" s="9" t="s">
        <v>0</v>
      </c>
      <c r="M1146" s="16" t="s">
        <v>70</v>
      </c>
      <c r="N1146" s="9" t="s">
        <v>1</v>
      </c>
      <c r="O1146" s="9" t="s">
        <v>2</v>
      </c>
      <c r="P1146" s="9" t="s">
        <v>3</v>
      </c>
      <c r="Q1146" s="9" t="s">
        <v>4</v>
      </c>
      <c r="R1146" s="9" t="s">
        <v>5</v>
      </c>
      <c r="S1146" s="6" t="s">
        <v>6</v>
      </c>
      <c r="T1146" s="9" t="s">
        <v>7</v>
      </c>
      <c r="U1146" s="9" t="s">
        <v>8</v>
      </c>
      <c r="V1146" s="9" t="s">
        <v>71</v>
      </c>
      <c r="W1146" s="17"/>
      <c r="X1146" s="17"/>
      <c r="Y1146" s="3"/>
      <c r="Z1146" s="3"/>
      <c r="AA1146" s="3"/>
      <c r="AB1146" s="3"/>
      <c r="AC1146" s="3"/>
      <c r="AD1146" s="17"/>
      <c r="AE1146" s="17"/>
      <c r="AF1146" s="17"/>
      <c r="AG1146" s="17"/>
      <c r="AH1146" s="2"/>
      <c r="AI1146" s="2"/>
      <c r="AJ1146" s="2"/>
      <c r="AK1146" s="2"/>
      <c r="AL1146" s="2"/>
      <c r="AM1146" s="2"/>
      <c r="AN1146" s="2"/>
      <c r="AO1146" s="5"/>
      <c r="AP1146" s="2"/>
      <c r="AQ1146"/>
      <c r="AR1146"/>
      <c r="AS1146"/>
      <c r="AT1146"/>
      <c r="AU1146"/>
      <c r="AV1146"/>
      <c r="AW1146" s="18"/>
    </row>
    <row r="1147" spans="1:49" x14ac:dyDescent="0.25">
      <c r="A1147" s="7">
        <v>0.39583333333333331</v>
      </c>
      <c r="B1147" s="11">
        <f>(C1147-H1147)/C1147</f>
        <v>0</v>
      </c>
      <c r="C1147" s="10">
        <v>145</v>
      </c>
      <c r="D1147" s="10">
        <v>145</v>
      </c>
      <c r="E1147" s="10">
        <v>145</v>
      </c>
      <c r="F1147" s="11">
        <f>D1147/C1147</f>
        <v>1</v>
      </c>
      <c r="G1147" s="12">
        <f>D1147/E1147</f>
        <v>1</v>
      </c>
      <c r="H1147" s="8">
        <v>145</v>
      </c>
      <c r="I1147" s="15">
        <v>145</v>
      </c>
      <c r="J1147" s="13">
        <v>1</v>
      </c>
      <c r="K1147" s="13">
        <v>1</v>
      </c>
      <c r="L1147" s="7">
        <v>0.39583333333333331</v>
      </c>
      <c r="M1147" s="11">
        <f t="shared" ref="M1147:M1164" si="636">(N1147-S1147)/N1147</f>
        <v>1.6260162601626018E-2</v>
      </c>
      <c r="N1147" s="10">
        <v>123</v>
      </c>
      <c r="O1147" s="10">
        <v>121</v>
      </c>
      <c r="P1147" s="10">
        <v>121</v>
      </c>
      <c r="Q1147" s="11">
        <f t="shared" ref="Q1147:Q1164" si="637">O1147/N1147</f>
        <v>0.98373983739837401</v>
      </c>
      <c r="R1147" s="12">
        <f>O1147/P1147</f>
        <v>1</v>
      </c>
      <c r="S1147" s="8">
        <v>121</v>
      </c>
      <c r="T1147" s="15">
        <v>121</v>
      </c>
      <c r="U1147" s="13">
        <v>1</v>
      </c>
      <c r="V1147" s="13" t="s">
        <v>74</v>
      </c>
      <c r="W1147" s="17"/>
      <c r="X1147" s="17"/>
      <c r="Y1147" s="3"/>
      <c r="Z1147" s="3"/>
      <c r="AA1147" s="3"/>
      <c r="AB1147" s="3"/>
      <c r="AC1147" s="3"/>
      <c r="AD1147" s="17"/>
      <c r="AE1147" s="17"/>
      <c r="AF1147" s="17"/>
      <c r="AG1147" s="17"/>
      <c r="AH1147" s="2"/>
      <c r="AI1147" s="2"/>
      <c r="AJ1147" s="2"/>
      <c r="AK1147" s="2"/>
      <c r="AL1147" s="2"/>
      <c r="AM1147" s="2"/>
      <c r="AN1147" s="2"/>
      <c r="AO1147" s="5"/>
      <c r="AP1147" s="2"/>
      <c r="AQ1147"/>
      <c r="AR1147"/>
      <c r="AS1147"/>
      <c r="AT1147"/>
      <c r="AU1147"/>
      <c r="AV1147"/>
      <c r="AW1147" s="18"/>
    </row>
    <row r="1148" spans="1:49" x14ac:dyDescent="0.25">
      <c r="A1148" s="7">
        <v>0.41666666666666669</v>
      </c>
      <c r="B1148" s="11">
        <f t="shared" ref="B1148:B1164" si="638">(C1148-H1148)/C1148</f>
        <v>0</v>
      </c>
      <c r="C1148" s="10">
        <v>328</v>
      </c>
      <c r="D1148" s="10">
        <v>328</v>
      </c>
      <c r="E1148" s="14">
        <f t="shared" ref="E1148:E1164" si="639">C1148-C1147</f>
        <v>183</v>
      </c>
      <c r="F1148" s="11">
        <f t="shared" ref="F1148:F1164" si="640">D1148/C1148</f>
        <v>1</v>
      </c>
      <c r="G1148" s="11">
        <f>(D1148-D1147)/E1148</f>
        <v>1</v>
      </c>
      <c r="H1148" s="8">
        <v>328</v>
      </c>
      <c r="I1148" s="15">
        <f>H1148-H1147</f>
        <v>183</v>
      </c>
      <c r="J1148" s="13">
        <v>1</v>
      </c>
      <c r="K1148" s="13">
        <v>1</v>
      </c>
      <c r="L1148" s="7">
        <v>0.41666666666666669</v>
      </c>
      <c r="M1148" s="11">
        <f t="shared" si="636"/>
        <v>4.2145593869731802E-2</v>
      </c>
      <c r="N1148" s="10">
        <v>261</v>
      </c>
      <c r="O1148" s="10">
        <v>250</v>
      </c>
      <c r="P1148" s="14">
        <f t="shared" ref="P1148:P1164" si="641">N1148-N1147</f>
        <v>138</v>
      </c>
      <c r="Q1148" s="11">
        <f t="shared" si="637"/>
        <v>0.95785440613026818</v>
      </c>
      <c r="R1148" s="11">
        <f t="shared" ref="R1148:R1164" si="642">(O1148-O1147)/P1148</f>
        <v>0.93478260869565222</v>
      </c>
      <c r="S1148" s="8">
        <v>250</v>
      </c>
      <c r="T1148" s="15">
        <f t="shared" ref="T1148:T1164" si="643">S1148-S1147</f>
        <v>129</v>
      </c>
      <c r="U1148" s="13">
        <v>1</v>
      </c>
      <c r="V1148" s="13" t="s">
        <v>74</v>
      </c>
      <c r="W1148" s="17"/>
      <c r="X1148" s="17"/>
      <c r="Y1148" s="3"/>
      <c r="Z1148" s="3"/>
      <c r="AA1148" s="3"/>
      <c r="AB1148" s="3"/>
      <c r="AC1148" s="3"/>
      <c r="AD1148" s="17"/>
      <c r="AE1148" s="17"/>
      <c r="AF1148" s="17"/>
      <c r="AG1148" s="17"/>
      <c r="AH1148" s="2"/>
      <c r="AI1148" s="2"/>
      <c r="AJ1148" s="2"/>
      <c r="AK1148" s="2"/>
      <c r="AL1148" s="2"/>
      <c r="AM1148" s="2"/>
      <c r="AN1148" s="2"/>
      <c r="AO1148" s="5"/>
      <c r="AP1148" s="2"/>
      <c r="AQ1148"/>
      <c r="AR1148"/>
      <c r="AS1148"/>
      <c r="AT1148"/>
      <c r="AU1148"/>
      <c r="AV1148"/>
      <c r="AW1148" s="18"/>
    </row>
    <row r="1149" spans="1:49" x14ac:dyDescent="0.25">
      <c r="A1149" s="7">
        <v>0.4375</v>
      </c>
      <c r="B1149" s="11">
        <f t="shared" si="638"/>
        <v>3.5580524344569285E-2</v>
      </c>
      <c r="C1149" s="10">
        <v>534</v>
      </c>
      <c r="D1149" s="10">
        <v>515</v>
      </c>
      <c r="E1149" s="14">
        <f t="shared" si="639"/>
        <v>206</v>
      </c>
      <c r="F1149" s="11">
        <f t="shared" si="640"/>
        <v>0.96441947565543074</v>
      </c>
      <c r="G1149" s="11">
        <f t="shared" ref="G1149:G1164" si="644">(D1149-D1148)/E1149</f>
        <v>0.90776699029126218</v>
      </c>
      <c r="H1149" s="8">
        <v>515</v>
      </c>
      <c r="I1149" s="15">
        <f t="shared" ref="I1149:I1164" si="645">H1149-H1148</f>
        <v>187</v>
      </c>
      <c r="J1149" s="13">
        <v>1</v>
      </c>
      <c r="K1149" s="13">
        <v>1</v>
      </c>
      <c r="L1149" s="7">
        <v>0.4375</v>
      </c>
      <c r="M1149" s="11">
        <f t="shared" si="636"/>
        <v>0.15296803652968036</v>
      </c>
      <c r="N1149" s="10">
        <v>438</v>
      </c>
      <c r="O1149" s="10">
        <v>359</v>
      </c>
      <c r="P1149" s="14">
        <f t="shared" si="641"/>
        <v>177</v>
      </c>
      <c r="Q1149" s="11">
        <f t="shared" si="637"/>
        <v>0.81963470319634701</v>
      </c>
      <c r="R1149" s="11">
        <f t="shared" si="642"/>
        <v>0.61581920903954801</v>
      </c>
      <c r="S1149" s="8">
        <v>371</v>
      </c>
      <c r="T1149" s="15">
        <f t="shared" si="643"/>
        <v>121</v>
      </c>
      <c r="U1149" s="13">
        <v>0.8</v>
      </c>
      <c r="V1149" s="13" t="s">
        <v>74</v>
      </c>
      <c r="W1149" s="17"/>
      <c r="X1149" s="17"/>
      <c r="Y1149" s="3"/>
      <c r="Z1149" s="3"/>
      <c r="AA1149" s="3"/>
      <c r="AB1149" s="3"/>
      <c r="AC1149" s="3"/>
      <c r="AD1149" s="17"/>
      <c r="AE1149" s="17"/>
      <c r="AF1149" s="17"/>
      <c r="AG1149" s="17"/>
      <c r="AH1149" s="2"/>
      <c r="AI1149" s="2"/>
      <c r="AJ1149" s="2"/>
      <c r="AK1149" s="2"/>
      <c r="AL1149" s="2"/>
      <c r="AM1149" s="2"/>
      <c r="AN1149" s="2"/>
      <c r="AO1149" s="5"/>
      <c r="AP1149" s="2"/>
      <c r="AQ1149"/>
      <c r="AR1149"/>
      <c r="AS1149"/>
      <c r="AT1149"/>
      <c r="AU1149"/>
      <c r="AV1149"/>
      <c r="AW1149" s="18"/>
    </row>
    <row r="1150" spans="1:49" x14ac:dyDescent="0.25">
      <c r="A1150" s="7">
        <v>0.45833333333333298</v>
      </c>
      <c r="B1150" s="11">
        <f t="shared" si="638"/>
        <v>6.8741893644617386E-2</v>
      </c>
      <c r="C1150" s="10">
        <v>771</v>
      </c>
      <c r="D1150" s="10">
        <v>715</v>
      </c>
      <c r="E1150" s="14">
        <f t="shared" si="639"/>
        <v>237</v>
      </c>
      <c r="F1150" s="11">
        <f t="shared" si="640"/>
        <v>0.92736705577172507</v>
      </c>
      <c r="G1150" s="11">
        <f t="shared" si="644"/>
        <v>0.84388185654008441</v>
      </c>
      <c r="H1150" s="8">
        <v>718</v>
      </c>
      <c r="I1150" s="15">
        <f t="shared" si="645"/>
        <v>203</v>
      </c>
      <c r="J1150" s="13">
        <v>1</v>
      </c>
      <c r="K1150" s="13">
        <v>1</v>
      </c>
      <c r="L1150" s="7">
        <v>0.45833333333333298</v>
      </c>
      <c r="M1150" s="11">
        <f t="shared" si="636"/>
        <v>0.19230769230769232</v>
      </c>
      <c r="N1150" s="10">
        <v>624</v>
      </c>
      <c r="O1150" s="10">
        <v>477</v>
      </c>
      <c r="P1150" s="14">
        <f t="shared" si="641"/>
        <v>186</v>
      </c>
      <c r="Q1150" s="11">
        <f t="shared" si="637"/>
        <v>0.76442307692307687</v>
      </c>
      <c r="R1150" s="11">
        <f t="shared" si="642"/>
        <v>0.63440860215053763</v>
      </c>
      <c r="S1150" s="8">
        <v>504</v>
      </c>
      <c r="T1150" s="15">
        <f t="shared" si="643"/>
        <v>133</v>
      </c>
      <c r="U1150" s="13">
        <v>0.71</v>
      </c>
      <c r="V1150" s="13" t="s">
        <v>74</v>
      </c>
      <c r="W1150" s="17"/>
      <c r="X1150" s="17"/>
      <c r="Y1150" s="3"/>
      <c r="Z1150" s="3"/>
      <c r="AA1150" s="3"/>
      <c r="AB1150" s="3"/>
      <c r="AC1150" s="3"/>
      <c r="AD1150" s="17"/>
      <c r="AE1150" s="17"/>
      <c r="AF1150" s="17"/>
      <c r="AG1150" s="17"/>
      <c r="AH1150" s="2"/>
      <c r="AI1150" s="2"/>
      <c r="AJ1150" s="2"/>
      <c r="AK1150" s="2"/>
      <c r="AL1150" s="2"/>
      <c r="AM1150" s="2"/>
      <c r="AN1150" s="2"/>
      <c r="AO1150" s="5"/>
      <c r="AP1150" s="2"/>
      <c r="AQ1150"/>
      <c r="AR1150"/>
      <c r="AS1150"/>
      <c r="AT1150"/>
      <c r="AU1150"/>
      <c r="AV1150"/>
      <c r="AW1150" s="18"/>
    </row>
    <row r="1151" spans="1:49" x14ac:dyDescent="0.25">
      <c r="A1151" s="7">
        <v>0.47916666666666669</v>
      </c>
      <c r="B1151" s="11">
        <f t="shared" si="638"/>
        <v>9.3591047812817907E-2</v>
      </c>
      <c r="C1151" s="10">
        <v>983</v>
      </c>
      <c r="D1151" s="10">
        <v>887</v>
      </c>
      <c r="E1151" s="14">
        <f t="shared" si="639"/>
        <v>212</v>
      </c>
      <c r="F1151" s="11">
        <f t="shared" si="640"/>
        <v>0.90233977619532046</v>
      </c>
      <c r="G1151" s="11">
        <f t="shared" si="644"/>
        <v>0.81132075471698117</v>
      </c>
      <c r="H1151" s="8">
        <v>891</v>
      </c>
      <c r="I1151" s="15">
        <f t="shared" si="645"/>
        <v>173</v>
      </c>
      <c r="J1151" s="13">
        <v>0.94940000000000002</v>
      </c>
      <c r="K1151" s="13">
        <v>0.88890000000000002</v>
      </c>
      <c r="L1151" s="7">
        <v>0.47916666666666669</v>
      </c>
      <c r="M1151" s="11">
        <f t="shared" si="636"/>
        <v>0.19676214196762143</v>
      </c>
      <c r="N1151" s="10">
        <v>803</v>
      </c>
      <c r="O1151" s="10">
        <v>584</v>
      </c>
      <c r="P1151" s="14">
        <f t="shared" si="641"/>
        <v>179</v>
      </c>
      <c r="Q1151" s="11">
        <f t="shared" si="637"/>
        <v>0.72727272727272729</v>
      </c>
      <c r="R1151" s="11">
        <f t="shared" si="642"/>
        <v>0.5977653631284916</v>
      </c>
      <c r="S1151" s="8">
        <v>645</v>
      </c>
      <c r="T1151" s="15">
        <f t="shared" si="643"/>
        <v>141</v>
      </c>
      <c r="U1151" s="13">
        <v>0.7177</v>
      </c>
      <c r="V1151" s="13" t="s">
        <v>74</v>
      </c>
      <c r="W1151" s="17"/>
      <c r="X1151" s="17"/>
      <c r="Y1151" s="3"/>
      <c r="Z1151" s="3"/>
      <c r="AA1151" s="3"/>
      <c r="AB1151" s="3"/>
      <c r="AC1151" s="3"/>
      <c r="AD1151" s="17"/>
      <c r="AE1151" s="17"/>
      <c r="AF1151" s="17"/>
      <c r="AG1151" s="17"/>
      <c r="AH1151" s="2"/>
      <c r="AI1151" s="2"/>
      <c r="AJ1151" s="2"/>
      <c r="AK1151" s="2"/>
      <c r="AL1151" s="2"/>
      <c r="AM1151" s="2"/>
      <c r="AN1151" s="2"/>
      <c r="AO1151" s="5"/>
      <c r="AP1151" s="2"/>
      <c r="AQ1151"/>
      <c r="AR1151"/>
      <c r="AS1151"/>
      <c r="AT1151"/>
      <c r="AU1151"/>
      <c r="AV1151"/>
      <c r="AW1151" s="18"/>
    </row>
    <row r="1152" spans="1:49" x14ac:dyDescent="0.25">
      <c r="A1152" s="7">
        <v>0.5</v>
      </c>
      <c r="B1152" s="11">
        <f t="shared" si="638"/>
        <v>9.5890410958904104E-2</v>
      </c>
      <c r="C1152" s="10">
        <v>1168</v>
      </c>
      <c r="D1152" s="10">
        <v>1032</v>
      </c>
      <c r="E1152" s="14">
        <f t="shared" si="639"/>
        <v>185</v>
      </c>
      <c r="F1152" s="11">
        <f t="shared" si="640"/>
        <v>0.88356164383561642</v>
      </c>
      <c r="G1152" s="11">
        <f t="shared" si="644"/>
        <v>0.78378378378378377</v>
      </c>
      <c r="H1152" s="8">
        <v>1056</v>
      </c>
      <c r="I1152" s="15">
        <f t="shared" si="645"/>
        <v>165</v>
      </c>
      <c r="J1152" s="13">
        <v>0.9677</v>
      </c>
      <c r="K1152" s="13">
        <v>0.88890000000000002</v>
      </c>
      <c r="L1152" s="7">
        <v>0.5</v>
      </c>
      <c r="M1152" s="11">
        <f t="shared" si="636"/>
        <v>0.21775025799793601</v>
      </c>
      <c r="N1152" s="10">
        <v>969</v>
      </c>
      <c r="O1152" s="10">
        <v>671</v>
      </c>
      <c r="P1152" s="14">
        <f t="shared" si="641"/>
        <v>166</v>
      </c>
      <c r="Q1152" s="11">
        <f t="shared" si="637"/>
        <v>0.69246646026831782</v>
      </c>
      <c r="R1152" s="11">
        <f t="shared" si="642"/>
        <v>0.52409638554216864</v>
      </c>
      <c r="S1152" s="8">
        <v>758</v>
      </c>
      <c r="T1152" s="15">
        <f t="shared" si="643"/>
        <v>113</v>
      </c>
      <c r="U1152" s="13">
        <v>0.69479999999999997</v>
      </c>
      <c r="V1152" s="13" t="s">
        <v>74</v>
      </c>
      <c r="W1152" s="17"/>
      <c r="X1152" s="17"/>
      <c r="Y1152" s="3"/>
      <c r="Z1152" s="3"/>
      <c r="AA1152" s="3"/>
      <c r="AB1152" s="3"/>
      <c r="AC1152" s="3"/>
      <c r="AD1152" s="17"/>
      <c r="AE1152" s="17"/>
      <c r="AF1152" s="17"/>
      <c r="AG1152" s="17"/>
      <c r="AH1152" s="2"/>
      <c r="AI1152" s="2"/>
      <c r="AJ1152" s="2"/>
      <c r="AK1152" s="2"/>
      <c r="AL1152" s="2"/>
      <c r="AM1152" s="2"/>
      <c r="AN1152" s="2"/>
      <c r="AO1152" s="5"/>
      <c r="AP1152" s="2"/>
      <c r="AQ1152"/>
      <c r="AR1152"/>
      <c r="AS1152"/>
      <c r="AT1152"/>
      <c r="AU1152"/>
      <c r="AV1152"/>
      <c r="AW1152" s="18"/>
    </row>
    <row r="1153" spans="1:49" x14ac:dyDescent="0.25">
      <c r="A1153" s="7">
        <v>0.52222222222222225</v>
      </c>
      <c r="B1153" s="11">
        <f t="shared" si="638"/>
        <v>0.10291858678955453</v>
      </c>
      <c r="C1153" s="10">
        <v>1302</v>
      </c>
      <c r="D1153" s="10">
        <v>1144</v>
      </c>
      <c r="E1153" s="14">
        <f t="shared" si="639"/>
        <v>134</v>
      </c>
      <c r="F1153" s="11">
        <f t="shared" si="640"/>
        <v>0.87864823348694321</v>
      </c>
      <c r="G1153" s="11">
        <f t="shared" si="644"/>
        <v>0.83582089552238803</v>
      </c>
      <c r="H1153" s="8">
        <v>1168</v>
      </c>
      <c r="I1153" s="15">
        <f t="shared" si="645"/>
        <v>112</v>
      </c>
      <c r="J1153" s="13">
        <v>0.95330000000000004</v>
      </c>
      <c r="K1153" s="13">
        <v>0.88890000000000002</v>
      </c>
      <c r="L1153" s="7">
        <v>0.52083333333333337</v>
      </c>
      <c r="M1153" s="11">
        <f t="shared" si="636"/>
        <v>0.23421052631578948</v>
      </c>
      <c r="N1153" s="10">
        <v>1140</v>
      </c>
      <c r="O1153" s="10">
        <v>772</v>
      </c>
      <c r="P1153" s="14">
        <f t="shared" si="641"/>
        <v>171</v>
      </c>
      <c r="Q1153" s="11">
        <f t="shared" si="637"/>
        <v>0.67719298245614035</v>
      </c>
      <c r="R1153" s="11">
        <f t="shared" si="642"/>
        <v>0.59064327485380119</v>
      </c>
      <c r="S1153" s="8">
        <v>873</v>
      </c>
      <c r="T1153" s="15">
        <f t="shared" si="643"/>
        <v>115</v>
      </c>
      <c r="U1153" s="13">
        <v>0.67030000000000001</v>
      </c>
      <c r="V1153" s="13" t="s">
        <v>74</v>
      </c>
      <c r="W1153" s="17"/>
      <c r="X1153" s="17"/>
      <c r="Y1153" s="3"/>
      <c r="Z1153" s="3"/>
      <c r="AA1153" s="3"/>
      <c r="AB1153" s="3"/>
      <c r="AC1153" s="3"/>
      <c r="AD1153" s="17"/>
      <c r="AE1153" s="17"/>
      <c r="AF1153" s="17"/>
      <c r="AG1153" s="17"/>
      <c r="AH1153" s="2"/>
      <c r="AI1153" s="2"/>
      <c r="AJ1153" s="2"/>
      <c r="AK1153" s="2"/>
      <c r="AL1153" s="2"/>
      <c r="AM1153" s="2"/>
      <c r="AN1153" s="2"/>
      <c r="AO1153" s="5"/>
      <c r="AP1153" s="2"/>
      <c r="AQ1153"/>
      <c r="AR1153"/>
      <c r="AS1153"/>
      <c r="AT1153"/>
      <c r="AU1153"/>
      <c r="AV1153"/>
      <c r="AW1153" s="18"/>
    </row>
    <row r="1154" spans="1:49" x14ac:dyDescent="0.25">
      <c r="A1154" s="7">
        <v>0.54166666666666696</v>
      </c>
      <c r="B1154" s="11">
        <f t="shared" si="638"/>
        <v>0.10042134831460674</v>
      </c>
      <c r="C1154" s="10">
        <v>1424</v>
      </c>
      <c r="D1154" s="10">
        <v>1257</v>
      </c>
      <c r="E1154" s="14">
        <f t="shared" si="639"/>
        <v>122</v>
      </c>
      <c r="F1154" s="11">
        <f t="shared" si="640"/>
        <v>0.8827247191011236</v>
      </c>
      <c r="G1154" s="11">
        <f t="shared" si="644"/>
        <v>0.92622950819672134</v>
      </c>
      <c r="H1154" s="8">
        <v>1281</v>
      </c>
      <c r="I1154" s="15">
        <f t="shared" si="645"/>
        <v>113</v>
      </c>
      <c r="J1154" s="13">
        <v>0.93700000000000006</v>
      </c>
      <c r="K1154" s="13">
        <v>0.88890000000000002</v>
      </c>
      <c r="L1154" s="7">
        <v>0.54166666666666696</v>
      </c>
      <c r="M1154" s="11">
        <f t="shared" si="636"/>
        <v>0.22662440570522979</v>
      </c>
      <c r="N1154" s="10">
        <v>1262</v>
      </c>
      <c r="O1154" s="10">
        <v>853</v>
      </c>
      <c r="P1154" s="14">
        <f t="shared" si="641"/>
        <v>122</v>
      </c>
      <c r="Q1154" s="11">
        <f t="shared" si="637"/>
        <v>0.67591125198098256</v>
      </c>
      <c r="R1154" s="11">
        <f t="shared" si="642"/>
        <v>0.66393442622950816</v>
      </c>
      <c r="S1154" s="8">
        <v>976</v>
      </c>
      <c r="T1154" s="15">
        <f t="shared" si="643"/>
        <v>103</v>
      </c>
      <c r="U1154" s="13">
        <v>0.62439999999999996</v>
      </c>
      <c r="V1154" s="13" t="s">
        <v>74</v>
      </c>
      <c r="W1154" s="17"/>
      <c r="X1154" s="17"/>
      <c r="Y1154" s="3"/>
      <c r="Z1154" s="3"/>
      <c r="AA1154" s="3"/>
      <c r="AB1154" s="3"/>
      <c r="AC1154" s="3"/>
      <c r="AD1154" s="17"/>
      <c r="AE1154" s="17"/>
      <c r="AF1154" s="17"/>
      <c r="AG1154" s="17"/>
      <c r="AH1154" s="2"/>
      <c r="AI1154" s="2"/>
      <c r="AJ1154" s="2"/>
      <c r="AK1154" s="2"/>
      <c r="AL1154" s="2"/>
      <c r="AM1154" s="2"/>
      <c r="AN1154" s="2"/>
      <c r="AO1154" s="5"/>
      <c r="AP1154" s="2"/>
      <c r="AQ1154"/>
      <c r="AR1154"/>
      <c r="AS1154"/>
      <c r="AT1154"/>
      <c r="AU1154"/>
      <c r="AV1154"/>
      <c r="AW1154" s="18"/>
    </row>
    <row r="1155" spans="1:49" x14ac:dyDescent="0.25">
      <c r="A1155" s="7">
        <v>0.5625</v>
      </c>
      <c r="B1155" s="11">
        <f t="shared" si="638"/>
        <v>0.1013470173187941</v>
      </c>
      <c r="C1155" s="10">
        <v>1559</v>
      </c>
      <c r="D1155" s="10">
        <v>1376</v>
      </c>
      <c r="E1155" s="14">
        <f t="shared" si="639"/>
        <v>135</v>
      </c>
      <c r="F1155" s="11">
        <f t="shared" si="640"/>
        <v>0.88261706221937142</v>
      </c>
      <c r="G1155" s="11">
        <f t="shared" si="644"/>
        <v>0.88148148148148153</v>
      </c>
      <c r="H1155" s="8">
        <v>1401</v>
      </c>
      <c r="I1155" s="15">
        <f t="shared" si="645"/>
        <v>120</v>
      </c>
      <c r="J1155" s="13">
        <v>0.90410000000000001</v>
      </c>
      <c r="K1155" s="13">
        <v>0.88890000000000002</v>
      </c>
      <c r="L1155" s="7">
        <v>0.5625</v>
      </c>
      <c r="M1155" s="11">
        <f t="shared" si="636"/>
        <v>0.21704871060171921</v>
      </c>
      <c r="N1155" s="10">
        <v>1396</v>
      </c>
      <c r="O1155" s="10">
        <v>967</v>
      </c>
      <c r="P1155" s="14">
        <f t="shared" si="641"/>
        <v>134</v>
      </c>
      <c r="Q1155" s="11">
        <f t="shared" si="637"/>
        <v>0.69269340974212035</v>
      </c>
      <c r="R1155" s="11">
        <f t="shared" si="642"/>
        <v>0.85074626865671643</v>
      </c>
      <c r="S1155" s="8">
        <v>1093</v>
      </c>
      <c r="T1155" s="15">
        <f t="shared" si="643"/>
        <v>117</v>
      </c>
      <c r="U1155" s="13">
        <v>0.61699999999999999</v>
      </c>
      <c r="V1155" s="13" t="s">
        <v>74</v>
      </c>
      <c r="W1155" s="17"/>
      <c r="X1155" s="17"/>
      <c r="Y1155" s="3"/>
      <c r="Z1155" s="3"/>
      <c r="AA1155" s="3"/>
      <c r="AB1155" s="3"/>
      <c r="AC1155" s="3"/>
      <c r="AD1155" s="17"/>
      <c r="AE1155" s="17"/>
      <c r="AF1155" s="17"/>
      <c r="AG1155" s="17"/>
      <c r="AH1155" s="2"/>
      <c r="AI1155" s="2"/>
      <c r="AJ1155" s="2"/>
      <c r="AK1155" s="2"/>
      <c r="AL1155" s="2"/>
      <c r="AM1155" s="2"/>
      <c r="AN1155" s="2"/>
      <c r="AO1155" s="5"/>
      <c r="AP1155" s="2"/>
      <c r="AQ1155"/>
      <c r="AR1155"/>
      <c r="AS1155"/>
      <c r="AT1155"/>
      <c r="AU1155"/>
      <c r="AV1155"/>
      <c r="AW1155" s="18"/>
    </row>
    <row r="1156" spans="1:49" x14ac:dyDescent="0.25">
      <c r="A1156" s="7">
        <v>0.58333333333333337</v>
      </c>
      <c r="B1156" s="11">
        <f t="shared" si="638"/>
        <v>0.10753945061367622</v>
      </c>
      <c r="C1156" s="10">
        <v>1711</v>
      </c>
      <c r="D1156" s="10">
        <v>1496</v>
      </c>
      <c r="E1156" s="14">
        <f t="shared" si="639"/>
        <v>152</v>
      </c>
      <c r="F1156" s="11">
        <f t="shared" si="640"/>
        <v>0.87434248977206308</v>
      </c>
      <c r="G1156" s="11">
        <f t="shared" si="644"/>
        <v>0.78947368421052633</v>
      </c>
      <c r="H1156" s="8">
        <v>1527</v>
      </c>
      <c r="I1156" s="15">
        <f t="shared" si="645"/>
        <v>126</v>
      </c>
      <c r="J1156" s="13">
        <v>0.91190000000000004</v>
      </c>
      <c r="K1156" s="13">
        <v>0.9</v>
      </c>
      <c r="L1156" s="7">
        <v>0.58333333333333337</v>
      </c>
      <c r="M1156" s="11">
        <f t="shared" si="636"/>
        <v>0.21750321750321749</v>
      </c>
      <c r="N1156" s="10">
        <v>1554</v>
      </c>
      <c r="O1156" s="10">
        <v>1072</v>
      </c>
      <c r="P1156" s="14">
        <f t="shared" si="641"/>
        <v>158</v>
      </c>
      <c r="Q1156" s="11">
        <f t="shared" si="637"/>
        <v>0.68983268983268986</v>
      </c>
      <c r="R1156" s="11">
        <f t="shared" si="642"/>
        <v>0.66455696202531644</v>
      </c>
      <c r="S1156" s="8">
        <v>1216</v>
      </c>
      <c r="T1156" s="15">
        <f t="shared" si="643"/>
        <v>123</v>
      </c>
      <c r="U1156" s="13">
        <v>0.60460000000000003</v>
      </c>
      <c r="V1156" s="13">
        <v>1</v>
      </c>
      <c r="W1156" s="17"/>
      <c r="X1156" s="17"/>
      <c r="Y1156" s="3"/>
      <c r="Z1156" s="3"/>
      <c r="AA1156" s="3"/>
      <c r="AB1156" s="3"/>
      <c r="AC1156" s="3"/>
      <c r="AD1156" s="17"/>
      <c r="AE1156" s="17"/>
      <c r="AF1156" s="17"/>
      <c r="AG1156" s="17"/>
      <c r="AH1156" s="2"/>
      <c r="AI1156" s="2"/>
      <c r="AJ1156" s="2"/>
      <c r="AK1156" s="2"/>
      <c r="AL1156" s="2"/>
      <c r="AM1156" s="2"/>
      <c r="AN1156" s="2"/>
      <c r="AO1156" s="5"/>
      <c r="AP1156" s="2"/>
      <c r="AQ1156"/>
      <c r="AR1156"/>
      <c r="AS1156"/>
      <c r="AT1156"/>
      <c r="AU1156"/>
      <c r="AV1156"/>
      <c r="AW1156" s="18"/>
    </row>
    <row r="1157" spans="1:49" x14ac:dyDescent="0.25">
      <c r="A1157" s="7">
        <v>0.60416666666666663</v>
      </c>
      <c r="B1157" s="11">
        <f t="shared" si="638"/>
        <v>0.10731194108364019</v>
      </c>
      <c r="C1157" s="10">
        <v>1901</v>
      </c>
      <c r="D1157" s="10">
        <v>1664</v>
      </c>
      <c r="E1157" s="14">
        <f t="shared" si="639"/>
        <v>190</v>
      </c>
      <c r="F1157" s="11">
        <f t="shared" si="640"/>
        <v>0.87532877432930034</v>
      </c>
      <c r="G1157" s="11">
        <f t="shared" si="644"/>
        <v>0.88421052631578945</v>
      </c>
      <c r="H1157" s="8">
        <v>1697</v>
      </c>
      <c r="I1157" s="15">
        <f t="shared" si="645"/>
        <v>170</v>
      </c>
      <c r="J1157" s="13">
        <v>0.88890000000000002</v>
      </c>
      <c r="K1157" s="13">
        <v>0.9</v>
      </c>
      <c r="L1157" s="7">
        <v>0.60625000000000007</v>
      </c>
      <c r="M1157" s="11">
        <f t="shared" si="636"/>
        <v>0.2136602451838879</v>
      </c>
      <c r="N1157" s="10">
        <v>1713</v>
      </c>
      <c r="O1157" s="10">
        <v>1202</v>
      </c>
      <c r="P1157" s="14">
        <f t="shared" si="641"/>
        <v>159</v>
      </c>
      <c r="Q1157" s="11">
        <f t="shared" si="637"/>
        <v>0.70169293636894337</v>
      </c>
      <c r="R1157" s="11">
        <f t="shared" si="642"/>
        <v>0.8176100628930818</v>
      </c>
      <c r="S1157" s="8">
        <v>1347</v>
      </c>
      <c r="T1157" s="15">
        <f t="shared" si="643"/>
        <v>131</v>
      </c>
      <c r="U1157" s="13">
        <v>0.61299999999999999</v>
      </c>
      <c r="V1157" s="13">
        <v>1</v>
      </c>
      <c r="W1157" s="17"/>
      <c r="X1157" s="17"/>
      <c r="Y1157" s="3"/>
      <c r="Z1157" s="3"/>
      <c r="AA1157" s="3"/>
      <c r="AB1157" s="3"/>
      <c r="AC1157" s="3"/>
      <c r="AD1157" s="17"/>
      <c r="AE1157" s="17"/>
      <c r="AF1157" s="17"/>
      <c r="AG1157" s="17"/>
      <c r="AH1157" s="2"/>
      <c r="AI1157" s="2"/>
      <c r="AJ1157" s="2"/>
      <c r="AK1157" s="2"/>
      <c r="AL1157" s="2"/>
      <c r="AM1157" s="2"/>
      <c r="AN1157" s="2"/>
      <c r="AO1157" s="5"/>
      <c r="AP1157" s="2"/>
      <c r="AQ1157"/>
      <c r="AR1157"/>
      <c r="AS1157"/>
      <c r="AT1157"/>
      <c r="AU1157"/>
      <c r="AV1157"/>
      <c r="AW1157" s="18"/>
    </row>
    <row r="1158" spans="1:49" x14ac:dyDescent="0.25">
      <c r="A1158" s="7">
        <v>0.625</v>
      </c>
      <c r="B1158" s="11">
        <f t="shared" si="638"/>
        <v>0.1000971817298348</v>
      </c>
      <c r="C1158" s="10">
        <v>2058</v>
      </c>
      <c r="D1158" s="10">
        <v>1819</v>
      </c>
      <c r="E1158" s="14">
        <f t="shared" si="639"/>
        <v>157</v>
      </c>
      <c r="F1158" s="11">
        <f t="shared" si="640"/>
        <v>0.88386783284742465</v>
      </c>
      <c r="G1158" s="11">
        <f t="shared" si="644"/>
        <v>0.98726114649681529</v>
      </c>
      <c r="H1158" s="8">
        <v>1852</v>
      </c>
      <c r="I1158" s="15">
        <f t="shared" si="645"/>
        <v>155</v>
      </c>
      <c r="J1158" s="13">
        <v>0.89690000000000003</v>
      </c>
      <c r="K1158" s="13">
        <v>0.91669999999999996</v>
      </c>
      <c r="L1158" s="7">
        <v>0.62916666666666665</v>
      </c>
      <c r="M1158" s="11">
        <f t="shared" si="636"/>
        <v>0.22071837584591358</v>
      </c>
      <c r="N1158" s="10">
        <v>1921</v>
      </c>
      <c r="O1158" s="10">
        <v>1339</v>
      </c>
      <c r="P1158" s="14">
        <f t="shared" si="641"/>
        <v>208</v>
      </c>
      <c r="Q1158" s="11">
        <f t="shared" si="637"/>
        <v>0.69703279541905261</v>
      </c>
      <c r="R1158" s="11">
        <f t="shared" si="642"/>
        <v>0.65865384615384615</v>
      </c>
      <c r="S1158" s="8">
        <v>1497</v>
      </c>
      <c r="T1158" s="15">
        <f t="shared" si="643"/>
        <v>150</v>
      </c>
      <c r="U1158" s="13">
        <v>0.60729999999999995</v>
      </c>
      <c r="V1158" s="13">
        <v>1</v>
      </c>
      <c r="W1158" s="17"/>
      <c r="X1158" s="17"/>
      <c r="Y1158" s="3"/>
      <c r="Z1158" s="3"/>
      <c r="AA1158" s="3"/>
      <c r="AB1158" s="3"/>
      <c r="AC1158" s="3"/>
      <c r="AD1158" s="17"/>
      <c r="AE1158" s="17"/>
      <c r="AF1158" s="17"/>
      <c r="AG1158" s="17"/>
      <c r="AH1158" s="2"/>
      <c r="AI1158" s="2"/>
      <c r="AJ1158" s="2"/>
      <c r="AK1158" s="2"/>
      <c r="AL1158" s="2"/>
      <c r="AM1158" s="2"/>
      <c r="AN1158" s="2"/>
      <c r="AO1158" s="5"/>
      <c r="AP1158" s="2"/>
      <c r="AQ1158"/>
      <c r="AR1158"/>
      <c r="AS1158"/>
      <c r="AT1158"/>
      <c r="AU1158"/>
      <c r="AV1158"/>
      <c r="AW1158" s="18"/>
    </row>
    <row r="1159" spans="1:49" x14ac:dyDescent="0.25">
      <c r="A1159" s="7">
        <v>0.65069444444444446</v>
      </c>
      <c r="B1159" s="11">
        <f t="shared" si="638"/>
        <v>0.10510248582642825</v>
      </c>
      <c r="C1159" s="10">
        <v>2293</v>
      </c>
      <c r="D1159" s="10">
        <v>2018</v>
      </c>
      <c r="E1159" s="14">
        <f t="shared" si="639"/>
        <v>235</v>
      </c>
      <c r="F1159" s="11">
        <f t="shared" si="640"/>
        <v>0.88006977758395111</v>
      </c>
      <c r="G1159" s="11">
        <f t="shared" si="644"/>
        <v>0.84680851063829787</v>
      </c>
      <c r="H1159" s="8">
        <v>2052</v>
      </c>
      <c r="I1159" s="15">
        <f t="shared" si="645"/>
        <v>200</v>
      </c>
      <c r="J1159" s="13">
        <v>0.89100000000000001</v>
      </c>
      <c r="K1159" s="13">
        <v>0.91669999999999996</v>
      </c>
      <c r="L1159" s="7">
        <v>0.64583333333333337</v>
      </c>
      <c r="M1159" s="11">
        <f t="shared" si="636"/>
        <v>0.22135543637250121</v>
      </c>
      <c r="N1159" s="10">
        <v>2051</v>
      </c>
      <c r="O1159" s="10">
        <v>1424</v>
      </c>
      <c r="P1159" s="14">
        <f t="shared" si="641"/>
        <v>130</v>
      </c>
      <c r="Q1159" s="11">
        <f t="shared" si="637"/>
        <v>0.69429546562652367</v>
      </c>
      <c r="R1159" s="11">
        <f t="shared" si="642"/>
        <v>0.65384615384615385</v>
      </c>
      <c r="S1159" s="8">
        <v>1597</v>
      </c>
      <c r="T1159" s="15">
        <f t="shared" si="643"/>
        <v>100</v>
      </c>
      <c r="U1159" s="13">
        <v>0.61380000000000001</v>
      </c>
      <c r="V1159" s="13">
        <v>1</v>
      </c>
      <c r="W1159" s="17"/>
      <c r="X1159" s="17"/>
      <c r="Y1159" s="3"/>
      <c r="Z1159" s="3"/>
      <c r="AA1159" s="3"/>
      <c r="AB1159" s="3"/>
      <c r="AC1159" s="3"/>
      <c r="AD1159" s="17"/>
      <c r="AE1159" s="17"/>
      <c r="AF1159" s="17"/>
      <c r="AG1159" s="17"/>
      <c r="AH1159" s="2"/>
      <c r="AI1159" s="2"/>
      <c r="AJ1159" s="2"/>
      <c r="AK1159" s="2"/>
      <c r="AL1159" s="2"/>
      <c r="AM1159" s="2"/>
      <c r="AN1159" s="2"/>
      <c r="AO1159" s="5"/>
      <c r="AP1159" s="2"/>
      <c r="AQ1159"/>
      <c r="AR1159"/>
      <c r="AS1159"/>
      <c r="AT1159"/>
      <c r="AU1159"/>
      <c r="AV1159"/>
      <c r="AW1159" s="18"/>
    </row>
    <row r="1160" spans="1:49" x14ac:dyDescent="0.25">
      <c r="A1160" s="7">
        <v>0.66666666666666663</v>
      </c>
      <c r="B1160" s="11">
        <f t="shared" si="638"/>
        <v>0.11115569823434993</v>
      </c>
      <c r="C1160" s="10">
        <v>2492</v>
      </c>
      <c r="D1160" s="10">
        <v>2166</v>
      </c>
      <c r="E1160" s="14">
        <f t="shared" si="639"/>
        <v>199</v>
      </c>
      <c r="F1160" s="11">
        <f t="shared" si="640"/>
        <v>0.8691813804173355</v>
      </c>
      <c r="G1160" s="11">
        <f t="shared" si="644"/>
        <v>0.74371859296482412</v>
      </c>
      <c r="H1160" s="8">
        <v>2215</v>
      </c>
      <c r="I1160" s="15">
        <f t="shared" si="645"/>
        <v>163</v>
      </c>
      <c r="J1160" s="13">
        <v>0.89090000000000003</v>
      </c>
      <c r="K1160" s="13">
        <v>0.92859999999999998</v>
      </c>
      <c r="L1160" s="7">
        <v>0.66666666666666663</v>
      </c>
      <c r="M1160" s="11">
        <f t="shared" si="636"/>
        <v>0.22577777777777777</v>
      </c>
      <c r="N1160" s="10">
        <v>2250</v>
      </c>
      <c r="O1160" s="10">
        <v>1552</v>
      </c>
      <c r="P1160" s="14">
        <f t="shared" si="641"/>
        <v>199</v>
      </c>
      <c r="Q1160" s="11">
        <f t="shared" si="637"/>
        <v>0.68977777777777782</v>
      </c>
      <c r="R1160" s="11">
        <f t="shared" si="642"/>
        <v>0.64321608040201006</v>
      </c>
      <c r="S1160" s="8">
        <v>1742</v>
      </c>
      <c r="T1160" s="15">
        <f t="shared" si="643"/>
        <v>145</v>
      </c>
      <c r="U1160" s="13">
        <v>0.62629999999999997</v>
      </c>
      <c r="V1160" s="13">
        <v>1</v>
      </c>
      <c r="W1160" s="17"/>
      <c r="X1160" s="17"/>
      <c r="Y1160" s="3"/>
      <c r="Z1160" s="3"/>
      <c r="AA1160" s="3"/>
      <c r="AB1160" s="3"/>
      <c r="AC1160" s="3"/>
      <c r="AD1160" s="17"/>
      <c r="AE1160" s="17"/>
      <c r="AF1160" s="17"/>
      <c r="AG1160" s="17"/>
      <c r="AH1160" s="2"/>
      <c r="AI1160" s="2"/>
      <c r="AJ1160" s="2"/>
      <c r="AK1160" s="2"/>
      <c r="AL1160" s="2"/>
      <c r="AM1160" s="2"/>
      <c r="AN1160" s="2"/>
      <c r="AO1160" s="5"/>
      <c r="AP1160" s="2"/>
      <c r="AQ1160"/>
      <c r="AR1160"/>
      <c r="AS1160"/>
      <c r="AT1160"/>
      <c r="AU1160"/>
      <c r="AV1160"/>
      <c r="AW1160" s="18"/>
    </row>
    <row r="1161" spans="1:49" x14ac:dyDescent="0.25">
      <c r="A1161" s="7">
        <v>0.6875</v>
      </c>
      <c r="B1161" s="11">
        <f t="shared" si="638"/>
        <v>0.10886644219977554</v>
      </c>
      <c r="C1161" s="10">
        <v>2673</v>
      </c>
      <c r="D1161" s="10">
        <v>2331</v>
      </c>
      <c r="E1161" s="14">
        <f t="shared" si="639"/>
        <v>181</v>
      </c>
      <c r="F1161" s="11">
        <f t="shared" si="640"/>
        <v>0.87205387205387208</v>
      </c>
      <c r="G1161" s="11">
        <f t="shared" si="644"/>
        <v>0.91160220994475138</v>
      </c>
      <c r="H1161" s="8">
        <v>2382</v>
      </c>
      <c r="I1161" s="15">
        <f t="shared" si="645"/>
        <v>167</v>
      </c>
      <c r="J1161" s="13">
        <v>0.89790000000000003</v>
      </c>
      <c r="K1161" s="13">
        <v>0.9375</v>
      </c>
      <c r="L1161" s="7">
        <v>0.6875</v>
      </c>
      <c r="M1161" s="11">
        <f t="shared" si="636"/>
        <v>0.23393739703459637</v>
      </c>
      <c r="N1161" s="10">
        <v>2428</v>
      </c>
      <c r="O1161" s="10">
        <v>1639</v>
      </c>
      <c r="P1161" s="14">
        <f t="shared" si="641"/>
        <v>178</v>
      </c>
      <c r="Q1161" s="11">
        <f t="shared" si="637"/>
        <v>0.6750411861614497</v>
      </c>
      <c r="R1161" s="11">
        <f t="shared" si="642"/>
        <v>0.4887640449438202</v>
      </c>
      <c r="S1161" s="8">
        <v>1860</v>
      </c>
      <c r="T1161" s="15">
        <f t="shared" si="643"/>
        <v>118</v>
      </c>
      <c r="U1161" s="13">
        <v>0.62690000000000001</v>
      </c>
      <c r="V1161" s="13">
        <v>1</v>
      </c>
      <c r="W1161" s="17"/>
      <c r="X1161" s="17"/>
      <c r="Y1161" s="3"/>
      <c r="Z1161" s="3"/>
      <c r="AA1161" s="3"/>
      <c r="AB1161" s="3"/>
      <c r="AC1161" s="3"/>
      <c r="AD1161" s="17"/>
      <c r="AE1161" s="17"/>
      <c r="AF1161" s="17"/>
      <c r="AG1161" s="17"/>
      <c r="AH1161" s="2"/>
      <c r="AI1161" s="2"/>
      <c r="AJ1161" s="2"/>
      <c r="AK1161" s="2"/>
      <c r="AL1161" s="2"/>
      <c r="AM1161" s="2"/>
      <c r="AN1161" s="2"/>
      <c r="AO1161" s="5"/>
      <c r="AP1161" s="2"/>
      <c r="AQ1161"/>
      <c r="AR1161"/>
      <c r="AS1161"/>
      <c r="AT1161"/>
      <c r="AU1161"/>
      <c r="AV1161"/>
      <c r="AW1161" s="18"/>
    </row>
    <row r="1162" spans="1:49" x14ac:dyDescent="0.25">
      <c r="A1162" s="7">
        <v>0.70833333333333337</v>
      </c>
      <c r="B1162" s="11">
        <f t="shared" si="638"/>
        <v>0.11222375690607735</v>
      </c>
      <c r="C1162" s="10">
        <v>2896</v>
      </c>
      <c r="D1162" s="10">
        <v>2507</v>
      </c>
      <c r="E1162" s="14">
        <f t="shared" si="639"/>
        <v>223</v>
      </c>
      <c r="F1162" s="11">
        <f t="shared" si="640"/>
        <v>0.86567679558011046</v>
      </c>
      <c r="G1162" s="11">
        <f t="shared" si="644"/>
        <v>0.78923766816143492</v>
      </c>
      <c r="H1162" s="8">
        <v>2571</v>
      </c>
      <c r="I1162" s="15">
        <f t="shared" si="645"/>
        <v>189</v>
      </c>
      <c r="J1162" s="13">
        <v>0.9012</v>
      </c>
      <c r="K1162" s="13">
        <v>0.83330000000000004</v>
      </c>
      <c r="L1162" s="7">
        <v>0.70833333333333337</v>
      </c>
      <c r="M1162" s="11">
        <f t="shared" si="636"/>
        <v>0.23201856148491878</v>
      </c>
      <c r="N1162" s="10">
        <v>2586</v>
      </c>
      <c r="O1162" s="10">
        <v>1722</v>
      </c>
      <c r="P1162" s="14">
        <f t="shared" si="641"/>
        <v>158</v>
      </c>
      <c r="Q1162" s="11">
        <f t="shared" si="637"/>
        <v>0.66589327146171695</v>
      </c>
      <c r="R1162" s="11">
        <f t="shared" si="642"/>
        <v>0.52531645569620256</v>
      </c>
      <c r="S1162" s="8">
        <v>1986</v>
      </c>
      <c r="T1162" s="15">
        <f t="shared" si="643"/>
        <v>126</v>
      </c>
      <c r="U1162" s="13">
        <v>0.6</v>
      </c>
      <c r="V1162" s="13">
        <v>0.85709999999999997</v>
      </c>
      <c r="W1162" s="17"/>
      <c r="X1162" s="17"/>
      <c r="Y1162" s="3"/>
      <c r="Z1162" s="3"/>
      <c r="AA1162" s="3"/>
      <c r="AB1162" s="3"/>
      <c r="AC1162" s="3"/>
      <c r="AD1162" s="17"/>
      <c r="AE1162" s="17"/>
      <c r="AF1162" s="17"/>
      <c r="AG1162" s="17"/>
      <c r="AH1162" s="2"/>
      <c r="AI1162" s="2"/>
      <c r="AJ1162" s="2"/>
      <c r="AK1162" s="2"/>
      <c r="AL1162" s="2"/>
      <c r="AM1162" s="2"/>
      <c r="AN1162" s="2"/>
      <c r="AO1162" s="5"/>
      <c r="AP1162" s="2"/>
      <c r="AQ1162"/>
      <c r="AR1162"/>
      <c r="AS1162"/>
      <c r="AT1162"/>
      <c r="AU1162"/>
      <c r="AV1162"/>
      <c r="AW1162" s="18"/>
    </row>
    <row r="1163" spans="1:49" x14ac:dyDescent="0.25">
      <c r="A1163" s="7">
        <v>0.72916666666666663</v>
      </c>
      <c r="B1163" s="11">
        <f t="shared" si="638"/>
        <v>0.11235955056179775</v>
      </c>
      <c r="C1163" s="10">
        <v>3026</v>
      </c>
      <c r="D1163" s="10">
        <v>2608</v>
      </c>
      <c r="E1163" s="14">
        <f t="shared" si="639"/>
        <v>130</v>
      </c>
      <c r="F1163" s="11">
        <f t="shared" si="640"/>
        <v>0.86186384666226046</v>
      </c>
      <c r="G1163" s="11">
        <f t="shared" si="644"/>
        <v>0.77692307692307694</v>
      </c>
      <c r="H1163" s="8">
        <v>2686</v>
      </c>
      <c r="I1163" s="15">
        <f t="shared" si="645"/>
        <v>115</v>
      </c>
      <c r="J1163" s="13">
        <v>0.9042</v>
      </c>
      <c r="K1163" s="13">
        <v>0.84209999999999996</v>
      </c>
      <c r="L1163" s="7">
        <v>0.72916666666666663</v>
      </c>
      <c r="M1163" s="11">
        <f t="shared" si="636"/>
        <v>0.22947829259394381</v>
      </c>
      <c r="N1163" s="10">
        <v>2741</v>
      </c>
      <c r="O1163" s="10">
        <v>1839</v>
      </c>
      <c r="P1163" s="14">
        <f t="shared" si="641"/>
        <v>155</v>
      </c>
      <c r="Q1163" s="11">
        <f t="shared" si="637"/>
        <v>0.67092302079533017</v>
      </c>
      <c r="R1163" s="11">
        <f t="shared" si="642"/>
        <v>0.75483870967741939</v>
      </c>
      <c r="S1163" s="8">
        <v>2112</v>
      </c>
      <c r="T1163" s="15">
        <f t="shared" si="643"/>
        <v>126</v>
      </c>
      <c r="U1163" s="13">
        <v>0.60919999999999996</v>
      </c>
      <c r="V1163" s="13">
        <v>0.85709999999999997</v>
      </c>
      <c r="W1163" s="17"/>
      <c r="X1163" s="17"/>
      <c r="Y1163" s="3"/>
      <c r="Z1163" s="3"/>
      <c r="AA1163" s="3"/>
      <c r="AB1163" s="3"/>
      <c r="AC1163" s="3"/>
      <c r="AD1163" s="17"/>
      <c r="AE1163" s="17"/>
      <c r="AF1163" s="17"/>
      <c r="AG1163" s="17"/>
      <c r="AH1163" s="2"/>
      <c r="AI1163" s="2"/>
      <c r="AJ1163" s="2"/>
      <c r="AK1163" s="2"/>
      <c r="AL1163" s="2"/>
      <c r="AM1163" s="2"/>
      <c r="AN1163" s="2"/>
      <c r="AO1163" s="5"/>
      <c r="AP1163" s="2"/>
      <c r="AQ1163"/>
      <c r="AR1163"/>
      <c r="AS1163"/>
      <c r="AT1163"/>
      <c r="AU1163"/>
      <c r="AV1163"/>
      <c r="AW1163" s="18"/>
    </row>
    <row r="1164" spans="1:49" x14ac:dyDescent="0.25">
      <c r="A1164" s="7">
        <v>0.75</v>
      </c>
      <c r="B1164" s="11">
        <f t="shared" si="638"/>
        <v>0.11150499516596842</v>
      </c>
      <c r="C1164" s="10">
        <v>3103</v>
      </c>
      <c r="D1164" s="10">
        <v>2679</v>
      </c>
      <c r="E1164" s="14">
        <f t="shared" si="639"/>
        <v>77</v>
      </c>
      <c r="F1164" s="11">
        <f t="shared" si="640"/>
        <v>0.8633580406058653</v>
      </c>
      <c r="G1164" s="11">
        <f t="shared" si="644"/>
        <v>0.92207792207792205</v>
      </c>
      <c r="H1164" s="8">
        <v>2757</v>
      </c>
      <c r="I1164" s="15">
        <f t="shared" si="645"/>
        <v>71</v>
      </c>
      <c r="J1164" s="13">
        <v>0.89849999999999997</v>
      </c>
      <c r="K1164" s="13">
        <v>0.84209999999999996</v>
      </c>
      <c r="L1164" s="7">
        <v>0.75</v>
      </c>
      <c r="M1164" s="11">
        <f t="shared" si="636"/>
        <v>0.23252546540217772</v>
      </c>
      <c r="N1164" s="10">
        <v>2847</v>
      </c>
      <c r="O1164" s="10">
        <v>1910</v>
      </c>
      <c r="P1164" s="14">
        <f t="shared" si="641"/>
        <v>106</v>
      </c>
      <c r="Q1164" s="11">
        <f t="shared" si="637"/>
        <v>0.6708816297857394</v>
      </c>
      <c r="R1164" s="11">
        <f t="shared" si="642"/>
        <v>0.66981132075471694</v>
      </c>
      <c r="S1164" s="8">
        <v>2185</v>
      </c>
      <c r="T1164" s="15">
        <f t="shared" si="643"/>
        <v>73</v>
      </c>
      <c r="U1164" s="13">
        <v>0.61119999999999997</v>
      </c>
      <c r="V1164" s="13">
        <v>0.85709999999999997</v>
      </c>
      <c r="W1164" s="17"/>
      <c r="X1164" s="17"/>
      <c r="Y1164" s="3"/>
      <c r="Z1164" s="3"/>
      <c r="AA1164" s="3"/>
      <c r="AB1164" s="3"/>
      <c r="AC1164" s="3"/>
      <c r="AD1164" s="17"/>
      <c r="AE1164" s="17"/>
      <c r="AF1164" s="17"/>
      <c r="AG1164" s="17"/>
      <c r="AH1164" s="2"/>
      <c r="AI1164" s="2"/>
      <c r="AJ1164" s="2"/>
      <c r="AK1164" s="2"/>
      <c r="AL1164" s="2"/>
      <c r="AM1164" s="2"/>
      <c r="AN1164" s="2"/>
      <c r="AO1164" s="5"/>
      <c r="AP1164" s="2"/>
      <c r="AQ1164"/>
      <c r="AR1164"/>
      <c r="AS1164"/>
      <c r="AT1164"/>
      <c r="AU1164"/>
      <c r="AV1164"/>
      <c r="AW1164" s="18"/>
    </row>
    <row r="1165" spans="1:49" x14ac:dyDescent="0.25">
      <c r="A1165" s="17"/>
      <c r="B1165" s="17"/>
      <c r="C1165" s="17"/>
      <c r="D1165" s="17">
        <f>D1160-D1159</f>
        <v>148</v>
      </c>
      <c r="E1165" s="17"/>
      <c r="F1165" s="2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3"/>
      <c r="Z1165" s="3"/>
      <c r="AA1165" s="3"/>
      <c r="AB1165" s="3"/>
      <c r="AC1165" s="3"/>
      <c r="AD1165" s="17"/>
      <c r="AE1165" s="17"/>
      <c r="AF1165" s="17"/>
      <c r="AG1165" s="17"/>
      <c r="AH1165" s="2"/>
      <c r="AI1165" s="2"/>
      <c r="AJ1165" s="2"/>
      <c r="AK1165" s="2"/>
      <c r="AL1165" s="2"/>
      <c r="AM1165" s="2"/>
      <c r="AN1165" s="2"/>
      <c r="AO1165" s="5"/>
      <c r="AP1165" s="2"/>
      <c r="AQ1165" s="18"/>
      <c r="AR1165" s="18"/>
      <c r="AS1165" s="18"/>
      <c r="AT1165" s="18"/>
      <c r="AU1165" s="18"/>
      <c r="AV1165" s="18"/>
      <c r="AW1165" s="18"/>
    </row>
    <row r="1166" spans="1:49" x14ac:dyDescent="0.25">
      <c r="A1166" s="17"/>
      <c r="B1166" s="17"/>
      <c r="C1166" s="17"/>
      <c r="D1166" s="17"/>
      <c r="E1166" s="17"/>
      <c r="F1166" s="2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3"/>
      <c r="Z1166" s="3"/>
      <c r="AA1166" s="3"/>
      <c r="AB1166" s="3"/>
      <c r="AC1166" s="3"/>
      <c r="AD1166" s="17"/>
      <c r="AE1166" s="17"/>
      <c r="AF1166" s="17"/>
      <c r="AG1166" s="17"/>
      <c r="AH1166" s="2"/>
      <c r="AI1166" s="2"/>
      <c r="AJ1166" s="2"/>
      <c r="AK1166" s="2"/>
      <c r="AL1166" s="2"/>
      <c r="AM1166" s="2"/>
      <c r="AN1166" s="2"/>
      <c r="AO1166" s="5"/>
      <c r="AP1166" s="2"/>
      <c r="AQ1166" s="18"/>
      <c r="AR1166" s="18"/>
      <c r="AS1166" s="18"/>
      <c r="AT1166" s="18"/>
      <c r="AU1166" s="18"/>
      <c r="AV1166" s="18"/>
      <c r="AW1166" s="18"/>
    </row>
    <row r="1167" spans="1:49" x14ac:dyDescent="0.25">
      <c r="A1167" s="35">
        <v>43841</v>
      </c>
      <c r="B1167" s="36"/>
      <c r="C1167" s="36"/>
      <c r="D1167" s="36"/>
      <c r="E1167" s="36"/>
      <c r="F1167" s="36"/>
      <c r="G1167" s="37"/>
      <c r="H1167" s="17"/>
      <c r="I1167" s="17"/>
      <c r="J1167" s="17"/>
      <c r="K1167" s="17"/>
      <c r="L1167" s="35">
        <v>43837</v>
      </c>
      <c r="M1167" s="36"/>
      <c r="N1167" s="36"/>
      <c r="O1167" s="36"/>
      <c r="P1167" s="36"/>
      <c r="Q1167" s="36"/>
      <c r="R1167" s="37"/>
      <c r="S1167" s="17"/>
      <c r="T1167" s="17"/>
      <c r="U1167" s="17"/>
      <c r="V1167" s="17"/>
      <c r="W1167" s="17"/>
      <c r="X1167" s="17"/>
      <c r="Y1167" s="3"/>
      <c r="Z1167" s="3"/>
      <c r="AA1167" s="3"/>
      <c r="AB1167" s="3"/>
      <c r="AC1167" s="3"/>
      <c r="AD1167" s="17"/>
      <c r="AE1167" s="17"/>
      <c r="AF1167" s="17"/>
      <c r="AG1167" s="17"/>
      <c r="AH1167" s="2"/>
      <c r="AI1167" s="2"/>
      <c r="AJ1167" s="2"/>
      <c r="AK1167" s="2"/>
      <c r="AL1167" s="2"/>
      <c r="AM1167" s="2"/>
      <c r="AN1167" s="2"/>
      <c r="AO1167" s="5"/>
      <c r="AP1167" s="2"/>
      <c r="AQ1167" s="18"/>
      <c r="AR1167" s="18"/>
      <c r="AS1167" s="18"/>
      <c r="AT1167" s="18"/>
      <c r="AU1167" s="18"/>
      <c r="AV1167" s="18"/>
      <c r="AW1167" s="18"/>
    </row>
    <row r="1168" spans="1:49" ht="24" x14ac:dyDescent="0.25">
      <c r="A1168" s="38" t="s">
        <v>72</v>
      </c>
      <c r="B1168" s="39"/>
      <c r="C1168" s="39"/>
      <c r="D1168" s="39"/>
      <c r="E1168" s="39"/>
      <c r="F1168" s="39"/>
      <c r="G1168" s="40"/>
      <c r="H1168" s="18"/>
      <c r="I1168" s="18"/>
      <c r="J1168" s="18"/>
      <c r="K1168" s="18"/>
      <c r="L1168" s="38" t="s">
        <v>78</v>
      </c>
      <c r="M1168" s="43"/>
      <c r="N1168" s="43"/>
      <c r="O1168" s="43"/>
      <c r="P1168" s="43"/>
      <c r="Q1168" s="43"/>
      <c r="R1168" s="44"/>
      <c r="S1168" s="18"/>
      <c r="T1168" s="18"/>
      <c r="U1168" s="18"/>
      <c r="V1168" s="18"/>
      <c r="W1168" s="17"/>
      <c r="X1168" s="17"/>
      <c r="Y1168" s="3"/>
      <c r="Z1168" s="3"/>
      <c r="AA1168" s="3"/>
      <c r="AB1168" s="3"/>
      <c r="AC1168" s="3"/>
      <c r="AD1168" s="17"/>
      <c r="AE1168" s="17"/>
      <c r="AF1168" s="17"/>
      <c r="AG1168" s="17"/>
      <c r="AH1168" s="2"/>
      <c r="AI1168" s="2"/>
      <c r="AJ1168" s="2"/>
      <c r="AK1168" s="2"/>
      <c r="AL1168" s="2"/>
      <c r="AM1168" s="2"/>
      <c r="AN1168" s="2"/>
      <c r="AO1168" s="5"/>
      <c r="AP1168" s="2"/>
      <c r="AQ1168" s="18"/>
      <c r="AR1168" s="18"/>
      <c r="AS1168" s="18"/>
      <c r="AT1168" s="18"/>
      <c r="AU1168" s="18"/>
      <c r="AV1168" s="18"/>
      <c r="AW1168" s="18"/>
    </row>
    <row r="1169" spans="1:49" x14ac:dyDescent="0.25">
      <c r="A1169" s="9" t="s">
        <v>0</v>
      </c>
      <c r="B1169" s="16" t="s">
        <v>70</v>
      </c>
      <c r="C1169" s="9" t="s">
        <v>1</v>
      </c>
      <c r="D1169" s="9" t="s">
        <v>2</v>
      </c>
      <c r="E1169" s="9" t="s">
        <v>3</v>
      </c>
      <c r="F1169" s="9" t="s">
        <v>4</v>
      </c>
      <c r="G1169" s="9" t="s">
        <v>5</v>
      </c>
      <c r="H1169" s="6" t="s">
        <v>6</v>
      </c>
      <c r="I1169" s="9" t="s">
        <v>7</v>
      </c>
      <c r="J1169" s="9" t="s">
        <v>8</v>
      </c>
      <c r="K1169" s="9" t="s">
        <v>71</v>
      </c>
      <c r="L1169" s="9" t="s">
        <v>0</v>
      </c>
      <c r="M1169" s="16" t="s">
        <v>70</v>
      </c>
      <c r="N1169" s="9" t="s">
        <v>1</v>
      </c>
      <c r="O1169" s="9" t="s">
        <v>2</v>
      </c>
      <c r="P1169" s="9" t="s">
        <v>3</v>
      </c>
      <c r="Q1169" s="9" t="s">
        <v>4</v>
      </c>
      <c r="R1169" s="9" t="s">
        <v>5</v>
      </c>
      <c r="S1169" s="6" t="s">
        <v>6</v>
      </c>
      <c r="T1169" s="9" t="s">
        <v>7</v>
      </c>
      <c r="U1169" s="9" t="s">
        <v>8</v>
      </c>
      <c r="V1169" s="9" t="s">
        <v>71</v>
      </c>
      <c r="W1169" s="17"/>
      <c r="X1169" s="17"/>
      <c r="Y1169" s="3"/>
      <c r="Z1169" s="3"/>
      <c r="AA1169" s="3"/>
      <c r="AB1169" s="3"/>
      <c r="AC1169" s="3"/>
      <c r="AD1169" s="17"/>
      <c r="AE1169" s="17"/>
      <c r="AF1169" s="17"/>
      <c r="AG1169" s="17"/>
      <c r="AH1169" s="2"/>
      <c r="AI1169" s="2"/>
      <c r="AJ1169" s="2"/>
      <c r="AK1169" s="2"/>
      <c r="AL1169" s="2"/>
      <c r="AM1169" s="2"/>
      <c r="AN1169" s="2"/>
      <c r="AO1169" s="23"/>
      <c r="AP1169" s="2"/>
      <c r="AQ1169" s="18"/>
      <c r="AR1169" s="18"/>
      <c r="AS1169" s="18"/>
      <c r="AT1169" s="18"/>
      <c r="AU1169" s="18"/>
      <c r="AV1169" s="18"/>
      <c r="AW1169" s="18"/>
    </row>
    <row r="1170" spans="1:49" x14ac:dyDescent="0.25">
      <c r="A1170" s="7">
        <v>0.39583333333333331</v>
      </c>
      <c r="B1170" s="11">
        <f>(C1170-H1170)/C1170</f>
        <v>0</v>
      </c>
      <c r="C1170" s="10">
        <v>66</v>
      </c>
      <c r="D1170" s="10">
        <v>66</v>
      </c>
      <c r="E1170" s="10">
        <v>66</v>
      </c>
      <c r="F1170" s="11">
        <f>D1170/C1170</f>
        <v>1</v>
      </c>
      <c r="G1170" s="12">
        <f>D1170/E1170</f>
        <v>1</v>
      </c>
      <c r="H1170" s="8">
        <v>66</v>
      </c>
      <c r="I1170" s="15">
        <f>H1170</f>
        <v>66</v>
      </c>
      <c r="J1170" s="13">
        <v>1</v>
      </c>
      <c r="K1170" s="13" t="s">
        <v>74</v>
      </c>
      <c r="L1170" s="7">
        <v>0.39583333333333331</v>
      </c>
      <c r="M1170" s="11">
        <f t="shared" ref="M1170:M1171" si="646">(N1170-S1170)/N1170</f>
        <v>2.6737967914438502E-2</v>
      </c>
      <c r="N1170" s="10">
        <v>187</v>
      </c>
      <c r="O1170" s="10">
        <v>182</v>
      </c>
      <c r="P1170" s="10">
        <v>187</v>
      </c>
      <c r="Q1170" s="11">
        <v>0.9732620320855615</v>
      </c>
      <c r="R1170" s="12">
        <v>0.9732620320855615</v>
      </c>
      <c r="S1170" s="8">
        <v>182</v>
      </c>
      <c r="T1170" s="15">
        <v>182</v>
      </c>
      <c r="U1170" s="13">
        <v>1</v>
      </c>
      <c r="V1170" s="13" t="s">
        <v>74</v>
      </c>
      <c r="W1170" s="17"/>
      <c r="X1170" s="17"/>
      <c r="Y1170" s="3"/>
      <c r="Z1170" s="3"/>
      <c r="AA1170" s="3"/>
      <c r="AB1170" s="3"/>
      <c r="AC1170" s="3"/>
      <c r="AD1170" s="17"/>
      <c r="AE1170" s="17"/>
      <c r="AF1170" s="17"/>
      <c r="AG1170" s="17"/>
      <c r="AH1170" s="2"/>
      <c r="AI1170" s="2"/>
      <c r="AJ1170" s="2"/>
      <c r="AK1170" s="2"/>
      <c r="AL1170" s="2"/>
      <c r="AM1170" s="2"/>
      <c r="AN1170" s="2"/>
      <c r="AO1170" s="5"/>
      <c r="AP1170" s="2"/>
      <c r="AQ1170" s="18"/>
      <c r="AR1170" s="18"/>
      <c r="AS1170" s="18"/>
      <c r="AT1170" s="18"/>
      <c r="AU1170" s="18"/>
      <c r="AV1170" s="18"/>
      <c r="AW1170" s="18"/>
    </row>
    <row r="1171" spans="1:49" x14ac:dyDescent="0.25">
      <c r="A1171" s="7">
        <v>0.41666666666666669</v>
      </c>
      <c r="B1171" s="11">
        <f t="shared" ref="B1171:B1187" si="647">(C1171-H1171)/C1171</f>
        <v>1.1904761904761904E-2</v>
      </c>
      <c r="C1171" s="10">
        <v>168</v>
      </c>
      <c r="D1171" s="10">
        <v>166</v>
      </c>
      <c r="E1171" s="14">
        <f>C1171-C1170</f>
        <v>102</v>
      </c>
      <c r="F1171" s="11">
        <f t="shared" ref="F1171:F1187" si="648">D1171/C1171</f>
        <v>0.98809523809523814</v>
      </c>
      <c r="G1171" s="11">
        <f>(D1171-D1170)/E1171</f>
        <v>0.98039215686274506</v>
      </c>
      <c r="H1171" s="8">
        <v>166</v>
      </c>
      <c r="I1171" s="15">
        <f>H1171-H1170</f>
        <v>100</v>
      </c>
      <c r="J1171" s="13">
        <v>1</v>
      </c>
      <c r="K1171" s="13">
        <v>1</v>
      </c>
      <c r="L1171" s="7">
        <v>0.41666666666666669</v>
      </c>
      <c r="M1171" s="11">
        <f t="shared" si="646"/>
        <v>0.14155251141552511</v>
      </c>
      <c r="N1171" s="10">
        <v>438</v>
      </c>
      <c r="O1171" s="10">
        <v>371</v>
      </c>
      <c r="P1171" s="14">
        <v>251</v>
      </c>
      <c r="Q1171" s="11">
        <v>0.84703196347031962</v>
      </c>
      <c r="R1171" s="11">
        <v>0.75298804780876494</v>
      </c>
      <c r="S1171" s="8">
        <v>376</v>
      </c>
      <c r="T1171" s="15">
        <v>194</v>
      </c>
      <c r="U1171" s="13">
        <v>0.86670000000000003</v>
      </c>
      <c r="V1171" s="13">
        <v>1</v>
      </c>
      <c r="W1171" s="17"/>
      <c r="X1171" s="17"/>
      <c r="Y1171" s="3"/>
      <c r="Z1171" s="3"/>
      <c r="AA1171" s="3"/>
      <c r="AB1171" s="3"/>
      <c r="AC1171" s="3"/>
      <c r="AD1171" s="17"/>
      <c r="AE1171" s="17"/>
      <c r="AF1171" s="17"/>
      <c r="AG1171" s="17"/>
      <c r="AH1171" s="2"/>
      <c r="AI1171" s="2"/>
      <c r="AJ1171" s="2"/>
      <c r="AK1171" s="2"/>
      <c r="AL1171" s="2"/>
      <c r="AM1171" s="2"/>
      <c r="AN1171" s="2"/>
      <c r="AO1171" s="5"/>
      <c r="AP1171" s="2"/>
      <c r="AQ1171" s="18"/>
      <c r="AR1171" s="18"/>
      <c r="AS1171" s="18"/>
      <c r="AT1171" s="18"/>
      <c r="AU1171" s="18"/>
      <c r="AV1171" s="18"/>
      <c r="AW1171" s="18"/>
    </row>
    <row r="1172" spans="1:49" x14ac:dyDescent="0.25">
      <c r="A1172" s="7">
        <v>0.4375</v>
      </c>
      <c r="B1172" s="11">
        <f t="shared" si="647"/>
        <v>1.1111111111111112E-2</v>
      </c>
      <c r="C1172" s="10">
        <v>270</v>
      </c>
      <c r="D1172" s="10">
        <v>267</v>
      </c>
      <c r="E1172" s="14">
        <f t="shared" ref="E1172:E1187" si="649">C1172-C1171</f>
        <v>102</v>
      </c>
      <c r="F1172" s="11">
        <f t="shared" si="648"/>
        <v>0.98888888888888893</v>
      </c>
      <c r="G1172" s="11">
        <f t="shared" ref="G1172:G1187" si="650">(D1172-D1171)/E1172</f>
        <v>0.99019607843137258</v>
      </c>
      <c r="H1172" s="8">
        <v>267</v>
      </c>
      <c r="I1172" s="15">
        <f t="shared" ref="I1172:I1187" si="651">H1172-H1171</f>
        <v>101</v>
      </c>
      <c r="J1172" s="13">
        <v>1</v>
      </c>
      <c r="K1172" s="13">
        <v>1</v>
      </c>
      <c r="L1172" s="7">
        <v>0.4375</v>
      </c>
      <c r="M1172" s="11">
        <v>0.1242603550295858</v>
      </c>
      <c r="N1172" s="10">
        <v>676</v>
      </c>
      <c r="O1172" s="10">
        <v>586</v>
      </c>
      <c r="P1172" s="14">
        <v>238</v>
      </c>
      <c r="Q1172" s="11">
        <v>0.86686390532544377</v>
      </c>
      <c r="R1172" s="11">
        <v>0.90336134453781514</v>
      </c>
      <c r="S1172" s="8">
        <v>592</v>
      </c>
      <c r="T1172" s="15">
        <v>216</v>
      </c>
      <c r="U1172" s="13">
        <v>0.90569999999999995</v>
      </c>
      <c r="V1172" s="13">
        <v>1</v>
      </c>
      <c r="W1172" s="17"/>
      <c r="X1172" s="17"/>
      <c r="Y1172" s="3"/>
      <c r="Z1172" s="3"/>
      <c r="AA1172" s="3"/>
      <c r="AB1172" s="3"/>
      <c r="AC1172" s="3"/>
      <c r="AD1172" s="17"/>
      <c r="AE1172" s="17"/>
      <c r="AF1172" s="17"/>
      <c r="AG1172" s="17"/>
      <c r="AH1172" s="2"/>
      <c r="AI1172" s="2"/>
      <c r="AJ1172" s="2"/>
      <c r="AK1172" s="2"/>
      <c r="AL1172" s="2"/>
      <c r="AM1172" s="2"/>
      <c r="AN1172" s="2"/>
      <c r="AO1172" s="5"/>
      <c r="AP1172" s="2"/>
      <c r="AQ1172" s="18"/>
      <c r="AR1172" s="18"/>
      <c r="AS1172" s="18"/>
      <c r="AT1172" s="18"/>
      <c r="AU1172" s="18"/>
      <c r="AV1172" s="18"/>
      <c r="AW1172" s="18"/>
    </row>
    <row r="1173" spans="1:49" x14ac:dyDescent="0.25">
      <c r="A1173" s="7">
        <v>0.45833333333333298</v>
      </c>
      <c r="B1173" s="11">
        <f t="shared" si="647"/>
        <v>6.8126520681265207E-2</v>
      </c>
      <c r="C1173" s="10">
        <v>411</v>
      </c>
      <c r="D1173" s="10">
        <v>381</v>
      </c>
      <c r="E1173" s="14">
        <f t="shared" si="649"/>
        <v>141</v>
      </c>
      <c r="F1173" s="11">
        <f t="shared" si="648"/>
        <v>0.92700729927007297</v>
      </c>
      <c r="G1173" s="11">
        <f t="shared" si="650"/>
        <v>0.80851063829787229</v>
      </c>
      <c r="H1173" s="8">
        <v>383</v>
      </c>
      <c r="I1173" s="15">
        <f t="shared" si="651"/>
        <v>116</v>
      </c>
      <c r="J1173" s="13">
        <v>0.96</v>
      </c>
      <c r="K1173" s="13">
        <v>1</v>
      </c>
      <c r="L1173" s="7">
        <v>0.45833333333333298</v>
      </c>
      <c r="M1173" s="11">
        <v>0.16512820512820514</v>
      </c>
      <c r="N1173" s="10">
        <v>975</v>
      </c>
      <c r="O1173" s="10">
        <v>781</v>
      </c>
      <c r="P1173" s="14">
        <v>299</v>
      </c>
      <c r="Q1173" s="11">
        <v>0.801025641025641</v>
      </c>
      <c r="R1173" s="11">
        <v>0.65217391304347827</v>
      </c>
      <c r="S1173" s="8">
        <v>814</v>
      </c>
      <c r="T1173" s="15">
        <v>222</v>
      </c>
      <c r="U1173" s="13">
        <v>0.91180000000000005</v>
      </c>
      <c r="V1173" s="13">
        <v>1</v>
      </c>
      <c r="W1173" s="17"/>
      <c r="X1173" s="17"/>
      <c r="Y1173" s="3"/>
      <c r="Z1173" s="3"/>
      <c r="AA1173" s="3"/>
      <c r="AB1173" s="3"/>
      <c r="AC1173" s="3"/>
      <c r="AD1173" s="17"/>
      <c r="AE1173" s="17"/>
      <c r="AF1173" s="17"/>
      <c r="AG1173" s="17"/>
      <c r="AH1173" s="2"/>
      <c r="AI1173" s="2"/>
      <c r="AJ1173" s="2"/>
      <c r="AK1173" s="2"/>
      <c r="AL1173" s="2"/>
      <c r="AM1173" s="2"/>
      <c r="AN1173" s="2"/>
      <c r="AO1173" s="5"/>
      <c r="AP1173" s="2"/>
      <c r="AQ1173" s="18"/>
      <c r="AR1173" s="18"/>
      <c r="AS1173" s="18"/>
      <c r="AT1173" s="18"/>
      <c r="AU1173" s="18"/>
      <c r="AV1173" s="18"/>
      <c r="AW1173" s="18"/>
    </row>
    <row r="1174" spans="1:49" ht="15" customHeight="1" x14ac:dyDescent="0.25">
      <c r="A1174" s="7">
        <v>0.47916666666666669</v>
      </c>
      <c r="B1174" s="11">
        <f t="shared" si="647"/>
        <v>9.5238095238095233E-2</v>
      </c>
      <c r="C1174" s="10">
        <v>546</v>
      </c>
      <c r="D1174" s="10">
        <v>492</v>
      </c>
      <c r="E1174" s="14">
        <f t="shared" si="649"/>
        <v>135</v>
      </c>
      <c r="F1174" s="11">
        <f t="shared" si="648"/>
        <v>0.90109890109890112</v>
      </c>
      <c r="G1174" s="11">
        <f t="shared" si="650"/>
        <v>0.82222222222222219</v>
      </c>
      <c r="H1174" s="8">
        <v>494</v>
      </c>
      <c r="I1174" s="15">
        <f t="shared" si="651"/>
        <v>111</v>
      </c>
      <c r="J1174" s="13">
        <v>0.93420000000000003</v>
      </c>
      <c r="K1174" s="13">
        <v>1</v>
      </c>
      <c r="L1174" s="7">
        <v>0.47916666666666669</v>
      </c>
      <c r="M1174" s="11">
        <f t="shared" ref="M1174" si="652">(N1174-S1174)/N1174</f>
        <v>0.15434083601286175</v>
      </c>
      <c r="N1174" s="10">
        <v>1244</v>
      </c>
      <c r="O1174" s="10">
        <v>1014</v>
      </c>
      <c r="P1174" s="14">
        <v>269</v>
      </c>
      <c r="Q1174" s="11">
        <v>0.81511254019292601</v>
      </c>
      <c r="R1174" s="11">
        <v>0.86617100371747213</v>
      </c>
      <c r="S1174" s="8">
        <v>1052</v>
      </c>
      <c r="T1174" s="15">
        <v>238</v>
      </c>
      <c r="U1174" s="13">
        <v>0.90590000000000004</v>
      </c>
      <c r="V1174" s="13">
        <v>0.8</v>
      </c>
      <c r="W1174" s="17"/>
      <c r="X1174" s="17"/>
      <c r="Y1174" s="3"/>
      <c r="Z1174" s="3"/>
      <c r="AA1174" s="3"/>
      <c r="AB1174" s="3"/>
      <c r="AC1174" s="3"/>
      <c r="AD1174" s="17"/>
      <c r="AE1174" s="17"/>
      <c r="AF1174" s="17"/>
      <c r="AG1174" s="17"/>
      <c r="AH1174" s="2"/>
      <c r="AI1174" s="2"/>
      <c r="AJ1174" s="2"/>
      <c r="AK1174" s="2"/>
      <c r="AL1174" s="2"/>
      <c r="AM1174" s="2"/>
      <c r="AN1174" s="2"/>
      <c r="AO1174" s="5"/>
      <c r="AP1174" s="2"/>
      <c r="AQ1174" s="18"/>
      <c r="AR1174" s="18"/>
      <c r="AS1174" s="18"/>
      <c r="AT1174" s="18"/>
      <c r="AU1174" s="18"/>
      <c r="AV1174" s="18"/>
      <c r="AW1174" s="18"/>
    </row>
    <row r="1175" spans="1:49" x14ac:dyDescent="0.25">
      <c r="A1175" s="7">
        <v>0.5</v>
      </c>
      <c r="B1175" s="11">
        <f t="shared" si="647"/>
        <v>0.14427157001414428</v>
      </c>
      <c r="C1175" s="10">
        <v>707</v>
      </c>
      <c r="D1175" s="10">
        <v>593</v>
      </c>
      <c r="E1175" s="14">
        <f t="shared" si="649"/>
        <v>161</v>
      </c>
      <c r="F1175" s="11">
        <f t="shared" si="648"/>
        <v>0.83875530410183874</v>
      </c>
      <c r="G1175" s="11">
        <f t="shared" si="650"/>
        <v>0.62732919254658381</v>
      </c>
      <c r="H1175" s="8">
        <v>605</v>
      </c>
      <c r="I1175" s="15">
        <f t="shared" si="651"/>
        <v>111</v>
      </c>
      <c r="J1175" s="13">
        <v>0.92220000000000002</v>
      </c>
      <c r="K1175" s="13">
        <v>1</v>
      </c>
      <c r="L1175" s="7">
        <v>0.5</v>
      </c>
      <c r="M1175" s="11">
        <v>0.15411195577055978</v>
      </c>
      <c r="N1175" s="10">
        <v>1447</v>
      </c>
      <c r="O1175" s="10">
        <v>1173</v>
      </c>
      <c r="P1175" s="14">
        <v>203</v>
      </c>
      <c r="Q1175" s="11">
        <v>0.81064270905321356</v>
      </c>
      <c r="R1175" s="11">
        <v>0.78325123152709364</v>
      </c>
      <c r="S1175" s="8">
        <v>1224</v>
      </c>
      <c r="T1175" s="15">
        <v>172</v>
      </c>
      <c r="U1175" s="13">
        <v>0.91920000000000002</v>
      </c>
      <c r="V1175" s="13">
        <v>0.8</v>
      </c>
      <c r="W1175" s="17"/>
      <c r="X1175" s="17"/>
      <c r="Y1175" s="3"/>
      <c r="Z1175" s="3"/>
      <c r="AA1175" s="3"/>
      <c r="AB1175" s="3"/>
      <c r="AC1175" s="3"/>
      <c r="AD1175" s="17"/>
      <c r="AE1175" s="17"/>
      <c r="AF1175" s="17"/>
      <c r="AG1175" s="17"/>
      <c r="AH1175" s="2"/>
      <c r="AI1175" s="2"/>
      <c r="AJ1175" s="2"/>
      <c r="AK1175" s="2"/>
      <c r="AL1175" s="2"/>
      <c r="AM1175" s="2"/>
      <c r="AN1175" s="2"/>
      <c r="AO1175" s="5"/>
      <c r="AP1175" s="2"/>
      <c r="AQ1175" s="18"/>
      <c r="AR1175" s="18"/>
      <c r="AS1175" s="18"/>
      <c r="AT1175" s="18"/>
      <c r="AU1175" s="18"/>
      <c r="AV1175" s="18"/>
      <c r="AW1175" s="18"/>
    </row>
    <row r="1176" spans="1:49" x14ac:dyDescent="0.25">
      <c r="A1176" s="7">
        <v>0.52083333333333337</v>
      </c>
      <c r="B1176" s="11">
        <f t="shared" si="647"/>
        <v>0.14687882496940025</v>
      </c>
      <c r="C1176" s="10">
        <v>817</v>
      </c>
      <c r="D1176" s="10">
        <v>682</v>
      </c>
      <c r="E1176" s="14">
        <f t="shared" si="649"/>
        <v>110</v>
      </c>
      <c r="F1176" s="11">
        <f t="shared" si="648"/>
        <v>0.83476132190942476</v>
      </c>
      <c r="G1176" s="11">
        <f t="shared" si="650"/>
        <v>0.80909090909090908</v>
      </c>
      <c r="H1176" s="8">
        <v>697</v>
      </c>
      <c r="I1176" s="15">
        <f t="shared" si="651"/>
        <v>92</v>
      </c>
      <c r="J1176" s="13">
        <v>0.85850000000000004</v>
      </c>
      <c r="K1176" s="13">
        <v>1</v>
      </c>
      <c r="L1176" s="7">
        <v>0.52083333333333337</v>
      </c>
      <c r="M1176" s="11">
        <f t="shared" ref="M1176" si="653">(N1176-S1176)/N1176</f>
        <v>0.15360501567398119</v>
      </c>
      <c r="N1176" s="10">
        <v>1595</v>
      </c>
      <c r="O1176" s="10">
        <v>1288</v>
      </c>
      <c r="P1176" s="14">
        <v>148</v>
      </c>
      <c r="Q1176" s="11">
        <v>0.80752351097178687</v>
      </c>
      <c r="R1176" s="11">
        <v>0.77702702702702697</v>
      </c>
      <c r="S1176" s="8">
        <v>1350</v>
      </c>
      <c r="T1176" s="15">
        <v>126</v>
      </c>
      <c r="U1176" s="13">
        <v>0.91739999999999999</v>
      </c>
      <c r="V1176" s="13">
        <v>0.83330000000000004</v>
      </c>
      <c r="W1176" s="17"/>
      <c r="X1176" s="17"/>
      <c r="Y1176" s="3"/>
      <c r="Z1176" s="3"/>
      <c r="AA1176" s="3"/>
      <c r="AB1176" s="3"/>
      <c r="AC1176" s="3"/>
      <c r="AD1176" s="17"/>
      <c r="AE1176" s="17"/>
      <c r="AF1176" s="17"/>
      <c r="AG1176" s="17"/>
      <c r="AH1176" s="2"/>
      <c r="AI1176" s="2"/>
      <c r="AJ1176" s="2"/>
      <c r="AK1176" s="2"/>
      <c r="AL1176" s="2"/>
      <c r="AM1176" s="2"/>
      <c r="AN1176" s="2"/>
      <c r="AO1176" s="5"/>
      <c r="AP1176" s="2"/>
      <c r="AQ1176" s="18"/>
      <c r="AR1176" s="18"/>
      <c r="AS1176" s="18"/>
      <c r="AT1176" s="18"/>
      <c r="AU1176" s="18"/>
      <c r="AV1176" s="18"/>
      <c r="AW1176" s="18"/>
    </row>
    <row r="1177" spans="1:49" x14ac:dyDescent="0.25">
      <c r="A1177" s="7">
        <v>0.54166666666666696</v>
      </c>
      <c r="B1177" s="11">
        <f t="shared" si="647"/>
        <v>0.16230936819172112</v>
      </c>
      <c r="C1177" s="10">
        <v>918</v>
      </c>
      <c r="D1177" s="10">
        <v>748</v>
      </c>
      <c r="E1177" s="14">
        <f t="shared" si="649"/>
        <v>101</v>
      </c>
      <c r="F1177" s="11">
        <f t="shared" si="648"/>
        <v>0.81481481481481477</v>
      </c>
      <c r="G1177" s="11">
        <f t="shared" si="650"/>
        <v>0.65346534653465349</v>
      </c>
      <c r="H1177" s="8">
        <v>769</v>
      </c>
      <c r="I1177" s="15">
        <f t="shared" si="651"/>
        <v>72</v>
      </c>
      <c r="J1177" s="13">
        <v>0.80169999999999997</v>
      </c>
      <c r="K1177" s="13">
        <v>1</v>
      </c>
      <c r="L1177" s="7">
        <v>0.54166666666666696</v>
      </c>
      <c r="M1177" s="11">
        <v>0.14668218859138532</v>
      </c>
      <c r="N1177" s="10">
        <v>1718</v>
      </c>
      <c r="O1177" s="10">
        <v>1401</v>
      </c>
      <c r="P1177" s="14">
        <v>123</v>
      </c>
      <c r="Q1177" s="11">
        <v>0.8154831199068685</v>
      </c>
      <c r="R1177" s="11">
        <v>0.91869918699186992</v>
      </c>
      <c r="S1177" s="8">
        <v>1466</v>
      </c>
      <c r="T1177" s="15">
        <v>116</v>
      </c>
      <c r="U1177" s="13">
        <v>0.90629999999999999</v>
      </c>
      <c r="V1177" s="13">
        <v>0.83330000000000004</v>
      </c>
      <c r="W1177" s="17"/>
      <c r="X1177" s="17"/>
      <c r="Y1177" s="3"/>
      <c r="Z1177" s="3"/>
      <c r="AA1177" s="3"/>
      <c r="AB1177" s="3"/>
      <c r="AC1177" s="3"/>
      <c r="AD1177" s="17"/>
      <c r="AE1177" s="17"/>
      <c r="AF1177" s="17"/>
      <c r="AG1177" s="17"/>
      <c r="AH1177" s="2"/>
      <c r="AI1177" s="2"/>
      <c r="AJ1177" s="2"/>
      <c r="AK1177" s="2"/>
      <c r="AL1177" s="2"/>
      <c r="AM1177" s="2"/>
      <c r="AN1177" s="2"/>
      <c r="AO1177" s="5"/>
      <c r="AP1177" s="2"/>
      <c r="AQ1177" s="18"/>
      <c r="AR1177" s="18"/>
      <c r="AS1177" s="18"/>
      <c r="AT1177" s="18"/>
      <c r="AU1177" s="18"/>
      <c r="AV1177" s="18"/>
      <c r="AW1177" s="18"/>
    </row>
    <row r="1178" spans="1:49" x14ac:dyDescent="0.25">
      <c r="A1178" s="7">
        <v>0.5625</v>
      </c>
      <c r="B1178" s="11">
        <f t="shared" si="647"/>
        <v>0.15239043824701196</v>
      </c>
      <c r="C1178" s="10">
        <v>1004</v>
      </c>
      <c r="D1178" s="10">
        <v>827</v>
      </c>
      <c r="E1178" s="14">
        <f t="shared" si="649"/>
        <v>86</v>
      </c>
      <c r="F1178" s="11">
        <f t="shared" si="648"/>
        <v>0.82370517928286857</v>
      </c>
      <c r="G1178" s="11">
        <f t="shared" si="650"/>
        <v>0.91860465116279066</v>
      </c>
      <c r="H1178" s="8">
        <v>851</v>
      </c>
      <c r="I1178" s="15">
        <f t="shared" si="651"/>
        <v>82</v>
      </c>
      <c r="J1178" s="13">
        <v>0.7984</v>
      </c>
      <c r="K1178" s="13">
        <v>1</v>
      </c>
      <c r="L1178" s="7">
        <v>0.5625</v>
      </c>
      <c r="M1178" s="11">
        <f t="shared" ref="M1178:M1187" si="654">(N1178-S1178)/N1178</f>
        <v>0.14115738236884803</v>
      </c>
      <c r="N1178" s="10">
        <v>1849</v>
      </c>
      <c r="O1178" s="10">
        <v>1523</v>
      </c>
      <c r="P1178" s="14">
        <v>131</v>
      </c>
      <c r="Q1178" s="11">
        <v>0.82368848025959973</v>
      </c>
      <c r="R1178" s="11">
        <v>0.93129770992366412</v>
      </c>
      <c r="S1178" s="8">
        <v>1588</v>
      </c>
      <c r="T1178" s="15">
        <v>122</v>
      </c>
      <c r="U1178" s="13">
        <v>0.91300000000000003</v>
      </c>
      <c r="V1178" s="13">
        <v>0.85709999999999997</v>
      </c>
      <c r="W1178" s="17"/>
      <c r="X1178" s="17"/>
      <c r="Y1178" s="3"/>
      <c r="Z1178" s="3"/>
      <c r="AA1178" s="3"/>
      <c r="AB1178" s="3"/>
      <c r="AC1178" s="3"/>
      <c r="AD1178" s="17"/>
      <c r="AE1178" s="17"/>
      <c r="AF1178" s="17"/>
      <c r="AG1178" s="17"/>
      <c r="AH1178" s="2"/>
      <c r="AI1178" s="2"/>
      <c r="AJ1178" s="2"/>
      <c r="AK1178" s="2"/>
      <c r="AL1178" s="2"/>
      <c r="AM1178" s="2"/>
      <c r="AN1178" s="2"/>
      <c r="AO1178" s="5"/>
      <c r="AP1178" s="2"/>
      <c r="AQ1178" s="18"/>
      <c r="AR1178" s="18"/>
      <c r="AS1178" s="18"/>
      <c r="AT1178" s="18"/>
      <c r="AU1178" s="18"/>
      <c r="AV1178" s="18"/>
      <c r="AW1178" s="18"/>
    </row>
    <row r="1179" spans="1:49" x14ac:dyDescent="0.25">
      <c r="A1179" s="7">
        <v>0.58333333333333337</v>
      </c>
      <c r="B1179" s="11">
        <f t="shared" si="647"/>
        <v>0.15748031496062992</v>
      </c>
      <c r="C1179" s="10">
        <v>1143</v>
      </c>
      <c r="D1179" s="10">
        <v>938</v>
      </c>
      <c r="E1179" s="14">
        <f t="shared" si="649"/>
        <v>139</v>
      </c>
      <c r="F1179" s="11">
        <f t="shared" si="648"/>
        <v>0.82064741907261596</v>
      </c>
      <c r="G1179" s="11">
        <f t="shared" si="650"/>
        <v>0.79856115107913672</v>
      </c>
      <c r="H1179" s="8">
        <v>963</v>
      </c>
      <c r="I1179" s="15">
        <f t="shared" si="651"/>
        <v>112</v>
      </c>
      <c r="J1179" s="13">
        <v>0.78669999999999995</v>
      </c>
      <c r="K1179" s="13">
        <v>1</v>
      </c>
      <c r="L1179" s="7">
        <v>0.58333333333333337</v>
      </c>
      <c r="M1179" s="11">
        <f t="shared" si="654"/>
        <v>0.1394658753709199</v>
      </c>
      <c r="N1179" s="10">
        <v>2022</v>
      </c>
      <c r="O1179" s="10">
        <v>1674</v>
      </c>
      <c r="P1179" s="14">
        <f t="shared" ref="P1179:P1187" si="655">N1179-N1178</f>
        <v>173</v>
      </c>
      <c r="Q1179" s="11">
        <f t="shared" ref="Q1179:Q1187" si="656">O1179/N1179</f>
        <v>0.82789317507418403</v>
      </c>
      <c r="R1179" s="11">
        <f t="shared" ref="R1179" si="657">(O1179-O1178)/P1179</f>
        <v>0.87283236994219648</v>
      </c>
      <c r="S1179" s="8">
        <v>1740</v>
      </c>
      <c r="T1179" s="15">
        <v>152</v>
      </c>
      <c r="U1179" s="13">
        <f t="shared" ref="U1179:U1187" si="658">$AO$11</f>
        <v>0.87760000000000005</v>
      </c>
      <c r="V1179" s="13">
        <f t="shared" ref="V1179:V1187" si="659">$AO$12</f>
        <v>0.9556</v>
      </c>
      <c r="W1179" s="17"/>
      <c r="X1179" s="17"/>
      <c r="Y1179" s="3"/>
      <c r="Z1179" s="3"/>
      <c r="AA1179" s="3"/>
      <c r="AB1179" s="3"/>
      <c r="AC1179" s="3"/>
      <c r="AD1179" s="17"/>
      <c r="AE1179" s="17"/>
      <c r="AF1179" s="17"/>
      <c r="AG1179" s="17"/>
      <c r="AH1179" s="2"/>
      <c r="AI1179" s="2"/>
      <c r="AJ1179" s="2"/>
      <c r="AK1179" s="2"/>
      <c r="AL1179" s="2"/>
      <c r="AM1179" s="2"/>
      <c r="AN1179" s="2"/>
      <c r="AO1179" s="5"/>
      <c r="AP1179" s="2"/>
      <c r="AQ1179" s="18"/>
      <c r="AR1179" s="18"/>
      <c r="AS1179" s="18"/>
      <c r="AT1179" s="18"/>
      <c r="AU1179" s="18"/>
      <c r="AV1179" s="18"/>
      <c r="AW1179" s="18"/>
    </row>
    <row r="1180" spans="1:49" x14ac:dyDescent="0.25">
      <c r="A1180" s="7">
        <v>0.60416666666666663</v>
      </c>
      <c r="B1180" s="11">
        <f t="shared" si="647"/>
        <v>0.14849921011058451</v>
      </c>
      <c r="C1180" s="10">
        <v>1266</v>
      </c>
      <c r="D1180" s="10">
        <v>1052</v>
      </c>
      <c r="E1180" s="14">
        <f t="shared" si="649"/>
        <v>123</v>
      </c>
      <c r="F1180" s="11">
        <f t="shared" si="648"/>
        <v>0.83096366508688779</v>
      </c>
      <c r="G1180" s="11">
        <f t="shared" si="650"/>
        <v>0.92682926829268297</v>
      </c>
      <c r="H1180" s="8">
        <v>1078</v>
      </c>
      <c r="I1180" s="15">
        <f t="shared" si="651"/>
        <v>115</v>
      </c>
      <c r="J1180" s="13">
        <v>0.81369999999999998</v>
      </c>
      <c r="K1180" s="13">
        <v>0.875</v>
      </c>
      <c r="L1180" s="7">
        <v>0.60416666666666663</v>
      </c>
      <c r="M1180" s="11">
        <f t="shared" si="654"/>
        <v>0.12731376975169301</v>
      </c>
      <c r="N1180" s="10">
        <v>2215</v>
      </c>
      <c r="O1180" s="10">
        <v>1867</v>
      </c>
      <c r="P1180" s="14">
        <f t="shared" si="655"/>
        <v>193</v>
      </c>
      <c r="Q1180" s="11">
        <f t="shared" si="656"/>
        <v>0.84288939051918732</v>
      </c>
      <c r="R1180" s="11">
        <f>(O1180-O1179)/P1180</f>
        <v>1</v>
      </c>
      <c r="S1180" s="8">
        <v>1933</v>
      </c>
      <c r="T1180" s="15">
        <f t="shared" ref="T1180:T1187" si="660">S1180-S1179</f>
        <v>193</v>
      </c>
      <c r="U1180" s="13">
        <f t="shared" si="658"/>
        <v>0.87760000000000005</v>
      </c>
      <c r="V1180" s="13">
        <f t="shared" si="659"/>
        <v>0.9556</v>
      </c>
      <c r="W1180" s="17"/>
      <c r="X1180" s="17"/>
      <c r="Y1180" s="3"/>
      <c r="Z1180" s="3"/>
      <c r="AA1180" s="3"/>
      <c r="AB1180" s="3"/>
      <c r="AC1180" s="3"/>
      <c r="AD1180" s="17"/>
      <c r="AE1180" s="17"/>
      <c r="AF1180" s="17"/>
      <c r="AG1180" s="17"/>
      <c r="AH1180" s="2"/>
      <c r="AI1180" s="2"/>
      <c r="AJ1180" s="2"/>
      <c r="AK1180" s="2"/>
      <c r="AL1180" s="2"/>
      <c r="AM1180" s="2"/>
      <c r="AN1180" s="2"/>
      <c r="AO1180" s="5"/>
      <c r="AP1180" s="2"/>
      <c r="AQ1180" s="18"/>
      <c r="AR1180" s="18"/>
      <c r="AS1180" s="18"/>
      <c r="AT1180" s="18"/>
      <c r="AU1180" s="18"/>
      <c r="AV1180" s="18"/>
      <c r="AW1180" s="18"/>
    </row>
    <row r="1181" spans="1:49" x14ac:dyDescent="0.25">
      <c r="A1181" s="7">
        <v>0.625</v>
      </c>
      <c r="B1181" s="11">
        <f t="shared" si="647"/>
        <v>0.14202476329206118</v>
      </c>
      <c r="C1181" s="10">
        <v>1373</v>
      </c>
      <c r="D1181" s="10">
        <v>1151</v>
      </c>
      <c r="E1181" s="14">
        <f t="shared" si="649"/>
        <v>107</v>
      </c>
      <c r="F1181" s="11">
        <f t="shared" si="648"/>
        <v>0.83831026948288423</v>
      </c>
      <c r="G1181" s="11">
        <f t="shared" si="650"/>
        <v>0.92523364485981308</v>
      </c>
      <c r="H1181" s="8">
        <v>1178</v>
      </c>
      <c r="I1181" s="15">
        <f t="shared" si="651"/>
        <v>100</v>
      </c>
      <c r="J1181" s="13">
        <v>0.80110000000000003</v>
      </c>
      <c r="K1181" s="13">
        <v>0.88890000000000002</v>
      </c>
      <c r="L1181" s="7">
        <v>0.62708333333333333</v>
      </c>
      <c r="M1181" s="11">
        <f t="shared" si="654"/>
        <v>0.13241267262388301</v>
      </c>
      <c r="N1181" s="10">
        <v>2462</v>
      </c>
      <c r="O1181" s="10">
        <v>2067</v>
      </c>
      <c r="P1181" s="14">
        <f t="shared" si="655"/>
        <v>247</v>
      </c>
      <c r="Q1181" s="11">
        <f t="shared" si="656"/>
        <v>0.83956133225020313</v>
      </c>
      <c r="R1181" s="11">
        <f t="shared" ref="R1181:R1187" si="661">(O1181-O1180)/P1181</f>
        <v>0.80971659919028338</v>
      </c>
      <c r="S1181" s="8">
        <v>2136</v>
      </c>
      <c r="T1181" s="15">
        <f t="shared" si="660"/>
        <v>203</v>
      </c>
      <c r="U1181" s="13">
        <f t="shared" si="658"/>
        <v>0.87760000000000005</v>
      </c>
      <c r="V1181" s="13">
        <f t="shared" si="659"/>
        <v>0.9556</v>
      </c>
      <c r="W1181" s="17"/>
      <c r="X1181" s="17"/>
      <c r="Y1181" s="3"/>
      <c r="Z1181" s="3"/>
      <c r="AA1181" s="3"/>
      <c r="AB1181" s="3"/>
      <c r="AC1181" s="3"/>
      <c r="AD1181" s="17"/>
      <c r="AE1181" s="17"/>
      <c r="AF1181" s="17"/>
      <c r="AG1181" s="17"/>
      <c r="AH1181" s="2"/>
      <c r="AI1181" s="2"/>
      <c r="AJ1181" s="2"/>
      <c r="AK1181" s="2"/>
      <c r="AL1181" s="2"/>
      <c r="AM1181" s="2"/>
      <c r="AN1181" s="2"/>
      <c r="AO1181" s="5"/>
      <c r="AP1181" s="2"/>
      <c r="AQ1181" s="18"/>
      <c r="AR1181" s="18"/>
      <c r="AS1181" s="18"/>
      <c r="AT1181" s="18"/>
      <c r="AU1181" s="18"/>
      <c r="AV1181" s="18"/>
      <c r="AW1181" s="18"/>
    </row>
    <row r="1182" spans="1:49" x14ac:dyDescent="0.25">
      <c r="A1182" s="7">
        <v>0.64583333333333337</v>
      </c>
      <c r="B1182" s="11">
        <f t="shared" si="647"/>
        <v>0.14017437961099932</v>
      </c>
      <c r="C1182" s="10">
        <v>1491</v>
      </c>
      <c r="D1182" s="10">
        <v>1253</v>
      </c>
      <c r="E1182" s="14">
        <f t="shared" si="649"/>
        <v>118</v>
      </c>
      <c r="F1182" s="11">
        <f t="shared" si="648"/>
        <v>0.84037558685446012</v>
      </c>
      <c r="G1182" s="11">
        <f t="shared" si="650"/>
        <v>0.86440677966101698</v>
      </c>
      <c r="H1182" s="8">
        <v>1282</v>
      </c>
      <c r="I1182" s="15">
        <f t="shared" si="651"/>
        <v>104</v>
      </c>
      <c r="J1182" s="13">
        <v>0.8125</v>
      </c>
      <c r="K1182" s="13">
        <v>0.88890000000000002</v>
      </c>
      <c r="L1182" s="7">
        <v>0.64583333333333337</v>
      </c>
      <c r="M1182" s="11">
        <f t="shared" si="654"/>
        <v>0.1366181410974244</v>
      </c>
      <c r="N1182" s="10">
        <v>2679</v>
      </c>
      <c r="O1182" s="10">
        <v>2212</v>
      </c>
      <c r="P1182" s="14">
        <f t="shared" si="655"/>
        <v>217</v>
      </c>
      <c r="Q1182" s="11">
        <f t="shared" si="656"/>
        <v>0.82568122433743929</v>
      </c>
      <c r="R1182" s="11">
        <f t="shared" si="661"/>
        <v>0.66820276497695852</v>
      </c>
      <c r="S1182" s="8">
        <v>2313</v>
      </c>
      <c r="T1182" s="15">
        <f t="shared" si="660"/>
        <v>177</v>
      </c>
      <c r="U1182" s="13">
        <f t="shared" si="658"/>
        <v>0.87760000000000005</v>
      </c>
      <c r="V1182" s="13">
        <f t="shared" si="659"/>
        <v>0.9556</v>
      </c>
      <c r="W1182" s="17"/>
      <c r="X1182" s="17"/>
      <c r="Y1182" s="3"/>
      <c r="Z1182" s="3"/>
      <c r="AA1182" s="3"/>
      <c r="AB1182" s="3"/>
      <c r="AC1182" s="3"/>
      <c r="AD1182" s="17"/>
      <c r="AE1182" s="17"/>
      <c r="AF1182" s="17"/>
      <c r="AG1182" s="17"/>
      <c r="AH1182" s="2"/>
      <c r="AI1182" s="2"/>
      <c r="AJ1182" s="2"/>
      <c r="AK1182" s="2"/>
      <c r="AL1182" s="2"/>
      <c r="AM1182" s="2"/>
      <c r="AN1182" s="2"/>
      <c r="AO1182" s="5"/>
      <c r="AP1182" s="2"/>
      <c r="AQ1182" s="18"/>
      <c r="AR1182" s="18"/>
      <c r="AS1182" s="18"/>
      <c r="AT1182" s="18"/>
      <c r="AU1182" s="18"/>
      <c r="AV1182" s="18"/>
      <c r="AW1182" s="18"/>
    </row>
    <row r="1183" spans="1:49" x14ac:dyDescent="0.25">
      <c r="A1183" s="7">
        <v>0.66666666666666663</v>
      </c>
      <c r="B1183" s="11">
        <f t="shared" si="647"/>
        <v>0.13971050975456262</v>
      </c>
      <c r="C1183" s="10">
        <v>1589</v>
      </c>
      <c r="D1183" s="10">
        <v>1338</v>
      </c>
      <c r="E1183" s="14">
        <f t="shared" si="649"/>
        <v>98</v>
      </c>
      <c r="F1183" s="11">
        <f t="shared" si="648"/>
        <v>0.842039018250472</v>
      </c>
      <c r="G1183" s="11">
        <f t="shared" si="650"/>
        <v>0.86734693877551017</v>
      </c>
      <c r="H1183" s="8">
        <v>1367</v>
      </c>
      <c r="I1183" s="15">
        <f t="shared" si="651"/>
        <v>85</v>
      </c>
      <c r="J1183" s="13">
        <v>0.81910000000000005</v>
      </c>
      <c r="K1183" s="13">
        <v>0.9</v>
      </c>
      <c r="L1183" s="7">
        <v>0.66666666666666663</v>
      </c>
      <c r="M1183" s="11">
        <f t="shared" si="654"/>
        <v>0.13317191283292978</v>
      </c>
      <c r="N1183" s="10">
        <v>2891</v>
      </c>
      <c r="O1183" s="10">
        <v>2405</v>
      </c>
      <c r="P1183" s="14">
        <f t="shared" si="655"/>
        <v>212</v>
      </c>
      <c r="Q1183" s="11">
        <f t="shared" si="656"/>
        <v>0.83189207886544447</v>
      </c>
      <c r="R1183" s="11">
        <f t="shared" si="661"/>
        <v>0.910377358490566</v>
      </c>
      <c r="S1183" s="8">
        <v>2506</v>
      </c>
      <c r="T1183" s="15">
        <f t="shared" si="660"/>
        <v>193</v>
      </c>
      <c r="U1183" s="13">
        <f t="shared" si="658"/>
        <v>0.87760000000000005</v>
      </c>
      <c r="V1183" s="13">
        <f t="shared" si="659"/>
        <v>0.9556</v>
      </c>
      <c r="W1183" s="17"/>
      <c r="X1183" s="17"/>
      <c r="Y1183" s="3"/>
      <c r="Z1183" s="3"/>
      <c r="AA1183" s="3"/>
      <c r="AB1183" s="3"/>
      <c r="AC1183" s="3"/>
      <c r="AD1183" s="17"/>
      <c r="AE1183" s="17"/>
      <c r="AF1183" s="17"/>
      <c r="AG1183" s="17"/>
      <c r="AH1183" s="2"/>
      <c r="AI1183" s="2"/>
      <c r="AJ1183" s="2"/>
      <c r="AK1183" s="2"/>
      <c r="AL1183" s="2"/>
      <c r="AM1183" s="2"/>
      <c r="AN1183" s="2"/>
      <c r="AO1183" s="5"/>
      <c r="AP1183" s="2"/>
      <c r="AQ1183" s="18"/>
      <c r="AR1183" s="18"/>
      <c r="AS1183" s="18"/>
      <c r="AT1183" s="18"/>
      <c r="AU1183" s="18"/>
      <c r="AV1183" s="18"/>
      <c r="AW1183" s="18"/>
    </row>
    <row r="1184" spans="1:49" x14ac:dyDescent="0.25">
      <c r="A1184" s="7">
        <v>0.6875</v>
      </c>
      <c r="B1184" s="11">
        <f t="shared" si="647"/>
        <v>0.14369158878504673</v>
      </c>
      <c r="C1184" s="10">
        <v>1712</v>
      </c>
      <c r="D1184" s="10">
        <v>1428</v>
      </c>
      <c r="E1184" s="14">
        <f t="shared" si="649"/>
        <v>123</v>
      </c>
      <c r="F1184" s="11">
        <f t="shared" si="648"/>
        <v>0.83411214953271029</v>
      </c>
      <c r="G1184" s="11">
        <f t="shared" si="650"/>
        <v>0.73170731707317072</v>
      </c>
      <c r="H1184" s="8">
        <v>1466</v>
      </c>
      <c r="I1184" s="15">
        <f t="shared" si="651"/>
        <v>99</v>
      </c>
      <c r="J1184" s="13">
        <v>0.80279999999999996</v>
      </c>
      <c r="K1184" s="13">
        <v>0.9</v>
      </c>
      <c r="L1184" s="7">
        <v>0.6875</v>
      </c>
      <c r="M1184" s="11">
        <f t="shared" si="654"/>
        <v>0.13118971061093249</v>
      </c>
      <c r="N1184" s="10">
        <v>3110</v>
      </c>
      <c r="O1184" s="10">
        <v>2600</v>
      </c>
      <c r="P1184" s="14">
        <f t="shared" si="655"/>
        <v>219</v>
      </c>
      <c r="Q1184" s="11">
        <f t="shared" si="656"/>
        <v>0.83601286173633438</v>
      </c>
      <c r="R1184" s="11">
        <f t="shared" si="661"/>
        <v>0.8904109589041096</v>
      </c>
      <c r="S1184" s="8">
        <v>2702</v>
      </c>
      <c r="T1184" s="15">
        <f t="shared" si="660"/>
        <v>196</v>
      </c>
      <c r="U1184" s="13">
        <f t="shared" si="658"/>
        <v>0.87760000000000005</v>
      </c>
      <c r="V1184" s="13">
        <f t="shared" si="659"/>
        <v>0.9556</v>
      </c>
      <c r="W1184" s="17"/>
      <c r="X1184" s="17"/>
      <c r="Y1184" s="3"/>
      <c r="Z1184" s="3"/>
      <c r="AA1184" s="3"/>
      <c r="AB1184" s="3"/>
      <c r="AC1184" s="3"/>
      <c r="AD1184" s="17"/>
      <c r="AE1184" s="17"/>
      <c r="AF1184" s="17"/>
      <c r="AG1184" s="17"/>
      <c r="AH1184" s="2"/>
      <c r="AI1184" s="2"/>
      <c r="AJ1184" s="2"/>
      <c r="AK1184" s="2"/>
      <c r="AL1184" s="2"/>
      <c r="AM1184" s="2"/>
      <c r="AN1184" s="2"/>
      <c r="AO1184" s="5"/>
      <c r="AP1184" s="2"/>
      <c r="AQ1184" s="18"/>
      <c r="AR1184" s="18"/>
      <c r="AS1184" s="18"/>
      <c r="AT1184" s="18"/>
      <c r="AU1184" s="18"/>
      <c r="AV1184" s="18"/>
      <c r="AW1184" s="18"/>
    </row>
    <row r="1185" spans="1:49" x14ac:dyDescent="0.25">
      <c r="A1185" s="7">
        <v>0.70833333333333337</v>
      </c>
      <c r="B1185" s="11">
        <f t="shared" si="647"/>
        <v>0.14773980154355015</v>
      </c>
      <c r="C1185" s="10">
        <v>1814</v>
      </c>
      <c r="D1185" s="10">
        <v>1507</v>
      </c>
      <c r="E1185" s="14">
        <f t="shared" si="649"/>
        <v>102</v>
      </c>
      <c r="F1185" s="11">
        <f t="shared" si="648"/>
        <v>0.83076074972436609</v>
      </c>
      <c r="G1185" s="11">
        <f t="shared" si="650"/>
        <v>0.77450980392156865</v>
      </c>
      <c r="H1185" s="8">
        <v>1546</v>
      </c>
      <c r="I1185" s="15">
        <f t="shared" si="651"/>
        <v>80</v>
      </c>
      <c r="J1185" s="13">
        <v>0.81059999999999999</v>
      </c>
      <c r="K1185" s="13">
        <v>0.9</v>
      </c>
      <c r="L1185" s="7">
        <v>0.70833333333333337</v>
      </c>
      <c r="M1185" s="11">
        <f t="shared" si="654"/>
        <v>0.13337338540102134</v>
      </c>
      <c r="N1185" s="10">
        <v>3329</v>
      </c>
      <c r="O1185" s="10">
        <v>2781</v>
      </c>
      <c r="P1185" s="14">
        <f t="shared" si="655"/>
        <v>219</v>
      </c>
      <c r="Q1185" s="11">
        <f t="shared" si="656"/>
        <v>0.83538600180234301</v>
      </c>
      <c r="R1185" s="11">
        <f t="shared" si="661"/>
        <v>0.82648401826484019</v>
      </c>
      <c r="S1185" s="8">
        <v>2885</v>
      </c>
      <c r="T1185" s="15">
        <f t="shared" si="660"/>
        <v>183</v>
      </c>
      <c r="U1185" s="13">
        <f t="shared" si="658"/>
        <v>0.87760000000000005</v>
      </c>
      <c r="V1185" s="13">
        <f t="shared" si="659"/>
        <v>0.9556</v>
      </c>
      <c r="W1185" s="17"/>
      <c r="X1185" s="17"/>
      <c r="Y1185" s="3"/>
      <c r="Z1185" s="3"/>
      <c r="AA1185" s="3"/>
      <c r="AB1185" s="3"/>
      <c r="AC1185" s="3"/>
      <c r="AD1185" s="17"/>
      <c r="AE1185" s="17"/>
      <c r="AF1185" s="17"/>
      <c r="AG1185" s="17"/>
      <c r="AH1185" s="2"/>
      <c r="AI1185" s="2"/>
      <c r="AJ1185" s="2"/>
      <c r="AK1185" s="2"/>
      <c r="AL1185" s="2"/>
      <c r="AM1185" s="2"/>
      <c r="AN1185" s="2"/>
      <c r="AO1185" s="5"/>
      <c r="AP1185" s="2"/>
      <c r="AQ1185" s="18"/>
      <c r="AR1185" s="18"/>
      <c r="AS1185" s="18"/>
      <c r="AT1185" s="18"/>
      <c r="AU1185" s="18"/>
      <c r="AV1185" s="18"/>
      <c r="AW1185" s="18"/>
    </row>
    <row r="1186" spans="1:49" x14ac:dyDescent="0.25">
      <c r="A1186" s="7">
        <v>0.72916666666666663</v>
      </c>
      <c r="B1186" s="11">
        <f t="shared" si="647"/>
        <v>0.14240506329113925</v>
      </c>
      <c r="C1186" s="10">
        <v>1896</v>
      </c>
      <c r="D1186" s="10">
        <v>1584</v>
      </c>
      <c r="E1186" s="14">
        <f t="shared" si="649"/>
        <v>82</v>
      </c>
      <c r="F1186" s="11">
        <f t="shared" si="648"/>
        <v>0.83544303797468356</v>
      </c>
      <c r="G1186" s="11">
        <f t="shared" si="650"/>
        <v>0.93902439024390238</v>
      </c>
      <c r="H1186" s="8">
        <v>1626</v>
      </c>
      <c r="I1186" s="15">
        <f t="shared" si="651"/>
        <v>80</v>
      </c>
      <c r="J1186" s="13">
        <v>0.80989999999999995</v>
      </c>
      <c r="K1186" s="13">
        <v>0.9</v>
      </c>
      <c r="L1186" s="7">
        <v>0.72916666666666663</v>
      </c>
      <c r="M1186" s="11">
        <f t="shared" si="654"/>
        <v>0.13247863247863248</v>
      </c>
      <c r="N1186" s="10">
        <v>3510</v>
      </c>
      <c r="O1186" s="10">
        <v>2937</v>
      </c>
      <c r="P1186" s="14">
        <f t="shared" si="655"/>
        <v>181</v>
      </c>
      <c r="Q1186" s="11">
        <f t="shared" si="656"/>
        <v>0.83675213675213678</v>
      </c>
      <c r="R1186" s="11">
        <f t="shared" si="661"/>
        <v>0.86187845303867405</v>
      </c>
      <c r="S1186" s="8">
        <v>3045</v>
      </c>
      <c r="T1186" s="15">
        <f t="shared" si="660"/>
        <v>160</v>
      </c>
      <c r="U1186" s="13">
        <f t="shared" si="658"/>
        <v>0.87760000000000005</v>
      </c>
      <c r="V1186" s="13">
        <f t="shared" si="659"/>
        <v>0.9556</v>
      </c>
      <c r="W1186" s="17"/>
      <c r="X1186" s="17"/>
      <c r="Y1186" s="3"/>
      <c r="Z1186" s="3"/>
      <c r="AA1186" s="3"/>
      <c r="AB1186" s="3"/>
      <c r="AC1186" s="3"/>
      <c r="AD1186" s="17"/>
      <c r="AE1186" s="17"/>
      <c r="AF1186" s="17"/>
      <c r="AG1186" s="17"/>
      <c r="AH1186" s="2"/>
      <c r="AI1186" s="2"/>
      <c r="AJ1186" s="2"/>
      <c r="AK1186" s="2"/>
      <c r="AL1186" s="2"/>
      <c r="AM1186" s="2"/>
      <c r="AN1186" s="2"/>
      <c r="AO1186" s="5"/>
      <c r="AP1186" s="2"/>
      <c r="AQ1186" s="18"/>
      <c r="AR1186" s="18"/>
      <c r="AS1186" s="18"/>
      <c r="AT1186" s="18"/>
      <c r="AU1186" s="18"/>
      <c r="AV1186" s="18"/>
      <c r="AW1186" s="18"/>
    </row>
    <row r="1187" spans="1:49" x14ac:dyDescent="0.25">
      <c r="A1187" s="7">
        <v>0.75</v>
      </c>
      <c r="B1187" s="11">
        <f t="shared" si="647"/>
        <v>0.14003044140030441</v>
      </c>
      <c r="C1187" s="10">
        <v>1971</v>
      </c>
      <c r="D1187" s="10">
        <v>1653</v>
      </c>
      <c r="E1187" s="14">
        <f t="shared" si="649"/>
        <v>75</v>
      </c>
      <c r="F1187" s="11">
        <f t="shared" si="648"/>
        <v>0.83866057838660579</v>
      </c>
      <c r="G1187" s="11">
        <f t="shared" si="650"/>
        <v>0.92</v>
      </c>
      <c r="H1187" s="8">
        <v>1695</v>
      </c>
      <c r="I1187" s="15">
        <f t="shared" si="651"/>
        <v>69</v>
      </c>
      <c r="J1187" s="13">
        <v>0.81269999999999998</v>
      </c>
      <c r="K1187" s="13">
        <v>0.9</v>
      </c>
      <c r="L1187" s="7">
        <v>0.75</v>
      </c>
      <c r="M1187" s="11">
        <f t="shared" si="654"/>
        <v>0.13399231191652938</v>
      </c>
      <c r="N1187" s="10">
        <v>3642</v>
      </c>
      <c r="O1187" s="10">
        <v>3040</v>
      </c>
      <c r="P1187" s="14">
        <f t="shared" si="655"/>
        <v>132</v>
      </c>
      <c r="Q1187" s="11">
        <f t="shared" si="656"/>
        <v>0.83470620538165841</v>
      </c>
      <c r="R1187" s="11">
        <f t="shared" si="661"/>
        <v>0.78030303030303028</v>
      </c>
      <c r="S1187" s="8">
        <v>3154</v>
      </c>
      <c r="T1187" s="15">
        <f t="shared" si="660"/>
        <v>109</v>
      </c>
      <c r="U1187" s="13">
        <f t="shared" si="658"/>
        <v>0.87760000000000005</v>
      </c>
      <c r="V1187" s="13">
        <f t="shared" si="659"/>
        <v>0.9556</v>
      </c>
      <c r="W1187" s="17"/>
      <c r="X1187" s="17"/>
      <c r="Y1187" s="3"/>
      <c r="Z1187" s="3"/>
      <c r="AA1187" s="3"/>
      <c r="AB1187" s="3"/>
      <c r="AC1187" s="3"/>
      <c r="AD1187" s="17"/>
      <c r="AE1187" s="17"/>
      <c r="AF1187" s="17"/>
      <c r="AG1187" s="17"/>
      <c r="AH1187" s="2"/>
      <c r="AI1187" s="2"/>
      <c r="AJ1187" s="2"/>
      <c r="AK1187" s="2"/>
      <c r="AL1187" s="2"/>
      <c r="AM1187" s="2"/>
      <c r="AN1187" s="2"/>
      <c r="AO1187" s="5"/>
      <c r="AP1187" s="2"/>
      <c r="AQ1187" s="18"/>
      <c r="AR1187" s="18"/>
      <c r="AS1187" s="18"/>
      <c r="AT1187" s="18"/>
      <c r="AU1187" s="18"/>
      <c r="AV1187" s="18"/>
      <c r="AW1187" s="18"/>
    </row>
    <row r="1188" spans="1:49" x14ac:dyDescent="0.25">
      <c r="A1188" s="17"/>
      <c r="B1188" s="17"/>
      <c r="C1188" s="17"/>
      <c r="D1188" s="17"/>
      <c r="E1188" s="17"/>
      <c r="F1188" s="2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3"/>
      <c r="Z1188" s="3"/>
      <c r="AA1188" s="3"/>
      <c r="AB1188" s="3"/>
      <c r="AC1188" s="3"/>
      <c r="AD1188" s="17"/>
      <c r="AE1188" s="17"/>
      <c r="AF1188" s="17"/>
      <c r="AG1188" s="17"/>
      <c r="AH1188" s="2"/>
      <c r="AI1188" s="2"/>
      <c r="AJ1188" s="2"/>
      <c r="AK1188" s="2"/>
      <c r="AL1188" s="2"/>
      <c r="AM1188" s="2"/>
      <c r="AN1188" s="2"/>
      <c r="AO1188" s="5"/>
      <c r="AP1188" s="2"/>
      <c r="AQ1188" s="18"/>
      <c r="AR1188" s="18"/>
      <c r="AS1188" s="18"/>
      <c r="AT1188" s="18"/>
      <c r="AU1188" s="18"/>
      <c r="AV1188" s="18"/>
      <c r="AW1188" s="18"/>
    </row>
    <row r="1189" spans="1:49" x14ac:dyDescent="0.25">
      <c r="A1189" s="17"/>
      <c r="B1189" s="17"/>
      <c r="C1189" s="17"/>
      <c r="D1189" s="17"/>
      <c r="E1189" s="17"/>
      <c r="F1189" s="2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 s="18"/>
      <c r="AR1189" s="18"/>
      <c r="AS1189" s="18"/>
      <c r="AT1189" s="18"/>
      <c r="AU1189" s="18"/>
      <c r="AV1189" s="18"/>
      <c r="AW1189" s="18"/>
    </row>
    <row r="1190" spans="1:49" x14ac:dyDescent="0.25">
      <c r="A1190" s="35">
        <v>43839</v>
      </c>
      <c r="B1190" s="36"/>
      <c r="C1190" s="36"/>
      <c r="D1190" s="36"/>
      <c r="E1190" s="36"/>
      <c r="F1190" s="36"/>
      <c r="G1190" s="37"/>
      <c r="H1190" s="17"/>
      <c r="I1190" s="17"/>
      <c r="J1190" s="17"/>
      <c r="K1190" s="17"/>
      <c r="L1190" s="35">
        <v>43837</v>
      </c>
      <c r="M1190" s="36"/>
      <c r="N1190" s="36"/>
      <c r="O1190" s="36"/>
      <c r="P1190" s="36"/>
      <c r="Q1190" s="36"/>
      <c r="R1190" s="37"/>
      <c r="S1190" s="17"/>
      <c r="T1190" s="17"/>
      <c r="U1190" s="17"/>
      <c r="V1190" s="17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 s="18"/>
      <c r="AR1190" s="18"/>
      <c r="AS1190" s="18"/>
      <c r="AT1190" s="18"/>
      <c r="AU1190" s="18"/>
      <c r="AV1190" s="18"/>
      <c r="AW1190" s="18"/>
    </row>
    <row r="1191" spans="1:49" ht="24" x14ac:dyDescent="0.25">
      <c r="A1191" s="38" t="s">
        <v>76</v>
      </c>
      <c r="B1191" s="39"/>
      <c r="C1191" s="39"/>
      <c r="D1191" s="39"/>
      <c r="E1191" s="39"/>
      <c r="F1191" s="39"/>
      <c r="G1191" s="40"/>
      <c r="H1191" s="18"/>
      <c r="I1191" s="18"/>
      <c r="J1191" s="18"/>
      <c r="K1191" s="18"/>
      <c r="L1191" s="38" t="s">
        <v>78</v>
      </c>
      <c r="M1191" s="43"/>
      <c r="N1191" s="43"/>
      <c r="O1191" s="43"/>
      <c r="P1191" s="43"/>
      <c r="Q1191" s="43"/>
      <c r="R1191" s="44"/>
      <c r="S1191" s="18"/>
      <c r="T1191" s="18"/>
      <c r="U1191" s="18"/>
      <c r="V1191" s="18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 s="18"/>
      <c r="AR1191" s="18"/>
      <c r="AS1191" s="18"/>
      <c r="AT1191" s="18"/>
      <c r="AU1191" s="18"/>
      <c r="AV1191" s="18"/>
      <c r="AW1191" s="18"/>
    </row>
    <row r="1192" spans="1:49" x14ac:dyDescent="0.25">
      <c r="A1192" s="9" t="s">
        <v>0</v>
      </c>
      <c r="B1192" s="16" t="s">
        <v>70</v>
      </c>
      <c r="C1192" s="9" t="s">
        <v>1</v>
      </c>
      <c r="D1192" s="9" t="s">
        <v>2</v>
      </c>
      <c r="E1192" s="9" t="s">
        <v>3</v>
      </c>
      <c r="F1192" s="9" t="s">
        <v>4</v>
      </c>
      <c r="G1192" s="9" t="s">
        <v>5</v>
      </c>
      <c r="H1192" s="6" t="s">
        <v>6</v>
      </c>
      <c r="I1192" s="9" t="s">
        <v>7</v>
      </c>
      <c r="J1192" s="9" t="s">
        <v>8</v>
      </c>
      <c r="K1192" s="9" t="s">
        <v>71</v>
      </c>
      <c r="L1192" s="9" t="s">
        <v>0</v>
      </c>
      <c r="M1192" s="16" t="s">
        <v>70</v>
      </c>
      <c r="N1192" s="9" t="s">
        <v>1</v>
      </c>
      <c r="O1192" s="9" t="s">
        <v>2</v>
      </c>
      <c r="P1192" s="9" t="s">
        <v>3</v>
      </c>
      <c r="Q1192" s="9" t="s">
        <v>4</v>
      </c>
      <c r="R1192" s="9" t="s">
        <v>5</v>
      </c>
      <c r="S1192" s="6" t="s">
        <v>6</v>
      </c>
      <c r="T1192" s="9" t="s">
        <v>7</v>
      </c>
      <c r="U1192" s="9" t="s">
        <v>8</v>
      </c>
      <c r="V1192" s="9" t="s">
        <v>71</v>
      </c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 s="18"/>
      <c r="AR1192" s="18"/>
      <c r="AS1192" s="18"/>
      <c r="AT1192" s="18"/>
      <c r="AU1192" s="18"/>
      <c r="AV1192" s="18"/>
      <c r="AW1192" s="18"/>
    </row>
    <row r="1193" spans="1:49" x14ac:dyDescent="0.25">
      <c r="A1193" s="7">
        <v>0.39583333333333331</v>
      </c>
      <c r="B1193" s="11">
        <f>(C1193-H1193)/C1193</f>
        <v>1.1834319526627219E-2</v>
      </c>
      <c r="C1193" s="10">
        <v>169</v>
      </c>
      <c r="D1193" s="10">
        <v>167</v>
      </c>
      <c r="E1193" s="10">
        <f>C1193</f>
        <v>169</v>
      </c>
      <c r="F1193" s="11">
        <f>D1193/C1193</f>
        <v>0.98816568047337283</v>
      </c>
      <c r="G1193" s="12">
        <f>D1193/E1193</f>
        <v>0.98816568047337283</v>
      </c>
      <c r="H1193" s="8">
        <v>167</v>
      </c>
      <c r="I1193" s="15">
        <f>H1193</f>
        <v>167</v>
      </c>
      <c r="J1193" s="13">
        <v>1</v>
      </c>
      <c r="K1193" s="13">
        <v>1</v>
      </c>
      <c r="L1193" s="7">
        <v>0.39583333333333331</v>
      </c>
      <c r="M1193" s="11">
        <f t="shared" ref="M1193:M1194" si="662">(N1193-S1193)/N1193</f>
        <v>2.6737967914438502E-2</v>
      </c>
      <c r="N1193" s="10">
        <v>187</v>
      </c>
      <c r="O1193" s="10">
        <v>182</v>
      </c>
      <c r="P1193" s="10">
        <v>187</v>
      </c>
      <c r="Q1193" s="11">
        <v>0.9732620320855615</v>
      </c>
      <c r="R1193" s="12">
        <v>0.9732620320855615</v>
      </c>
      <c r="S1193" s="8">
        <v>182</v>
      </c>
      <c r="T1193" s="15">
        <v>182</v>
      </c>
      <c r="U1193" s="13">
        <v>1</v>
      </c>
      <c r="V1193" s="13" t="s">
        <v>74</v>
      </c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 s="18"/>
      <c r="AR1193" s="18"/>
      <c r="AS1193" s="18"/>
      <c r="AT1193" s="18"/>
      <c r="AU1193" s="18"/>
      <c r="AV1193" s="18"/>
      <c r="AW1193" s="18"/>
    </row>
    <row r="1194" spans="1:49" x14ac:dyDescent="0.25">
      <c r="A1194" s="7">
        <v>0.41666666666666669</v>
      </c>
      <c r="B1194" s="11">
        <f t="shared" ref="B1194:B1210" si="663">(C1194-H1194)/C1194</f>
        <v>5.9171597633136093E-3</v>
      </c>
      <c r="C1194" s="10">
        <v>338</v>
      </c>
      <c r="D1194" s="10">
        <v>336</v>
      </c>
      <c r="E1194" s="14">
        <f>C1194-C1193</f>
        <v>169</v>
      </c>
      <c r="F1194" s="11">
        <f t="shared" ref="F1194:F1210" si="664">D1194/C1194</f>
        <v>0.99408284023668636</v>
      </c>
      <c r="G1194" s="11">
        <f>(D1194-D1193)/E1194</f>
        <v>1</v>
      </c>
      <c r="H1194" s="8">
        <v>336</v>
      </c>
      <c r="I1194" s="15">
        <f>H1194-H1193</f>
        <v>169</v>
      </c>
      <c r="J1194" s="13">
        <v>1</v>
      </c>
      <c r="K1194" s="13">
        <v>1</v>
      </c>
      <c r="L1194" s="7">
        <v>0.41666666666666669</v>
      </c>
      <c r="M1194" s="11">
        <f t="shared" si="662"/>
        <v>0.14155251141552511</v>
      </c>
      <c r="N1194" s="10">
        <v>438</v>
      </c>
      <c r="O1194" s="10">
        <v>371</v>
      </c>
      <c r="P1194" s="14">
        <v>251</v>
      </c>
      <c r="Q1194" s="11">
        <v>0.84703196347031962</v>
      </c>
      <c r="R1194" s="11">
        <v>0.75298804780876494</v>
      </c>
      <c r="S1194" s="8">
        <v>376</v>
      </c>
      <c r="T1194" s="15">
        <v>194</v>
      </c>
      <c r="U1194" s="13">
        <v>0.86670000000000003</v>
      </c>
      <c r="V1194" s="13">
        <v>1</v>
      </c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 s="18"/>
      <c r="AR1194" s="18"/>
      <c r="AS1194" s="18"/>
      <c r="AT1194" s="18"/>
      <c r="AU1194" s="18"/>
      <c r="AV1194" s="18"/>
      <c r="AW1194" s="18"/>
    </row>
    <row r="1195" spans="1:49" x14ac:dyDescent="0.25">
      <c r="A1195" s="7">
        <v>0.4375</v>
      </c>
      <c r="B1195" s="11">
        <f t="shared" si="663"/>
        <v>2.6833631484794274E-2</v>
      </c>
      <c r="C1195" s="10">
        <v>559</v>
      </c>
      <c r="D1195" s="10">
        <v>541</v>
      </c>
      <c r="E1195" s="14">
        <f t="shared" ref="E1195:E1210" si="665">C1195-C1194</f>
        <v>221</v>
      </c>
      <c r="F1195" s="11">
        <f t="shared" si="664"/>
        <v>0.96779964221824688</v>
      </c>
      <c r="G1195" s="11">
        <f t="shared" ref="G1195:G1210" si="666">(D1195-D1194)/E1195</f>
        <v>0.92760180995475117</v>
      </c>
      <c r="H1195" s="8">
        <v>544</v>
      </c>
      <c r="I1195" s="15">
        <f t="shared" ref="I1195:I1210" si="667">H1195-H1194</f>
        <v>208</v>
      </c>
      <c r="J1195" s="13">
        <v>0.97729999999999995</v>
      </c>
      <c r="K1195" s="13">
        <v>1</v>
      </c>
      <c r="L1195" s="7">
        <v>0.4375</v>
      </c>
      <c r="M1195" s="11">
        <v>0.1242603550295858</v>
      </c>
      <c r="N1195" s="10">
        <v>676</v>
      </c>
      <c r="O1195" s="10">
        <v>586</v>
      </c>
      <c r="P1195" s="14">
        <v>238</v>
      </c>
      <c r="Q1195" s="11">
        <v>0.86686390532544377</v>
      </c>
      <c r="R1195" s="11">
        <v>0.90336134453781514</v>
      </c>
      <c r="S1195" s="8">
        <v>592</v>
      </c>
      <c r="T1195" s="15">
        <v>216</v>
      </c>
      <c r="U1195" s="13">
        <v>0.90569999999999995</v>
      </c>
      <c r="V1195" s="13">
        <v>1</v>
      </c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 s="18"/>
      <c r="AR1195" s="18"/>
      <c r="AS1195" s="18"/>
      <c r="AT1195" s="18"/>
      <c r="AU1195" s="18"/>
      <c r="AV1195" s="18"/>
      <c r="AW1195" s="18"/>
    </row>
    <row r="1196" spans="1:49" x14ac:dyDescent="0.25">
      <c r="A1196" s="7">
        <v>0.45833333333333298</v>
      </c>
      <c r="B1196" s="11">
        <f t="shared" si="663"/>
        <v>2.7308192457737322E-2</v>
      </c>
      <c r="C1196" s="10">
        <v>769</v>
      </c>
      <c r="D1196" s="10">
        <v>745</v>
      </c>
      <c r="E1196" s="14">
        <f t="shared" si="665"/>
        <v>210</v>
      </c>
      <c r="F1196" s="11">
        <f t="shared" si="664"/>
        <v>0.96879063719115732</v>
      </c>
      <c r="G1196" s="11">
        <f t="shared" si="666"/>
        <v>0.97142857142857142</v>
      </c>
      <c r="H1196" s="8">
        <v>748</v>
      </c>
      <c r="I1196" s="15">
        <f t="shared" si="667"/>
        <v>204</v>
      </c>
      <c r="J1196" s="13">
        <v>0.98309999999999997</v>
      </c>
      <c r="K1196" s="13">
        <v>1</v>
      </c>
      <c r="L1196" s="7">
        <v>0.45833333333333298</v>
      </c>
      <c r="M1196" s="11">
        <v>0.16512820512820514</v>
      </c>
      <c r="N1196" s="10">
        <v>975</v>
      </c>
      <c r="O1196" s="10">
        <v>781</v>
      </c>
      <c r="P1196" s="14">
        <v>299</v>
      </c>
      <c r="Q1196" s="11">
        <v>0.801025641025641</v>
      </c>
      <c r="R1196" s="11">
        <v>0.65217391304347827</v>
      </c>
      <c r="S1196" s="8">
        <v>814</v>
      </c>
      <c r="T1196" s="15">
        <v>222</v>
      </c>
      <c r="U1196" s="13">
        <v>0.91180000000000005</v>
      </c>
      <c r="V1196" s="13">
        <v>1</v>
      </c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 s="18"/>
      <c r="AR1196" s="18"/>
      <c r="AS1196" s="18"/>
      <c r="AT1196" s="18"/>
      <c r="AU1196" s="18"/>
      <c r="AV1196" s="18"/>
      <c r="AW1196" s="18"/>
    </row>
    <row r="1197" spans="1:49" x14ac:dyDescent="0.25">
      <c r="A1197" s="7">
        <v>0.47916666666666669</v>
      </c>
      <c r="B1197" s="11">
        <f t="shared" si="663"/>
        <v>6.9101678183613027E-2</v>
      </c>
      <c r="C1197" s="10">
        <v>1013</v>
      </c>
      <c r="D1197" s="10">
        <v>927</v>
      </c>
      <c r="E1197" s="14">
        <f t="shared" si="665"/>
        <v>244</v>
      </c>
      <c r="F1197" s="11">
        <f t="shared" si="664"/>
        <v>0.91510365251727543</v>
      </c>
      <c r="G1197" s="11">
        <f t="shared" si="666"/>
        <v>0.74590163934426235</v>
      </c>
      <c r="H1197" s="8">
        <v>943</v>
      </c>
      <c r="I1197" s="15">
        <f t="shared" si="667"/>
        <v>195</v>
      </c>
      <c r="J1197" s="13">
        <v>0.9012</v>
      </c>
      <c r="K1197" s="13">
        <v>0.66669999999999996</v>
      </c>
      <c r="L1197" s="7">
        <v>0.47916666666666669</v>
      </c>
      <c r="M1197" s="11">
        <f t="shared" ref="M1197" si="668">(N1197-S1197)/N1197</f>
        <v>0.15434083601286175</v>
      </c>
      <c r="N1197" s="10">
        <v>1244</v>
      </c>
      <c r="O1197" s="10">
        <v>1014</v>
      </c>
      <c r="P1197" s="14">
        <v>269</v>
      </c>
      <c r="Q1197" s="11">
        <v>0.81511254019292601</v>
      </c>
      <c r="R1197" s="11">
        <v>0.86617100371747213</v>
      </c>
      <c r="S1197" s="8">
        <v>1052</v>
      </c>
      <c r="T1197" s="15">
        <v>238</v>
      </c>
      <c r="U1197" s="13">
        <v>0.90590000000000004</v>
      </c>
      <c r="V1197" s="13">
        <v>0.8</v>
      </c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 s="18"/>
      <c r="AR1197" s="18"/>
      <c r="AS1197" s="18"/>
      <c r="AT1197" s="18"/>
      <c r="AU1197" s="18"/>
      <c r="AV1197" s="18"/>
      <c r="AW1197" s="18"/>
    </row>
    <row r="1198" spans="1:49" x14ac:dyDescent="0.25">
      <c r="A1198" s="7">
        <v>0.5</v>
      </c>
      <c r="B1198" s="11">
        <f t="shared" si="663"/>
        <v>6.8965517241379309E-2</v>
      </c>
      <c r="C1198" s="10">
        <v>1189</v>
      </c>
      <c r="D1198" s="10">
        <v>1090</v>
      </c>
      <c r="E1198" s="14">
        <f t="shared" si="665"/>
        <v>176</v>
      </c>
      <c r="F1198" s="11">
        <f t="shared" si="664"/>
        <v>0.91673675357443229</v>
      </c>
      <c r="G1198" s="11">
        <f t="shared" si="666"/>
        <v>0.92613636363636365</v>
      </c>
      <c r="H1198" s="8">
        <v>1107</v>
      </c>
      <c r="I1198" s="15">
        <f t="shared" si="667"/>
        <v>164</v>
      </c>
      <c r="J1198" s="13">
        <v>0.90529999999999999</v>
      </c>
      <c r="K1198" s="13">
        <v>0.66669999999999996</v>
      </c>
      <c r="L1198" s="7">
        <v>0.5</v>
      </c>
      <c r="M1198" s="11">
        <v>0.15411195577055978</v>
      </c>
      <c r="N1198" s="10">
        <v>1447</v>
      </c>
      <c r="O1198" s="10">
        <v>1173</v>
      </c>
      <c r="P1198" s="14">
        <v>203</v>
      </c>
      <c r="Q1198" s="11">
        <v>0.81064270905321356</v>
      </c>
      <c r="R1198" s="11">
        <v>0.78325123152709364</v>
      </c>
      <c r="S1198" s="8">
        <v>1224</v>
      </c>
      <c r="T1198" s="15">
        <v>172</v>
      </c>
      <c r="U1198" s="13">
        <v>0.91920000000000002</v>
      </c>
      <c r="V1198" s="13">
        <v>0.8</v>
      </c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 s="18"/>
      <c r="AR1198" s="18"/>
      <c r="AS1198" s="18"/>
      <c r="AT1198" s="18"/>
      <c r="AU1198" s="18"/>
      <c r="AV1198" s="18"/>
      <c r="AW1198" s="18"/>
    </row>
    <row r="1199" spans="1:49" x14ac:dyDescent="0.25">
      <c r="A1199" s="7">
        <v>0.52083333333333337</v>
      </c>
      <c r="B1199" s="11">
        <f t="shared" si="663"/>
        <v>8.0754716981132069E-2</v>
      </c>
      <c r="C1199" s="10">
        <v>1325</v>
      </c>
      <c r="D1199" s="10">
        <v>1195</v>
      </c>
      <c r="E1199" s="14">
        <f t="shared" si="665"/>
        <v>136</v>
      </c>
      <c r="F1199" s="11">
        <f t="shared" si="664"/>
        <v>0.90188679245283021</v>
      </c>
      <c r="G1199" s="11">
        <f t="shared" si="666"/>
        <v>0.7720588235294118</v>
      </c>
      <c r="H1199" s="8">
        <v>1218</v>
      </c>
      <c r="I1199" s="15">
        <f t="shared" si="667"/>
        <v>111</v>
      </c>
      <c r="J1199" s="13">
        <v>0.91820000000000002</v>
      </c>
      <c r="K1199" s="13">
        <v>0.66669999999999996</v>
      </c>
      <c r="L1199" s="7">
        <v>0.52083333333333337</v>
      </c>
      <c r="M1199" s="11">
        <f t="shared" ref="M1199" si="669">(N1199-S1199)/N1199</f>
        <v>0.15360501567398119</v>
      </c>
      <c r="N1199" s="10">
        <v>1595</v>
      </c>
      <c r="O1199" s="10">
        <v>1288</v>
      </c>
      <c r="P1199" s="14">
        <v>148</v>
      </c>
      <c r="Q1199" s="11">
        <v>0.80752351097178687</v>
      </c>
      <c r="R1199" s="11">
        <v>0.77702702702702697</v>
      </c>
      <c r="S1199" s="8">
        <v>1350</v>
      </c>
      <c r="T1199" s="15">
        <v>126</v>
      </c>
      <c r="U1199" s="13">
        <v>0.91739999999999999</v>
      </c>
      <c r="V1199" s="13">
        <v>0.83330000000000004</v>
      </c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 s="18"/>
      <c r="AR1199" s="18"/>
      <c r="AS1199" s="18"/>
      <c r="AT1199" s="18"/>
      <c r="AU1199" s="18"/>
      <c r="AV1199" s="18"/>
      <c r="AW1199" s="18"/>
    </row>
    <row r="1200" spans="1:49" x14ac:dyDescent="0.25">
      <c r="A1200" s="7">
        <v>0.54166666666666696</v>
      </c>
      <c r="B1200" s="11">
        <f t="shared" si="663"/>
        <v>9.0972708187543744E-2</v>
      </c>
      <c r="C1200" s="10">
        <v>1429</v>
      </c>
      <c r="D1200" s="10">
        <v>1261</v>
      </c>
      <c r="E1200" s="14">
        <f t="shared" si="665"/>
        <v>104</v>
      </c>
      <c r="F1200" s="11">
        <f t="shared" si="664"/>
        <v>0.88243526941917427</v>
      </c>
      <c r="G1200" s="11">
        <f t="shared" si="666"/>
        <v>0.63461538461538458</v>
      </c>
      <c r="H1200" s="8">
        <v>1299</v>
      </c>
      <c r="I1200" s="15">
        <f t="shared" si="667"/>
        <v>81</v>
      </c>
      <c r="J1200" s="13">
        <v>0.92310000000000003</v>
      </c>
      <c r="K1200" s="13">
        <v>0.66669999999999996</v>
      </c>
      <c r="L1200" s="7">
        <v>0.54166666666666696</v>
      </c>
      <c r="M1200" s="11">
        <v>0.14668218859138532</v>
      </c>
      <c r="N1200" s="10">
        <v>1718</v>
      </c>
      <c r="O1200" s="10">
        <v>1401</v>
      </c>
      <c r="P1200" s="14">
        <v>123</v>
      </c>
      <c r="Q1200" s="11">
        <v>0.8154831199068685</v>
      </c>
      <c r="R1200" s="11">
        <v>0.91869918699186992</v>
      </c>
      <c r="S1200" s="8">
        <v>1466</v>
      </c>
      <c r="T1200" s="15">
        <v>116</v>
      </c>
      <c r="U1200" s="13">
        <v>0.90629999999999999</v>
      </c>
      <c r="V1200" s="13">
        <v>0.83330000000000004</v>
      </c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 s="18"/>
      <c r="AR1200" s="18"/>
      <c r="AS1200" s="18"/>
      <c r="AT1200" s="18"/>
      <c r="AU1200" s="18"/>
      <c r="AV1200" s="18"/>
      <c r="AW1200" s="18"/>
    </row>
    <row r="1201" spans="1:49" x14ac:dyDescent="0.25">
      <c r="A1201" s="7">
        <v>0.5625</v>
      </c>
      <c r="B1201" s="11">
        <f t="shared" si="663"/>
        <v>9.1318327974276525E-2</v>
      </c>
      <c r="C1201" s="10">
        <v>1555</v>
      </c>
      <c r="D1201" s="10">
        <v>1373</v>
      </c>
      <c r="E1201" s="14">
        <f t="shared" si="665"/>
        <v>126</v>
      </c>
      <c r="F1201" s="11">
        <f t="shared" si="664"/>
        <v>0.88295819935691322</v>
      </c>
      <c r="G1201" s="11">
        <f t="shared" si="666"/>
        <v>0.88888888888888884</v>
      </c>
      <c r="H1201" s="8">
        <v>1413</v>
      </c>
      <c r="I1201" s="15">
        <f t="shared" si="667"/>
        <v>114</v>
      </c>
      <c r="J1201" s="13">
        <v>0.92130000000000001</v>
      </c>
      <c r="K1201" s="13">
        <v>0.66669999999999996</v>
      </c>
      <c r="L1201" s="7">
        <v>0.5625</v>
      </c>
      <c r="M1201" s="11">
        <f t="shared" ref="M1201:M1210" si="670">(N1201-S1201)/N1201</f>
        <v>0.14115738236884803</v>
      </c>
      <c r="N1201" s="10">
        <v>1849</v>
      </c>
      <c r="O1201" s="10">
        <v>1523</v>
      </c>
      <c r="P1201" s="14">
        <v>131</v>
      </c>
      <c r="Q1201" s="11">
        <v>0.82368848025959973</v>
      </c>
      <c r="R1201" s="11">
        <v>0.93129770992366412</v>
      </c>
      <c r="S1201" s="8">
        <v>1588</v>
      </c>
      <c r="T1201" s="15">
        <v>122</v>
      </c>
      <c r="U1201" s="13">
        <v>0.91300000000000003</v>
      </c>
      <c r="V1201" s="13">
        <v>0.85709999999999997</v>
      </c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 s="18"/>
      <c r="AR1201" s="18"/>
      <c r="AS1201" s="18"/>
      <c r="AT1201" s="18"/>
      <c r="AU1201" s="18"/>
      <c r="AV1201" s="18"/>
      <c r="AW1201" s="18"/>
    </row>
    <row r="1202" spans="1:49" x14ac:dyDescent="0.25">
      <c r="A1202" s="7">
        <v>0.58333333333333337</v>
      </c>
      <c r="B1202" s="11">
        <f t="shared" si="663"/>
        <v>8.8149445417396374E-2</v>
      </c>
      <c r="C1202" s="10">
        <v>1713</v>
      </c>
      <c r="D1202" s="10">
        <v>1519</v>
      </c>
      <c r="E1202" s="14">
        <f t="shared" si="665"/>
        <v>158</v>
      </c>
      <c r="F1202" s="11">
        <f t="shared" si="664"/>
        <v>0.88674839462930533</v>
      </c>
      <c r="G1202" s="11">
        <f t="shared" si="666"/>
        <v>0.92405063291139244</v>
      </c>
      <c r="H1202" s="8">
        <v>1562</v>
      </c>
      <c r="I1202" s="15">
        <f t="shared" si="667"/>
        <v>149</v>
      </c>
      <c r="J1202" s="13">
        <v>0.92520000000000002</v>
      </c>
      <c r="K1202" s="13">
        <v>0.7</v>
      </c>
      <c r="L1202" s="7">
        <v>0.58333333333333337</v>
      </c>
      <c r="M1202" s="11">
        <f t="shared" si="670"/>
        <v>0.1394658753709199</v>
      </c>
      <c r="N1202" s="10">
        <v>2022</v>
      </c>
      <c r="O1202" s="10">
        <v>1674</v>
      </c>
      <c r="P1202" s="14">
        <f t="shared" ref="P1202:P1210" si="671">N1202-N1201</f>
        <v>173</v>
      </c>
      <c r="Q1202" s="11">
        <f t="shared" ref="Q1202:Q1210" si="672">O1202/N1202</f>
        <v>0.82789317507418403</v>
      </c>
      <c r="R1202" s="11">
        <f t="shared" ref="R1202" si="673">(O1202-O1201)/P1202</f>
        <v>0.87283236994219648</v>
      </c>
      <c r="S1202" s="8">
        <v>1740</v>
      </c>
      <c r="T1202" s="15">
        <v>152</v>
      </c>
      <c r="U1202" s="13">
        <f t="shared" ref="U1202:U1210" si="674">$AO$11</f>
        <v>0.87760000000000005</v>
      </c>
      <c r="V1202" s="13">
        <f t="shared" ref="V1202:V1210" si="675">$AO$12</f>
        <v>0.9556</v>
      </c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 s="18"/>
      <c r="AR1202" s="18"/>
      <c r="AS1202" s="18"/>
      <c r="AT1202" s="18"/>
      <c r="AU1202" s="18"/>
      <c r="AV1202" s="18"/>
      <c r="AW1202" s="18"/>
    </row>
    <row r="1203" spans="1:49" x14ac:dyDescent="0.25">
      <c r="A1203" s="7">
        <v>0.60416666666666663</v>
      </c>
      <c r="B1203" s="11">
        <f t="shared" si="663"/>
        <v>9.8274960794563507E-2</v>
      </c>
      <c r="C1203" s="10">
        <v>1913</v>
      </c>
      <c r="D1203" s="10">
        <v>1675</v>
      </c>
      <c r="E1203" s="14">
        <f t="shared" si="665"/>
        <v>200</v>
      </c>
      <c r="F1203" s="11">
        <f t="shared" si="664"/>
        <v>0.87558808154730794</v>
      </c>
      <c r="G1203" s="11">
        <f t="shared" si="666"/>
        <v>0.78</v>
      </c>
      <c r="H1203" s="8">
        <v>1725</v>
      </c>
      <c r="I1203" s="15">
        <f t="shared" si="667"/>
        <v>163</v>
      </c>
      <c r="J1203" s="13">
        <v>0.93489999999999995</v>
      </c>
      <c r="K1203" s="13">
        <v>0.72729999999999995</v>
      </c>
      <c r="L1203" s="7">
        <v>0.60416666666666663</v>
      </c>
      <c r="M1203" s="11">
        <f t="shared" si="670"/>
        <v>0.12731376975169301</v>
      </c>
      <c r="N1203" s="10">
        <v>2215</v>
      </c>
      <c r="O1203" s="10">
        <v>1867</v>
      </c>
      <c r="P1203" s="14">
        <f t="shared" si="671"/>
        <v>193</v>
      </c>
      <c r="Q1203" s="11">
        <f t="shared" si="672"/>
        <v>0.84288939051918732</v>
      </c>
      <c r="R1203" s="11">
        <f>(O1203-O1202)/P1203</f>
        <v>1</v>
      </c>
      <c r="S1203" s="8">
        <v>1933</v>
      </c>
      <c r="T1203" s="15">
        <f t="shared" ref="T1203:T1210" si="676">S1203-S1202</f>
        <v>193</v>
      </c>
      <c r="U1203" s="13">
        <f t="shared" si="674"/>
        <v>0.87760000000000005</v>
      </c>
      <c r="V1203" s="13">
        <f t="shared" si="675"/>
        <v>0.9556</v>
      </c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 s="18"/>
      <c r="AR1203" s="18"/>
      <c r="AS1203" s="18"/>
      <c r="AT1203" s="18"/>
      <c r="AU1203" s="18"/>
      <c r="AV1203" s="18"/>
      <c r="AW1203" s="18"/>
    </row>
    <row r="1204" spans="1:49" x14ac:dyDescent="0.25">
      <c r="A1204" s="7">
        <v>0.625</v>
      </c>
      <c r="B1204" s="11">
        <f t="shared" si="663"/>
        <v>9.0515166104959077E-2</v>
      </c>
      <c r="C1204" s="10">
        <v>2077</v>
      </c>
      <c r="D1204" s="10">
        <v>1839</v>
      </c>
      <c r="E1204" s="14">
        <f t="shared" si="665"/>
        <v>164</v>
      </c>
      <c r="F1204" s="11">
        <f t="shared" si="664"/>
        <v>0.88541165142031775</v>
      </c>
      <c r="G1204" s="11">
        <f t="shared" si="666"/>
        <v>1</v>
      </c>
      <c r="H1204" s="8">
        <v>1889</v>
      </c>
      <c r="I1204" s="15">
        <f t="shared" si="667"/>
        <v>164</v>
      </c>
      <c r="J1204" s="13">
        <v>0.9375</v>
      </c>
      <c r="K1204" s="13">
        <v>0.75</v>
      </c>
      <c r="L1204" s="7">
        <v>0.62708333333333333</v>
      </c>
      <c r="M1204" s="11">
        <f t="shared" si="670"/>
        <v>0.13241267262388301</v>
      </c>
      <c r="N1204" s="10">
        <v>2462</v>
      </c>
      <c r="O1204" s="10">
        <v>2067</v>
      </c>
      <c r="P1204" s="14">
        <f t="shared" si="671"/>
        <v>247</v>
      </c>
      <c r="Q1204" s="11">
        <f t="shared" si="672"/>
        <v>0.83956133225020313</v>
      </c>
      <c r="R1204" s="11">
        <f t="shared" ref="R1204:R1210" si="677">(O1204-O1203)/P1204</f>
        <v>0.80971659919028338</v>
      </c>
      <c r="S1204" s="8">
        <v>2136</v>
      </c>
      <c r="T1204" s="15">
        <f t="shared" si="676"/>
        <v>203</v>
      </c>
      <c r="U1204" s="13">
        <f t="shared" si="674"/>
        <v>0.87760000000000005</v>
      </c>
      <c r="V1204" s="13">
        <f t="shared" si="675"/>
        <v>0.9556</v>
      </c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 s="18"/>
      <c r="AR1204" s="18"/>
      <c r="AS1204" s="18"/>
      <c r="AT1204" s="18"/>
      <c r="AU1204" s="18"/>
      <c r="AV1204" s="18"/>
      <c r="AW1204" s="18"/>
    </row>
    <row r="1205" spans="1:49" x14ac:dyDescent="0.25">
      <c r="A1205" s="7">
        <v>0.64583333333333337</v>
      </c>
      <c r="B1205" s="11">
        <f t="shared" si="663"/>
        <v>9.5363079615048113E-2</v>
      </c>
      <c r="C1205" s="10">
        <v>2286</v>
      </c>
      <c r="D1205" s="10">
        <v>2015</v>
      </c>
      <c r="E1205" s="14">
        <f t="shared" si="665"/>
        <v>209</v>
      </c>
      <c r="F1205" s="11">
        <f t="shared" si="664"/>
        <v>0.88145231846019245</v>
      </c>
      <c r="G1205" s="11">
        <f t="shared" si="666"/>
        <v>0.84210526315789469</v>
      </c>
      <c r="H1205" s="8">
        <v>2068</v>
      </c>
      <c r="I1205" s="15">
        <f t="shared" si="667"/>
        <v>179</v>
      </c>
      <c r="J1205" s="13">
        <v>0.93879999999999997</v>
      </c>
      <c r="K1205" s="13">
        <v>0.75</v>
      </c>
      <c r="L1205" s="7">
        <v>0.64583333333333337</v>
      </c>
      <c r="M1205" s="11">
        <f t="shared" si="670"/>
        <v>0.1366181410974244</v>
      </c>
      <c r="N1205" s="10">
        <v>2679</v>
      </c>
      <c r="O1205" s="10">
        <v>2212</v>
      </c>
      <c r="P1205" s="14">
        <f t="shared" si="671"/>
        <v>217</v>
      </c>
      <c r="Q1205" s="11">
        <f t="shared" si="672"/>
        <v>0.82568122433743929</v>
      </c>
      <c r="R1205" s="11">
        <f t="shared" si="677"/>
        <v>0.66820276497695852</v>
      </c>
      <c r="S1205" s="8">
        <v>2313</v>
      </c>
      <c r="T1205" s="15">
        <f t="shared" si="676"/>
        <v>177</v>
      </c>
      <c r="U1205" s="13">
        <f t="shared" si="674"/>
        <v>0.87760000000000005</v>
      </c>
      <c r="V1205" s="13">
        <f t="shared" si="675"/>
        <v>0.9556</v>
      </c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 s="18"/>
      <c r="AR1205" s="18"/>
      <c r="AS1205" s="18"/>
      <c r="AT1205" s="18"/>
      <c r="AU1205" s="18"/>
      <c r="AV1205" s="18"/>
      <c r="AW1205" s="18"/>
    </row>
    <row r="1206" spans="1:49" x14ac:dyDescent="0.25">
      <c r="A1206" s="7">
        <v>0.66666666666666663</v>
      </c>
      <c r="B1206" s="11">
        <f t="shared" si="663"/>
        <v>0.10634920634920635</v>
      </c>
      <c r="C1206" s="10">
        <v>2520</v>
      </c>
      <c r="D1206" s="10">
        <v>2179</v>
      </c>
      <c r="E1206" s="14">
        <f t="shared" si="665"/>
        <v>234</v>
      </c>
      <c r="F1206" s="11">
        <f t="shared" si="664"/>
        <v>0.86468253968253972</v>
      </c>
      <c r="G1206" s="11">
        <f t="shared" si="666"/>
        <v>0.70085470085470081</v>
      </c>
      <c r="H1206" s="8">
        <v>2252</v>
      </c>
      <c r="I1206" s="15">
        <f t="shared" si="667"/>
        <v>184</v>
      </c>
      <c r="J1206" s="13">
        <v>0.93149999999999999</v>
      </c>
      <c r="K1206" s="13">
        <v>0.75</v>
      </c>
      <c r="L1206" s="7">
        <v>0.66666666666666663</v>
      </c>
      <c r="M1206" s="11">
        <f t="shared" si="670"/>
        <v>0.13317191283292978</v>
      </c>
      <c r="N1206" s="10">
        <v>2891</v>
      </c>
      <c r="O1206" s="10">
        <v>2405</v>
      </c>
      <c r="P1206" s="14">
        <f t="shared" si="671"/>
        <v>212</v>
      </c>
      <c r="Q1206" s="11">
        <f t="shared" si="672"/>
        <v>0.83189207886544447</v>
      </c>
      <c r="R1206" s="11">
        <f t="shared" si="677"/>
        <v>0.910377358490566</v>
      </c>
      <c r="S1206" s="8">
        <v>2506</v>
      </c>
      <c r="T1206" s="15">
        <f t="shared" si="676"/>
        <v>193</v>
      </c>
      <c r="U1206" s="13">
        <f t="shared" si="674"/>
        <v>0.87760000000000005</v>
      </c>
      <c r="V1206" s="13">
        <f t="shared" si="675"/>
        <v>0.9556</v>
      </c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 s="18"/>
      <c r="AR1206" s="18"/>
      <c r="AS1206" s="18"/>
      <c r="AT1206" s="18"/>
      <c r="AU1206" s="18"/>
      <c r="AV1206" s="18"/>
      <c r="AW1206" s="18"/>
    </row>
    <row r="1207" spans="1:49" x14ac:dyDescent="0.25">
      <c r="A1207" s="7">
        <v>0.6875</v>
      </c>
      <c r="B1207" s="11">
        <f t="shared" si="663"/>
        <v>0.11893469536665451</v>
      </c>
      <c r="C1207" s="10">
        <v>2741</v>
      </c>
      <c r="D1207" s="10">
        <v>2337</v>
      </c>
      <c r="E1207" s="14">
        <f t="shared" si="665"/>
        <v>221</v>
      </c>
      <c r="F1207" s="11">
        <f t="shared" si="664"/>
        <v>0.85260853703028094</v>
      </c>
      <c r="G1207" s="11">
        <f t="shared" si="666"/>
        <v>0.71493212669683259</v>
      </c>
      <c r="H1207" s="8">
        <v>2415</v>
      </c>
      <c r="I1207" s="15">
        <f t="shared" si="667"/>
        <v>163</v>
      </c>
      <c r="J1207" s="13">
        <v>0.94020000000000004</v>
      </c>
      <c r="K1207" s="13">
        <v>0.75</v>
      </c>
      <c r="L1207" s="7">
        <v>0.6875</v>
      </c>
      <c r="M1207" s="11">
        <f t="shared" si="670"/>
        <v>0.13118971061093249</v>
      </c>
      <c r="N1207" s="10">
        <v>3110</v>
      </c>
      <c r="O1207" s="10">
        <v>2600</v>
      </c>
      <c r="P1207" s="14">
        <f t="shared" si="671"/>
        <v>219</v>
      </c>
      <c r="Q1207" s="11">
        <f t="shared" si="672"/>
        <v>0.83601286173633438</v>
      </c>
      <c r="R1207" s="11">
        <f t="shared" si="677"/>
        <v>0.8904109589041096</v>
      </c>
      <c r="S1207" s="8">
        <v>2702</v>
      </c>
      <c r="T1207" s="15">
        <f t="shared" si="676"/>
        <v>196</v>
      </c>
      <c r="U1207" s="13">
        <f t="shared" si="674"/>
        <v>0.87760000000000005</v>
      </c>
      <c r="V1207" s="13">
        <f t="shared" si="675"/>
        <v>0.9556</v>
      </c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 s="18"/>
      <c r="AR1207" s="18"/>
      <c r="AS1207" s="18"/>
      <c r="AT1207" s="18"/>
      <c r="AU1207" s="18"/>
      <c r="AV1207" s="18"/>
      <c r="AW1207" s="18"/>
    </row>
    <row r="1208" spans="1:49" x14ac:dyDescent="0.25">
      <c r="A1208" s="7">
        <v>0.70833333333333337</v>
      </c>
      <c r="B1208" s="11">
        <f t="shared" si="663"/>
        <v>0.11794697484704283</v>
      </c>
      <c r="C1208" s="10">
        <v>2942</v>
      </c>
      <c r="D1208" s="10">
        <v>2497</v>
      </c>
      <c r="E1208" s="14">
        <f t="shared" si="665"/>
        <v>201</v>
      </c>
      <c r="F1208" s="11">
        <f t="shared" si="664"/>
        <v>0.84874235214140037</v>
      </c>
      <c r="G1208" s="11">
        <f t="shared" si="666"/>
        <v>0.79601990049751248</v>
      </c>
      <c r="H1208" s="8">
        <v>2595</v>
      </c>
      <c r="I1208" s="15">
        <f t="shared" si="667"/>
        <v>180</v>
      </c>
      <c r="J1208" s="13">
        <v>0.94440000000000002</v>
      </c>
      <c r="K1208" s="13">
        <v>0.75</v>
      </c>
      <c r="L1208" s="7">
        <v>0.70833333333333337</v>
      </c>
      <c r="M1208" s="11">
        <f t="shared" si="670"/>
        <v>0.13337338540102134</v>
      </c>
      <c r="N1208" s="10">
        <v>3329</v>
      </c>
      <c r="O1208" s="10">
        <v>2781</v>
      </c>
      <c r="P1208" s="14">
        <f t="shared" si="671"/>
        <v>219</v>
      </c>
      <c r="Q1208" s="11">
        <f t="shared" si="672"/>
        <v>0.83538600180234301</v>
      </c>
      <c r="R1208" s="11">
        <f t="shared" si="677"/>
        <v>0.82648401826484019</v>
      </c>
      <c r="S1208" s="8">
        <v>2885</v>
      </c>
      <c r="T1208" s="15">
        <f t="shared" si="676"/>
        <v>183</v>
      </c>
      <c r="U1208" s="13">
        <f t="shared" si="674"/>
        <v>0.87760000000000005</v>
      </c>
      <c r="V1208" s="13">
        <f t="shared" si="675"/>
        <v>0.9556</v>
      </c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 s="18"/>
      <c r="AR1208" s="18"/>
      <c r="AS1208" s="18"/>
      <c r="AT1208" s="18"/>
      <c r="AU1208" s="18"/>
      <c r="AV1208" s="18"/>
      <c r="AW1208" s="18"/>
    </row>
    <row r="1209" spans="1:49" x14ac:dyDescent="0.25">
      <c r="A1209" s="7">
        <v>0.72916666666666663</v>
      </c>
      <c r="B1209" s="11">
        <f t="shared" si="663"/>
        <v>0.11577934573444516</v>
      </c>
      <c r="C1209" s="10">
        <v>3118</v>
      </c>
      <c r="D1209" s="10">
        <v>2657</v>
      </c>
      <c r="E1209" s="14">
        <f t="shared" si="665"/>
        <v>176</v>
      </c>
      <c r="F1209" s="11">
        <f t="shared" si="664"/>
        <v>0.85214881334188586</v>
      </c>
      <c r="G1209" s="11">
        <f t="shared" si="666"/>
        <v>0.90909090909090906</v>
      </c>
      <c r="H1209" s="8">
        <v>2757</v>
      </c>
      <c r="I1209" s="15">
        <f t="shared" si="667"/>
        <v>162</v>
      </c>
      <c r="J1209" s="13">
        <v>0.9476</v>
      </c>
      <c r="K1209" s="13">
        <v>0.82350000000000001</v>
      </c>
      <c r="L1209" s="7">
        <v>0.72916666666666663</v>
      </c>
      <c r="M1209" s="11">
        <f t="shared" si="670"/>
        <v>0.13247863247863248</v>
      </c>
      <c r="N1209" s="10">
        <v>3510</v>
      </c>
      <c r="O1209" s="10">
        <v>2937</v>
      </c>
      <c r="P1209" s="14">
        <f t="shared" si="671"/>
        <v>181</v>
      </c>
      <c r="Q1209" s="11">
        <f t="shared" si="672"/>
        <v>0.83675213675213678</v>
      </c>
      <c r="R1209" s="11">
        <f t="shared" si="677"/>
        <v>0.86187845303867405</v>
      </c>
      <c r="S1209" s="8">
        <v>3045</v>
      </c>
      <c r="T1209" s="15">
        <f t="shared" si="676"/>
        <v>160</v>
      </c>
      <c r="U1209" s="13">
        <f t="shared" si="674"/>
        <v>0.87760000000000005</v>
      </c>
      <c r="V1209" s="13">
        <f t="shared" si="675"/>
        <v>0.9556</v>
      </c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 s="18"/>
      <c r="AR1209" s="18"/>
      <c r="AS1209" s="18"/>
      <c r="AT1209" s="18"/>
      <c r="AU1209" s="18"/>
      <c r="AV1209" s="18"/>
      <c r="AW1209" s="18"/>
    </row>
    <row r="1210" spans="1:49" x14ac:dyDescent="0.25">
      <c r="A1210" s="7">
        <v>0.75</v>
      </c>
      <c r="B1210" s="11">
        <f t="shared" si="663"/>
        <v>0.12169312169312169</v>
      </c>
      <c r="C1210" s="10">
        <v>3213</v>
      </c>
      <c r="D1210" s="10">
        <v>2721</v>
      </c>
      <c r="E1210" s="14">
        <f t="shared" si="665"/>
        <v>95</v>
      </c>
      <c r="F1210" s="11">
        <f t="shared" si="664"/>
        <v>0.8468720821661998</v>
      </c>
      <c r="G1210" s="11">
        <f t="shared" si="666"/>
        <v>0.67368421052631577</v>
      </c>
      <c r="H1210" s="8">
        <v>2822</v>
      </c>
      <c r="I1210" s="15">
        <f t="shared" si="667"/>
        <v>65</v>
      </c>
      <c r="J1210" s="13">
        <v>0.94810000000000005</v>
      </c>
      <c r="K1210" s="13">
        <v>0.83330000000000004</v>
      </c>
      <c r="L1210" s="7">
        <v>0.75</v>
      </c>
      <c r="M1210" s="11">
        <f t="shared" si="670"/>
        <v>0.13399231191652938</v>
      </c>
      <c r="N1210" s="10">
        <v>3642</v>
      </c>
      <c r="O1210" s="10">
        <v>3040</v>
      </c>
      <c r="P1210" s="14">
        <f t="shared" si="671"/>
        <v>132</v>
      </c>
      <c r="Q1210" s="11">
        <f t="shared" si="672"/>
        <v>0.83470620538165841</v>
      </c>
      <c r="R1210" s="11">
        <f t="shared" si="677"/>
        <v>0.78030303030303028</v>
      </c>
      <c r="S1210" s="8">
        <v>3154</v>
      </c>
      <c r="T1210" s="15">
        <f t="shared" si="676"/>
        <v>109</v>
      </c>
      <c r="U1210" s="13">
        <f t="shared" si="674"/>
        <v>0.87760000000000005</v>
      </c>
      <c r="V1210" s="13">
        <f t="shared" si="675"/>
        <v>0.9556</v>
      </c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</row>
    <row r="1211" spans="1:49" x14ac:dyDescent="0.25">
      <c r="A1211" s="17"/>
      <c r="B1211" s="17"/>
      <c r="C1211" s="17"/>
      <c r="D1211" s="17"/>
      <c r="E1211" s="17"/>
      <c r="F1211" s="2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</row>
    <row r="1212" spans="1:49" x14ac:dyDescent="0.25">
      <c r="A1212" s="17"/>
      <c r="B1212" s="17"/>
      <c r="C1212" s="17"/>
      <c r="D1212" s="17"/>
      <c r="E1212" s="17"/>
      <c r="F1212" s="2"/>
      <c r="G1212" s="17"/>
      <c r="H1212" s="17"/>
      <c r="I1212" s="17"/>
      <c r="J1212" s="17"/>
      <c r="K1212" s="17"/>
      <c r="L1212" s="35">
        <v>43836</v>
      </c>
      <c r="M1212" s="36"/>
      <c r="N1212" s="36"/>
      <c r="O1212" s="36"/>
      <c r="P1212" s="36"/>
      <c r="Q1212" s="36"/>
      <c r="R1212" s="37"/>
      <c r="S1212" s="17"/>
      <c r="T1212" s="17"/>
      <c r="U1212" s="17"/>
      <c r="V1212" s="17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</row>
    <row r="1213" spans="1:49" ht="36" x14ac:dyDescent="0.25">
      <c r="A1213" s="35">
        <v>43838</v>
      </c>
      <c r="B1213" s="36"/>
      <c r="C1213" s="36"/>
      <c r="D1213" s="36"/>
      <c r="E1213" s="36"/>
      <c r="F1213" s="36"/>
      <c r="G1213" s="37"/>
      <c r="H1213" s="17"/>
      <c r="I1213" s="17"/>
      <c r="J1213" s="17"/>
      <c r="K1213" s="17"/>
      <c r="L1213" s="38" t="s">
        <v>72</v>
      </c>
      <c r="M1213" s="43"/>
      <c r="N1213" s="43"/>
      <c r="O1213" s="43"/>
      <c r="P1213" s="43"/>
      <c r="Q1213" s="43"/>
      <c r="R1213" s="44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</row>
    <row r="1214" spans="1:49" ht="24" x14ac:dyDescent="0.25">
      <c r="A1214" s="38" t="s">
        <v>77</v>
      </c>
      <c r="B1214" s="39"/>
      <c r="C1214" s="39"/>
      <c r="D1214" s="39"/>
      <c r="E1214" s="39"/>
      <c r="F1214" s="39"/>
      <c r="G1214" s="40"/>
      <c r="H1214" s="18"/>
      <c r="I1214" s="18"/>
      <c r="J1214" s="18"/>
      <c r="K1214" s="18"/>
      <c r="L1214" s="9" t="s">
        <v>0</v>
      </c>
      <c r="M1214" s="16" t="s">
        <v>70</v>
      </c>
      <c r="N1214" s="9" t="s">
        <v>1</v>
      </c>
      <c r="O1214" s="9" t="s">
        <v>2</v>
      </c>
      <c r="P1214" s="9" t="s">
        <v>3</v>
      </c>
      <c r="Q1214" s="9" t="s">
        <v>4</v>
      </c>
      <c r="R1214" s="9" t="s">
        <v>5</v>
      </c>
      <c r="S1214" s="6" t="s">
        <v>6</v>
      </c>
      <c r="T1214" s="9" t="s">
        <v>7</v>
      </c>
      <c r="U1214" s="9" t="s">
        <v>8</v>
      </c>
      <c r="V1214" s="9" t="s">
        <v>71</v>
      </c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</row>
    <row r="1215" spans="1:49" x14ac:dyDescent="0.25">
      <c r="A1215" s="9" t="s">
        <v>0</v>
      </c>
      <c r="B1215" s="16" t="s">
        <v>70</v>
      </c>
      <c r="C1215" s="9" t="s">
        <v>1</v>
      </c>
      <c r="D1215" s="9" t="s">
        <v>2</v>
      </c>
      <c r="E1215" s="9" t="s">
        <v>3</v>
      </c>
      <c r="F1215" s="9" t="s">
        <v>4</v>
      </c>
      <c r="G1215" s="9" t="s">
        <v>5</v>
      </c>
      <c r="H1215" s="6" t="s">
        <v>6</v>
      </c>
      <c r="I1215" s="9" t="s">
        <v>7</v>
      </c>
      <c r="J1215" s="9" t="s">
        <v>8</v>
      </c>
      <c r="K1215" s="9" t="s">
        <v>71</v>
      </c>
      <c r="L1215" s="7">
        <v>0.39583333333333331</v>
      </c>
      <c r="M1215" s="11">
        <f t="shared" ref="M1215:M1232" si="678">(N1215-S1215)/N1215</f>
        <v>5.6179775280898875E-3</v>
      </c>
      <c r="N1215" s="10">
        <v>178</v>
      </c>
      <c r="O1215" s="10">
        <v>177</v>
      </c>
      <c r="P1215" s="10">
        <v>178</v>
      </c>
      <c r="Q1215" s="11">
        <f t="shared" ref="Q1215:Q1232" si="679">O1215/N1215</f>
        <v>0.9943820224719101</v>
      </c>
      <c r="R1215" s="12">
        <f>O1215/P1215</f>
        <v>0.9943820224719101</v>
      </c>
      <c r="S1215" s="8">
        <v>177</v>
      </c>
      <c r="T1215" s="15">
        <v>177</v>
      </c>
      <c r="U1215" s="13">
        <v>0.95830000000000004</v>
      </c>
      <c r="V1215" s="13" t="s">
        <v>80</v>
      </c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</row>
    <row r="1216" spans="1:49" x14ac:dyDescent="0.25">
      <c r="A1216" s="7">
        <v>0.39583333333333331</v>
      </c>
      <c r="B1216" s="11">
        <f>(C1216-H1216)/C1216</f>
        <v>1.9607843137254902E-2</v>
      </c>
      <c r="C1216" s="10">
        <v>204</v>
      </c>
      <c r="D1216" s="10">
        <v>200</v>
      </c>
      <c r="E1216" s="10">
        <f>C1216</f>
        <v>204</v>
      </c>
      <c r="F1216" s="11">
        <f>D1216/C1216</f>
        <v>0.98039215686274506</v>
      </c>
      <c r="G1216" s="12">
        <f>D1216/E1216</f>
        <v>0.98039215686274506</v>
      </c>
      <c r="H1216" s="8">
        <v>200</v>
      </c>
      <c r="I1216" s="15">
        <f>H1216</f>
        <v>200</v>
      </c>
      <c r="J1216" s="13">
        <v>1</v>
      </c>
      <c r="K1216" s="13" t="s">
        <v>80</v>
      </c>
      <c r="L1216" s="7">
        <v>0.41666666666666669</v>
      </c>
      <c r="M1216" s="11">
        <f t="shared" si="678"/>
        <v>6.2650602409638559E-2</v>
      </c>
      <c r="N1216" s="10">
        <v>415</v>
      </c>
      <c r="O1216" s="10">
        <v>383</v>
      </c>
      <c r="P1216" s="14">
        <f t="shared" ref="P1216:P1232" si="680">N1216-N1215</f>
        <v>237</v>
      </c>
      <c r="Q1216" s="11">
        <f t="shared" si="679"/>
        <v>0.92289156626506019</v>
      </c>
      <c r="R1216" s="11">
        <f t="shared" ref="R1216:R1232" si="681">(O1216-O1215)/P1216</f>
        <v>0.86919831223628696</v>
      </c>
      <c r="S1216" s="8">
        <v>389</v>
      </c>
      <c r="T1216" s="15">
        <f t="shared" ref="T1216:T1232" si="682">S1216-S1215</f>
        <v>212</v>
      </c>
      <c r="U1216" s="13">
        <v>0.94120000000000004</v>
      </c>
      <c r="V1216" s="13" t="s">
        <v>80</v>
      </c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</row>
    <row r="1217" spans="1:49" x14ac:dyDescent="0.25">
      <c r="A1217" s="7">
        <v>0.41666666666666669</v>
      </c>
      <c r="B1217" s="11">
        <f t="shared" ref="B1217:B1233" si="683">(C1217-H1217)/C1217</f>
        <v>3.9312039312039311E-2</v>
      </c>
      <c r="C1217" s="10">
        <v>407</v>
      </c>
      <c r="D1217" s="10">
        <v>391</v>
      </c>
      <c r="E1217" s="14">
        <f>C1217-C1216</f>
        <v>203</v>
      </c>
      <c r="F1217" s="11">
        <f t="shared" ref="F1217:F1233" si="684">D1217/C1217</f>
        <v>0.9606879606879607</v>
      </c>
      <c r="G1217" s="11">
        <f>(D1217-D1216)/E1217</f>
        <v>0.94088669950738912</v>
      </c>
      <c r="H1217" s="8">
        <v>391</v>
      </c>
      <c r="I1217" s="15">
        <f>H1217-H1216</f>
        <v>191</v>
      </c>
      <c r="J1217" s="13">
        <v>1</v>
      </c>
      <c r="K1217" s="13">
        <v>1</v>
      </c>
      <c r="L1217" s="7">
        <v>0.4375</v>
      </c>
      <c r="M1217" s="11">
        <f t="shared" si="678"/>
        <v>8.4795321637426896E-2</v>
      </c>
      <c r="N1217" s="10">
        <v>684</v>
      </c>
      <c r="O1217" s="10">
        <v>622</v>
      </c>
      <c r="P1217" s="14">
        <f t="shared" si="680"/>
        <v>269</v>
      </c>
      <c r="Q1217" s="11">
        <f t="shared" si="679"/>
        <v>0.90935672514619881</v>
      </c>
      <c r="R1217" s="11">
        <f t="shared" si="681"/>
        <v>0.88847583643122674</v>
      </c>
      <c r="S1217" s="8">
        <v>626</v>
      </c>
      <c r="T1217" s="15">
        <f t="shared" si="682"/>
        <v>237</v>
      </c>
      <c r="U1217" s="13">
        <v>0.89159999999999995</v>
      </c>
      <c r="V1217" s="13" t="s">
        <v>80</v>
      </c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</row>
    <row r="1218" spans="1:49" x14ac:dyDescent="0.25">
      <c r="A1218" s="7">
        <v>0.4375</v>
      </c>
      <c r="B1218" s="11">
        <f t="shared" si="683"/>
        <v>0.11651917404129794</v>
      </c>
      <c r="C1218" s="10">
        <v>678</v>
      </c>
      <c r="D1218" s="10">
        <v>591</v>
      </c>
      <c r="E1218" s="14">
        <f t="shared" ref="E1218:E1233" si="685">C1218-C1217</f>
        <v>271</v>
      </c>
      <c r="F1218" s="11">
        <f t="shared" si="684"/>
        <v>0.87168141592920356</v>
      </c>
      <c r="G1218" s="11">
        <f t="shared" ref="G1218:G1233" si="686">(D1218-D1217)/E1218</f>
        <v>0.73800738007380073</v>
      </c>
      <c r="H1218" s="8">
        <v>599</v>
      </c>
      <c r="I1218" s="15">
        <f t="shared" ref="I1218:I1233" si="687">H1218-H1217</f>
        <v>208</v>
      </c>
      <c r="J1218" s="13">
        <v>1</v>
      </c>
      <c r="K1218" s="13">
        <v>1</v>
      </c>
      <c r="L1218" s="7">
        <v>0.45833333333333298</v>
      </c>
      <c r="M1218" s="11">
        <f t="shared" si="678"/>
        <v>0.10658307210031348</v>
      </c>
      <c r="N1218" s="10">
        <v>957</v>
      </c>
      <c r="O1218" s="10">
        <v>841</v>
      </c>
      <c r="P1218" s="14">
        <f t="shared" si="680"/>
        <v>273</v>
      </c>
      <c r="Q1218" s="11">
        <f t="shared" si="679"/>
        <v>0.87878787878787878</v>
      </c>
      <c r="R1218" s="11">
        <f t="shared" si="681"/>
        <v>0.80219780219780223</v>
      </c>
      <c r="S1218" s="8">
        <v>855</v>
      </c>
      <c r="T1218" s="15">
        <f t="shared" si="682"/>
        <v>229</v>
      </c>
      <c r="U1218" s="13">
        <v>0.86360000000000003</v>
      </c>
      <c r="V1218" s="13" t="s">
        <v>80</v>
      </c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</row>
    <row r="1219" spans="1:49" x14ac:dyDescent="0.25">
      <c r="A1219" s="7">
        <v>0.45833333333333298</v>
      </c>
      <c r="B1219" s="11">
        <f t="shared" si="683"/>
        <v>0.12168141592920353</v>
      </c>
      <c r="C1219" s="10">
        <v>904</v>
      </c>
      <c r="D1219" s="10">
        <v>764</v>
      </c>
      <c r="E1219" s="14">
        <f t="shared" si="685"/>
        <v>226</v>
      </c>
      <c r="F1219" s="11">
        <f t="shared" si="684"/>
        <v>0.84513274336283184</v>
      </c>
      <c r="G1219" s="11">
        <f t="shared" si="686"/>
        <v>0.76548672566371678</v>
      </c>
      <c r="H1219" s="8">
        <v>794</v>
      </c>
      <c r="I1219" s="15">
        <f t="shared" si="687"/>
        <v>195</v>
      </c>
      <c r="J1219" s="13">
        <v>0.95709999999999995</v>
      </c>
      <c r="K1219" s="13">
        <v>1</v>
      </c>
      <c r="L1219" s="7">
        <v>0.4826388888888889</v>
      </c>
      <c r="M1219" s="11">
        <f t="shared" si="678"/>
        <v>0.11688311688311688</v>
      </c>
      <c r="N1219" s="10">
        <v>1232</v>
      </c>
      <c r="O1219" s="10">
        <v>1073</v>
      </c>
      <c r="P1219" s="14">
        <f t="shared" si="680"/>
        <v>275</v>
      </c>
      <c r="Q1219" s="11">
        <f t="shared" si="679"/>
        <v>0.87094155844155841</v>
      </c>
      <c r="R1219" s="11">
        <f t="shared" si="681"/>
        <v>0.84363636363636363</v>
      </c>
      <c r="S1219" s="8">
        <v>1088</v>
      </c>
      <c r="T1219" s="15">
        <f t="shared" si="682"/>
        <v>233</v>
      </c>
      <c r="U1219" s="13">
        <v>0.875</v>
      </c>
      <c r="V1219" s="13" t="s">
        <v>80</v>
      </c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</row>
    <row r="1220" spans="1:49" ht="15" customHeight="1" x14ac:dyDescent="0.25">
      <c r="A1220" s="7">
        <v>0.47916666666666669</v>
      </c>
      <c r="B1220" s="11" t="e">
        <f t="shared" si="683"/>
        <v>#DIV/0!</v>
      </c>
      <c r="C1220" s="10"/>
      <c r="D1220" s="10"/>
      <c r="E1220" s="14">
        <f t="shared" si="685"/>
        <v>-904</v>
      </c>
      <c r="F1220" s="11" t="e">
        <f t="shared" si="684"/>
        <v>#DIV/0!</v>
      </c>
      <c r="G1220" s="11">
        <f t="shared" si="686"/>
        <v>0.84513274336283184</v>
      </c>
      <c r="H1220" s="8"/>
      <c r="I1220" s="15">
        <f t="shared" si="687"/>
        <v>-794</v>
      </c>
      <c r="J1220" s="13"/>
      <c r="K1220" s="13"/>
      <c r="L1220" s="7">
        <v>0.5</v>
      </c>
      <c r="M1220" s="11">
        <f t="shared" si="678"/>
        <v>0.12341325811001411</v>
      </c>
      <c r="N1220" s="10">
        <v>1418</v>
      </c>
      <c r="O1220" s="10">
        <v>1223</v>
      </c>
      <c r="P1220" s="14">
        <f t="shared" si="680"/>
        <v>186</v>
      </c>
      <c r="Q1220" s="11">
        <f t="shared" si="679"/>
        <v>0.8624823695345557</v>
      </c>
      <c r="R1220" s="11">
        <f t="shared" si="681"/>
        <v>0.80645161290322576</v>
      </c>
      <c r="S1220" s="8">
        <v>1243</v>
      </c>
      <c r="T1220" s="15">
        <f t="shared" si="682"/>
        <v>155</v>
      </c>
      <c r="U1220" s="13">
        <v>0.87939999999999996</v>
      </c>
      <c r="V1220" s="13" t="s">
        <v>80</v>
      </c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</row>
    <row r="1221" spans="1:49" x14ac:dyDescent="0.25">
      <c r="A1221" s="7">
        <v>0.5</v>
      </c>
      <c r="B1221" s="11">
        <f t="shared" si="683"/>
        <v>0.14468726450640543</v>
      </c>
      <c r="C1221" s="10">
        <v>1327</v>
      </c>
      <c r="D1221" s="10">
        <v>1099</v>
      </c>
      <c r="E1221" s="14">
        <f t="shared" si="685"/>
        <v>1327</v>
      </c>
      <c r="F1221" s="11">
        <f t="shared" si="684"/>
        <v>0.82818387339864352</v>
      </c>
      <c r="G1221" s="11">
        <f t="shared" si="686"/>
        <v>0.82818387339864352</v>
      </c>
      <c r="H1221" s="8">
        <v>1135</v>
      </c>
      <c r="I1221" s="15">
        <f t="shared" si="687"/>
        <v>1135</v>
      </c>
      <c r="J1221" s="13">
        <v>0.96909999999999996</v>
      </c>
      <c r="K1221" s="13">
        <v>1</v>
      </c>
      <c r="L1221" s="7">
        <v>0.52083333333333337</v>
      </c>
      <c r="M1221" s="11">
        <f t="shared" si="678"/>
        <v>0.1202572347266881</v>
      </c>
      <c r="N1221" s="10">
        <v>1555</v>
      </c>
      <c r="O1221" s="10">
        <v>1345</v>
      </c>
      <c r="P1221" s="14">
        <f t="shared" si="680"/>
        <v>137</v>
      </c>
      <c r="Q1221" s="11">
        <f t="shared" si="679"/>
        <v>0.864951768488746</v>
      </c>
      <c r="R1221" s="11">
        <f t="shared" si="681"/>
        <v>0.89051094890510951</v>
      </c>
      <c r="S1221" s="8">
        <v>1368</v>
      </c>
      <c r="T1221" s="15">
        <f t="shared" si="682"/>
        <v>125</v>
      </c>
      <c r="U1221" s="13">
        <v>0.89029999999999998</v>
      </c>
      <c r="V1221" s="13" t="s">
        <v>80</v>
      </c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</row>
    <row r="1222" spans="1:49" x14ac:dyDescent="0.25">
      <c r="A1222" s="7">
        <v>0.52083333333333337</v>
      </c>
      <c r="B1222" s="11">
        <f t="shared" si="683"/>
        <v>0.13498992612491606</v>
      </c>
      <c r="C1222" s="10">
        <v>1489</v>
      </c>
      <c r="D1222" s="10">
        <v>1245</v>
      </c>
      <c r="E1222" s="14">
        <f t="shared" si="685"/>
        <v>162</v>
      </c>
      <c r="F1222" s="11">
        <f t="shared" si="684"/>
        <v>0.83613163196776363</v>
      </c>
      <c r="G1222" s="11">
        <f t="shared" si="686"/>
        <v>0.90123456790123457</v>
      </c>
      <c r="H1222" s="8">
        <v>1288</v>
      </c>
      <c r="I1222" s="15">
        <f t="shared" si="687"/>
        <v>153</v>
      </c>
      <c r="J1222" s="13">
        <v>0.95650000000000002</v>
      </c>
      <c r="K1222" s="13">
        <v>1</v>
      </c>
      <c r="L1222" s="7">
        <v>0.54166666666666696</v>
      </c>
      <c r="M1222" s="11">
        <f t="shared" si="678"/>
        <v>0.13274336283185842</v>
      </c>
      <c r="N1222" s="10">
        <v>1695</v>
      </c>
      <c r="O1222" s="10">
        <v>1441</v>
      </c>
      <c r="P1222" s="14">
        <f t="shared" si="680"/>
        <v>140</v>
      </c>
      <c r="Q1222" s="11">
        <f t="shared" si="679"/>
        <v>0.85014749262536871</v>
      </c>
      <c r="R1222" s="11">
        <f t="shared" si="681"/>
        <v>0.68571428571428572</v>
      </c>
      <c r="S1222" s="8">
        <v>1470</v>
      </c>
      <c r="T1222" s="15">
        <f t="shared" si="682"/>
        <v>102</v>
      </c>
      <c r="U1222" s="13">
        <v>0.88019999999999998</v>
      </c>
      <c r="V1222" s="13">
        <v>1</v>
      </c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</row>
    <row r="1223" spans="1:49" x14ac:dyDescent="0.25">
      <c r="A1223" s="7">
        <v>0.54166666666666696</v>
      </c>
      <c r="B1223" s="11">
        <f t="shared" si="683"/>
        <v>0.14812538414259374</v>
      </c>
      <c r="C1223" s="10">
        <v>1627</v>
      </c>
      <c r="D1223" s="10">
        <v>1337</v>
      </c>
      <c r="E1223" s="14">
        <f t="shared" si="685"/>
        <v>138</v>
      </c>
      <c r="F1223" s="11">
        <f t="shared" si="684"/>
        <v>0.8217578365089121</v>
      </c>
      <c r="G1223" s="11">
        <f t="shared" si="686"/>
        <v>0.66666666666666663</v>
      </c>
      <c r="H1223" s="8">
        <v>1386</v>
      </c>
      <c r="I1223" s="15">
        <f t="shared" si="687"/>
        <v>98</v>
      </c>
      <c r="J1223" s="13">
        <v>0.96</v>
      </c>
      <c r="K1223" s="13">
        <v>1</v>
      </c>
      <c r="L1223" s="7">
        <v>0.5625</v>
      </c>
      <c r="M1223" s="11">
        <f t="shared" si="678"/>
        <v>0.12349066959385291</v>
      </c>
      <c r="N1223" s="10">
        <v>1822</v>
      </c>
      <c r="O1223" s="10">
        <v>1547</v>
      </c>
      <c r="P1223" s="14">
        <f t="shared" si="680"/>
        <v>127</v>
      </c>
      <c r="Q1223" s="11">
        <f t="shared" si="679"/>
        <v>0.84906695938529086</v>
      </c>
      <c r="R1223" s="11">
        <f t="shared" si="681"/>
        <v>0.83464566929133854</v>
      </c>
      <c r="S1223" s="8">
        <v>1597</v>
      </c>
      <c r="T1223" s="15">
        <f t="shared" si="682"/>
        <v>127</v>
      </c>
      <c r="U1223" s="13">
        <v>0.87570000000000003</v>
      </c>
      <c r="V1223" s="13">
        <v>1</v>
      </c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</row>
    <row r="1224" spans="1:49" x14ac:dyDescent="0.25">
      <c r="A1224" s="7">
        <v>0.5625</v>
      </c>
      <c r="B1224" s="11">
        <f t="shared" si="683"/>
        <v>0.14804469273743018</v>
      </c>
      <c r="C1224" s="10">
        <v>1790</v>
      </c>
      <c r="D1224" s="10">
        <v>1475</v>
      </c>
      <c r="E1224" s="14">
        <f t="shared" si="685"/>
        <v>163</v>
      </c>
      <c r="F1224" s="11">
        <f t="shared" si="684"/>
        <v>0.82402234636871508</v>
      </c>
      <c r="G1224" s="11">
        <f t="shared" si="686"/>
        <v>0.84662576687116564</v>
      </c>
      <c r="H1224" s="8">
        <v>1525</v>
      </c>
      <c r="I1224" s="15">
        <f t="shared" si="687"/>
        <v>139</v>
      </c>
      <c r="J1224" s="13">
        <v>0.94450000000000001</v>
      </c>
      <c r="K1224" s="13">
        <v>1</v>
      </c>
      <c r="L1224" s="7">
        <v>0.58750000000000002</v>
      </c>
      <c r="M1224" s="11">
        <f t="shared" si="678"/>
        <v>0.12512218963831867</v>
      </c>
      <c r="N1224" s="10">
        <v>2046</v>
      </c>
      <c r="O1224" s="10">
        <v>1734</v>
      </c>
      <c r="P1224" s="14">
        <f t="shared" si="680"/>
        <v>224</v>
      </c>
      <c r="Q1224" s="11">
        <f t="shared" si="679"/>
        <v>0.84750733137829914</v>
      </c>
      <c r="R1224" s="11">
        <f t="shared" si="681"/>
        <v>0.8348214285714286</v>
      </c>
      <c r="S1224" s="8">
        <v>1790</v>
      </c>
      <c r="T1224" s="15">
        <f t="shared" si="682"/>
        <v>193</v>
      </c>
      <c r="U1224" s="13">
        <v>0.86890000000000001</v>
      </c>
      <c r="V1224" s="13">
        <v>0.5</v>
      </c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</row>
    <row r="1225" spans="1:49" x14ac:dyDescent="0.25">
      <c r="A1225" s="7">
        <v>0.58333333333333337</v>
      </c>
      <c r="B1225" s="11">
        <f t="shared" si="683"/>
        <v>0.15215163934426229</v>
      </c>
      <c r="C1225" s="10">
        <v>1952</v>
      </c>
      <c r="D1225" s="10">
        <v>1596</v>
      </c>
      <c r="E1225" s="14">
        <f t="shared" si="685"/>
        <v>162</v>
      </c>
      <c r="F1225" s="11">
        <f t="shared" si="684"/>
        <v>0.81762295081967218</v>
      </c>
      <c r="G1225" s="11">
        <f t="shared" si="686"/>
        <v>0.74691358024691357</v>
      </c>
      <c r="H1225" s="8">
        <v>1655</v>
      </c>
      <c r="I1225" s="15">
        <f t="shared" si="687"/>
        <v>130</v>
      </c>
      <c r="J1225" s="13">
        <v>0.96509999999999996</v>
      </c>
      <c r="K1225" s="13">
        <v>1</v>
      </c>
      <c r="L1225" s="7">
        <v>0.60625000000000007</v>
      </c>
      <c r="M1225" s="11">
        <f t="shared" si="678"/>
        <v>0.12210621879255561</v>
      </c>
      <c r="N1225" s="10">
        <v>2203</v>
      </c>
      <c r="O1225" s="10">
        <v>1878</v>
      </c>
      <c r="P1225" s="14">
        <f t="shared" si="680"/>
        <v>157</v>
      </c>
      <c r="Q1225" s="11">
        <f t="shared" si="679"/>
        <v>0.85247389922832506</v>
      </c>
      <c r="R1225" s="11">
        <f t="shared" si="681"/>
        <v>0.91719745222929938</v>
      </c>
      <c r="S1225" s="8">
        <v>1934</v>
      </c>
      <c r="T1225" s="15">
        <f t="shared" si="682"/>
        <v>144</v>
      </c>
      <c r="U1225" s="13">
        <v>0.87609999999999999</v>
      </c>
      <c r="V1225" s="13">
        <v>0.5</v>
      </c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</row>
    <row r="1226" spans="1:49" x14ac:dyDescent="0.25">
      <c r="A1226" s="7">
        <v>0.60416666666666663</v>
      </c>
      <c r="B1226" s="11">
        <f t="shared" si="683"/>
        <v>0.14639850327408793</v>
      </c>
      <c r="C1226" s="10">
        <v>2138</v>
      </c>
      <c r="D1226" s="10">
        <v>1764</v>
      </c>
      <c r="E1226" s="14">
        <f t="shared" si="685"/>
        <v>186</v>
      </c>
      <c r="F1226" s="11">
        <f t="shared" si="684"/>
        <v>0.8250701590271281</v>
      </c>
      <c r="G1226" s="11">
        <f t="shared" si="686"/>
        <v>0.90322580645161288</v>
      </c>
      <c r="H1226" s="8">
        <v>1825</v>
      </c>
      <c r="I1226" s="15">
        <f t="shared" si="687"/>
        <v>170</v>
      </c>
      <c r="J1226" s="13">
        <v>0.96950000000000003</v>
      </c>
      <c r="K1226" s="13">
        <v>1</v>
      </c>
      <c r="L1226" s="7">
        <v>0.625</v>
      </c>
      <c r="M1226" s="11">
        <f t="shared" si="678"/>
        <v>0.12876599257119273</v>
      </c>
      <c r="N1226" s="10">
        <v>2423</v>
      </c>
      <c r="O1226" s="10">
        <v>2052</v>
      </c>
      <c r="P1226" s="14">
        <f t="shared" si="680"/>
        <v>220</v>
      </c>
      <c r="Q1226" s="11">
        <f t="shared" si="679"/>
        <v>0.84688402806438301</v>
      </c>
      <c r="R1226" s="11">
        <f t="shared" si="681"/>
        <v>0.79090909090909089</v>
      </c>
      <c r="S1226" s="8">
        <v>2111</v>
      </c>
      <c r="T1226" s="15">
        <f t="shared" si="682"/>
        <v>177</v>
      </c>
      <c r="U1226" s="13">
        <v>0.88360000000000005</v>
      </c>
      <c r="V1226" s="13">
        <v>0.66669999999999996</v>
      </c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</row>
    <row r="1227" spans="1:49" x14ac:dyDescent="0.25">
      <c r="A1227" s="7">
        <v>0.625</v>
      </c>
      <c r="B1227" s="11">
        <f t="shared" si="683"/>
        <v>0.14516129032258066</v>
      </c>
      <c r="C1227" s="10">
        <v>2356</v>
      </c>
      <c r="D1227" s="10">
        <v>1953</v>
      </c>
      <c r="E1227" s="14">
        <f t="shared" si="685"/>
        <v>218</v>
      </c>
      <c r="F1227" s="11">
        <f t="shared" si="684"/>
        <v>0.82894736842105265</v>
      </c>
      <c r="G1227" s="11">
        <f t="shared" si="686"/>
        <v>0.8669724770642202</v>
      </c>
      <c r="H1227" s="8">
        <v>2014</v>
      </c>
      <c r="I1227" s="15">
        <f t="shared" si="687"/>
        <v>189</v>
      </c>
      <c r="J1227" s="13">
        <v>0.96609999999999996</v>
      </c>
      <c r="K1227" s="13">
        <v>1</v>
      </c>
      <c r="L1227" s="7">
        <v>0.64583333333333337</v>
      </c>
      <c r="M1227" s="11">
        <f t="shared" si="678"/>
        <v>0.14280415430267063</v>
      </c>
      <c r="N1227" s="10">
        <v>2696</v>
      </c>
      <c r="O1227" s="10">
        <v>2217</v>
      </c>
      <c r="P1227" s="14">
        <f t="shared" si="680"/>
        <v>273</v>
      </c>
      <c r="Q1227" s="11">
        <f t="shared" si="679"/>
        <v>0.82232937685459939</v>
      </c>
      <c r="R1227" s="11">
        <f t="shared" si="681"/>
        <v>0.60439560439560436</v>
      </c>
      <c r="S1227" s="8">
        <v>2311</v>
      </c>
      <c r="T1227" s="15">
        <f t="shared" si="682"/>
        <v>200</v>
      </c>
      <c r="U1227" s="13">
        <v>0.88980000000000004</v>
      </c>
      <c r="V1227" s="13">
        <v>0.5</v>
      </c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</row>
    <row r="1228" spans="1:49" x14ac:dyDescent="0.25">
      <c r="A1228" s="7">
        <v>0.64583333333333337</v>
      </c>
      <c r="B1228" s="11">
        <f t="shared" si="683"/>
        <v>0.14501744862349747</v>
      </c>
      <c r="C1228" s="10">
        <v>2579</v>
      </c>
      <c r="D1228" s="10">
        <v>2123</v>
      </c>
      <c r="E1228" s="14">
        <f t="shared" si="685"/>
        <v>223</v>
      </c>
      <c r="F1228" s="11">
        <f t="shared" si="684"/>
        <v>0.82318728189220625</v>
      </c>
      <c r="G1228" s="11">
        <f t="shared" si="686"/>
        <v>0.7623318385650224</v>
      </c>
      <c r="H1228" s="8">
        <v>2205</v>
      </c>
      <c r="I1228" s="15">
        <f t="shared" si="687"/>
        <v>191</v>
      </c>
      <c r="J1228" s="13">
        <v>0.94440000000000002</v>
      </c>
      <c r="K1228" s="13">
        <v>0.875</v>
      </c>
      <c r="L1228" s="7">
        <v>0.66666666666666663</v>
      </c>
      <c r="M1228" s="11">
        <f t="shared" si="678"/>
        <v>0.150472334682861</v>
      </c>
      <c r="N1228" s="10">
        <v>2964</v>
      </c>
      <c r="O1228" s="10">
        <v>2394</v>
      </c>
      <c r="P1228" s="14">
        <f t="shared" si="680"/>
        <v>268</v>
      </c>
      <c r="Q1228" s="11">
        <f t="shared" si="679"/>
        <v>0.80769230769230771</v>
      </c>
      <c r="R1228" s="11">
        <f t="shared" si="681"/>
        <v>0.66044776119402981</v>
      </c>
      <c r="S1228" s="8">
        <v>2518</v>
      </c>
      <c r="T1228" s="15">
        <f t="shared" si="682"/>
        <v>207</v>
      </c>
      <c r="U1228" s="13">
        <v>0.89710000000000001</v>
      </c>
      <c r="V1228" s="13">
        <v>0.6</v>
      </c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</row>
    <row r="1229" spans="1:49" x14ac:dyDescent="0.25">
      <c r="A1229" s="7">
        <v>0.66666666666666663</v>
      </c>
      <c r="B1229" s="11">
        <f t="shared" si="683"/>
        <v>0.14540907466952482</v>
      </c>
      <c r="C1229" s="10">
        <v>2799</v>
      </c>
      <c r="D1229" s="10">
        <v>2306</v>
      </c>
      <c r="E1229" s="14">
        <f t="shared" si="685"/>
        <v>220</v>
      </c>
      <c r="F1229" s="11">
        <f t="shared" si="684"/>
        <v>0.82386566630939617</v>
      </c>
      <c r="G1229" s="11">
        <f t="shared" si="686"/>
        <v>0.83181818181818179</v>
      </c>
      <c r="H1229" s="8">
        <v>2392</v>
      </c>
      <c r="I1229" s="15">
        <f t="shared" si="687"/>
        <v>187</v>
      </c>
      <c r="J1229" s="13">
        <v>0.95830000000000004</v>
      </c>
      <c r="K1229" s="13">
        <v>0.875</v>
      </c>
      <c r="L1229" s="7">
        <v>0.6875</v>
      </c>
      <c r="M1229" s="11">
        <f t="shared" si="678"/>
        <v>0.14321608040201006</v>
      </c>
      <c r="N1229" s="10">
        <v>3184</v>
      </c>
      <c r="O1229" s="10">
        <v>2604</v>
      </c>
      <c r="P1229" s="14">
        <f t="shared" si="680"/>
        <v>220</v>
      </c>
      <c r="Q1229" s="11">
        <f t="shared" si="679"/>
        <v>0.81783919597989951</v>
      </c>
      <c r="R1229" s="11">
        <f t="shared" si="681"/>
        <v>0.95454545454545459</v>
      </c>
      <c r="S1229" s="8">
        <v>2728</v>
      </c>
      <c r="T1229" s="15">
        <f t="shared" si="682"/>
        <v>210</v>
      </c>
      <c r="U1229" s="13">
        <v>0.90239999999999998</v>
      </c>
      <c r="V1229" s="13">
        <v>0.6</v>
      </c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</row>
    <row r="1230" spans="1:49" x14ac:dyDescent="0.25">
      <c r="A1230" s="7">
        <v>0.6875</v>
      </c>
      <c r="B1230" s="11">
        <f t="shared" si="683"/>
        <v>0.14955430835259162</v>
      </c>
      <c r="C1230" s="10">
        <v>3029</v>
      </c>
      <c r="D1230" s="10">
        <v>2483</v>
      </c>
      <c r="E1230" s="14">
        <f t="shared" si="685"/>
        <v>230</v>
      </c>
      <c r="F1230" s="11">
        <f t="shared" si="684"/>
        <v>0.81974248927038629</v>
      </c>
      <c r="G1230" s="11">
        <f t="shared" si="686"/>
        <v>0.76956521739130435</v>
      </c>
      <c r="H1230" s="8">
        <v>2576</v>
      </c>
      <c r="I1230" s="15">
        <f t="shared" si="687"/>
        <v>184</v>
      </c>
      <c r="J1230" s="13">
        <v>0.94610000000000005</v>
      </c>
      <c r="K1230" s="13">
        <v>0.9</v>
      </c>
      <c r="L1230" s="7">
        <v>0.71388888888888891</v>
      </c>
      <c r="M1230" s="11">
        <f t="shared" si="678"/>
        <v>0.14422518862449216</v>
      </c>
      <c r="N1230" s="10">
        <v>3446</v>
      </c>
      <c r="O1230" s="10">
        <v>2818</v>
      </c>
      <c r="P1230" s="14">
        <f t="shared" si="680"/>
        <v>262</v>
      </c>
      <c r="Q1230" s="11">
        <f t="shared" si="679"/>
        <v>0.81775972141613462</v>
      </c>
      <c r="R1230" s="11">
        <f t="shared" si="681"/>
        <v>0.81679389312977102</v>
      </c>
      <c r="S1230" s="8">
        <v>2949</v>
      </c>
      <c r="T1230" s="15">
        <f t="shared" si="682"/>
        <v>221</v>
      </c>
      <c r="U1230" s="13">
        <v>0.89939999999999998</v>
      </c>
      <c r="V1230" s="13">
        <v>0.6</v>
      </c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</row>
    <row r="1231" spans="1:49" x14ac:dyDescent="0.25">
      <c r="A1231" s="7">
        <v>0.70833333333333337</v>
      </c>
      <c r="B1231" s="11">
        <f t="shared" si="683"/>
        <v>0.14826207320824361</v>
      </c>
      <c r="C1231" s="10">
        <v>3251</v>
      </c>
      <c r="D1231" s="10">
        <v>2643</v>
      </c>
      <c r="E1231" s="14">
        <f t="shared" si="685"/>
        <v>222</v>
      </c>
      <c r="F1231" s="11">
        <f t="shared" si="684"/>
        <v>0.81298062134727778</v>
      </c>
      <c r="G1231" s="11">
        <f t="shared" si="686"/>
        <v>0.72072072072072069</v>
      </c>
      <c r="H1231" s="8">
        <v>2769</v>
      </c>
      <c r="I1231" s="15">
        <f t="shared" si="687"/>
        <v>193</v>
      </c>
      <c r="J1231" s="13">
        <v>0.95</v>
      </c>
      <c r="K1231" s="13">
        <v>0.81820000000000004</v>
      </c>
      <c r="L1231" s="7">
        <v>0.72916666666666663</v>
      </c>
      <c r="M1231" s="11">
        <f t="shared" si="678"/>
        <v>0.14570637119113575</v>
      </c>
      <c r="N1231" s="10">
        <v>3610</v>
      </c>
      <c r="O1231" s="10">
        <v>2950</v>
      </c>
      <c r="P1231" s="14">
        <f t="shared" si="680"/>
        <v>164</v>
      </c>
      <c r="Q1231" s="11">
        <f t="shared" si="679"/>
        <v>0.81717451523545703</v>
      </c>
      <c r="R1231" s="11">
        <f t="shared" si="681"/>
        <v>0.80487804878048785</v>
      </c>
      <c r="S1231" s="8">
        <v>3084</v>
      </c>
      <c r="T1231" s="15">
        <f t="shared" si="682"/>
        <v>135</v>
      </c>
      <c r="U1231" s="13">
        <v>0.90400000000000003</v>
      </c>
      <c r="V1231" s="13">
        <v>0.57140000000000002</v>
      </c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</row>
    <row r="1232" spans="1:49" x14ac:dyDescent="0.25">
      <c r="A1232" s="7">
        <v>0.72916666666666663</v>
      </c>
      <c r="B1232" s="11">
        <f t="shared" si="683"/>
        <v>0.143150484012907</v>
      </c>
      <c r="C1232" s="10">
        <v>3409</v>
      </c>
      <c r="D1232" s="10">
        <v>2795</v>
      </c>
      <c r="E1232" s="14">
        <f t="shared" si="685"/>
        <v>158</v>
      </c>
      <c r="F1232" s="11">
        <f t="shared" si="684"/>
        <v>0.81988853036080966</v>
      </c>
      <c r="G1232" s="11">
        <f t="shared" si="686"/>
        <v>0.96202531645569622</v>
      </c>
      <c r="H1232" s="8">
        <v>2921</v>
      </c>
      <c r="I1232" s="15">
        <f t="shared" si="687"/>
        <v>152</v>
      </c>
      <c r="J1232" s="13">
        <v>0.95269999999999999</v>
      </c>
      <c r="K1232" s="13">
        <v>0.81820000000000004</v>
      </c>
      <c r="L1232" s="7">
        <v>0.75</v>
      </c>
      <c r="M1232" s="11">
        <f t="shared" si="678"/>
        <v>0.14518716577540106</v>
      </c>
      <c r="N1232" s="10">
        <v>3740</v>
      </c>
      <c r="O1232" s="10">
        <v>3044</v>
      </c>
      <c r="P1232" s="14">
        <f t="shared" si="680"/>
        <v>130</v>
      </c>
      <c r="Q1232" s="11">
        <f t="shared" si="679"/>
        <v>0.81390374331550797</v>
      </c>
      <c r="R1232" s="11">
        <f t="shared" si="681"/>
        <v>0.72307692307692306</v>
      </c>
      <c r="S1232" s="8">
        <v>3197</v>
      </c>
      <c r="T1232" s="15">
        <f t="shared" si="682"/>
        <v>113</v>
      </c>
      <c r="U1232" s="13">
        <v>0.90769999999999995</v>
      </c>
      <c r="V1232" s="13">
        <v>0.625</v>
      </c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</row>
    <row r="1233" spans="1:49" x14ac:dyDescent="0.25">
      <c r="A1233" s="7">
        <v>0.75</v>
      </c>
      <c r="B1233" s="11">
        <f t="shared" si="683"/>
        <v>0.14172335600907029</v>
      </c>
      <c r="C1233" s="10">
        <v>3528</v>
      </c>
      <c r="D1233" s="10">
        <v>2902</v>
      </c>
      <c r="E1233" s="14">
        <f t="shared" si="685"/>
        <v>119</v>
      </c>
      <c r="F1233" s="11">
        <f t="shared" si="684"/>
        <v>0.82256235827664403</v>
      </c>
      <c r="G1233" s="11">
        <f t="shared" si="686"/>
        <v>0.89915966386554624</v>
      </c>
      <c r="H1233" s="8">
        <v>3028</v>
      </c>
      <c r="I1233" s="15">
        <f t="shared" si="687"/>
        <v>107</v>
      </c>
      <c r="J1233" s="13">
        <v>0.95140000000000002</v>
      </c>
      <c r="K1233" s="13">
        <v>0.81820000000000004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</row>
    <row r="1234" spans="1:49" x14ac:dyDescent="0.25">
      <c r="A1234" s="17"/>
      <c r="B1234" s="17"/>
      <c r="C1234" s="17"/>
      <c r="D1234" s="17"/>
      <c r="E1234" s="17"/>
      <c r="F1234" s="2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</row>
    <row r="1235" spans="1:49" x14ac:dyDescent="0.25">
      <c r="A1235" s="35">
        <v>43837</v>
      </c>
      <c r="B1235" s="36"/>
      <c r="C1235" s="36"/>
      <c r="D1235" s="36"/>
      <c r="E1235" s="36"/>
      <c r="F1235" s="36"/>
      <c r="G1235" s="37"/>
      <c r="H1235" s="17"/>
      <c r="I1235" s="17"/>
      <c r="J1235" s="17"/>
      <c r="K1235" s="17"/>
      <c r="L1235" s="35">
        <v>43828</v>
      </c>
      <c r="M1235" s="36"/>
      <c r="N1235" s="36"/>
      <c r="O1235" s="36"/>
      <c r="P1235" s="36"/>
      <c r="Q1235" s="36"/>
      <c r="R1235" s="37"/>
      <c r="S1235" s="17"/>
      <c r="T1235" s="17"/>
      <c r="U1235" s="17"/>
      <c r="V1235" s="17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</row>
    <row r="1236" spans="1:49" ht="24" x14ac:dyDescent="0.25">
      <c r="A1236" s="38" t="s">
        <v>78</v>
      </c>
      <c r="B1236" s="43"/>
      <c r="C1236" s="43"/>
      <c r="D1236" s="43"/>
      <c r="E1236" s="43"/>
      <c r="F1236" s="43"/>
      <c r="G1236" s="44"/>
      <c r="H1236" s="18"/>
      <c r="I1236" s="18"/>
      <c r="J1236" s="18"/>
      <c r="K1236" s="18"/>
      <c r="L1236" s="38" t="s">
        <v>81</v>
      </c>
      <c r="M1236" s="43"/>
      <c r="N1236" s="43"/>
      <c r="O1236" s="43"/>
      <c r="P1236" s="43"/>
      <c r="Q1236" s="43"/>
      <c r="R1236" s="44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</row>
    <row r="1237" spans="1:49" x14ac:dyDescent="0.25">
      <c r="A1237" s="9" t="s">
        <v>0</v>
      </c>
      <c r="B1237" s="16" t="s">
        <v>70</v>
      </c>
      <c r="C1237" s="9" t="s">
        <v>1</v>
      </c>
      <c r="D1237" s="9" t="s">
        <v>2</v>
      </c>
      <c r="E1237" s="9" t="s">
        <v>3</v>
      </c>
      <c r="F1237" s="9" t="s">
        <v>4</v>
      </c>
      <c r="G1237" s="9" t="s">
        <v>5</v>
      </c>
      <c r="H1237" s="6" t="s">
        <v>6</v>
      </c>
      <c r="I1237" s="9" t="s">
        <v>7</v>
      </c>
      <c r="J1237" s="9" t="s">
        <v>8</v>
      </c>
      <c r="K1237" s="9" t="s">
        <v>71</v>
      </c>
      <c r="L1237" s="9" t="s">
        <v>0</v>
      </c>
      <c r="M1237" s="16" t="s">
        <v>70</v>
      </c>
      <c r="N1237" s="9" t="s">
        <v>1</v>
      </c>
      <c r="O1237" s="9" t="s">
        <v>2</v>
      </c>
      <c r="P1237" s="9" t="s">
        <v>3</v>
      </c>
      <c r="Q1237" s="9" t="s">
        <v>4</v>
      </c>
      <c r="R1237" s="9" t="s">
        <v>5</v>
      </c>
      <c r="S1237" s="6" t="s">
        <v>6</v>
      </c>
      <c r="T1237" s="9" t="s">
        <v>7</v>
      </c>
      <c r="U1237" s="9" t="s">
        <v>8</v>
      </c>
      <c r="V1237" s="9" t="s">
        <v>71</v>
      </c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</row>
    <row r="1238" spans="1:49" x14ac:dyDescent="0.25">
      <c r="A1238" s="7">
        <v>0.39583333333333331</v>
      </c>
      <c r="B1238" s="11">
        <f t="shared" ref="B1238:B1239" si="688">(C1238-H1238)/C1238</f>
        <v>2.6737967914438502E-2</v>
      </c>
      <c r="C1238" s="10">
        <v>187</v>
      </c>
      <c r="D1238" s="10">
        <v>182</v>
      </c>
      <c r="E1238" s="10">
        <v>187</v>
      </c>
      <c r="F1238" s="11">
        <v>0.9732620320855615</v>
      </c>
      <c r="G1238" s="12">
        <v>0.9732620320855615</v>
      </c>
      <c r="H1238" s="8">
        <v>182</v>
      </c>
      <c r="I1238" s="15">
        <v>182</v>
      </c>
      <c r="J1238" s="13">
        <v>1</v>
      </c>
      <c r="K1238" s="13" t="s">
        <v>74</v>
      </c>
      <c r="L1238" s="7">
        <v>0.39583333333333331</v>
      </c>
      <c r="M1238" s="11">
        <f t="shared" ref="M1238:M1255" si="689">(N1238-S1238)/N1238</f>
        <v>0</v>
      </c>
      <c r="N1238" s="10">
        <v>98</v>
      </c>
      <c r="O1238" s="10">
        <v>98</v>
      </c>
      <c r="P1238" s="10">
        <v>98</v>
      </c>
      <c r="Q1238" s="11">
        <f t="shared" ref="Q1238:Q1255" si="690">O1238/N1238</f>
        <v>1</v>
      </c>
      <c r="R1238" s="12">
        <f>O1238/P1238</f>
        <v>1</v>
      </c>
      <c r="S1238" s="8">
        <v>98</v>
      </c>
      <c r="T1238" s="15">
        <v>98</v>
      </c>
      <c r="U1238" s="13">
        <v>1</v>
      </c>
      <c r="V1238" s="13" t="s">
        <v>80</v>
      </c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</row>
    <row r="1239" spans="1:49" x14ac:dyDescent="0.25">
      <c r="A1239" s="7">
        <v>0.41666666666666669</v>
      </c>
      <c r="B1239" s="11">
        <f t="shared" si="688"/>
        <v>0.14155251141552511</v>
      </c>
      <c r="C1239" s="10">
        <v>438</v>
      </c>
      <c r="D1239" s="10">
        <v>371</v>
      </c>
      <c r="E1239" s="14">
        <v>251</v>
      </c>
      <c r="F1239" s="11">
        <v>0.84703196347031962</v>
      </c>
      <c r="G1239" s="11">
        <v>0.75298804780876494</v>
      </c>
      <c r="H1239" s="8">
        <v>376</v>
      </c>
      <c r="I1239" s="15">
        <v>194</v>
      </c>
      <c r="J1239" s="13">
        <v>0.86670000000000003</v>
      </c>
      <c r="K1239" s="13">
        <v>1</v>
      </c>
      <c r="L1239" s="7">
        <v>0.41666666666666669</v>
      </c>
      <c r="M1239" s="11">
        <f t="shared" si="689"/>
        <v>0</v>
      </c>
      <c r="N1239" s="10">
        <v>205</v>
      </c>
      <c r="O1239" s="10">
        <v>205</v>
      </c>
      <c r="P1239" s="14">
        <f t="shared" ref="P1239:P1255" si="691">N1239-N1238</f>
        <v>107</v>
      </c>
      <c r="Q1239" s="11">
        <f t="shared" si="690"/>
        <v>1</v>
      </c>
      <c r="R1239" s="11">
        <f t="shared" ref="R1239:R1255" si="692">(O1239-O1238)/P1239</f>
        <v>1</v>
      </c>
      <c r="S1239" s="8">
        <v>205</v>
      </c>
      <c r="T1239" s="15">
        <f t="shared" ref="T1239:T1255" si="693">S1239-S1238</f>
        <v>107</v>
      </c>
      <c r="U1239" s="13">
        <v>1</v>
      </c>
      <c r="V1239" s="13" t="s">
        <v>80</v>
      </c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</row>
    <row r="1240" spans="1:49" x14ac:dyDescent="0.25">
      <c r="A1240" s="7">
        <v>0.4375</v>
      </c>
      <c r="B1240" s="11">
        <v>0.1242603550295858</v>
      </c>
      <c r="C1240" s="10">
        <v>676</v>
      </c>
      <c r="D1240" s="10">
        <v>586</v>
      </c>
      <c r="E1240" s="14">
        <v>238</v>
      </c>
      <c r="F1240" s="11">
        <v>0.86686390532544377</v>
      </c>
      <c r="G1240" s="11">
        <v>0.90336134453781514</v>
      </c>
      <c r="H1240" s="8">
        <v>592</v>
      </c>
      <c r="I1240" s="15">
        <v>216</v>
      </c>
      <c r="J1240" s="13">
        <v>0.90569999999999995</v>
      </c>
      <c r="K1240" s="13">
        <v>1</v>
      </c>
      <c r="L1240" s="7">
        <v>0.4375</v>
      </c>
      <c r="M1240" s="11">
        <f t="shared" si="689"/>
        <v>2.9498525073746312E-2</v>
      </c>
      <c r="N1240" s="10">
        <v>339</v>
      </c>
      <c r="O1240" s="10">
        <v>329</v>
      </c>
      <c r="P1240" s="14">
        <f t="shared" si="691"/>
        <v>134</v>
      </c>
      <c r="Q1240" s="11">
        <f t="shared" si="690"/>
        <v>0.97050147492625372</v>
      </c>
      <c r="R1240" s="11">
        <f t="shared" si="692"/>
        <v>0.92537313432835822</v>
      </c>
      <c r="S1240" s="8">
        <v>329</v>
      </c>
      <c r="T1240" s="15">
        <f t="shared" si="693"/>
        <v>124</v>
      </c>
      <c r="U1240" s="13">
        <v>0.86109999999999998</v>
      </c>
      <c r="V1240" s="13" t="s">
        <v>80</v>
      </c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</row>
    <row r="1241" spans="1:49" x14ac:dyDescent="0.25">
      <c r="A1241" s="7">
        <v>0.45833333333333298</v>
      </c>
      <c r="B1241" s="11">
        <v>0.16512820512820514</v>
      </c>
      <c r="C1241" s="10">
        <v>975</v>
      </c>
      <c r="D1241" s="10">
        <v>781</v>
      </c>
      <c r="E1241" s="14">
        <v>299</v>
      </c>
      <c r="F1241" s="11">
        <v>0.801025641025641</v>
      </c>
      <c r="G1241" s="11">
        <v>0.65217391304347827</v>
      </c>
      <c r="H1241" s="8">
        <v>814</v>
      </c>
      <c r="I1241" s="15">
        <v>222</v>
      </c>
      <c r="J1241" s="13">
        <v>0.91180000000000005</v>
      </c>
      <c r="K1241" s="13">
        <v>1</v>
      </c>
      <c r="L1241" s="7">
        <v>0.45833333333333298</v>
      </c>
      <c r="M1241" s="11">
        <f t="shared" si="689"/>
        <v>4.1407867494824016E-2</v>
      </c>
      <c r="N1241" s="10">
        <v>483</v>
      </c>
      <c r="O1241" s="10">
        <v>463</v>
      </c>
      <c r="P1241" s="14">
        <f t="shared" si="691"/>
        <v>144</v>
      </c>
      <c r="Q1241" s="11">
        <f t="shared" si="690"/>
        <v>0.95859213250517594</v>
      </c>
      <c r="R1241" s="11">
        <f t="shared" si="692"/>
        <v>0.93055555555555558</v>
      </c>
      <c r="S1241" s="8">
        <v>463</v>
      </c>
      <c r="T1241" s="15">
        <f t="shared" si="693"/>
        <v>134</v>
      </c>
      <c r="U1241" s="13">
        <v>0.89659999999999995</v>
      </c>
      <c r="V1241" s="13">
        <v>1</v>
      </c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</row>
    <row r="1242" spans="1:49" x14ac:dyDescent="0.25">
      <c r="A1242" s="7">
        <v>0.47916666666666669</v>
      </c>
      <c r="B1242" s="11">
        <f t="shared" ref="B1242" si="694">(C1242-H1242)/C1242</f>
        <v>0.15434083601286175</v>
      </c>
      <c r="C1242" s="10">
        <v>1244</v>
      </c>
      <c r="D1242" s="10">
        <v>1014</v>
      </c>
      <c r="E1242" s="14">
        <v>269</v>
      </c>
      <c r="F1242" s="11">
        <v>0.81511254019292601</v>
      </c>
      <c r="G1242" s="11">
        <v>0.86617100371747213</v>
      </c>
      <c r="H1242" s="8">
        <v>1052</v>
      </c>
      <c r="I1242" s="15">
        <v>238</v>
      </c>
      <c r="J1242" s="13">
        <v>0.90590000000000004</v>
      </c>
      <c r="K1242" s="13">
        <v>0.8</v>
      </c>
      <c r="L1242" s="7">
        <v>0.47916666666666669</v>
      </c>
      <c r="M1242" s="11">
        <f t="shared" si="689"/>
        <v>0.13656387665198239</v>
      </c>
      <c r="N1242" s="10">
        <v>681</v>
      </c>
      <c r="O1242" s="10">
        <v>574</v>
      </c>
      <c r="P1242" s="14">
        <f t="shared" si="691"/>
        <v>198</v>
      </c>
      <c r="Q1242" s="11">
        <f t="shared" si="690"/>
        <v>0.84287812041116006</v>
      </c>
      <c r="R1242" s="11">
        <f t="shared" si="692"/>
        <v>0.56060606060606055</v>
      </c>
      <c r="S1242" s="8">
        <v>588</v>
      </c>
      <c r="T1242" s="15">
        <f t="shared" si="693"/>
        <v>125</v>
      </c>
      <c r="U1242" s="13">
        <v>0.8861</v>
      </c>
      <c r="V1242" s="13">
        <v>0.75</v>
      </c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</row>
    <row r="1243" spans="1:49" ht="15" customHeight="1" x14ac:dyDescent="0.25">
      <c r="A1243" s="7">
        <v>0.5</v>
      </c>
      <c r="B1243" s="11">
        <v>0.15411195577055978</v>
      </c>
      <c r="C1243" s="10">
        <v>1447</v>
      </c>
      <c r="D1243" s="10">
        <v>1173</v>
      </c>
      <c r="E1243" s="14">
        <v>203</v>
      </c>
      <c r="F1243" s="11">
        <v>0.81064270905321356</v>
      </c>
      <c r="G1243" s="11">
        <v>0.78325123152709364</v>
      </c>
      <c r="H1243" s="8">
        <v>1224</v>
      </c>
      <c r="I1243" s="15">
        <v>172</v>
      </c>
      <c r="J1243" s="13">
        <v>0.91920000000000002</v>
      </c>
      <c r="K1243" s="13">
        <v>0.8</v>
      </c>
      <c r="L1243" s="7">
        <v>0.5</v>
      </c>
      <c r="M1243" s="11">
        <f t="shared" si="689"/>
        <v>0.1390644753476612</v>
      </c>
      <c r="N1243" s="10">
        <v>791</v>
      </c>
      <c r="O1243" s="10">
        <v>664</v>
      </c>
      <c r="P1243" s="14">
        <f t="shared" si="691"/>
        <v>110</v>
      </c>
      <c r="Q1243" s="11">
        <f t="shared" si="690"/>
        <v>0.83944374209860939</v>
      </c>
      <c r="R1243" s="11">
        <f t="shared" si="692"/>
        <v>0.81818181818181823</v>
      </c>
      <c r="S1243" s="8">
        <v>681</v>
      </c>
      <c r="T1243" s="15">
        <f t="shared" si="693"/>
        <v>93</v>
      </c>
      <c r="U1243" s="13">
        <v>0.85870000000000002</v>
      </c>
      <c r="V1243" s="13">
        <v>0.75</v>
      </c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</row>
    <row r="1244" spans="1:49" x14ac:dyDescent="0.25">
      <c r="A1244" s="7">
        <v>0.52083333333333337</v>
      </c>
      <c r="B1244" s="11">
        <f t="shared" ref="B1244" si="695">(C1244-H1244)/C1244</f>
        <v>0.15360501567398119</v>
      </c>
      <c r="C1244" s="10">
        <v>1595</v>
      </c>
      <c r="D1244" s="10">
        <v>1288</v>
      </c>
      <c r="E1244" s="14">
        <v>148</v>
      </c>
      <c r="F1244" s="11">
        <v>0.80752351097178687</v>
      </c>
      <c r="G1244" s="11">
        <v>0.77702702702702697</v>
      </c>
      <c r="H1244" s="8">
        <v>1350</v>
      </c>
      <c r="I1244" s="15">
        <v>126</v>
      </c>
      <c r="J1244" s="13">
        <v>0.91739999999999999</v>
      </c>
      <c r="K1244" s="13">
        <v>0.83330000000000004</v>
      </c>
      <c r="L1244" s="7">
        <v>0.52083333333333337</v>
      </c>
      <c r="M1244" s="11">
        <f t="shared" si="689"/>
        <v>0.14380530973451328</v>
      </c>
      <c r="N1244" s="10">
        <v>904</v>
      </c>
      <c r="O1244" s="10">
        <v>751</v>
      </c>
      <c r="P1244" s="14">
        <f t="shared" si="691"/>
        <v>113</v>
      </c>
      <c r="Q1244" s="11">
        <f t="shared" si="690"/>
        <v>0.83075221238938057</v>
      </c>
      <c r="R1244" s="11">
        <f t="shared" si="692"/>
        <v>0.76991150442477874</v>
      </c>
      <c r="S1244" s="8">
        <v>774</v>
      </c>
      <c r="T1244" s="15">
        <f t="shared" si="693"/>
        <v>93</v>
      </c>
      <c r="U1244" s="13">
        <v>0.86870000000000003</v>
      </c>
      <c r="V1244" s="13">
        <v>0.75</v>
      </c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</row>
    <row r="1245" spans="1:49" x14ac:dyDescent="0.25">
      <c r="A1245" s="7">
        <v>0.54166666666666696</v>
      </c>
      <c r="B1245" s="11">
        <v>0.14668218859138532</v>
      </c>
      <c r="C1245" s="10">
        <v>1718</v>
      </c>
      <c r="D1245" s="10">
        <v>1401</v>
      </c>
      <c r="E1245" s="14">
        <v>123</v>
      </c>
      <c r="F1245" s="11">
        <v>0.8154831199068685</v>
      </c>
      <c r="G1245" s="11">
        <v>0.91869918699186992</v>
      </c>
      <c r="H1245" s="8">
        <v>1466</v>
      </c>
      <c r="I1245" s="15">
        <v>116</v>
      </c>
      <c r="J1245" s="13">
        <v>0.90629999999999999</v>
      </c>
      <c r="K1245" s="13">
        <v>0.83330000000000004</v>
      </c>
      <c r="L1245" s="7">
        <v>0.54166666666666696</v>
      </c>
      <c r="M1245" s="11">
        <f t="shared" si="689"/>
        <v>0.15862068965517243</v>
      </c>
      <c r="N1245" s="10">
        <v>1015</v>
      </c>
      <c r="O1245" s="10">
        <v>828</v>
      </c>
      <c r="P1245" s="14">
        <f t="shared" si="691"/>
        <v>111</v>
      </c>
      <c r="Q1245" s="11">
        <f t="shared" si="690"/>
        <v>0.81576354679802954</v>
      </c>
      <c r="R1245" s="11">
        <f t="shared" si="692"/>
        <v>0.69369369369369371</v>
      </c>
      <c r="S1245" s="8">
        <v>854</v>
      </c>
      <c r="T1245" s="15">
        <f t="shared" si="693"/>
        <v>80</v>
      </c>
      <c r="U1245" s="13">
        <v>0.87739999999999996</v>
      </c>
      <c r="V1245" s="13">
        <v>0.75</v>
      </c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</row>
    <row r="1246" spans="1:49" x14ac:dyDescent="0.25">
      <c r="A1246" s="7">
        <v>0.5625</v>
      </c>
      <c r="B1246" s="11">
        <f t="shared" ref="B1246:B1255" si="696">(C1246-H1246)/C1246</f>
        <v>0.14115738236884803</v>
      </c>
      <c r="C1246" s="10">
        <v>1849</v>
      </c>
      <c r="D1246" s="10">
        <v>1523</v>
      </c>
      <c r="E1246" s="14">
        <v>131</v>
      </c>
      <c r="F1246" s="11">
        <v>0.82368848025959973</v>
      </c>
      <c r="G1246" s="11">
        <v>0.93129770992366412</v>
      </c>
      <c r="H1246" s="8">
        <v>1588</v>
      </c>
      <c r="I1246" s="15">
        <v>122</v>
      </c>
      <c r="J1246" s="13">
        <v>0.91300000000000003</v>
      </c>
      <c r="K1246" s="13">
        <v>0.85709999999999997</v>
      </c>
      <c r="L1246" s="7">
        <v>0.5625</v>
      </c>
      <c r="M1246" s="11">
        <f t="shared" si="689"/>
        <v>0.15710503089143865</v>
      </c>
      <c r="N1246" s="10">
        <v>1133</v>
      </c>
      <c r="O1246" s="10">
        <v>911</v>
      </c>
      <c r="P1246" s="14">
        <f t="shared" si="691"/>
        <v>118</v>
      </c>
      <c r="Q1246" s="11">
        <f t="shared" si="690"/>
        <v>0.80406001765225066</v>
      </c>
      <c r="R1246" s="11">
        <f t="shared" si="692"/>
        <v>0.70338983050847459</v>
      </c>
      <c r="S1246" s="8">
        <v>955</v>
      </c>
      <c r="T1246" s="15">
        <f t="shared" si="693"/>
        <v>101</v>
      </c>
      <c r="U1246" s="13">
        <v>0.84250000000000003</v>
      </c>
      <c r="V1246" s="13">
        <v>0.75</v>
      </c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</row>
    <row r="1247" spans="1:49" x14ac:dyDescent="0.25">
      <c r="A1247" s="7">
        <v>0.58333333333333337</v>
      </c>
      <c r="B1247" s="11">
        <f t="shared" si="696"/>
        <v>0.1394658753709199</v>
      </c>
      <c r="C1247" s="10">
        <v>2022</v>
      </c>
      <c r="D1247" s="10">
        <v>1674</v>
      </c>
      <c r="E1247" s="14">
        <f t="shared" ref="E1247:E1255" si="697">C1247-C1246</f>
        <v>173</v>
      </c>
      <c r="F1247" s="11">
        <f t="shared" ref="F1247:F1255" si="698">D1247/C1247</f>
        <v>0.82789317507418403</v>
      </c>
      <c r="G1247" s="11">
        <f t="shared" ref="G1247" si="699">(D1247-D1246)/E1247</f>
        <v>0.87283236994219648</v>
      </c>
      <c r="H1247" s="8">
        <v>1740</v>
      </c>
      <c r="I1247" s="15">
        <v>152</v>
      </c>
      <c r="J1247" s="13">
        <f t="shared" ref="J1247:J1255" si="700">$AO$11</f>
        <v>0.87760000000000005</v>
      </c>
      <c r="K1247" s="13">
        <f t="shared" ref="K1247:K1255" si="701">$AO$12</f>
        <v>0.9556</v>
      </c>
      <c r="L1247" s="7">
        <v>0.58333333333333337</v>
      </c>
      <c r="M1247" s="11">
        <f t="shared" si="689"/>
        <v>0.15896188158961883</v>
      </c>
      <c r="N1247" s="10">
        <v>1233</v>
      </c>
      <c r="O1247" s="10">
        <v>989</v>
      </c>
      <c r="P1247" s="14">
        <f t="shared" si="691"/>
        <v>100</v>
      </c>
      <c r="Q1247" s="11">
        <f t="shared" si="690"/>
        <v>0.80210867802108676</v>
      </c>
      <c r="R1247" s="11">
        <f t="shared" si="692"/>
        <v>0.78</v>
      </c>
      <c r="S1247" s="8">
        <v>1037</v>
      </c>
      <c r="T1247" s="15">
        <f t="shared" si="693"/>
        <v>82</v>
      </c>
      <c r="U1247" s="13">
        <v>0.86229999999999996</v>
      </c>
      <c r="V1247" s="13">
        <v>0.75</v>
      </c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</row>
    <row r="1248" spans="1:49" x14ac:dyDescent="0.25">
      <c r="A1248" s="7">
        <v>0.60416666666666663</v>
      </c>
      <c r="B1248" s="11">
        <f t="shared" si="696"/>
        <v>0.12731376975169301</v>
      </c>
      <c r="C1248" s="10">
        <v>2215</v>
      </c>
      <c r="D1248" s="10">
        <v>1867</v>
      </c>
      <c r="E1248" s="14">
        <f t="shared" si="697"/>
        <v>193</v>
      </c>
      <c r="F1248" s="11">
        <f t="shared" si="698"/>
        <v>0.84288939051918732</v>
      </c>
      <c r="G1248" s="11">
        <f>(D1248-D1247)/E1248</f>
        <v>1</v>
      </c>
      <c r="H1248" s="8">
        <v>1933</v>
      </c>
      <c r="I1248" s="15">
        <f t="shared" ref="I1248:I1255" si="702">H1248-H1247</f>
        <v>193</v>
      </c>
      <c r="J1248" s="13">
        <f t="shared" si="700"/>
        <v>0.87760000000000005</v>
      </c>
      <c r="K1248" s="13">
        <f t="shared" si="701"/>
        <v>0.9556</v>
      </c>
      <c r="L1248" s="7">
        <v>0.60625000000000007</v>
      </c>
      <c r="M1248" s="11">
        <f t="shared" si="689"/>
        <v>0.14571005917159763</v>
      </c>
      <c r="N1248" s="10">
        <v>1352</v>
      </c>
      <c r="O1248" s="10">
        <v>1105</v>
      </c>
      <c r="P1248" s="14">
        <f t="shared" si="691"/>
        <v>119</v>
      </c>
      <c r="Q1248" s="11">
        <f t="shared" si="690"/>
        <v>0.81730769230769229</v>
      </c>
      <c r="R1248" s="11">
        <f t="shared" si="692"/>
        <v>0.97478991596638653</v>
      </c>
      <c r="S1248" s="8">
        <v>1155</v>
      </c>
      <c r="T1248" s="15">
        <f t="shared" si="693"/>
        <v>118</v>
      </c>
      <c r="U1248" s="13">
        <v>0.86619999999999997</v>
      </c>
      <c r="V1248" s="13">
        <v>0.75</v>
      </c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</row>
    <row r="1249" spans="1:49" x14ac:dyDescent="0.25">
      <c r="A1249" s="7">
        <v>0.62708333333333333</v>
      </c>
      <c r="B1249" s="11">
        <f t="shared" si="696"/>
        <v>0.13241267262388301</v>
      </c>
      <c r="C1249" s="10">
        <v>2462</v>
      </c>
      <c r="D1249" s="10">
        <v>2067</v>
      </c>
      <c r="E1249" s="14">
        <f t="shared" si="697"/>
        <v>247</v>
      </c>
      <c r="F1249" s="11">
        <f t="shared" si="698"/>
        <v>0.83956133225020313</v>
      </c>
      <c r="G1249" s="11">
        <f t="shared" ref="G1249:G1255" si="703">(D1249-D1248)/E1249</f>
        <v>0.80971659919028338</v>
      </c>
      <c r="H1249" s="8">
        <v>2136</v>
      </c>
      <c r="I1249" s="15">
        <f t="shared" si="702"/>
        <v>203</v>
      </c>
      <c r="J1249" s="13">
        <f t="shared" si="700"/>
        <v>0.87760000000000005</v>
      </c>
      <c r="K1249" s="13">
        <f t="shared" si="701"/>
        <v>0.9556</v>
      </c>
      <c r="L1249" s="7">
        <v>0.625</v>
      </c>
      <c r="M1249" s="11">
        <f t="shared" si="689"/>
        <v>0.14025623735670936</v>
      </c>
      <c r="N1249" s="10">
        <v>1483</v>
      </c>
      <c r="O1249" s="10">
        <v>1224</v>
      </c>
      <c r="P1249" s="14">
        <f t="shared" si="691"/>
        <v>131</v>
      </c>
      <c r="Q1249" s="11">
        <f t="shared" si="690"/>
        <v>0.82535401213755899</v>
      </c>
      <c r="R1249" s="11">
        <f t="shared" si="692"/>
        <v>0.90839694656488545</v>
      </c>
      <c r="S1249" s="8">
        <v>1275</v>
      </c>
      <c r="T1249" s="15">
        <f t="shared" si="693"/>
        <v>120</v>
      </c>
      <c r="U1249" s="13">
        <v>0.86829999999999996</v>
      </c>
      <c r="V1249" s="13">
        <v>0.83330000000000004</v>
      </c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</row>
    <row r="1250" spans="1:49" x14ac:dyDescent="0.25">
      <c r="A1250" s="7">
        <v>0.64583333333333337</v>
      </c>
      <c r="B1250" s="11">
        <f t="shared" si="696"/>
        <v>0.1366181410974244</v>
      </c>
      <c r="C1250" s="10">
        <v>2679</v>
      </c>
      <c r="D1250" s="10">
        <v>2212</v>
      </c>
      <c r="E1250" s="14">
        <f t="shared" si="697"/>
        <v>217</v>
      </c>
      <c r="F1250" s="11">
        <f t="shared" si="698"/>
        <v>0.82568122433743929</v>
      </c>
      <c r="G1250" s="11">
        <f t="shared" si="703"/>
        <v>0.66820276497695852</v>
      </c>
      <c r="H1250" s="8">
        <v>2313</v>
      </c>
      <c r="I1250" s="15">
        <f t="shared" si="702"/>
        <v>177</v>
      </c>
      <c r="J1250" s="13">
        <f t="shared" si="700"/>
        <v>0.87760000000000005</v>
      </c>
      <c r="K1250" s="13">
        <f t="shared" si="701"/>
        <v>0.9556</v>
      </c>
      <c r="L1250" s="7">
        <v>0.64583333333333337</v>
      </c>
      <c r="M1250" s="11">
        <f t="shared" si="689"/>
        <v>0.1348663766314481</v>
      </c>
      <c r="N1250" s="10">
        <v>1609</v>
      </c>
      <c r="O1250" s="10">
        <v>1341</v>
      </c>
      <c r="P1250" s="14">
        <f t="shared" si="691"/>
        <v>126</v>
      </c>
      <c r="Q1250" s="11">
        <f t="shared" si="690"/>
        <v>0.83343691733996272</v>
      </c>
      <c r="R1250" s="11">
        <f t="shared" si="692"/>
        <v>0.9285714285714286</v>
      </c>
      <c r="S1250" s="8">
        <v>1392</v>
      </c>
      <c r="T1250" s="15">
        <f t="shared" si="693"/>
        <v>117</v>
      </c>
      <c r="U1250" s="13">
        <v>0.87570000000000003</v>
      </c>
      <c r="V1250" s="13">
        <v>0.85709999999999997</v>
      </c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</row>
    <row r="1251" spans="1:49" x14ac:dyDescent="0.25">
      <c r="A1251" s="7">
        <v>0.66666666666666663</v>
      </c>
      <c r="B1251" s="11">
        <f t="shared" si="696"/>
        <v>0.13317191283292978</v>
      </c>
      <c r="C1251" s="10">
        <v>2891</v>
      </c>
      <c r="D1251" s="10">
        <v>2405</v>
      </c>
      <c r="E1251" s="14">
        <f t="shared" si="697"/>
        <v>212</v>
      </c>
      <c r="F1251" s="11">
        <f t="shared" si="698"/>
        <v>0.83189207886544447</v>
      </c>
      <c r="G1251" s="11">
        <f t="shared" si="703"/>
        <v>0.910377358490566</v>
      </c>
      <c r="H1251" s="8">
        <v>2506</v>
      </c>
      <c r="I1251" s="15">
        <f t="shared" si="702"/>
        <v>193</v>
      </c>
      <c r="J1251" s="13">
        <f t="shared" si="700"/>
        <v>0.87760000000000005</v>
      </c>
      <c r="K1251" s="13">
        <f t="shared" si="701"/>
        <v>0.9556</v>
      </c>
      <c r="L1251" s="7">
        <v>0.66666666666666663</v>
      </c>
      <c r="M1251" s="11">
        <f t="shared" si="689"/>
        <v>0.13063583815028901</v>
      </c>
      <c r="N1251" s="10">
        <v>1730</v>
      </c>
      <c r="O1251" s="10">
        <v>1453</v>
      </c>
      <c r="P1251" s="14">
        <f t="shared" si="691"/>
        <v>121</v>
      </c>
      <c r="Q1251" s="11">
        <f t="shared" si="690"/>
        <v>0.83988439306358387</v>
      </c>
      <c r="R1251" s="11">
        <f t="shared" si="692"/>
        <v>0.92561983471074383</v>
      </c>
      <c r="S1251" s="8">
        <v>1504</v>
      </c>
      <c r="T1251" s="15">
        <f t="shared" si="693"/>
        <v>112</v>
      </c>
      <c r="U1251" s="13">
        <v>0.88360000000000005</v>
      </c>
      <c r="V1251" s="13">
        <v>0.85709999999999997</v>
      </c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</row>
    <row r="1252" spans="1:49" x14ac:dyDescent="0.25">
      <c r="A1252" s="7">
        <v>0.6875</v>
      </c>
      <c r="B1252" s="11">
        <f t="shared" si="696"/>
        <v>0.13118971061093249</v>
      </c>
      <c r="C1252" s="10">
        <v>3110</v>
      </c>
      <c r="D1252" s="10">
        <v>2600</v>
      </c>
      <c r="E1252" s="14">
        <f t="shared" si="697"/>
        <v>219</v>
      </c>
      <c r="F1252" s="11">
        <f t="shared" si="698"/>
        <v>0.83601286173633438</v>
      </c>
      <c r="G1252" s="11">
        <f t="shared" si="703"/>
        <v>0.8904109589041096</v>
      </c>
      <c r="H1252" s="8">
        <v>2702</v>
      </c>
      <c r="I1252" s="15">
        <f t="shared" si="702"/>
        <v>196</v>
      </c>
      <c r="J1252" s="13">
        <f t="shared" si="700"/>
        <v>0.87760000000000005</v>
      </c>
      <c r="K1252" s="13">
        <f t="shared" si="701"/>
        <v>0.9556</v>
      </c>
      <c r="L1252" s="7">
        <v>0.6875</v>
      </c>
      <c r="M1252" s="11">
        <f t="shared" si="689"/>
        <v>0.13164965072541646</v>
      </c>
      <c r="N1252" s="10">
        <v>1861</v>
      </c>
      <c r="O1252" s="10">
        <v>1564</v>
      </c>
      <c r="P1252" s="14">
        <f t="shared" si="691"/>
        <v>131</v>
      </c>
      <c r="Q1252" s="11">
        <f t="shared" si="690"/>
        <v>0.84040838259000539</v>
      </c>
      <c r="R1252" s="11">
        <f t="shared" si="692"/>
        <v>0.84732824427480913</v>
      </c>
      <c r="S1252" s="8">
        <v>1616</v>
      </c>
      <c r="T1252" s="15">
        <f t="shared" si="693"/>
        <v>112</v>
      </c>
      <c r="U1252" s="13">
        <v>0.86260000000000003</v>
      </c>
      <c r="V1252" s="13">
        <v>0.85709999999999997</v>
      </c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</row>
    <row r="1253" spans="1:49" x14ac:dyDescent="0.25">
      <c r="A1253" s="7">
        <v>0.70833333333333337</v>
      </c>
      <c r="B1253" s="11">
        <f t="shared" si="696"/>
        <v>0.13337338540102134</v>
      </c>
      <c r="C1253" s="10">
        <v>3329</v>
      </c>
      <c r="D1253" s="10">
        <v>2781</v>
      </c>
      <c r="E1253" s="14">
        <f t="shared" si="697"/>
        <v>219</v>
      </c>
      <c r="F1253" s="11">
        <f t="shared" si="698"/>
        <v>0.83538600180234301</v>
      </c>
      <c r="G1253" s="11">
        <f t="shared" si="703"/>
        <v>0.82648401826484019</v>
      </c>
      <c r="H1253" s="8">
        <v>2885</v>
      </c>
      <c r="I1253" s="15">
        <f t="shared" si="702"/>
        <v>183</v>
      </c>
      <c r="J1253" s="13">
        <f t="shared" si="700"/>
        <v>0.87760000000000005</v>
      </c>
      <c r="K1253" s="13">
        <f t="shared" si="701"/>
        <v>0.9556</v>
      </c>
      <c r="L1253" s="7">
        <v>0.70833333333333337</v>
      </c>
      <c r="M1253" s="11">
        <f t="shared" si="689"/>
        <v>0.14299950174389636</v>
      </c>
      <c r="N1253" s="10">
        <v>2007</v>
      </c>
      <c r="O1253" s="10">
        <v>1662</v>
      </c>
      <c r="P1253" s="14">
        <f t="shared" si="691"/>
        <v>146</v>
      </c>
      <c r="Q1253" s="11">
        <f t="shared" si="690"/>
        <v>0.82810164424514199</v>
      </c>
      <c r="R1253" s="11">
        <f t="shared" si="692"/>
        <v>0.67123287671232879</v>
      </c>
      <c r="S1253" s="8">
        <v>1720</v>
      </c>
      <c r="T1253" s="15">
        <f t="shared" si="693"/>
        <v>104</v>
      </c>
      <c r="U1253" s="13">
        <v>0.84440000000000004</v>
      </c>
      <c r="V1253" s="13">
        <v>0.85709999999999997</v>
      </c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</row>
    <row r="1254" spans="1:49" x14ac:dyDescent="0.25">
      <c r="A1254" s="7">
        <v>0.72916666666666663</v>
      </c>
      <c r="B1254" s="11">
        <f t="shared" si="696"/>
        <v>0.13247863247863248</v>
      </c>
      <c r="C1254" s="10">
        <v>3510</v>
      </c>
      <c r="D1254" s="10">
        <v>2937</v>
      </c>
      <c r="E1254" s="14">
        <f t="shared" si="697"/>
        <v>181</v>
      </c>
      <c r="F1254" s="11">
        <f t="shared" si="698"/>
        <v>0.83675213675213678</v>
      </c>
      <c r="G1254" s="11">
        <f t="shared" si="703"/>
        <v>0.86187845303867405</v>
      </c>
      <c r="H1254" s="8">
        <v>3045</v>
      </c>
      <c r="I1254" s="15">
        <f t="shared" si="702"/>
        <v>160</v>
      </c>
      <c r="J1254" s="13">
        <f t="shared" si="700"/>
        <v>0.87760000000000005</v>
      </c>
      <c r="K1254" s="13">
        <f t="shared" si="701"/>
        <v>0.9556</v>
      </c>
      <c r="L1254" s="7">
        <v>0.72916666666666663</v>
      </c>
      <c r="M1254" s="11">
        <f t="shared" si="689"/>
        <v>0.1411042944785276</v>
      </c>
      <c r="N1254" s="10">
        <v>2119</v>
      </c>
      <c r="O1254" s="10">
        <v>1758</v>
      </c>
      <c r="P1254" s="14">
        <f t="shared" si="691"/>
        <v>112</v>
      </c>
      <c r="Q1254" s="11">
        <f t="shared" si="690"/>
        <v>0.829636621047664</v>
      </c>
      <c r="R1254" s="11">
        <f t="shared" si="692"/>
        <v>0.8571428571428571</v>
      </c>
      <c r="S1254" s="8">
        <v>1820</v>
      </c>
      <c r="T1254" s="15">
        <f t="shared" si="693"/>
        <v>100</v>
      </c>
      <c r="U1254" s="13">
        <v>0.85229999999999995</v>
      </c>
      <c r="V1254" s="13">
        <v>0.85709999999999997</v>
      </c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</row>
    <row r="1255" spans="1:49" x14ac:dyDescent="0.25">
      <c r="A1255" s="7">
        <v>0.75</v>
      </c>
      <c r="B1255" s="11">
        <f t="shared" si="696"/>
        <v>0.13399231191652938</v>
      </c>
      <c r="C1255" s="10">
        <v>3642</v>
      </c>
      <c r="D1255" s="10">
        <v>3040</v>
      </c>
      <c r="E1255" s="14">
        <f t="shared" si="697"/>
        <v>132</v>
      </c>
      <c r="F1255" s="11">
        <f t="shared" si="698"/>
        <v>0.83470620538165841</v>
      </c>
      <c r="G1255" s="11">
        <f t="shared" si="703"/>
        <v>0.78030303030303028</v>
      </c>
      <c r="H1255" s="8">
        <v>3154</v>
      </c>
      <c r="I1255" s="15">
        <f t="shared" si="702"/>
        <v>109</v>
      </c>
      <c r="J1255" s="13">
        <f t="shared" si="700"/>
        <v>0.87760000000000005</v>
      </c>
      <c r="K1255" s="13">
        <f t="shared" si="701"/>
        <v>0.9556</v>
      </c>
      <c r="L1255" s="7">
        <v>0.75</v>
      </c>
      <c r="M1255" s="11">
        <f t="shared" si="689"/>
        <v>0.14756317689530685</v>
      </c>
      <c r="N1255" s="10">
        <v>2216</v>
      </c>
      <c r="O1255" s="10">
        <v>1825</v>
      </c>
      <c r="P1255" s="14">
        <f t="shared" si="691"/>
        <v>97</v>
      </c>
      <c r="Q1255" s="11">
        <f t="shared" si="690"/>
        <v>0.82355595667870041</v>
      </c>
      <c r="R1255" s="11">
        <f t="shared" si="692"/>
        <v>0.69072164948453607</v>
      </c>
      <c r="S1255" s="8">
        <v>1889</v>
      </c>
      <c r="T1255" s="15">
        <f t="shared" si="693"/>
        <v>69</v>
      </c>
      <c r="U1255" s="13">
        <v>0.83730000000000004</v>
      </c>
      <c r="V1255" s="13">
        <v>0.85709999999999997</v>
      </c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</row>
    <row r="1256" spans="1:49" x14ac:dyDescent="0.25">
      <c r="A1256" s="17"/>
      <c r="B1256" s="17"/>
      <c r="C1256" s="17"/>
      <c r="D1256" s="17"/>
      <c r="E1256" s="17"/>
      <c r="F1256" s="2"/>
      <c r="G1256" s="17"/>
      <c r="H1256" s="17"/>
      <c r="I1256" s="17"/>
      <c r="J1256" s="17"/>
      <c r="K1256" s="17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</row>
    <row r="1257" spans="1:49" x14ac:dyDescent="0.25">
      <c r="A1257" s="17"/>
      <c r="B1257" s="17"/>
      <c r="C1257" s="17"/>
      <c r="D1257" s="17"/>
      <c r="E1257" s="17"/>
      <c r="F1257" s="2"/>
      <c r="G1257" s="17"/>
      <c r="H1257" s="17"/>
      <c r="I1257" s="17"/>
      <c r="J1257" s="17"/>
      <c r="K1257" s="17"/>
      <c r="L1257" s="35">
        <v>43832</v>
      </c>
      <c r="M1257" s="36"/>
      <c r="N1257" s="36"/>
      <c r="O1257" s="36"/>
      <c r="P1257" s="36"/>
      <c r="Q1257" s="36"/>
      <c r="R1257" s="37"/>
      <c r="S1257" s="17"/>
      <c r="T1257" s="17"/>
      <c r="U1257" s="17"/>
      <c r="V1257" s="17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</row>
    <row r="1258" spans="1:49" ht="36" x14ac:dyDescent="0.25">
      <c r="A1258" s="35">
        <v>43834</v>
      </c>
      <c r="B1258" s="36"/>
      <c r="C1258" s="36"/>
      <c r="D1258" s="36"/>
      <c r="E1258" s="36"/>
      <c r="F1258" s="36"/>
      <c r="G1258" s="37"/>
      <c r="H1258" s="17"/>
      <c r="I1258" s="17"/>
      <c r="J1258" s="17"/>
      <c r="K1258" s="17"/>
      <c r="L1258" s="38" t="s">
        <v>79</v>
      </c>
      <c r="M1258" s="43"/>
      <c r="N1258" s="43"/>
      <c r="O1258" s="43"/>
      <c r="P1258" s="43"/>
      <c r="Q1258" s="43"/>
      <c r="R1258" s="44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</row>
    <row r="1259" spans="1:49" ht="24" x14ac:dyDescent="0.25">
      <c r="A1259" s="38" t="s">
        <v>75</v>
      </c>
      <c r="B1259" s="43"/>
      <c r="C1259" s="43"/>
      <c r="D1259" s="43"/>
      <c r="E1259" s="43"/>
      <c r="F1259" s="43"/>
      <c r="G1259" s="44"/>
      <c r="H1259" s="18"/>
      <c r="I1259" s="18"/>
      <c r="J1259" s="18"/>
      <c r="K1259" s="18"/>
      <c r="L1259" s="9" t="s">
        <v>69</v>
      </c>
      <c r="M1259" s="16" t="s">
        <v>70</v>
      </c>
      <c r="N1259" s="9" t="s">
        <v>1</v>
      </c>
      <c r="O1259" s="9" t="s">
        <v>2</v>
      </c>
      <c r="P1259" s="9" t="s">
        <v>3</v>
      </c>
      <c r="Q1259" s="9" t="s">
        <v>4</v>
      </c>
      <c r="R1259" s="9" t="s">
        <v>5</v>
      </c>
      <c r="S1259" s="6" t="s">
        <v>6</v>
      </c>
      <c r="T1259" s="9" t="s">
        <v>7</v>
      </c>
      <c r="U1259" s="9" t="s">
        <v>8</v>
      </c>
      <c r="V1259" s="9" t="s">
        <v>71</v>
      </c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</row>
    <row r="1260" spans="1:49" x14ac:dyDescent="0.25">
      <c r="A1260" s="9" t="s">
        <v>0</v>
      </c>
      <c r="B1260" s="16" t="s">
        <v>70</v>
      </c>
      <c r="C1260" s="9" t="s">
        <v>1</v>
      </c>
      <c r="D1260" s="9" t="s">
        <v>2</v>
      </c>
      <c r="E1260" s="9" t="s">
        <v>3</v>
      </c>
      <c r="F1260" s="9" t="s">
        <v>4</v>
      </c>
      <c r="G1260" s="9" t="s">
        <v>5</v>
      </c>
      <c r="H1260" s="6" t="s">
        <v>6</v>
      </c>
      <c r="I1260" s="9" t="s">
        <v>7</v>
      </c>
      <c r="J1260" s="9" t="s">
        <v>8</v>
      </c>
      <c r="K1260" s="9" t="s">
        <v>71</v>
      </c>
      <c r="L1260" s="7">
        <v>0.39583333333333331</v>
      </c>
      <c r="M1260" s="11">
        <f t="shared" ref="M1260:M1277" si="704">(N1260-S1260)/N1260</f>
        <v>0.18723404255319148</v>
      </c>
      <c r="N1260" s="10">
        <v>235</v>
      </c>
      <c r="O1260" s="10">
        <v>189</v>
      </c>
      <c r="P1260" s="10">
        <v>235</v>
      </c>
      <c r="Q1260" s="11">
        <f t="shared" ref="Q1260:Q1272" si="705">O1260/N1260</f>
        <v>0.80425531914893622</v>
      </c>
      <c r="R1260" s="12">
        <f>O1260/P1260</f>
        <v>0.80425531914893622</v>
      </c>
      <c r="S1260" s="8">
        <v>191</v>
      </c>
      <c r="T1260" s="15">
        <v>191</v>
      </c>
      <c r="U1260" s="13">
        <v>1</v>
      </c>
      <c r="V1260" s="13">
        <v>1</v>
      </c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</row>
    <row r="1261" spans="1:49" x14ac:dyDescent="0.25">
      <c r="A1261" s="7">
        <v>0.39583333333333331</v>
      </c>
      <c r="B1261" s="11">
        <f t="shared" ref="B1261:B1278" si="706">(C1261-H1261)/C1261</f>
        <v>1.6260162601626018E-2</v>
      </c>
      <c r="C1261" s="10">
        <v>123</v>
      </c>
      <c r="D1261" s="10">
        <v>121</v>
      </c>
      <c r="E1261" s="10">
        <v>121</v>
      </c>
      <c r="F1261" s="11">
        <f t="shared" ref="F1261:F1278" si="707">D1261/C1261</f>
        <v>0.98373983739837401</v>
      </c>
      <c r="G1261" s="12">
        <f>D1261/E1261</f>
        <v>1</v>
      </c>
      <c r="H1261" s="8">
        <v>121</v>
      </c>
      <c r="I1261" s="15">
        <v>121</v>
      </c>
      <c r="J1261" s="13">
        <v>1</v>
      </c>
      <c r="K1261" s="13" t="s">
        <v>74</v>
      </c>
      <c r="L1261" s="7">
        <v>0.41666666666666669</v>
      </c>
      <c r="M1261" s="11">
        <f t="shared" si="704"/>
        <v>0.22489959839357429</v>
      </c>
      <c r="N1261" s="10">
        <v>498</v>
      </c>
      <c r="O1261" s="10">
        <v>356</v>
      </c>
      <c r="P1261" s="14">
        <f t="shared" ref="P1261:P1272" si="708">N1261-N1260</f>
        <v>263</v>
      </c>
      <c r="Q1261" s="11">
        <f t="shared" si="705"/>
        <v>0.71485943775100402</v>
      </c>
      <c r="R1261" s="11">
        <f t="shared" ref="R1261:R1272" si="709">(O1261-O1260)/P1261</f>
        <v>0.63498098859315588</v>
      </c>
      <c r="S1261" s="8">
        <v>386</v>
      </c>
      <c r="T1261" s="15">
        <f t="shared" ref="T1261:T1272" si="710">S1261-S1260</f>
        <v>195</v>
      </c>
      <c r="U1261" s="13">
        <v>0.93330000000000002</v>
      </c>
      <c r="V1261" s="13">
        <v>1</v>
      </c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</row>
    <row r="1262" spans="1:49" x14ac:dyDescent="0.25">
      <c r="A1262" s="7">
        <v>0.41666666666666669</v>
      </c>
      <c r="B1262" s="11">
        <f t="shared" si="706"/>
        <v>4.2145593869731802E-2</v>
      </c>
      <c r="C1262" s="10">
        <v>261</v>
      </c>
      <c r="D1262" s="10">
        <v>250</v>
      </c>
      <c r="E1262" s="14">
        <f t="shared" ref="E1262:E1278" si="711">C1262-C1261</f>
        <v>138</v>
      </c>
      <c r="F1262" s="11">
        <f t="shared" si="707"/>
        <v>0.95785440613026818</v>
      </c>
      <c r="G1262" s="11">
        <f t="shared" ref="G1262:G1278" si="712">(D1262-D1261)/E1262</f>
        <v>0.93478260869565222</v>
      </c>
      <c r="H1262" s="8">
        <v>250</v>
      </c>
      <c r="I1262" s="15">
        <f t="shared" ref="I1262:I1278" si="713">H1262-H1261</f>
        <v>129</v>
      </c>
      <c r="J1262" s="13">
        <v>1</v>
      </c>
      <c r="K1262" s="13" t="s">
        <v>74</v>
      </c>
      <c r="L1262" s="7">
        <v>0.4375</v>
      </c>
      <c r="M1262" s="11">
        <f t="shared" si="704"/>
        <v>0.23303457106274009</v>
      </c>
      <c r="N1262" s="10">
        <v>781</v>
      </c>
      <c r="O1262" s="10">
        <v>558</v>
      </c>
      <c r="P1262" s="14">
        <f t="shared" si="708"/>
        <v>283</v>
      </c>
      <c r="Q1262" s="11">
        <f t="shared" si="705"/>
        <v>0.71446862996158766</v>
      </c>
      <c r="R1262" s="11">
        <f t="shared" si="709"/>
        <v>0.71378091872791516</v>
      </c>
      <c r="S1262" s="8">
        <v>599</v>
      </c>
      <c r="T1262" s="15">
        <f t="shared" si="710"/>
        <v>213</v>
      </c>
      <c r="U1262" s="13">
        <v>0.89470000000000005</v>
      </c>
      <c r="V1262" s="13">
        <v>1</v>
      </c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</row>
    <row r="1263" spans="1:49" x14ac:dyDescent="0.25">
      <c r="A1263" s="7">
        <v>0.4375</v>
      </c>
      <c r="B1263" s="11">
        <f t="shared" si="706"/>
        <v>0.15296803652968036</v>
      </c>
      <c r="C1263" s="10">
        <v>438</v>
      </c>
      <c r="D1263" s="10">
        <v>359</v>
      </c>
      <c r="E1263" s="14">
        <f t="shared" si="711"/>
        <v>177</v>
      </c>
      <c r="F1263" s="11">
        <f t="shared" si="707"/>
        <v>0.81963470319634701</v>
      </c>
      <c r="G1263" s="11">
        <f t="shared" si="712"/>
        <v>0.61581920903954801</v>
      </c>
      <c r="H1263" s="8">
        <v>371</v>
      </c>
      <c r="I1263" s="15">
        <f t="shared" si="713"/>
        <v>121</v>
      </c>
      <c r="J1263" s="13">
        <v>0.8</v>
      </c>
      <c r="K1263" s="13" t="s">
        <v>74</v>
      </c>
      <c r="L1263" s="7">
        <v>0.45833333333333298</v>
      </c>
      <c r="M1263" s="11">
        <f t="shared" si="704"/>
        <v>0.23069936421435058</v>
      </c>
      <c r="N1263" s="10">
        <v>1101</v>
      </c>
      <c r="O1263" s="10">
        <v>795</v>
      </c>
      <c r="P1263" s="14">
        <f t="shared" si="708"/>
        <v>320</v>
      </c>
      <c r="Q1263" s="11">
        <f t="shared" si="705"/>
        <v>0.72207084468664851</v>
      </c>
      <c r="R1263" s="11">
        <f t="shared" si="709"/>
        <v>0.74062499999999998</v>
      </c>
      <c r="S1263" s="8">
        <v>847</v>
      </c>
      <c r="T1263" s="15">
        <f t="shared" si="710"/>
        <v>248</v>
      </c>
      <c r="U1263" s="13">
        <v>0.89329999999999998</v>
      </c>
      <c r="V1263" s="13">
        <v>1</v>
      </c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</row>
    <row r="1264" spans="1:49" x14ac:dyDescent="0.25">
      <c r="A1264" s="7">
        <v>0.45833333333333298</v>
      </c>
      <c r="B1264" s="11">
        <f t="shared" si="706"/>
        <v>0.19230769230769232</v>
      </c>
      <c r="C1264" s="10">
        <v>624</v>
      </c>
      <c r="D1264" s="10">
        <v>477</v>
      </c>
      <c r="E1264" s="14">
        <f t="shared" si="711"/>
        <v>186</v>
      </c>
      <c r="F1264" s="11">
        <f t="shared" si="707"/>
        <v>0.76442307692307687</v>
      </c>
      <c r="G1264" s="11">
        <f t="shared" si="712"/>
        <v>0.63440860215053763</v>
      </c>
      <c r="H1264" s="8">
        <v>504</v>
      </c>
      <c r="I1264" s="15">
        <f t="shared" si="713"/>
        <v>133</v>
      </c>
      <c r="J1264" s="13">
        <v>0.71</v>
      </c>
      <c r="K1264" s="13" t="s">
        <v>74</v>
      </c>
      <c r="L1264" s="7">
        <v>0.47916666666666669</v>
      </c>
      <c r="M1264" s="11">
        <f t="shared" si="704"/>
        <v>0.24746743849493488</v>
      </c>
      <c r="N1264" s="10">
        <v>1382</v>
      </c>
      <c r="O1264" s="10">
        <v>932</v>
      </c>
      <c r="P1264" s="14">
        <f t="shared" si="708"/>
        <v>281</v>
      </c>
      <c r="Q1264" s="11">
        <f t="shared" si="705"/>
        <v>0.67438494934876991</v>
      </c>
      <c r="R1264" s="11">
        <f t="shared" si="709"/>
        <v>0.48754448398576511</v>
      </c>
      <c r="S1264" s="8">
        <v>1040</v>
      </c>
      <c r="T1264" s="15">
        <f t="shared" si="710"/>
        <v>193</v>
      </c>
      <c r="U1264" s="13">
        <v>0.87909999999999999</v>
      </c>
      <c r="V1264" s="13">
        <v>1</v>
      </c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</row>
    <row r="1265" spans="1:49" x14ac:dyDescent="0.25">
      <c r="A1265" s="7">
        <v>0.47916666666666669</v>
      </c>
      <c r="B1265" s="11">
        <f t="shared" si="706"/>
        <v>0.19676214196762143</v>
      </c>
      <c r="C1265" s="10">
        <v>803</v>
      </c>
      <c r="D1265" s="10">
        <v>584</v>
      </c>
      <c r="E1265" s="14">
        <f t="shared" si="711"/>
        <v>179</v>
      </c>
      <c r="F1265" s="11">
        <f t="shared" si="707"/>
        <v>0.72727272727272729</v>
      </c>
      <c r="G1265" s="11">
        <f t="shared" si="712"/>
        <v>0.5977653631284916</v>
      </c>
      <c r="H1265" s="8">
        <v>645</v>
      </c>
      <c r="I1265" s="15">
        <f t="shared" si="713"/>
        <v>141</v>
      </c>
      <c r="J1265" s="13">
        <v>0.7177</v>
      </c>
      <c r="K1265" s="13" t="s">
        <v>74</v>
      </c>
      <c r="L1265" s="7">
        <v>0.5</v>
      </c>
      <c r="M1265" s="11">
        <f t="shared" si="704"/>
        <v>0.23257248611967921</v>
      </c>
      <c r="N1265" s="10">
        <v>1621</v>
      </c>
      <c r="O1265" s="10">
        <v>1104</v>
      </c>
      <c r="P1265" s="14">
        <f t="shared" si="708"/>
        <v>239</v>
      </c>
      <c r="Q1265" s="11">
        <f t="shared" si="705"/>
        <v>0.68106107341147437</v>
      </c>
      <c r="R1265" s="11">
        <f t="shared" si="709"/>
        <v>0.71966527196652719</v>
      </c>
      <c r="S1265" s="8">
        <v>1244</v>
      </c>
      <c r="T1265" s="15">
        <f t="shared" si="710"/>
        <v>204</v>
      </c>
      <c r="U1265" s="13">
        <v>0.85980000000000001</v>
      </c>
      <c r="V1265" s="13">
        <v>1</v>
      </c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</row>
    <row r="1266" spans="1:49" ht="15" customHeight="1" x14ac:dyDescent="0.25">
      <c r="A1266" s="7">
        <v>0.5</v>
      </c>
      <c r="B1266" s="11">
        <f t="shared" si="706"/>
        <v>0.21775025799793601</v>
      </c>
      <c r="C1266" s="10">
        <v>969</v>
      </c>
      <c r="D1266" s="10">
        <v>671</v>
      </c>
      <c r="E1266" s="14">
        <f t="shared" si="711"/>
        <v>166</v>
      </c>
      <c r="F1266" s="11">
        <f t="shared" si="707"/>
        <v>0.69246646026831782</v>
      </c>
      <c r="G1266" s="11">
        <f t="shared" si="712"/>
        <v>0.52409638554216864</v>
      </c>
      <c r="H1266" s="8">
        <v>758</v>
      </c>
      <c r="I1266" s="15">
        <f t="shared" si="713"/>
        <v>113</v>
      </c>
      <c r="J1266" s="13">
        <v>0.69479999999999997</v>
      </c>
      <c r="K1266" s="13" t="s">
        <v>74</v>
      </c>
      <c r="L1266" s="7">
        <v>0.52083333333333337</v>
      </c>
      <c r="M1266" s="11">
        <f t="shared" si="704"/>
        <v>0.21970554926387317</v>
      </c>
      <c r="N1266" s="10">
        <v>1766</v>
      </c>
      <c r="O1266" s="10">
        <v>1235</v>
      </c>
      <c r="P1266" s="14">
        <f t="shared" si="708"/>
        <v>145</v>
      </c>
      <c r="Q1266" s="11">
        <f t="shared" si="705"/>
        <v>0.69932049830124576</v>
      </c>
      <c r="R1266" s="11">
        <f t="shared" si="709"/>
        <v>0.90344827586206899</v>
      </c>
      <c r="S1266" s="8">
        <v>1378</v>
      </c>
      <c r="T1266" s="15">
        <f t="shared" si="710"/>
        <v>134</v>
      </c>
      <c r="U1266" s="13">
        <v>0.84</v>
      </c>
      <c r="V1266" s="13">
        <v>1</v>
      </c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</row>
    <row r="1267" spans="1:49" x14ac:dyDescent="0.25">
      <c r="A1267" s="7">
        <v>0.52083333333333337</v>
      </c>
      <c r="B1267" s="11">
        <f t="shared" si="706"/>
        <v>0.23421052631578948</v>
      </c>
      <c r="C1267" s="10">
        <v>1140</v>
      </c>
      <c r="D1267" s="10">
        <v>772</v>
      </c>
      <c r="E1267" s="14">
        <f t="shared" si="711"/>
        <v>171</v>
      </c>
      <c r="F1267" s="11">
        <f t="shared" si="707"/>
        <v>0.67719298245614035</v>
      </c>
      <c r="G1267" s="11">
        <f t="shared" si="712"/>
        <v>0.59064327485380119</v>
      </c>
      <c r="H1267" s="8">
        <v>873</v>
      </c>
      <c r="I1267" s="15">
        <f t="shared" si="713"/>
        <v>115</v>
      </c>
      <c r="J1267" s="13">
        <v>0.67030000000000001</v>
      </c>
      <c r="K1267" s="13" t="s">
        <v>74</v>
      </c>
      <c r="L1267" s="7">
        <v>0.54166666666666696</v>
      </c>
      <c r="M1267" s="11">
        <f t="shared" si="704"/>
        <v>0.21951219512195122</v>
      </c>
      <c r="N1267" s="10">
        <v>1927</v>
      </c>
      <c r="O1267" s="10">
        <v>1350</v>
      </c>
      <c r="P1267" s="14">
        <f t="shared" si="708"/>
        <v>161</v>
      </c>
      <c r="Q1267" s="11">
        <f t="shared" si="705"/>
        <v>0.70057083549558896</v>
      </c>
      <c r="R1267" s="11">
        <f t="shared" si="709"/>
        <v>0.7142857142857143</v>
      </c>
      <c r="S1267" s="8">
        <v>1504</v>
      </c>
      <c r="T1267" s="15">
        <f t="shared" si="710"/>
        <v>126</v>
      </c>
      <c r="U1267" s="13">
        <v>0.84960000000000002</v>
      </c>
      <c r="V1267" s="13">
        <v>1</v>
      </c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</row>
    <row r="1268" spans="1:49" x14ac:dyDescent="0.25">
      <c r="A1268" s="7">
        <v>0.54166666666666696</v>
      </c>
      <c r="B1268" s="11">
        <f t="shared" si="706"/>
        <v>0.22662440570522979</v>
      </c>
      <c r="C1268" s="10">
        <v>1262</v>
      </c>
      <c r="D1268" s="10">
        <v>853</v>
      </c>
      <c r="E1268" s="14">
        <f t="shared" si="711"/>
        <v>122</v>
      </c>
      <c r="F1268" s="11">
        <f t="shared" si="707"/>
        <v>0.67591125198098256</v>
      </c>
      <c r="G1268" s="11">
        <f t="shared" si="712"/>
        <v>0.66393442622950816</v>
      </c>
      <c r="H1268" s="8">
        <v>976</v>
      </c>
      <c r="I1268" s="15">
        <f t="shared" si="713"/>
        <v>103</v>
      </c>
      <c r="J1268" s="13">
        <v>0.62439999999999996</v>
      </c>
      <c r="K1268" s="13" t="s">
        <v>74</v>
      </c>
      <c r="L1268" s="7">
        <v>0.5625</v>
      </c>
      <c r="M1268" s="11">
        <f t="shared" si="704"/>
        <v>0.21022179363548699</v>
      </c>
      <c r="N1268" s="10">
        <v>2074</v>
      </c>
      <c r="O1268" s="10">
        <v>1484</v>
      </c>
      <c r="P1268" s="14">
        <f t="shared" si="708"/>
        <v>147</v>
      </c>
      <c r="Q1268" s="11">
        <f t="shared" si="705"/>
        <v>0.71552555448408872</v>
      </c>
      <c r="R1268" s="11">
        <f t="shared" si="709"/>
        <v>0.91156462585034015</v>
      </c>
      <c r="S1268" s="8">
        <v>1638</v>
      </c>
      <c r="T1268" s="15">
        <f t="shared" si="710"/>
        <v>134</v>
      </c>
      <c r="U1268" s="13">
        <v>0.84930000000000005</v>
      </c>
      <c r="V1268" s="13">
        <v>1</v>
      </c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</row>
    <row r="1269" spans="1:49" x14ac:dyDescent="0.25">
      <c r="A1269" s="7">
        <v>0.5625</v>
      </c>
      <c r="B1269" s="11">
        <f t="shared" si="706"/>
        <v>0.21704871060171921</v>
      </c>
      <c r="C1269" s="10">
        <v>1396</v>
      </c>
      <c r="D1269" s="10">
        <v>967</v>
      </c>
      <c r="E1269" s="14">
        <f t="shared" si="711"/>
        <v>134</v>
      </c>
      <c r="F1269" s="11">
        <f t="shared" si="707"/>
        <v>0.69269340974212035</v>
      </c>
      <c r="G1269" s="11">
        <f t="shared" si="712"/>
        <v>0.85074626865671643</v>
      </c>
      <c r="H1269" s="8">
        <v>1093</v>
      </c>
      <c r="I1269" s="15">
        <f t="shared" si="713"/>
        <v>117</v>
      </c>
      <c r="J1269" s="13">
        <v>0.61699999999999999</v>
      </c>
      <c r="K1269" s="13" t="s">
        <v>74</v>
      </c>
      <c r="L1269" s="7">
        <v>0.58333333333333337</v>
      </c>
      <c r="M1269" s="11">
        <f t="shared" si="704"/>
        <v>0.2036299247454626</v>
      </c>
      <c r="N1269" s="10">
        <v>2259</v>
      </c>
      <c r="O1269" s="10">
        <v>1642</v>
      </c>
      <c r="P1269" s="14">
        <f t="shared" si="708"/>
        <v>185</v>
      </c>
      <c r="Q1269" s="11">
        <f t="shared" si="705"/>
        <v>0.72687029659141211</v>
      </c>
      <c r="R1269" s="11">
        <f t="shared" si="709"/>
        <v>0.8540540540540541</v>
      </c>
      <c r="S1269" s="8">
        <v>1799</v>
      </c>
      <c r="T1269" s="15">
        <f t="shared" si="710"/>
        <v>161</v>
      </c>
      <c r="U1269" s="13">
        <v>0.86080000000000001</v>
      </c>
      <c r="V1269" s="13">
        <v>0.88890000000000002</v>
      </c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</row>
    <row r="1270" spans="1:49" x14ac:dyDescent="0.25">
      <c r="A1270" s="7">
        <v>0.58333333333333337</v>
      </c>
      <c r="B1270" s="11">
        <f t="shared" si="706"/>
        <v>0.21750321750321749</v>
      </c>
      <c r="C1270" s="10">
        <v>1554</v>
      </c>
      <c r="D1270" s="10">
        <v>1072</v>
      </c>
      <c r="E1270" s="14">
        <f t="shared" si="711"/>
        <v>158</v>
      </c>
      <c r="F1270" s="11">
        <f t="shared" si="707"/>
        <v>0.68983268983268986</v>
      </c>
      <c r="G1270" s="11">
        <f t="shared" si="712"/>
        <v>0.66455696202531644</v>
      </c>
      <c r="H1270" s="8">
        <v>1216</v>
      </c>
      <c r="I1270" s="15">
        <f t="shared" si="713"/>
        <v>123</v>
      </c>
      <c r="J1270" s="13">
        <v>0.60460000000000003</v>
      </c>
      <c r="K1270" s="13">
        <v>1</v>
      </c>
      <c r="L1270" s="7">
        <v>0.60416666666666663</v>
      </c>
      <c r="M1270" s="11">
        <f t="shared" si="704"/>
        <v>0.20882584712371946</v>
      </c>
      <c r="N1270" s="10">
        <v>2538</v>
      </c>
      <c r="O1270" s="10">
        <v>1834</v>
      </c>
      <c r="P1270" s="14">
        <f t="shared" si="708"/>
        <v>279</v>
      </c>
      <c r="Q1270" s="11">
        <f t="shared" si="705"/>
        <v>0.72261623325453117</v>
      </c>
      <c r="R1270" s="11">
        <f t="shared" si="709"/>
        <v>0.68817204301075274</v>
      </c>
      <c r="S1270" s="8">
        <v>2008</v>
      </c>
      <c r="T1270" s="15">
        <f t="shared" si="710"/>
        <v>209</v>
      </c>
      <c r="U1270" s="13">
        <v>0.86470000000000002</v>
      </c>
      <c r="V1270" s="13">
        <v>0.9</v>
      </c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</row>
    <row r="1271" spans="1:49" x14ac:dyDescent="0.25">
      <c r="A1271" s="7">
        <v>0.60625000000000007</v>
      </c>
      <c r="B1271" s="11">
        <f t="shared" si="706"/>
        <v>0.2136602451838879</v>
      </c>
      <c r="C1271" s="10">
        <v>1713</v>
      </c>
      <c r="D1271" s="10">
        <v>1202</v>
      </c>
      <c r="E1271" s="14">
        <f t="shared" si="711"/>
        <v>159</v>
      </c>
      <c r="F1271" s="11">
        <f t="shared" si="707"/>
        <v>0.70169293636894337</v>
      </c>
      <c r="G1271" s="11">
        <f t="shared" si="712"/>
        <v>0.8176100628930818</v>
      </c>
      <c r="H1271" s="8">
        <v>1347</v>
      </c>
      <c r="I1271" s="15">
        <f t="shared" si="713"/>
        <v>131</v>
      </c>
      <c r="J1271" s="13">
        <v>0.61299999999999999</v>
      </c>
      <c r="K1271" s="13">
        <v>1</v>
      </c>
      <c r="L1271" s="7">
        <v>0.625</v>
      </c>
      <c r="M1271" s="11">
        <f t="shared" si="704"/>
        <v>0.19826023921710764</v>
      </c>
      <c r="N1271" s="10">
        <v>2759</v>
      </c>
      <c r="O1271" s="10">
        <v>2011</v>
      </c>
      <c r="P1271" s="14">
        <f t="shared" si="708"/>
        <v>221</v>
      </c>
      <c r="Q1271" s="11">
        <f t="shared" si="705"/>
        <v>0.72888727799927511</v>
      </c>
      <c r="R1271" s="11">
        <f t="shared" si="709"/>
        <v>0.80090497737556565</v>
      </c>
      <c r="S1271" s="8">
        <v>2212</v>
      </c>
      <c r="T1271" s="15">
        <f t="shared" si="710"/>
        <v>204</v>
      </c>
      <c r="U1271" s="13">
        <v>0.87029999999999996</v>
      </c>
      <c r="V1271" s="13">
        <v>0.9</v>
      </c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</row>
    <row r="1272" spans="1:49" x14ac:dyDescent="0.25">
      <c r="A1272" s="7">
        <v>0.62916666666666665</v>
      </c>
      <c r="B1272" s="11">
        <f t="shared" si="706"/>
        <v>0.22071837584591358</v>
      </c>
      <c r="C1272" s="10">
        <v>1921</v>
      </c>
      <c r="D1272" s="10">
        <v>1339</v>
      </c>
      <c r="E1272" s="14">
        <f t="shared" si="711"/>
        <v>208</v>
      </c>
      <c r="F1272" s="11">
        <f t="shared" si="707"/>
        <v>0.69703279541905261</v>
      </c>
      <c r="G1272" s="11">
        <f t="shared" si="712"/>
        <v>0.65865384615384615</v>
      </c>
      <c r="H1272" s="8">
        <v>1497</v>
      </c>
      <c r="I1272" s="15">
        <f t="shared" si="713"/>
        <v>150</v>
      </c>
      <c r="J1272" s="13">
        <v>0.60729999999999995</v>
      </c>
      <c r="K1272" s="13">
        <v>1</v>
      </c>
      <c r="L1272" s="7">
        <v>0.64583333333333337</v>
      </c>
      <c r="M1272" s="11">
        <f t="shared" si="704"/>
        <v>0.1903494176372712</v>
      </c>
      <c r="N1272" s="10">
        <v>3005</v>
      </c>
      <c r="O1272" s="10">
        <v>2227</v>
      </c>
      <c r="P1272" s="14">
        <f t="shared" si="708"/>
        <v>246</v>
      </c>
      <c r="Q1272" s="11">
        <f t="shared" si="705"/>
        <v>0.74109816971713816</v>
      </c>
      <c r="R1272" s="11">
        <f t="shared" si="709"/>
        <v>0.87804878048780488</v>
      </c>
      <c r="S1272" s="8">
        <v>2433</v>
      </c>
      <c r="T1272" s="15">
        <f t="shared" si="710"/>
        <v>221</v>
      </c>
      <c r="U1272" s="13">
        <v>0.86699999999999999</v>
      </c>
      <c r="V1272" s="13">
        <v>0.9</v>
      </c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</row>
    <row r="1273" spans="1:49" x14ac:dyDescent="0.25">
      <c r="A1273" s="7">
        <v>0.64583333333333337</v>
      </c>
      <c r="B1273" s="11">
        <f t="shared" si="706"/>
        <v>0.22135543637250121</v>
      </c>
      <c r="C1273" s="10">
        <v>2051</v>
      </c>
      <c r="D1273" s="10">
        <v>1424</v>
      </c>
      <c r="E1273" s="14">
        <f t="shared" si="711"/>
        <v>130</v>
      </c>
      <c r="F1273" s="11">
        <f t="shared" si="707"/>
        <v>0.69429546562652367</v>
      </c>
      <c r="G1273" s="11">
        <f t="shared" si="712"/>
        <v>0.65384615384615385</v>
      </c>
      <c r="H1273" s="8">
        <v>1597</v>
      </c>
      <c r="I1273" s="15">
        <f t="shared" si="713"/>
        <v>100</v>
      </c>
      <c r="J1273" s="13">
        <v>0.61380000000000001</v>
      </c>
      <c r="K1273" s="13">
        <v>1</v>
      </c>
      <c r="L1273" s="7">
        <v>0.66666666666666663</v>
      </c>
      <c r="M1273" s="11">
        <f t="shared" si="704"/>
        <v>0.19062119366626065</v>
      </c>
      <c r="N1273" s="10">
        <v>3284</v>
      </c>
      <c r="O1273" s="10">
        <v>2439</v>
      </c>
      <c r="P1273" s="14">
        <v>279</v>
      </c>
      <c r="Q1273" s="11">
        <v>0.74269183922046289</v>
      </c>
      <c r="R1273" s="11">
        <v>0.75985663082437271</v>
      </c>
      <c r="S1273" s="8">
        <v>2658</v>
      </c>
      <c r="T1273" s="15">
        <v>225</v>
      </c>
      <c r="U1273" s="13">
        <v>0.86550000000000005</v>
      </c>
      <c r="V1273" s="13">
        <v>0.91669999999999996</v>
      </c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</row>
    <row r="1274" spans="1:49" x14ac:dyDescent="0.25">
      <c r="A1274" s="7">
        <v>0.66666666666666663</v>
      </c>
      <c r="B1274" s="11">
        <f t="shared" si="706"/>
        <v>0.22577777777777777</v>
      </c>
      <c r="C1274" s="10">
        <v>2250</v>
      </c>
      <c r="D1274" s="10">
        <v>1552</v>
      </c>
      <c r="E1274" s="14">
        <f t="shared" si="711"/>
        <v>199</v>
      </c>
      <c r="F1274" s="11">
        <f t="shared" si="707"/>
        <v>0.68977777777777782</v>
      </c>
      <c r="G1274" s="11">
        <f t="shared" si="712"/>
        <v>0.64321608040201006</v>
      </c>
      <c r="H1274" s="8">
        <v>1742</v>
      </c>
      <c r="I1274" s="15">
        <f t="shared" si="713"/>
        <v>145</v>
      </c>
      <c r="J1274" s="13">
        <v>0.62629999999999997</v>
      </c>
      <c r="K1274" s="13">
        <v>1</v>
      </c>
      <c r="L1274" s="7">
        <v>0.6875</v>
      </c>
      <c r="M1274" s="11">
        <f t="shared" si="704"/>
        <v>0.19424054206662902</v>
      </c>
      <c r="N1274" s="10">
        <v>3542</v>
      </c>
      <c r="O1274" s="10">
        <v>2602</v>
      </c>
      <c r="P1274" s="14">
        <v>258</v>
      </c>
      <c r="Q1274" s="11">
        <v>0.73461321287408243</v>
      </c>
      <c r="R1274" s="11">
        <v>0.63178294573643412</v>
      </c>
      <c r="S1274" s="8">
        <v>2854</v>
      </c>
      <c r="T1274" s="15">
        <v>196</v>
      </c>
      <c r="U1274" s="13">
        <v>0.84709999999999996</v>
      </c>
      <c r="V1274" s="13">
        <v>0.92859999999999998</v>
      </c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</row>
    <row r="1275" spans="1:49" x14ac:dyDescent="0.25">
      <c r="A1275" s="7">
        <v>0.6875</v>
      </c>
      <c r="B1275" s="11">
        <f t="shared" si="706"/>
        <v>0.23393739703459637</v>
      </c>
      <c r="C1275" s="10">
        <v>2428</v>
      </c>
      <c r="D1275" s="10">
        <v>1639</v>
      </c>
      <c r="E1275" s="14">
        <f t="shared" si="711"/>
        <v>178</v>
      </c>
      <c r="F1275" s="11">
        <f t="shared" si="707"/>
        <v>0.6750411861614497</v>
      </c>
      <c r="G1275" s="11">
        <f t="shared" si="712"/>
        <v>0.4887640449438202</v>
      </c>
      <c r="H1275" s="8">
        <v>1860</v>
      </c>
      <c r="I1275" s="15">
        <f t="shared" si="713"/>
        <v>118</v>
      </c>
      <c r="J1275" s="13">
        <v>0.62690000000000001</v>
      </c>
      <c r="K1275" s="13">
        <v>1</v>
      </c>
      <c r="L1275" s="7">
        <v>0.70833333333333337</v>
      </c>
      <c r="M1275" s="11">
        <f t="shared" si="704"/>
        <v>0.18508655126498003</v>
      </c>
      <c r="N1275" s="10">
        <v>3755</v>
      </c>
      <c r="O1275" s="10">
        <v>2806</v>
      </c>
      <c r="P1275" s="14">
        <f t="shared" ref="P1275" si="714">N1275-N1274</f>
        <v>213</v>
      </c>
      <c r="Q1275" s="11">
        <f t="shared" ref="Q1275" si="715">O1275/N1275</f>
        <v>0.74727030625832225</v>
      </c>
      <c r="R1275" s="11">
        <f t="shared" ref="R1275" si="716">(O1275-O1274)/P1275</f>
        <v>0.95774647887323938</v>
      </c>
      <c r="S1275" s="8">
        <v>3060</v>
      </c>
      <c r="T1275" s="15">
        <f t="shared" ref="T1275" si="717">S1275-S1274</f>
        <v>206</v>
      </c>
      <c r="U1275" s="13">
        <v>0.84940000000000004</v>
      </c>
      <c r="V1275" s="13">
        <v>0.88239999999999996</v>
      </c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</row>
    <row r="1276" spans="1:49" x14ac:dyDescent="0.25">
      <c r="A1276" s="7">
        <v>0.70833333333333337</v>
      </c>
      <c r="B1276" s="11">
        <f t="shared" si="706"/>
        <v>0.23201856148491878</v>
      </c>
      <c r="C1276" s="10">
        <v>2586</v>
      </c>
      <c r="D1276" s="10">
        <v>1722</v>
      </c>
      <c r="E1276" s="14">
        <f t="shared" si="711"/>
        <v>158</v>
      </c>
      <c r="F1276" s="11">
        <f t="shared" si="707"/>
        <v>0.66589327146171695</v>
      </c>
      <c r="G1276" s="11">
        <f t="shared" si="712"/>
        <v>0.52531645569620256</v>
      </c>
      <c r="H1276" s="8">
        <v>1986</v>
      </c>
      <c r="I1276" s="15">
        <f t="shared" si="713"/>
        <v>126</v>
      </c>
      <c r="J1276" s="13">
        <v>0.6</v>
      </c>
      <c r="K1276" s="13">
        <v>0.85709999999999997</v>
      </c>
      <c r="L1276" s="7">
        <v>0.72916666666666696</v>
      </c>
      <c r="M1276" s="11">
        <f t="shared" si="704"/>
        <v>0.18668341708542713</v>
      </c>
      <c r="N1276" s="10">
        <v>3980</v>
      </c>
      <c r="O1276" s="10">
        <v>2975</v>
      </c>
      <c r="P1276" s="14">
        <v>225</v>
      </c>
      <c r="Q1276" s="11">
        <v>0.74748743718592969</v>
      </c>
      <c r="R1276" s="11">
        <v>0.75111111111111106</v>
      </c>
      <c r="S1276" s="8">
        <v>3237</v>
      </c>
      <c r="T1276" s="15">
        <v>177</v>
      </c>
      <c r="U1276" s="13">
        <v>0.86129999999999995</v>
      </c>
      <c r="V1276" s="13">
        <v>0.89470000000000005</v>
      </c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</row>
    <row r="1277" spans="1:49" x14ac:dyDescent="0.25">
      <c r="A1277" s="7">
        <v>0.72916666666666663</v>
      </c>
      <c r="B1277" s="11">
        <f t="shared" si="706"/>
        <v>0.22947829259394381</v>
      </c>
      <c r="C1277" s="10">
        <v>2741</v>
      </c>
      <c r="D1277" s="10">
        <v>1839</v>
      </c>
      <c r="E1277" s="14">
        <f t="shared" si="711"/>
        <v>155</v>
      </c>
      <c r="F1277" s="11">
        <f t="shared" si="707"/>
        <v>0.67092302079533017</v>
      </c>
      <c r="G1277" s="11">
        <f t="shared" si="712"/>
        <v>0.75483870967741939</v>
      </c>
      <c r="H1277" s="8">
        <v>2112</v>
      </c>
      <c r="I1277" s="15">
        <f t="shared" si="713"/>
        <v>126</v>
      </c>
      <c r="J1277" s="13">
        <v>0.60919999999999996</v>
      </c>
      <c r="K1277" s="13">
        <v>0.85709999999999997</v>
      </c>
      <c r="L1277" s="7">
        <v>0.75</v>
      </c>
      <c r="M1277" s="11">
        <f t="shared" si="704"/>
        <v>0.11769087523277467</v>
      </c>
      <c r="N1277" s="10">
        <f t="shared" ref="N1277" si="718">$E$16</f>
        <v>2685</v>
      </c>
      <c r="O1277" s="10">
        <f t="shared" ref="O1277" si="719">$AF$16</f>
        <v>2234</v>
      </c>
      <c r="P1277" s="14">
        <f t="shared" ref="P1277" si="720">N1277-N1276</f>
        <v>-1295</v>
      </c>
      <c r="Q1277" s="11">
        <f t="shared" ref="Q1277" si="721">O1277/N1277</f>
        <v>0.83202979515828679</v>
      </c>
      <c r="R1277" s="11">
        <f t="shared" ref="R1277" si="722">(O1277-O1276)/P1277</f>
        <v>0.57220077220077215</v>
      </c>
      <c r="S1277" s="8">
        <f t="shared" ref="S1277" si="723">$AU$16</f>
        <v>2369</v>
      </c>
      <c r="T1277" s="15">
        <f t="shared" ref="T1277" si="724">S1277-S1276</f>
        <v>-868</v>
      </c>
      <c r="U1277" s="13">
        <f>$AO$11</f>
        <v>0.87760000000000005</v>
      </c>
      <c r="V1277" s="13">
        <f>$AO$12</f>
        <v>0.9556</v>
      </c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</row>
    <row r="1278" spans="1:49" x14ac:dyDescent="0.25">
      <c r="A1278" s="7">
        <v>0.75</v>
      </c>
      <c r="B1278" s="11">
        <f t="shared" si="706"/>
        <v>0.23252546540217772</v>
      </c>
      <c r="C1278" s="10">
        <v>2847</v>
      </c>
      <c r="D1278" s="10">
        <v>1910</v>
      </c>
      <c r="E1278" s="14">
        <f t="shared" si="711"/>
        <v>106</v>
      </c>
      <c r="F1278" s="11">
        <f t="shared" si="707"/>
        <v>0.6708816297857394</v>
      </c>
      <c r="G1278" s="11">
        <f t="shared" si="712"/>
        <v>0.66981132075471694</v>
      </c>
      <c r="H1278" s="8">
        <v>2185</v>
      </c>
      <c r="I1278" s="15">
        <f t="shared" si="713"/>
        <v>73</v>
      </c>
      <c r="J1278" s="13">
        <v>0.61119999999999997</v>
      </c>
      <c r="K1278" s="13">
        <v>0.85709999999999997</v>
      </c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</row>
    <row r="1279" spans="1:49" x14ac:dyDescent="0.25">
      <c r="A1279" s="18"/>
      <c r="B1279" s="18"/>
      <c r="C1279" s="18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</row>
    <row r="1280" spans="1:49" x14ac:dyDescent="0.25">
      <c r="A1280" s="35">
        <v>43833</v>
      </c>
      <c r="B1280" s="36"/>
      <c r="C1280" s="36"/>
      <c r="D1280" s="36"/>
      <c r="E1280" s="36"/>
      <c r="F1280" s="36"/>
      <c r="G1280" s="37"/>
      <c r="H1280" s="17"/>
      <c r="I1280" s="17"/>
      <c r="J1280" s="17"/>
      <c r="K1280" s="17"/>
      <c r="L1280" s="35">
        <v>43822</v>
      </c>
      <c r="M1280" s="36"/>
      <c r="N1280" s="36"/>
      <c r="O1280" s="36"/>
      <c r="P1280" s="36"/>
      <c r="Q1280" s="36"/>
      <c r="R1280" s="37"/>
      <c r="S1280" s="17"/>
      <c r="T1280" s="17"/>
      <c r="U1280" s="17"/>
      <c r="V1280" s="17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</row>
    <row r="1281" spans="1:49" ht="24" x14ac:dyDescent="0.25">
      <c r="A1281" s="38" t="s">
        <v>75</v>
      </c>
      <c r="B1281" s="43"/>
      <c r="C1281" s="43"/>
      <c r="D1281" s="43"/>
      <c r="E1281" s="43"/>
      <c r="F1281" s="43"/>
      <c r="G1281" s="44"/>
      <c r="H1281" s="18"/>
      <c r="I1281" s="18"/>
      <c r="J1281" s="18"/>
      <c r="K1281" s="18"/>
      <c r="L1281" s="38" t="s">
        <v>76</v>
      </c>
      <c r="M1281" s="43"/>
      <c r="N1281" s="43"/>
      <c r="O1281" s="43"/>
      <c r="P1281" s="43"/>
      <c r="Q1281" s="43"/>
      <c r="R1281" s="44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</row>
    <row r="1282" spans="1:49" x14ac:dyDescent="0.25">
      <c r="A1282" s="9" t="s">
        <v>69</v>
      </c>
      <c r="B1282" s="16" t="s">
        <v>70</v>
      </c>
      <c r="C1282" s="9" t="s">
        <v>1</v>
      </c>
      <c r="D1282" s="9" t="s">
        <v>2</v>
      </c>
      <c r="E1282" s="9" t="s">
        <v>3</v>
      </c>
      <c r="F1282" s="9" t="s">
        <v>4</v>
      </c>
      <c r="G1282" s="9" t="s">
        <v>5</v>
      </c>
      <c r="H1282" s="6" t="s">
        <v>6</v>
      </c>
      <c r="I1282" s="9" t="s">
        <v>7</v>
      </c>
      <c r="J1282" s="9" t="s">
        <v>8</v>
      </c>
      <c r="K1282" s="9" t="s">
        <v>71</v>
      </c>
      <c r="L1282" s="9" t="s">
        <v>0</v>
      </c>
      <c r="M1282" s="16" t="s">
        <v>70</v>
      </c>
      <c r="N1282" s="9" t="s">
        <v>1</v>
      </c>
      <c r="O1282" s="9" t="s">
        <v>2</v>
      </c>
      <c r="P1282" s="9" t="s">
        <v>3</v>
      </c>
      <c r="Q1282" s="9" t="s">
        <v>4</v>
      </c>
      <c r="R1282" s="9" t="s">
        <v>5</v>
      </c>
      <c r="S1282" s="6" t="s">
        <v>6</v>
      </c>
      <c r="T1282" s="9" t="s">
        <v>7</v>
      </c>
      <c r="U1282" s="9" t="s">
        <v>8</v>
      </c>
      <c r="V1282" s="9" t="s">
        <v>71</v>
      </c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</row>
    <row r="1283" spans="1:49" x14ac:dyDescent="0.25">
      <c r="A1283" s="7">
        <v>0.3979166666666667</v>
      </c>
      <c r="B1283" s="11">
        <f t="shared" ref="B1283:B1300" si="725">(C1283-H1283)/C1283</f>
        <v>6.0606060606060608E-2</v>
      </c>
      <c r="C1283" s="10">
        <v>231</v>
      </c>
      <c r="D1283" s="10">
        <v>217</v>
      </c>
      <c r="E1283" s="10">
        <v>231</v>
      </c>
      <c r="F1283" s="11">
        <f t="shared" ref="F1283:F1300" si="726">D1283/C1283</f>
        <v>0.93939393939393945</v>
      </c>
      <c r="G1283" s="12">
        <f>D1283/E1283</f>
        <v>0.93939393939393945</v>
      </c>
      <c r="H1283" s="8">
        <v>217</v>
      </c>
      <c r="I1283" s="15">
        <v>217</v>
      </c>
      <c r="J1283" s="13">
        <v>1</v>
      </c>
      <c r="K1283" s="13">
        <v>1</v>
      </c>
      <c r="L1283" s="7">
        <v>0.39583333333333331</v>
      </c>
      <c r="M1283" s="11">
        <f t="shared" ref="M1283:M1300" si="727">(N1283-S1283)/N1283</f>
        <v>4.6511627906976744E-2</v>
      </c>
      <c r="N1283" s="10">
        <v>215</v>
      </c>
      <c r="O1283" s="10">
        <v>205</v>
      </c>
      <c r="P1283" s="10">
        <f>N1283</f>
        <v>215</v>
      </c>
      <c r="Q1283" s="11">
        <f t="shared" ref="Q1283:Q1300" si="728">O1283/N1283</f>
        <v>0.95348837209302328</v>
      </c>
      <c r="R1283" s="12">
        <f>O1283/P1283</f>
        <v>0.95348837209302328</v>
      </c>
      <c r="S1283" s="8">
        <v>205</v>
      </c>
      <c r="T1283" s="15">
        <f>S1283</f>
        <v>205</v>
      </c>
      <c r="U1283" s="13">
        <v>1</v>
      </c>
      <c r="V1283" s="13">
        <v>0.5</v>
      </c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</row>
    <row r="1284" spans="1:49" x14ac:dyDescent="0.25">
      <c r="A1284" s="7">
        <v>0.41666666666666669</v>
      </c>
      <c r="B1284" s="11">
        <f t="shared" si="725"/>
        <v>0.16306483300589392</v>
      </c>
      <c r="C1284" s="10">
        <v>509</v>
      </c>
      <c r="D1284" s="10">
        <v>399</v>
      </c>
      <c r="E1284" s="14">
        <f t="shared" ref="E1284:E1300" si="729">C1284-C1283</f>
        <v>278</v>
      </c>
      <c r="F1284" s="11">
        <f t="shared" si="726"/>
        <v>0.78388998035363455</v>
      </c>
      <c r="G1284" s="11">
        <f t="shared" ref="G1284:G1300" si="730">(D1284-D1283)/E1284</f>
        <v>0.65467625899280579</v>
      </c>
      <c r="H1284" s="8">
        <v>426</v>
      </c>
      <c r="I1284" s="15">
        <f t="shared" ref="I1284:I1300" si="731">H1284-H1283</f>
        <v>209</v>
      </c>
      <c r="J1284" s="13">
        <v>0.86960000000000004</v>
      </c>
      <c r="K1284" s="13">
        <v>0.5</v>
      </c>
      <c r="L1284" s="7">
        <v>0.41666666666666669</v>
      </c>
      <c r="M1284" s="11">
        <f t="shared" si="727"/>
        <v>0.10344827586206896</v>
      </c>
      <c r="N1284" s="10">
        <v>435</v>
      </c>
      <c r="O1284" s="10">
        <v>386</v>
      </c>
      <c r="P1284" s="14">
        <f t="shared" ref="P1284:P1298" si="732">N1284-N1283</f>
        <v>220</v>
      </c>
      <c r="Q1284" s="11">
        <f t="shared" si="728"/>
        <v>0.88735632183908042</v>
      </c>
      <c r="R1284" s="11">
        <f t="shared" ref="R1284:R1300" si="733">(O1284-O1283)/P1284</f>
        <v>0.82272727272727275</v>
      </c>
      <c r="S1284" s="8">
        <v>390</v>
      </c>
      <c r="T1284" s="15">
        <f>S1284-S1283</f>
        <v>185</v>
      </c>
      <c r="U1284" s="13">
        <v>0.9375</v>
      </c>
      <c r="V1284" s="13">
        <v>1</v>
      </c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</row>
    <row r="1285" spans="1:49" x14ac:dyDescent="0.25">
      <c r="A1285" s="7">
        <v>0.4375</v>
      </c>
      <c r="B1285" s="11">
        <f t="shared" si="725"/>
        <v>0.11402359108781127</v>
      </c>
      <c r="C1285" s="10">
        <v>763</v>
      </c>
      <c r="D1285" s="10">
        <v>649</v>
      </c>
      <c r="E1285" s="14">
        <f t="shared" si="729"/>
        <v>254</v>
      </c>
      <c r="F1285" s="11">
        <f t="shared" si="726"/>
        <v>0.85058977719528184</v>
      </c>
      <c r="G1285" s="11">
        <f t="shared" si="730"/>
        <v>0.98425196850393704</v>
      </c>
      <c r="H1285" s="8">
        <v>676</v>
      </c>
      <c r="I1285" s="15">
        <f t="shared" si="731"/>
        <v>250</v>
      </c>
      <c r="J1285" s="13">
        <v>0.91549999999999998</v>
      </c>
      <c r="K1285" s="13">
        <v>0.66669999999999996</v>
      </c>
      <c r="L1285" s="7">
        <v>0.4375</v>
      </c>
      <c r="M1285" s="11">
        <f t="shared" si="727"/>
        <v>0.14344827586206896</v>
      </c>
      <c r="N1285" s="10">
        <v>725</v>
      </c>
      <c r="O1285" s="10">
        <v>614</v>
      </c>
      <c r="P1285" s="14">
        <f t="shared" si="732"/>
        <v>290</v>
      </c>
      <c r="Q1285" s="11">
        <f t="shared" si="728"/>
        <v>0.84689655172413791</v>
      </c>
      <c r="R1285" s="11">
        <f t="shared" si="733"/>
        <v>0.78620689655172415</v>
      </c>
      <c r="S1285" s="8">
        <v>621</v>
      </c>
      <c r="T1285" s="15">
        <f t="shared" ref="T1285:T1300" si="734">S1285-S1284</f>
        <v>231</v>
      </c>
      <c r="U1285" s="13">
        <v>0.9153</v>
      </c>
      <c r="V1285" s="13">
        <v>1</v>
      </c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</row>
    <row r="1286" spans="1:49" x14ac:dyDescent="0.25">
      <c r="A1286" s="7">
        <v>0.45833333333333298</v>
      </c>
      <c r="B1286" s="11">
        <f t="shared" si="725"/>
        <v>0.10749506903353057</v>
      </c>
      <c r="C1286" s="10">
        <v>1014</v>
      </c>
      <c r="D1286" s="10">
        <v>874</v>
      </c>
      <c r="E1286" s="14">
        <f t="shared" si="729"/>
        <v>251</v>
      </c>
      <c r="F1286" s="11">
        <f t="shared" si="726"/>
        <v>0.86193293885601574</v>
      </c>
      <c r="G1286" s="11">
        <f t="shared" si="730"/>
        <v>0.89641434262948205</v>
      </c>
      <c r="H1286" s="8">
        <v>905</v>
      </c>
      <c r="I1286" s="15">
        <f t="shared" si="731"/>
        <v>229</v>
      </c>
      <c r="J1286" s="13">
        <v>0.91210000000000002</v>
      </c>
      <c r="K1286" s="13">
        <v>0.75</v>
      </c>
      <c r="L1286" s="7">
        <v>0.45833333333333298</v>
      </c>
      <c r="M1286" s="11">
        <f t="shared" si="727"/>
        <v>0.14741035856573706</v>
      </c>
      <c r="N1286" s="10">
        <v>1004</v>
      </c>
      <c r="O1286" s="10">
        <v>840</v>
      </c>
      <c r="P1286" s="14">
        <f t="shared" si="732"/>
        <v>279</v>
      </c>
      <c r="Q1286" s="11">
        <f t="shared" si="728"/>
        <v>0.8366533864541833</v>
      </c>
      <c r="R1286" s="11">
        <f t="shared" si="733"/>
        <v>0.81003584229390679</v>
      </c>
      <c r="S1286" s="8">
        <v>856</v>
      </c>
      <c r="T1286" s="15">
        <f t="shared" si="734"/>
        <v>235</v>
      </c>
      <c r="U1286" s="13">
        <v>0.90239999999999998</v>
      </c>
      <c r="V1286" s="13">
        <v>1</v>
      </c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</row>
    <row r="1287" spans="1:49" x14ac:dyDescent="0.25">
      <c r="A1287" s="7">
        <v>0.4826388888888889</v>
      </c>
      <c r="B1287" s="11">
        <f t="shared" si="725"/>
        <v>0.10914681014604151</v>
      </c>
      <c r="C1287" s="10">
        <v>1301</v>
      </c>
      <c r="D1287" s="10">
        <v>1117</v>
      </c>
      <c r="E1287" s="14">
        <f t="shared" si="729"/>
        <v>287</v>
      </c>
      <c r="F1287" s="11">
        <f t="shared" si="726"/>
        <v>0.85857033051498843</v>
      </c>
      <c r="G1287" s="11">
        <f t="shared" si="730"/>
        <v>0.84668989547038331</v>
      </c>
      <c r="H1287" s="8">
        <v>1159</v>
      </c>
      <c r="I1287" s="15">
        <f t="shared" si="731"/>
        <v>254</v>
      </c>
      <c r="J1287" s="13">
        <v>0.88519999999999999</v>
      </c>
      <c r="K1287" s="13">
        <v>0.8</v>
      </c>
      <c r="L1287" s="7">
        <v>0.47916666666666669</v>
      </c>
      <c r="M1287" s="11">
        <f t="shared" si="727"/>
        <v>0.18099547511312217</v>
      </c>
      <c r="N1287" s="10">
        <v>1326</v>
      </c>
      <c r="O1287" s="10">
        <v>1005</v>
      </c>
      <c r="P1287" s="14">
        <f t="shared" si="732"/>
        <v>322</v>
      </c>
      <c r="Q1287" s="11">
        <f t="shared" si="728"/>
        <v>0.75791855203619907</v>
      </c>
      <c r="R1287" s="11">
        <f t="shared" si="733"/>
        <v>0.51242236024844723</v>
      </c>
      <c r="S1287" s="8">
        <v>1086</v>
      </c>
      <c r="T1287" s="15">
        <f t="shared" si="734"/>
        <v>230</v>
      </c>
      <c r="U1287" s="13">
        <v>0.88</v>
      </c>
      <c r="V1287" s="13">
        <v>1</v>
      </c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</row>
    <row r="1288" spans="1:49" x14ac:dyDescent="0.25">
      <c r="A1288" s="7">
        <v>0.5</v>
      </c>
      <c r="B1288" s="11">
        <f t="shared" si="725"/>
        <v>0.1090407177363699</v>
      </c>
      <c r="C1288" s="10">
        <v>1449</v>
      </c>
      <c r="D1288" s="10">
        <v>1247</v>
      </c>
      <c r="E1288" s="14">
        <f t="shared" si="729"/>
        <v>148</v>
      </c>
      <c r="F1288" s="11">
        <f t="shared" si="726"/>
        <v>0.86059351276742579</v>
      </c>
      <c r="G1288" s="11">
        <f t="shared" si="730"/>
        <v>0.8783783783783784</v>
      </c>
      <c r="H1288" s="8">
        <v>1291</v>
      </c>
      <c r="I1288" s="15">
        <f t="shared" si="731"/>
        <v>132</v>
      </c>
      <c r="J1288" s="13">
        <v>0.88549999999999995</v>
      </c>
      <c r="K1288" s="13">
        <v>0.83330000000000004</v>
      </c>
      <c r="L1288" s="7">
        <v>0.5</v>
      </c>
      <c r="M1288" s="11">
        <f t="shared" si="727"/>
        <v>0.18049398353388221</v>
      </c>
      <c r="N1288" s="10">
        <v>1579</v>
      </c>
      <c r="O1288" s="10">
        <v>1184</v>
      </c>
      <c r="P1288" s="14">
        <f t="shared" si="732"/>
        <v>253</v>
      </c>
      <c r="Q1288" s="11">
        <f t="shared" si="728"/>
        <v>0.74984167194426854</v>
      </c>
      <c r="R1288" s="11">
        <f t="shared" si="733"/>
        <v>0.70750988142292492</v>
      </c>
      <c r="S1288" s="8">
        <v>1294</v>
      </c>
      <c r="T1288" s="15">
        <f t="shared" si="734"/>
        <v>208</v>
      </c>
      <c r="U1288" s="13">
        <v>0.85160000000000002</v>
      </c>
      <c r="V1288" s="13">
        <v>1</v>
      </c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</row>
    <row r="1289" spans="1:49" x14ac:dyDescent="0.25">
      <c r="A1289" s="7">
        <v>0.52083333333333337</v>
      </c>
      <c r="B1289" s="11">
        <f t="shared" si="725"/>
        <v>0.11271133375078271</v>
      </c>
      <c r="C1289" s="10">
        <v>1597</v>
      </c>
      <c r="D1289" s="10">
        <v>1364</v>
      </c>
      <c r="E1289" s="14">
        <f t="shared" si="729"/>
        <v>148</v>
      </c>
      <c r="F1289" s="11">
        <f t="shared" si="726"/>
        <v>0.85410144020037571</v>
      </c>
      <c r="G1289" s="11">
        <f t="shared" si="730"/>
        <v>0.79054054054054057</v>
      </c>
      <c r="H1289" s="8">
        <v>1417</v>
      </c>
      <c r="I1289" s="15">
        <f t="shared" si="731"/>
        <v>126</v>
      </c>
      <c r="J1289" s="13">
        <v>0.86</v>
      </c>
      <c r="K1289" s="13">
        <v>0.85709999999999997</v>
      </c>
      <c r="L1289" s="7">
        <v>0.52083333333333337</v>
      </c>
      <c r="M1289" s="11">
        <f t="shared" si="727"/>
        <v>0.16801385681293302</v>
      </c>
      <c r="N1289" s="10">
        <v>1732</v>
      </c>
      <c r="O1289" s="10">
        <v>1331</v>
      </c>
      <c r="P1289" s="14">
        <f t="shared" si="732"/>
        <v>153</v>
      </c>
      <c r="Q1289" s="11">
        <f t="shared" si="728"/>
        <v>0.76847575057736717</v>
      </c>
      <c r="R1289" s="11">
        <f t="shared" si="733"/>
        <v>0.96078431372549022</v>
      </c>
      <c r="S1289" s="8">
        <v>1441</v>
      </c>
      <c r="T1289" s="15">
        <f t="shared" si="734"/>
        <v>147</v>
      </c>
      <c r="U1289" s="13">
        <v>0.85309999999999997</v>
      </c>
      <c r="V1289" s="13">
        <v>1</v>
      </c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</row>
    <row r="1290" spans="1:49" x14ac:dyDescent="0.25">
      <c r="A1290" s="7">
        <v>0.54166666666666696</v>
      </c>
      <c r="B1290" s="11">
        <f t="shared" si="725"/>
        <v>0.11922418710781517</v>
      </c>
      <c r="C1290" s="10">
        <v>1753</v>
      </c>
      <c r="D1290" s="10">
        <v>1490</v>
      </c>
      <c r="E1290" s="14">
        <f t="shared" si="729"/>
        <v>156</v>
      </c>
      <c r="F1290" s="11">
        <f t="shared" si="726"/>
        <v>0.84997147746719903</v>
      </c>
      <c r="G1290" s="11">
        <f t="shared" si="730"/>
        <v>0.80769230769230771</v>
      </c>
      <c r="H1290" s="8">
        <v>1544</v>
      </c>
      <c r="I1290" s="15">
        <f t="shared" si="731"/>
        <v>127</v>
      </c>
      <c r="J1290" s="13">
        <v>0.87429999999999997</v>
      </c>
      <c r="K1290" s="13">
        <v>0.85709999999999997</v>
      </c>
      <c r="L1290" s="7">
        <v>0.54166666666666696</v>
      </c>
      <c r="M1290" s="11">
        <f t="shared" si="727"/>
        <v>0.16551724137931034</v>
      </c>
      <c r="N1290" s="10">
        <v>1885</v>
      </c>
      <c r="O1290" s="10">
        <v>1463</v>
      </c>
      <c r="P1290" s="14">
        <f t="shared" si="732"/>
        <v>153</v>
      </c>
      <c r="Q1290" s="11">
        <f t="shared" si="728"/>
        <v>0.77612732095490711</v>
      </c>
      <c r="R1290" s="11">
        <f t="shared" si="733"/>
        <v>0.86274509803921573</v>
      </c>
      <c r="S1290" s="8">
        <v>1573</v>
      </c>
      <c r="T1290" s="15">
        <f t="shared" si="734"/>
        <v>132</v>
      </c>
      <c r="U1290" s="13">
        <v>0.87260000000000004</v>
      </c>
      <c r="V1290" s="13">
        <v>1</v>
      </c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</row>
    <row r="1291" spans="1:49" x14ac:dyDescent="0.25">
      <c r="A1291" s="7">
        <v>0.5625</v>
      </c>
      <c r="B1291" s="11">
        <f t="shared" si="725"/>
        <v>0.12407991587802314</v>
      </c>
      <c r="C1291" s="10">
        <v>1902</v>
      </c>
      <c r="D1291" s="10">
        <v>1601</v>
      </c>
      <c r="E1291" s="14">
        <f t="shared" si="729"/>
        <v>149</v>
      </c>
      <c r="F1291" s="11">
        <f t="shared" si="726"/>
        <v>0.84174553101997895</v>
      </c>
      <c r="G1291" s="11">
        <f t="shared" si="730"/>
        <v>0.74496644295302017</v>
      </c>
      <c r="H1291" s="8">
        <v>1666</v>
      </c>
      <c r="I1291" s="15">
        <f t="shared" si="731"/>
        <v>122</v>
      </c>
      <c r="J1291" s="13">
        <v>0.88139999999999996</v>
      </c>
      <c r="K1291" s="13">
        <v>0.75</v>
      </c>
      <c r="L1291" s="7">
        <v>0.5625</v>
      </c>
      <c r="M1291" s="11">
        <f t="shared" si="727"/>
        <v>0.16187225743539738</v>
      </c>
      <c r="N1291" s="10">
        <v>2051</v>
      </c>
      <c r="O1291" s="10">
        <v>1608</v>
      </c>
      <c r="P1291" s="14">
        <f t="shared" si="732"/>
        <v>166</v>
      </c>
      <c r="Q1291" s="11">
        <f t="shared" si="728"/>
        <v>0.78400780107264745</v>
      </c>
      <c r="R1291" s="11">
        <f t="shared" si="733"/>
        <v>0.87349397590361444</v>
      </c>
      <c r="S1291" s="8">
        <v>1719</v>
      </c>
      <c r="T1291" s="15">
        <f t="shared" si="734"/>
        <v>146</v>
      </c>
      <c r="U1291" s="13">
        <v>0.86709999999999998</v>
      </c>
      <c r="V1291" s="13">
        <v>1</v>
      </c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</row>
    <row r="1292" spans="1:49" x14ac:dyDescent="0.25">
      <c r="A1292" s="7">
        <v>0.58333333333333337</v>
      </c>
      <c r="B1292" s="11">
        <f t="shared" si="725"/>
        <v>0.1261996161228407</v>
      </c>
      <c r="C1292" s="10">
        <v>2084</v>
      </c>
      <c r="D1292" s="10">
        <v>1750</v>
      </c>
      <c r="E1292" s="14">
        <f t="shared" si="729"/>
        <v>182</v>
      </c>
      <c r="F1292" s="11">
        <f t="shared" si="726"/>
        <v>0.83973128598848368</v>
      </c>
      <c r="G1292" s="11">
        <f t="shared" si="730"/>
        <v>0.81868131868131866</v>
      </c>
      <c r="H1292" s="8">
        <v>1821</v>
      </c>
      <c r="I1292" s="15">
        <f t="shared" si="731"/>
        <v>155</v>
      </c>
      <c r="J1292" s="13">
        <v>0.89059999999999995</v>
      </c>
      <c r="K1292" s="13">
        <v>0.75</v>
      </c>
      <c r="L1292" s="7">
        <v>0.58333333333333337</v>
      </c>
      <c r="M1292" s="11">
        <f t="shared" si="727"/>
        <v>0.17132867132867133</v>
      </c>
      <c r="N1292" s="10">
        <v>2288</v>
      </c>
      <c r="O1292" s="10">
        <v>1777</v>
      </c>
      <c r="P1292" s="14">
        <f t="shared" si="732"/>
        <v>237</v>
      </c>
      <c r="Q1292" s="11">
        <f t="shared" si="728"/>
        <v>0.77666083916083917</v>
      </c>
      <c r="R1292" s="11">
        <f t="shared" si="733"/>
        <v>0.71308016877637126</v>
      </c>
      <c r="S1292" s="8">
        <v>1896</v>
      </c>
      <c r="T1292" s="15">
        <f t="shared" si="734"/>
        <v>177</v>
      </c>
      <c r="U1292" s="13">
        <v>0.85260000000000002</v>
      </c>
      <c r="V1292" s="13">
        <v>1</v>
      </c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</row>
    <row r="1293" spans="1:49" x14ac:dyDescent="0.25">
      <c r="A1293" s="7">
        <v>0.60416666666666663</v>
      </c>
      <c r="B1293" s="11">
        <f t="shared" si="725"/>
        <v>0.12527185732927359</v>
      </c>
      <c r="C1293" s="10">
        <v>2299</v>
      </c>
      <c r="D1293" s="10">
        <v>1939</v>
      </c>
      <c r="E1293" s="14">
        <f t="shared" si="729"/>
        <v>215</v>
      </c>
      <c r="F1293" s="11">
        <f t="shared" si="726"/>
        <v>0.84341017833840803</v>
      </c>
      <c r="G1293" s="11">
        <f t="shared" si="730"/>
        <v>0.87906976744186049</v>
      </c>
      <c r="H1293" s="8">
        <v>2011</v>
      </c>
      <c r="I1293" s="15">
        <f t="shared" si="731"/>
        <v>190</v>
      </c>
      <c r="J1293" s="13">
        <v>0.88460000000000005</v>
      </c>
      <c r="K1293" s="13">
        <v>0.8</v>
      </c>
      <c r="L1293" s="7">
        <v>0.60416666666666663</v>
      </c>
      <c r="M1293" s="11">
        <f t="shared" si="727"/>
        <v>0.17017056723522411</v>
      </c>
      <c r="N1293" s="10">
        <v>2521</v>
      </c>
      <c r="O1293" s="10">
        <v>1966</v>
      </c>
      <c r="P1293" s="14">
        <f t="shared" si="732"/>
        <v>233</v>
      </c>
      <c r="Q1293" s="11">
        <f t="shared" si="728"/>
        <v>0.77984926616422057</v>
      </c>
      <c r="R1293" s="11">
        <f t="shared" si="733"/>
        <v>0.81115879828326176</v>
      </c>
      <c r="S1293" s="8">
        <v>2092</v>
      </c>
      <c r="T1293" s="15">
        <f t="shared" si="734"/>
        <v>196</v>
      </c>
      <c r="U1293" s="13">
        <v>0.84619999999999995</v>
      </c>
      <c r="V1293" s="13">
        <v>1</v>
      </c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</row>
    <row r="1294" spans="1:49" x14ac:dyDescent="0.25">
      <c r="A1294" s="7">
        <v>0.625</v>
      </c>
      <c r="B1294" s="11">
        <f t="shared" si="725"/>
        <v>0.1382687034860948</v>
      </c>
      <c r="C1294" s="10">
        <v>2553</v>
      </c>
      <c r="D1294" s="10">
        <v>2100</v>
      </c>
      <c r="E1294" s="14">
        <f t="shared" si="729"/>
        <v>254</v>
      </c>
      <c r="F1294" s="11">
        <f t="shared" si="726"/>
        <v>0.82256169212690955</v>
      </c>
      <c r="G1294" s="11">
        <f t="shared" si="730"/>
        <v>0.63385826771653542</v>
      </c>
      <c r="H1294" s="8">
        <v>2200</v>
      </c>
      <c r="I1294" s="15">
        <f t="shared" si="731"/>
        <v>189</v>
      </c>
      <c r="J1294" s="13">
        <v>0.87780000000000002</v>
      </c>
      <c r="K1294" s="13">
        <v>0.8</v>
      </c>
      <c r="L1294" s="7">
        <v>0.625</v>
      </c>
      <c r="M1294" s="11">
        <f t="shared" si="727"/>
        <v>0.16480748470672904</v>
      </c>
      <c r="N1294" s="10">
        <v>2779</v>
      </c>
      <c r="O1294" s="10">
        <v>2195</v>
      </c>
      <c r="P1294" s="14">
        <f t="shared" si="732"/>
        <v>258</v>
      </c>
      <c r="Q1294" s="11">
        <f t="shared" si="728"/>
        <v>0.78985246491543726</v>
      </c>
      <c r="R1294" s="11">
        <f t="shared" si="733"/>
        <v>0.88759689922480622</v>
      </c>
      <c r="S1294" s="8">
        <v>2321</v>
      </c>
      <c r="T1294" s="15">
        <f t="shared" si="734"/>
        <v>229</v>
      </c>
      <c r="U1294" s="13">
        <v>0.83550000000000002</v>
      </c>
      <c r="V1294" s="13">
        <v>1</v>
      </c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</row>
    <row r="1295" spans="1:49" x14ac:dyDescent="0.25">
      <c r="A1295" s="7">
        <v>0.64583333333333337</v>
      </c>
      <c r="B1295" s="11">
        <f t="shared" si="725"/>
        <v>0.14234875444839859</v>
      </c>
      <c r="C1295" s="10">
        <v>2810</v>
      </c>
      <c r="D1295" s="10">
        <v>2290</v>
      </c>
      <c r="E1295" s="14">
        <f t="shared" si="729"/>
        <v>257</v>
      </c>
      <c r="F1295" s="11">
        <f t="shared" si="726"/>
        <v>0.81494661921708189</v>
      </c>
      <c r="G1295" s="11">
        <f t="shared" si="730"/>
        <v>0.73929961089494167</v>
      </c>
      <c r="H1295" s="8">
        <v>2410</v>
      </c>
      <c r="I1295" s="15">
        <f t="shared" si="731"/>
        <v>210</v>
      </c>
      <c r="J1295" s="13">
        <v>0.87649999999999995</v>
      </c>
      <c r="K1295" s="13">
        <v>0.84619999999999995</v>
      </c>
      <c r="L1295" s="7">
        <v>0.64583333333333337</v>
      </c>
      <c r="M1295" s="11">
        <f t="shared" si="727"/>
        <v>0.16802344513187886</v>
      </c>
      <c r="N1295" s="10">
        <v>3071</v>
      </c>
      <c r="O1295" s="10">
        <v>2401</v>
      </c>
      <c r="P1295" s="14">
        <f t="shared" si="732"/>
        <v>292</v>
      </c>
      <c r="Q1295" s="11">
        <f t="shared" si="728"/>
        <v>0.78183002279387825</v>
      </c>
      <c r="R1295" s="11">
        <f t="shared" si="733"/>
        <v>0.70547945205479456</v>
      </c>
      <c r="S1295" s="8">
        <v>2555</v>
      </c>
      <c r="T1295" s="15">
        <f t="shared" si="734"/>
        <v>234</v>
      </c>
      <c r="U1295" s="13">
        <v>0.84399999999999997</v>
      </c>
      <c r="V1295" s="13">
        <v>0.88239999999999996</v>
      </c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</row>
    <row r="1296" spans="1:49" x14ac:dyDescent="0.25">
      <c r="A1296" s="7">
        <v>0.66666666666666663</v>
      </c>
      <c r="B1296" s="11">
        <f t="shared" si="725"/>
        <v>0.14869281045751634</v>
      </c>
      <c r="C1296" s="10">
        <v>3060</v>
      </c>
      <c r="D1296" s="10">
        <v>2477</v>
      </c>
      <c r="E1296" s="14">
        <f t="shared" si="729"/>
        <v>250</v>
      </c>
      <c r="F1296" s="11">
        <f t="shared" si="726"/>
        <v>0.80947712418300655</v>
      </c>
      <c r="G1296" s="11">
        <f t="shared" si="730"/>
        <v>0.748</v>
      </c>
      <c r="H1296" s="8">
        <v>2605</v>
      </c>
      <c r="I1296" s="15">
        <f t="shared" si="731"/>
        <v>195</v>
      </c>
      <c r="J1296" s="13">
        <v>0.85499999999999998</v>
      </c>
      <c r="K1296" s="13">
        <v>0.84619999999999995</v>
      </c>
      <c r="L1296" s="7">
        <v>0.66666666666666663</v>
      </c>
      <c r="M1296" s="11">
        <f t="shared" si="727"/>
        <v>0.17147102526002972</v>
      </c>
      <c r="N1296" s="10">
        <v>3365</v>
      </c>
      <c r="O1296" s="10">
        <v>2607</v>
      </c>
      <c r="P1296" s="14">
        <f t="shared" si="732"/>
        <v>294</v>
      </c>
      <c r="Q1296" s="11">
        <f t="shared" si="728"/>
        <v>0.774739970282318</v>
      </c>
      <c r="R1296" s="11">
        <f t="shared" si="733"/>
        <v>0.70068027210884354</v>
      </c>
      <c r="S1296" s="8">
        <v>2788</v>
      </c>
      <c r="T1296" s="15">
        <f t="shared" si="734"/>
        <v>233</v>
      </c>
      <c r="U1296" s="13">
        <v>0.85340000000000005</v>
      </c>
      <c r="V1296" s="13">
        <v>0.89470000000000005</v>
      </c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</row>
    <row r="1297" spans="1:49" x14ac:dyDescent="0.25">
      <c r="A1297" s="7">
        <v>0.6875</v>
      </c>
      <c r="B1297" s="11">
        <f t="shared" si="725"/>
        <v>0.1448170731707317</v>
      </c>
      <c r="C1297" s="10">
        <v>3280</v>
      </c>
      <c r="D1297" s="10">
        <v>2662</v>
      </c>
      <c r="E1297" s="14">
        <f t="shared" si="729"/>
        <v>220</v>
      </c>
      <c r="F1297" s="11">
        <f t="shared" si="726"/>
        <v>0.81158536585365859</v>
      </c>
      <c r="G1297" s="11">
        <f t="shared" si="730"/>
        <v>0.84090909090909094</v>
      </c>
      <c r="H1297" s="8">
        <v>2805</v>
      </c>
      <c r="I1297" s="15">
        <f t="shared" si="731"/>
        <v>200</v>
      </c>
      <c r="J1297" s="13">
        <v>0.85709999999999997</v>
      </c>
      <c r="K1297" s="13">
        <v>0.84619999999999995</v>
      </c>
      <c r="L1297" s="7">
        <v>0.6875</v>
      </c>
      <c r="M1297" s="11">
        <f t="shared" si="727"/>
        <v>0.17817189631650751</v>
      </c>
      <c r="N1297" s="10">
        <v>3665</v>
      </c>
      <c r="O1297" s="10">
        <v>2771</v>
      </c>
      <c r="P1297" s="14">
        <f t="shared" si="732"/>
        <v>300</v>
      </c>
      <c r="Q1297" s="11">
        <f t="shared" si="728"/>
        <v>0.75607094133697139</v>
      </c>
      <c r="R1297" s="11">
        <f t="shared" si="733"/>
        <v>0.54666666666666663</v>
      </c>
      <c r="S1297" s="8">
        <v>3012</v>
      </c>
      <c r="T1297" s="15">
        <f t="shared" si="734"/>
        <v>224</v>
      </c>
      <c r="U1297" s="13">
        <v>0.85819999999999996</v>
      </c>
      <c r="V1297" s="13">
        <v>0.8095</v>
      </c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</row>
    <row r="1298" spans="1:49" x14ac:dyDescent="0.25">
      <c r="A1298" s="7">
        <v>0.70833333333333337</v>
      </c>
      <c r="B1298" s="11">
        <f t="shared" si="725"/>
        <v>0.14342516330587901</v>
      </c>
      <c r="C1298" s="10">
        <v>3521</v>
      </c>
      <c r="D1298" s="10">
        <v>2872</v>
      </c>
      <c r="E1298" s="14">
        <f t="shared" si="729"/>
        <v>241</v>
      </c>
      <c r="F1298" s="11">
        <f t="shared" si="726"/>
        <v>0.81567736438511784</v>
      </c>
      <c r="G1298" s="11">
        <f t="shared" si="730"/>
        <v>0.87136929460580914</v>
      </c>
      <c r="H1298" s="8">
        <v>3016</v>
      </c>
      <c r="I1298" s="15">
        <f t="shared" si="731"/>
        <v>211</v>
      </c>
      <c r="J1298" s="13">
        <v>0.85570000000000002</v>
      </c>
      <c r="K1298" s="13">
        <v>0.84619999999999995</v>
      </c>
      <c r="L1298" s="7">
        <v>0.70833333333333337</v>
      </c>
      <c r="M1298" s="11">
        <f t="shared" si="727"/>
        <v>0.17189105858170606</v>
      </c>
      <c r="N1298" s="10">
        <v>3892</v>
      </c>
      <c r="O1298" s="10">
        <v>2964</v>
      </c>
      <c r="P1298" s="14">
        <f t="shared" si="732"/>
        <v>227</v>
      </c>
      <c r="Q1298" s="11">
        <f t="shared" si="728"/>
        <v>0.76156217882836585</v>
      </c>
      <c r="R1298" s="11">
        <f t="shared" si="733"/>
        <v>0.85022026431718056</v>
      </c>
      <c r="S1298" s="8">
        <v>3223</v>
      </c>
      <c r="T1298" s="15">
        <f t="shared" si="734"/>
        <v>211</v>
      </c>
      <c r="U1298" s="13">
        <v>0.86439999999999995</v>
      </c>
      <c r="V1298" s="13">
        <v>0.81820000000000004</v>
      </c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</row>
    <row r="1299" spans="1:49" x14ac:dyDescent="0.25">
      <c r="A1299" s="7">
        <v>0.72916666666666696</v>
      </c>
      <c r="B1299" s="11">
        <f t="shared" si="725"/>
        <v>0.13776337115072934</v>
      </c>
      <c r="C1299" s="10">
        <v>3702</v>
      </c>
      <c r="D1299" s="10">
        <v>3048</v>
      </c>
      <c r="E1299" s="14">
        <f t="shared" si="729"/>
        <v>181</v>
      </c>
      <c r="F1299" s="11">
        <f t="shared" si="726"/>
        <v>0.8233387358184765</v>
      </c>
      <c r="G1299" s="11">
        <f t="shared" si="730"/>
        <v>0.97237569060773477</v>
      </c>
      <c r="H1299" s="8">
        <v>3192</v>
      </c>
      <c r="I1299" s="15">
        <f t="shared" si="731"/>
        <v>176</v>
      </c>
      <c r="J1299" s="13">
        <v>0.86260000000000003</v>
      </c>
      <c r="K1299" s="13">
        <v>0.84619999999999995</v>
      </c>
      <c r="L1299" s="7">
        <v>0.72916666666666696</v>
      </c>
      <c r="M1299" s="11">
        <f t="shared" si="727"/>
        <v>0.16489104116222761</v>
      </c>
      <c r="N1299" s="10">
        <v>4130</v>
      </c>
      <c r="O1299" s="10">
        <v>3190</v>
      </c>
      <c r="P1299" s="14">
        <f>N1299-N1298</f>
        <v>238</v>
      </c>
      <c r="Q1299" s="11">
        <f t="shared" si="728"/>
        <v>0.77239709443099269</v>
      </c>
      <c r="R1299" s="11">
        <f t="shared" si="733"/>
        <v>0.94957983193277307</v>
      </c>
      <c r="S1299" s="8">
        <v>3449</v>
      </c>
      <c r="T1299" s="15">
        <f t="shared" si="734"/>
        <v>226</v>
      </c>
      <c r="U1299" s="13">
        <v>0.87070000000000003</v>
      </c>
      <c r="V1299" s="13">
        <v>0.84619999999999995</v>
      </c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</row>
    <row r="1300" spans="1:49" x14ac:dyDescent="0.25">
      <c r="A1300" s="7">
        <v>0.75</v>
      </c>
      <c r="B1300" s="11">
        <f t="shared" si="725"/>
        <v>0.14089614089614089</v>
      </c>
      <c r="C1300" s="10">
        <v>3861</v>
      </c>
      <c r="D1300" s="10">
        <v>3168</v>
      </c>
      <c r="E1300" s="14">
        <f t="shared" si="729"/>
        <v>159</v>
      </c>
      <c r="F1300" s="11">
        <f t="shared" si="726"/>
        <v>0.82051282051282048</v>
      </c>
      <c r="G1300" s="11">
        <f t="shared" si="730"/>
        <v>0.75471698113207553</v>
      </c>
      <c r="H1300" s="8">
        <v>3317</v>
      </c>
      <c r="I1300" s="15">
        <f t="shared" si="731"/>
        <v>125</v>
      </c>
      <c r="J1300" s="13">
        <v>0.86650000000000005</v>
      </c>
      <c r="K1300" s="13">
        <v>0.84619999999999995</v>
      </c>
      <c r="L1300" s="7">
        <v>0.75</v>
      </c>
      <c r="M1300" s="11">
        <f t="shared" si="727"/>
        <v>0.16204790981681541</v>
      </c>
      <c r="N1300" s="10">
        <v>4258</v>
      </c>
      <c r="O1300" s="10">
        <v>3306</v>
      </c>
      <c r="P1300" s="14">
        <f t="shared" ref="P1300" si="735">N1300-N1299</f>
        <v>128</v>
      </c>
      <c r="Q1300" s="11">
        <f t="shared" si="728"/>
        <v>0.7764208548614373</v>
      </c>
      <c r="R1300" s="11">
        <f t="shared" si="733"/>
        <v>0.90625</v>
      </c>
      <c r="S1300" s="8">
        <v>3568</v>
      </c>
      <c r="T1300" s="15">
        <f t="shared" si="734"/>
        <v>119</v>
      </c>
      <c r="U1300" s="13">
        <v>0.87350000000000005</v>
      </c>
      <c r="V1300" s="13">
        <v>0.85189999999999999</v>
      </c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</row>
    <row r="1301" spans="1:49" x14ac:dyDescent="0.25">
      <c r="A1301" s="18"/>
      <c r="B1301" s="18"/>
      <c r="C1301" s="18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</row>
    <row r="1302" spans="1:49" x14ac:dyDescent="0.25">
      <c r="A1302" s="18"/>
      <c r="B1302" s="18"/>
      <c r="C1302" s="18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</row>
    <row r="1303" spans="1:49" x14ac:dyDescent="0.25">
      <c r="A1303" s="35">
        <v>43832</v>
      </c>
      <c r="B1303" s="36"/>
      <c r="C1303" s="36"/>
      <c r="D1303" s="36"/>
      <c r="E1303" s="36"/>
      <c r="F1303" s="36"/>
      <c r="G1303" s="37"/>
      <c r="H1303" s="17"/>
      <c r="I1303" s="17"/>
      <c r="J1303" s="17"/>
      <c r="K1303" s="17"/>
      <c r="L1303" s="35">
        <v>43828</v>
      </c>
      <c r="M1303" s="36"/>
      <c r="N1303" s="36"/>
      <c r="O1303" s="36"/>
      <c r="P1303" s="36"/>
      <c r="Q1303" s="36"/>
      <c r="R1303" s="37"/>
      <c r="S1303" s="17"/>
      <c r="T1303" s="17"/>
      <c r="U1303" s="17"/>
      <c r="V1303" s="17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</row>
    <row r="1304" spans="1:49" ht="24" x14ac:dyDescent="0.25">
      <c r="A1304" s="38" t="s">
        <v>79</v>
      </c>
      <c r="B1304" s="43"/>
      <c r="C1304" s="43"/>
      <c r="D1304" s="43"/>
      <c r="E1304" s="43"/>
      <c r="F1304" s="43"/>
      <c r="G1304" s="44"/>
      <c r="H1304" s="18"/>
      <c r="I1304" s="18"/>
      <c r="J1304" s="18"/>
      <c r="K1304" s="18"/>
      <c r="L1304" s="38" t="s">
        <v>81</v>
      </c>
      <c r="M1304" s="43"/>
      <c r="N1304" s="43"/>
      <c r="O1304" s="43"/>
      <c r="P1304" s="43"/>
      <c r="Q1304" s="43"/>
      <c r="R1304" s="44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</row>
    <row r="1305" spans="1:49" x14ac:dyDescent="0.25">
      <c r="A1305" s="9" t="s">
        <v>69</v>
      </c>
      <c r="B1305" s="16" t="s">
        <v>70</v>
      </c>
      <c r="C1305" s="9" t="s">
        <v>1</v>
      </c>
      <c r="D1305" s="9" t="s">
        <v>2</v>
      </c>
      <c r="E1305" s="9" t="s">
        <v>3</v>
      </c>
      <c r="F1305" s="9" t="s">
        <v>4</v>
      </c>
      <c r="G1305" s="9" t="s">
        <v>5</v>
      </c>
      <c r="H1305" s="6" t="s">
        <v>6</v>
      </c>
      <c r="I1305" s="9" t="s">
        <v>7</v>
      </c>
      <c r="J1305" s="9" t="s">
        <v>8</v>
      </c>
      <c r="K1305" s="9" t="s">
        <v>71</v>
      </c>
      <c r="L1305" s="9" t="s">
        <v>0</v>
      </c>
      <c r="M1305" s="16" t="s">
        <v>70</v>
      </c>
      <c r="N1305" s="9" t="s">
        <v>1</v>
      </c>
      <c r="O1305" s="9" t="s">
        <v>2</v>
      </c>
      <c r="P1305" s="9" t="s">
        <v>3</v>
      </c>
      <c r="Q1305" s="9" t="s">
        <v>4</v>
      </c>
      <c r="R1305" s="9" t="s">
        <v>5</v>
      </c>
      <c r="S1305" s="6" t="s">
        <v>6</v>
      </c>
      <c r="T1305" s="9" t="s">
        <v>7</v>
      </c>
      <c r="U1305" s="9" t="s">
        <v>8</v>
      </c>
      <c r="V1305" s="9" t="s">
        <v>71</v>
      </c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</row>
    <row r="1306" spans="1:49" x14ac:dyDescent="0.25">
      <c r="A1306" s="7">
        <v>0.39583333333333331</v>
      </c>
      <c r="B1306" s="11">
        <f t="shared" ref="B1306:B1323" si="736">(C1306-H1306)/C1306</f>
        <v>0.18723404255319148</v>
      </c>
      <c r="C1306" s="10">
        <v>235</v>
      </c>
      <c r="D1306" s="10">
        <v>189</v>
      </c>
      <c r="E1306" s="10">
        <v>235</v>
      </c>
      <c r="F1306" s="11">
        <f t="shared" ref="F1306:F1318" si="737">D1306/C1306</f>
        <v>0.80425531914893622</v>
      </c>
      <c r="G1306" s="12">
        <f>D1306/E1306</f>
        <v>0.80425531914893622</v>
      </c>
      <c r="H1306" s="8">
        <v>191</v>
      </c>
      <c r="I1306" s="15">
        <v>191</v>
      </c>
      <c r="J1306" s="13">
        <v>1</v>
      </c>
      <c r="K1306" s="13">
        <v>1</v>
      </c>
      <c r="L1306" s="7">
        <v>0.39583333333333331</v>
      </c>
      <c r="M1306" s="11">
        <f t="shared" ref="M1306:M1323" si="738">(N1306-S1306)/N1306</f>
        <v>0</v>
      </c>
      <c r="N1306" s="10">
        <v>98</v>
      </c>
      <c r="O1306" s="10">
        <v>98</v>
      </c>
      <c r="P1306" s="10">
        <v>98</v>
      </c>
      <c r="Q1306" s="11">
        <f t="shared" ref="Q1306:Q1323" si="739">O1306/N1306</f>
        <v>1</v>
      </c>
      <c r="R1306" s="12">
        <f>O1306/P1306</f>
        <v>1</v>
      </c>
      <c r="S1306" s="8">
        <v>98</v>
      </c>
      <c r="T1306" s="15">
        <v>98</v>
      </c>
      <c r="U1306" s="13">
        <v>1</v>
      </c>
      <c r="V1306" s="13" t="s">
        <v>80</v>
      </c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</row>
    <row r="1307" spans="1:49" x14ac:dyDescent="0.25">
      <c r="A1307" s="7">
        <v>0.41666666666666669</v>
      </c>
      <c r="B1307" s="11">
        <f t="shared" si="736"/>
        <v>0.22489959839357429</v>
      </c>
      <c r="C1307" s="10">
        <v>498</v>
      </c>
      <c r="D1307" s="10">
        <v>356</v>
      </c>
      <c r="E1307" s="14">
        <f t="shared" ref="E1307:E1318" si="740">C1307-C1306</f>
        <v>263</v>
      </c>
      <c r="F1307" s="11">
        <f t="shared" si="737"/>
        <v>0.71485943775100402</v>
      </c>
      <c r="G1307" s="11">
        <f t="shared" ref="G1307:G1318" si="741">(D1307-D1306)/E1307</f>
        <v>0.63498098859315588</v>
      </c>
      <c r="H1307" s="8">
        <v>386</v>
      </c>
      <c r="I1307" s="15">
        <f t="shared" ref="I1307:I1318" si="742">H1307-H1306</f>
        <v>195</v>
      </c>
      <c r="J1307" s="13">
        <v>0.93330000000000002</v>
      </c>
      <c r="K1307" s="13">
        <v>1</v>
      </c>
      <c r="L1307" s="7">
        <v>0.41666666666666669</v>
      </c>
      <c r="M1307" s="11">
        <f t="shared" si="738"/>
        <v>0</v>
      </c>
      <c r="N1307" s="10">
        <v>205</v>
      </c>
      <c r="O1307" s="10">
        <v>205</v>
      </c>
      <c r="P1307" s="14">
        <f t="shared" ref="P1307:P1323" si="743">N1307-N1306</f>
        <v>107</v>
      </c>
      <c r="Q1307" s="11">
        <f t="shared" si="739"/>
        <v>1</v>
      </c>
      <c r="R1307" s="11">
        <f t="shared" ref="R1307:R1323" si="744">(O1307-O1306)/P1307</f>
        <v>1</v>
      </c>
      <c r="S1307" s="8">
        <v>205</v>
      </c>
      <c r="T1307" s="15">
        <f t="shared" ref="T1307:T1323" si="745">S1307-S1306</f>
        <v>107</v>
      </c>
      <c r="U1307" s="13">
        <v>1</v>
      </c>
      <c r="V1307" s="13" t="s">
        <v>80</v>
      </c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</row>
    <row r="1308" spans="1:49" x14ac:dyDescent="0.25">
      <c r="A1308" s="7">
        <v>0.4375</v>
      </c>
      <c r="B1308" s="11">
        <f t="shared" si="736"/>
        <v>0.23303457106274009</v>
      </c>
      <c r="C1308" s="10">
        <v>781</v>
      </c>
      <c r="D1308" s="10">
        <v>558</v>
      </c>
      <c r="E1308" s="14">
        <f t="shared" si="740"/>
        <v>283</v>
      </c>
      <c r="F1308" s="11">
        <f t="shared" si="737"/>
        <v>0.71446862996158766</v>
      </c>
      <c r="G1308" s="11">
        <f t="shared" si="741"/>
        <v>0.71378091872791516</v>
      </c>
      <c r="H1308" s="8">
        <v>599</v>
      </c>
      <c r="I1308" s="15">
        <f t="shared" si="742"/>
        <v>213</v>
      </c>
      <c r="J1308" s="13">
        <v>0.89470000000000005</v>
      </c>
      <c r="K1308" s="13">
        <v>1</v>
      </c>
      <c r="L1308" s="7">
        <v>0.4375</v>
      </c>
      <c r="M1308" s="11">
        <f t="shared" si="738"/>
        <v>2.9498525073746312E-2</v>
      </c>
      <c r="N1308" s="10">
        <v>339</v>
      </c>
      <c r="O1308" s="10">
        <v>329</v>
      </c>
      <c r="P1308" s="14">
        <f t="shared" si="743"/>
        <v>134</v>
      </c>
      <c r="Q1308" s="11">
        <f t="shared" si="739"/>
        <v>0.97050147492625372</v>
      </c>
      <c r="R1308" s="11">
        <f t="shared" si="744"/>
        <v>0.92537313432835822</v>
      </c>
      <c r="S1308" s="8">
        <v>329</v>
      </c>
      <c r="T1308" s="15">
        <f t="shared" si="745"/>
        <v>124</v>
      </c>
      <c r="U1308" s="13">
        <v>0.86109999999999998</v>
      </c>
      <c r="V1308" s="13" t="s">
        <v>80</v>
      </c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</row>
    <row r="1309" spans="1:49" x14ac:dyDescent="0.25">
      <c r="A1309" s="7">
        <v>0.45833333333333298</v>
      </c>
      <c r="B1309" s="11">
        <f t="shared" si="736"/>
        <v>0.23069936421435058</v>
      </c>
      <c r="C1309" s="10">
        <v>1101</v>
      </c>
      <c r="D1309" s="10">
        <v>795</v>
      </c>
      <c r="E1309" s="14">
        <f t="shared" si="740"/>
        <v>320</v>
      </c>
      <c r="F1309" s="11">
        <f t="shared" si="737"/>
        <v>0.72207084468664851</v>
      </c>
      <c r="G1309" s="11">
        <f t="shared" si="741"/>
        <v>0.74062499999999998</v>
      </c>
      <c r="H1309" s="8">
        <v>847</v>
      </c>
      <c r="I1309" s="15">
        <f t="shared" si="742"/>
        <v>248</v>
      </c>
      <c r="J1309" s="13">
        <v>0.89329999999999998</v>
      </c>
      <c r="K1309" s="13">
        <v>1</v>
      </c>
      <c r="L1309" s="7">
        <v>0.45833333333333298</v>
      </c>
      <c r="M1309" s="11">
        <f t="shared" si="738"/>
        <v>4.1407867494824016E-2</v>
      </c>
      <c r="N1309" s="10">
        <v>483</v>
      </c>
      <c r="O1309" s="10">
        <v>463</v>
      </c>
      <c r="P1309" s="14">
        <f t="shared" si="743"/>
        <v>144</v>
      </c>
      <c r="Q1309" s="11">
        <f t="shared" si="739"/>
        <v>0.95859213250517594</v>
      </c>
      <c r="R1309" s="11">
        <f t="shared" si="744"/>
        <v>0.93055555555555558</v>
      </c>
      <c r="S1309" s="8">
        <v>463</v>
      </c>
      <c r="T1309" s="15">
        <f t="shared" si="745"/>
        <v>134</v>
      </c>
      <c r="U1309" s="13">
        <v>0.89659999999999995</v>
      </c>
      <c r="V1309" s="13">
        <v>1</v>
      </c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</row>
    <row r="1310" spans="1:49" x14ac:dyDescent="0.25">
      <c r="A1310" s="7">
        <v>0.47916666666666669</v>
      </c>
      <c r="B1310" s="11">
        <f t="shared" si="736"/>
        <v>0.24746743849493488</v>
      </c>
      <c r="C1310" s="10">
        <v>1382</v>
      </c>
      <c r="D1310" s="10">
        <v>932</v>
      </c>
      <c r="E1310" s="14">
        <f t="shared" si="740"/>
        <v>281</v>
      </c>
      <c r="F1310" s="11">
        <f t="shared" si="737"/>
        <v>0.67438494934876991</v>
      </c>
      <c r="G1310" s="11">
        <f t="shared" si="741"/>
        <v>0.48754448398576511</v>
      </c>
      <c r="H1310" s="8">
        <v>1040</v>
      </c>
      <c r="I1310" s="15">
        <f t="shared" si="742"/>
        <v>193</v>
      </c>
      <c r="J1310" s="13">
        <v>0.87909999999999999</v>
      </c>
      <c r="K1310" s="13">
        <v>1</v>
      </c>
      <c r="L1310" s="7">
        <v>0.47916666666666669</v>
      </c>
      <c r="M1310" s="11">
        <f t="shared" si="738"/>
        <v>0.13656387665198239</v>
      </c>
      <c r="N1310" s="10">
        <v>681</v>
      </c>
      <c r="O1310" s="10">
        <v>574</v>
      </c>
      <c r="P1310" s="14">
        <f t="shared" si="743"/>
        <v>198</v>
      </c>
      <c r="Q1310" s="11">
        <f t="shared" si="739"/>
        <v>0.84287812041116006</v>
      </c>
      <c r="R1310" s="11">
        <f t="shared" si="744"/>
        <v>0.56060606060606055</v>
      </c>
      <c r="S1310" s="8">
        <v>588</v>
      </c>
      <c r="T1310" s="15">
        <f t="shared" si="745"/>
        <v>125</v>
      </c>
      <c r="U1310" s="13">
        <v>0.8861</v>
      </c>
      <c r="V1310" s="13">
        <v>0.75</v>
      </c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</row>
    <row r="1311" spans="1:49" x14ac:dyDescent="0.25">
      <c r="A1311" s="7">
        <v>0.5</v>
      </c>
      <c r="B1311" s="11">
        <f t="shared" si="736"/>
        <v>0.23257248611967921</v>
      </c>
      <c r="C1311" s="10">
        <v>1621</v>
      </c>
      <c r="D1311" s="10">
        <v>1104</v>
      </c>
      <c r="E1311" s="14">
        <f t="shared" si="740"/>
        <v>239</v>
      </c>
      <c r="F1311" s="11">
        <f t="shared" si="737"/>
        <v>0.68106107341147437</v>
      </c>
      <c r="G1311" s="11">
        <f t="shared" si="741"/>
        <v>0.71966527196652719</v>
      </c>
      <c r="H1311" s="8">
        <v>1244</v>
      </c>
      <c r="I1311" s="15">
        <f t="shared" si="742"/>
        <v>204</v>
      </c>
      <c r="J1311" s="13">
        <v>0.85980000000000001</v>
      </c>
      <c r="K1311" s="13">
        <v>1</v>
      </c>
      <c r="L1311" s="7">
        <v>0.5</v>
      </c>
      <c r="M1311" s="11">
        <f t="shared" si="738"/>
        <v>0.1390644753476612</v>
      </c>
      <c r="N1311" s="10">
        <v>791</v>
      </c>
      <c r="O1311" s="10">
        <v>664</v>
      </c>
      <c r="P1311" s="14">
        <f t="shared" si="743"/>
        <v>110</v>
      </c>
      <c r="Q1311" s="11">
        <f t="shared" si="739"/>
        <v>0.83944374209860939</v>
      </c>
      <c r="R1311" s="11">
        <f t="shared" si="744"/>
        <v>0.81818181818181823</v>
      </c>
      <c r="S1311" s="8">
        <v>681</v>
      </c>
      <c r="T1311" s="15">
        <f t="shared" si="745"/>
        <v>93</v>
      </c>
      <c r="U1311" s="13">
        <v>0.85870000000000002</v>
      </c>
      <c r="V1311" s="13">
        <v>0.75</v>
      </c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</row>
    <row r="1312" spans="1:49" x14ac:dyDescent="0.25">
      <c r="A1312" s="7">
        <v>0.52083333333333337</v>
      </c>
      <c r="B1312" s="11">
        <f t="shared" si="736"/>
        <v>0.21970554926387317</v>
      </c>
      <c r="C1312" s="10">
        <v>1766</v>
      </c>
      <c r="D1312" s="10">
        <v>1235</v>
      </c>
      <c r="E1312" s="14">
        <f t="shared" si="740"/>
        <v>145</v>
      </c>
      <c r="F1312" s="11">
        <f t="shared" si="737"/>
        <v>0.69932049830124576</v>
      </c>
      <c r="G1312" s="11">
        <f t="shared" si="741"/>
        <v>0.90344827586206899</v>
      </c>
      <c r="H1312" s="8">
        <v>1378</v>
      </c>
      <c r="I1312" s="15">
        <f t="shared" si="742"/>
        <v>134</v>
      </c>
      <c r="J1312" s="13">
        <v>0.84</v>
      </c>
      <c r="K1312" s="13">
        <v>1</v>
      </c>
      <c r="L1312" s="7">
        <v>0.52083333333333337</v>
      </c>
      <c r="M1312" s="11">
        <f t="shared" si="738"/>
        <v>0.14380530973451328</v>
      </c>
      <c r="N1312" s="10">
        <v>904</v>
      </c>
      <c r="O1312" s="10">
        <v>751</v>
      </c>
      <c r="P1312" s="14">
        <f t="shared" si="743"/>
        <v>113</v>
      </c>
      <c r="Q1312" s="11">
        <f t="shared" si="739"/>
        <v>0.83075221238938057</v>
      </c>
      <c r="R1312" s="11">
        <f t="shared" si="744"/>
        <v>0.76991150442477874</v>
      </c>
      <c r="S1312" s="8">
        <v>774</v>
      </c>
      <c r="T1312" s="15">
        <f t="shared" si="745"/>
        <v>93</v>
      </c>
      <c r="U1312" s="13">
        <v>0.86870000000000003</v>
      </c>
      <c r="V1312" s="13">
        <v>0.75</v>
      </c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</row>
    <row r="1313" spans="1:49" x14ac:dyDescent="0.25">
      <c r="A1313" s="7">
        <v>0.54166666666666696</v>
      </c>
      <c r="B1313" s="11">
        <f t="shared" si="736"/>
        <v>0.21951219512195122</v>
      </c>
      <c r="C1313" s="10">
        <v>1927</v>
      </c>
      <c r="D1313" s="10">
        <v>1350</v>
      </c>
      <c r="E1313" s="14">
        <f t="shared" si="740"/>
        <v>161</v>
      </c>
      <c r="F1313" s="11">
        <f t="shared" si="737"/>
        <v>0.70057083549558896</v>
      </c>
      <c r="G1313" s="11">
        <f t="shared" si="741"/>
        <v>0.7142857142857143</v>
      </c>
      <c r="H1313" s="8">
        <v>1504</v>
      </c>
      <c r="I1313" s="15">
        <f t="shared" si="742"/>
        <v>126</v>
      </c>
      <c r="J1313" s="13">
        <v>0.84960000000000002</v>
      </c>
      <c r="K1313" s="13">
        <v>1</v>
      </c>
      <c r="L1313" s="7">
        <v>0.54166666666666696</v>
      </c>
      <c r="M1313" s="11">
        <f t="shared" si="738"/>
        <v>0.15862068965517243</v>
      </c>
      <c r="N1313" s="10">
        <v>1015</v>
      </c>
      <c r="O1313" s="10">
        <v>828</v>
      </c>
      <c r="P1313" s="14">
        <f t="shared" si="743"/>
        <v>111</v>
      </c>
      <c r="Q1313" s="11">
        <f t="shared" si="739"/>
        <v>0.81576354679802954</v>
      </c>
      <c r="R1313" s="11">
        <f t="shared" si="744"/>
        <v>0.69369369369369371</v>
      </c>
      <c r="S1313" s="8">
        <v>854</v>
      </c>
      <c r="T1313" s="15">
        <f t="shared" si="745"/>
        <v>80</v>
      </c>
      <c r="U1313" s="13">
        <v>0.87739999999999996</v>
      </c>
      <c r="V1313" s="13">
        <v>0.75</v>
      </c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</row>
    <row r="1314" spans="1:49" x14ac:dyDescent="0.25">
      <c r="A1314" s="7">
        <v>0.5625</v>
      </c>
      <c r="B1314" s="11">
        <f t="shared" si="736"/>
        <v>0.21022179363548699</v>
      </c>
      <c r="C1314" s="10">
        <v>2074</v>
      </c>
      <c r="D1314" s="10">
        <v>1484</v>
      </c>
      <c r="E1314" s="14">
        <f t="shared" si="740"/>
        <v>147</v>
      </c>
      <c r="F1314" s="11">
        <f t="shared" si="737"/>
        <v>0.71552555448408872</v>
      </c>
      <c r="G1314" s="11">
        <f t="shared" si="741"/>
        <v>0.91156462585034015</v>
      </c>
      <c r="H1314" s="8">
        <v>1638</v>
      </c>
      <c r="I1314" s="15">
        <f t="shared" si="742"/>
        <v>134</v>
      </c>
      <c r="J1314" s="13">
        <v>0.84930000000000005</v>
      </c>
      <c r="K1314" s="13">
        <v>1</v>
      </c>
      <c r="L1314" s="7">
        <v>0.5625</v>
      </c>
      <c r="M1314" s="11">
        <f t="shared" si="738"/>
        <v>0.15710503089143865</v>
      </c>
      <c r="N1314" s="10">
        <v>1133</v>
      </c>
      <c r="O1314" s="10">
        <v>911</v>
      </c>
      <c r="P1314" s="14">
        <f t="shared" si="743"/>
        <v>118</v>
      </c>
      <c r="Q1314" s="11">
        <f t="shared" si="739"/>
        <v>0.80406001765225066</v>
      </c>
      <c r="R1314" s="11">
        <f t="shared" si="744"/>
        <v>0.70338983050847459</v>
      </c>
      <c r="S1314" s="8">
        <v>955</v>
      </c>
      <c r="T1314" s="15">
        <f t="shared" si="745"/>
        <v>101</v>
      </c>
      <c r="U1314" s="13">
        <v>0.84250000000000003</v>
      </c>
      <c r="V1314" s="13">
        <v>0.75</v>
      </c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</row>
    <row r="1315" spans="1:49" x14ac:dyDescent="0.25">
      <c r="A1315" s="7">
        <v>0.58333333333333337</v>
      </c>
      <c r="B1315" s="11">
        <f t="shared" si="736"/>
        <v>0.2036299247454626</v>
      </c>
      <c r="C1315" s="10">
        <v>2259</v>
      </c>
      <c r="D1315" s="10">
        <v>1642</v>
      </c>
      <c r="E1315" s="14">
        <f t="shared" si="740"/>
        <v>185</v>
      </c>
      <c r="F1315" s="11">
        <f t="shared" si="737"/>
        <v>0.72687029659141211</v>
      </c>
      <c r="G1315" s="11">
        <f t="shared" si="741"/>
        <v>0.8540540540540541</v>
      </c>
      <c r="H1315" s="8">
        <v>1799</v>
      </c>
      <c r="I1315" s="15">
        <f t="shared" si="742"/>
        <v>161</v>
      </c>
      <c r="J1315" s="13">
        <v>0.86080000000000001</v>
      </c>
      <c r="K1315" s="13">
        <v>0.88890000000000002</v>
      </c>
      <c r="L1315" s="7">
        <v>0.58333333333333337</v>
      </c>
      <c r="M1315" s="11">
        <f t="shared" si="738"/>
        <v>0.15896188158961883</v>
      </c>
      <c r="N1315" s="10">
        <v>1233</v>
      </c>
      <c r="O1315" s="10">
        <v>989</v>
      </c>
      <c r="P1315" s="14">
        <f t="shared" si="743"/>
        <v>100</v>
      </c>
      <c r="Q1315" s="11">
        <f t="shared" si="739"/>
        <v>0.80210867802108676</v>
      </c>
      <c r="R1315" s="11">
        <f t="shared" si="744"/>
        <v>0.78</v>
      </c>
      <c r="S1315" s="8">
        <v>1037</v>
      </c>
      <c r="T1315" s="15">
        <f t="shared" si="745"/>
        <v>82</v>
      </c>
      <c r="U1315" s="13">
        <v>0.86229999999999996</v>
      </c>
      <c r="V1315" s="13">
        <v>0.75</v>
      </c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</row>
    <row r="1316" spans="1:49" x14ac:dyDescent="0.25">
      <c r="A1316" s="7">
        <v>0.60416666666666663</v>
      </c>
      <c r="B1316" s="11">
        <f t="shared" si="736"/>
        <v>0.20882584712371946</v>
      </c>
      <c r="C1316" s="10">
        <v>2538</v>
      </c>
      <c r="D1316" s="10">
        <v>1834</v>
      </c>
      <c r="E1316" s="14">
        <f t="shared" si="740"/>
        <v>279</v>
      </c>
      <c r="F1316" s="11">
        <f t="shared" si="737"/>
        <v>0.72261623325453117</v>
      </c>
      <c r="G1316" s="11">
        <f t="shared" si="741"/>
        <v>0.68817204301075274</v>
      </c>
      <c r="H1316" s="8">
        <v>2008</v>
      </c>
      <c r="I1316" s="15">
        <f t="shared" si="742"/>
        <v>209</v>
      </c>
      <c r="J1316" s="13">
        <v>0.86470000000000002</v>
      </c>
      <c r="K1316" s="13">
        <v>0.9</v>
      </c>
      <c r="L1316" s="7">
        <v>0.60625000000000007</v>
      </c>
      <c r="M1316" s="11">
        <f t="shared" si="738"/>
        <v>0.14571005917159763</v>
      </c>
      <c r="N1316" s="10">
        <v>1352</v>
      </c>
      <c r="O1316" s="10">
        <v>1105</v>
      </c>
      <c r="P1316" s="14">
        <f t="shared" si="743"/>
        <v>119</v>
      </c>
      <c r="Q1316" s="11">
        <f t="shared" si="739"/>
        <v>0.81730769230769229</v>
      </c>
      <c r="R1316" s="11">
        <f t="shared" si="744"/>
        <v>0.97478991596638653</v>
      </c>
      <c r="S1316" s="8">
        <v>1155</v>
      </c>
      <c r="T1316" s="15">
        <f t="shared" si="745"/>
        <v>118</v>
      </c>
      <c r="U1316" s="13">
        <v>0.86619999999999997</v>
      </c>
      <c r="V1316" s="13">
        <v>0.75</v>
      </c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</row>
    <row r="1317" spans="1:49" x14ac:dyDescent="0.25">
      <c r="A1317" s="7">
        <v>0.625</v>
      </c>
      <c r="B1317" s="11">
        <f t="shared" si="736"/>
        <v>0.19826023921710764</v>
      </c>
      <c r="C1317" s="10">
        <v>2759</v>
      </c>
      <c r="D1317" s="10">
        <v>2011</v>
      </c>
      <c r="E1317" s="14">
        <f t="shared" si="740"/>
        <v>221</v>
      </c>
      <c r="F1317" s="11">
        <f t="shared" si="737"/>
        <v>0.72888727799927511</v>
      </c>
      <c r="G1317" s="11">
        <f t="shared" si="741"/>
        <v>0.80090497737556565</v>
      </c>
      <c r="H1317" s="8">
        <v>2212</v>
      </c>
      <c r="I1317" s="15">
        <f t="shared" si="742"/>
        <v>204</v>
      </c>
      <c r="J1317" s="13">
        <v>0.87029999999999996</v>
      </c>
      <c r="K1317" s="13">
        <v>0.9</v>
      </c>
      <c r="L1317" s="7">
        <v>0.625</v>
      </c>
      <c r="M1317" s="11">
        <f t="shared" si="738"/>
        <v>0.14025623735670936</v>
      </c>
      <c r="N1317" s="10">
        <v>1483</v>
      </c>
      <c r="O1317" s="10">
        <v>1224</v>
      </c>
      <c r="P1317" s="14">
        <f t="shared" si="743"/>
        <v>131</v>
      </c>
      <c r="Q1317" s="11">
        <f t="shared" si="739"/>
        <v>0.82535401213755899</v>
      </c>
      <c r="R1317" s="11">
        <f t="shared" si="744"/>
        <v>0.90839694656488545</v>
      </c>
      <c r="S1317" s="8">
        <v>1275</v>
      </c>
      <c r="T1317" s="15">
        <f t="shared" si="745"/>
        <v>120</v>
      </c>
      <c r="U1317" s="13">
        <v>0.86829999999999996</v>
      </c>
      <c r="V1317" s="13">
        <v>0.83330000000000004</v>
      </c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</row>
    <row r="1318" spans="1:49" x14ac:dyDescent="0.25">
      <c r="A1318" s="7">
        <v>0.64583333333333337</v>
      </c>
      <c r="B1318" s="11">
        <f t="shared" si="736"/>
        <v>0.1903494176372712</v>
      </c>
      <c r="C1318" s="10">
        <v>3005</v>
      </c>
      <c r="D1318" s="10">
        <v>2227</v>
      </c>
      <c r="E1318" s="14">
        <f t="shared" si="740"/>
        <v>246</v>
      </c>
      <c r="F1318" s="11">
        <f t="shared" si="737"/>
        <v>0.74109816971713816</v>
      </c>
      <c r="G1318" s="11">
        <f t="shared" si="741"/>
        <v>0.87804878048780488</v>
      </c>
      <c r="H1318" s="8">
        <v>2433</v>
      </c>
      <c r="I1318" s="15">
        <f t="shared" si="742"/>
        <v>221</v>
      </c>
      <c r="J1318" s="13">
        <v>0.86699999999999999</v>
      </c>
      <c r="K1318" s="13">
        <v>0.9</v>
      </c>
      <c r="L1318" s="7">
        <v>0.64583333333333337</v>
      </c>
      <c r="M1318" s="11">
        <f t="shared" si="738"/>
        <v>0.1348663766314481</v>
      </c>
      <c r="N1318" s="10">
        <v>1609</v>
      </c>
      <c r="O1318" s="10">
        <v>1341</v>
      </c>
      <c r="P1318" s="14">
        <f t="shared" si="743"/>
        <v>126</v>
      </c>
      <c r="Q1318" s="11">
        <f t="shared" si="739"/>
        <v>0.83343691733996272</v>
      </c>
      <c r="R1318" s="11">
        <f t="shared" si="744"/>
        <v>0.9285714285714286</v>
      </c>
      <c r="S1318" s="8">
        <v>1392</v>
      </c>
      <c r="T1318" s="15">
        <f t="shared" si="745"/>
        <v>117</v>
      </c>
      <c r="U1318" s="13">
        <v>0.87570000000000003</v>
      </c>
      <c r="V1318" s="13">
        <v>0.85709999999999997</v>
      </c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</row>
    <row r="1319" spans="1:49" x14ac:dyDescent="0.25">
      <c r="A1319" s="7">
        <v>0.66666666666666663</v>
      </c>
      <c r="B1319" s="11">
        <f t="shared" si="736"/>
        <v>0.19062119366626065</v>
      </c>
      <c r="C1319" s="10">
        <v>3284</v>
      </c>
      <c r="D1319" s="10">
        <v>2439</v>
      </c>
      <c r="E1319" s="14">
        <v>279</v>
      </c>
      <c r="F1319" s="11">
        <v>0.74269183922046289</v>
      </c>
      <c r="G1319" s="11">
        <v>0.75985663082437271</v>
      </c>
      <c r="H1319" s="8">
        <v>2658</v>
      </c>
      <c r="I1319" s="15">
        <v>225</v>
      </c>
      <c r="J1319" s="13">
        <v>0.86550000000000005</v>
      </c>
      <c r="K1319" s="13">
        <v>0.91669999999999996</v>
      </c>
      <c r="L1319" s="7">
        <v>0.66666666666666663</v>
      </c>
      <c r="M1319" s="11">
        <f t="shared" si="738"/>
        <v>0.13063583815028901</v>
      </c>
      <c r="N1319" s="10">
        <v>1730</v>
      </c>
      <c r="O1319" s="10">
        <v>1453</v>
      </c>
      <c r="P1319" s="14">
        <f t="shared" si="743"/>
        <v>121</v>
      </c>
      <c r="Q1319" s="11">
        <f t="shared" si="739"/>
        <v>0.83988439306358387</v>
      </c>
      <c r="R1319" s="11">
        <f t="shared" si="744"/>
        <v>0.92561983471074383</v>
      </c>
      <c r="S1319" s="8">
        <v>1504</v>
      </c>
      <c r="T1319" s="15">
        <f t="shared" si="745"/>
        <v>112</v>
      </c>
      <c r="U1319" s="13">
        <v>0.88360000000000005</v>
      </c>
      <c r="V1319" s="13">
        <v>0.85709999999999997</v>
      </c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</row>
    <row r="1320" spans="1:49" x14ac:dyDescent="0.25">
      <c r="A1320" s="7">
        <v>0.6875</v>
      </c>
      <c r="B1320" s="11">
        <f t="shared" si="736"/>
        <v>0.19424054206662902</v>
      </c>
      <c r="C1320" s="10">
        <v>3542</v>
      </c>
      <c r="D1320" s="10">
        <v>2602</v>
      </c>
      <c r="E1320" s="14">
        <v>258</v>
      </c>
      <c r="F1320" s="11">
        <v>0.73461321287408243</v>
      </c>
      <c r="G1320" s="11">
        <v>0.63178294573643412</v>
      </c>
      <c r="H1320" s="8">
        <v>2854</v>
      </c>
      <c r="I1320" s="15">
        <v>196</v>
      </c>
      <c r="J1320" s="13">
        <v>0.84709999999999996</v>
      </c>
      <c r="K1320" s="13">
        <v>0.92859999999999998</v>
      </c>
      <c r="L1320" s="7">
        <v>0.6875</v>
      </c>
      <c r="M1320" s="11">
        <f t="shared" si="738"/>
        <v>0.13164965072541646</v>
      </c>
      <c r="N1320" s="10">
        <v>1861</v>
      </c>
      <c r="O1320" s="10">
        <v>1564</v>
      </c>
      <c r="P1320" s="14">
        <f t="shared" si="743"/>
        <v>131</v>
      </c>
      <c r="Q1320" s="11">
        <f t="shared" si="739"/>
        <v>0.84040838259000539</v>
      </c>
      <c r="R1320" s="11">
        <f t="shared" si="744"/>
        <v>0.84732824427480913</v>
      </c>
      <c r="S1320" s="8">
        <v>1616</v>
      </c>
      <c r="T1320" s="15">
        <f t="shared" si="745"/>
        <v>112</v>
      </c>
      <c r="U1320" s="13">
        <v>0.86260000000000003</v>
      </c>
      <c r="V1320" s="13">
        <v>0.85709999999999997</v>
      </c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</row>
    <row r="1321" spans="1:49" x14ac:dyDescent="0.25">
      <c r="A1321" s="7">
        <v>0.70833333333333337</v>
      </c>
      <c r="B1321" s="11">
        <f t="shared" si="736"/>
        <v>0.18508655126498003</v>
      </c>
      <c r="C1321" s="10">
        <v>3755</v>
      </c>
      <c r="D1321" s="10">
        <v>2806</v>
      </c>
      <c r="E1321" s="14">
        <f t="shared" ref="E1321" si="746">C1321-C1320</f>
        <v>213</v>
      </c>
      <c r="F1321" s="11">
        <f t="shared" ref="F1321" si="747">D1321/C1321</f>
        <v>0.74727030625832225</v>
      </c>
      <c r="G1321" s="11">
        <f t="shared" ref="G1321" si="748">(D1321-D1320)/E1321</f>
        <v>0.95774647887323938</v>
      </c>
      <c r="H1321" s="8">
        <v>3060</v>
      </c>
      <c r="I1321" s="15">
        <f t="shared" ref="I1321" si="749">H1321-H1320</f>
        <v>206</v>
      </c>
      <c r="J1321" s="13">
        <v>0.84940000000000004</v>
      </c>
      <c r="K1321" s="13">
        <v>0.88239999999999996</v>
      </c>
      <c r="L1321" s="7">
        <v>0.70833333333333337</v>
      </c>
      <c r="M1321" s="11">
        <f t="shared" si="738"/>
        <v>0.14299950174389636</v>
      </c>
      <c r="N1321" s="10">
        <v>2007</v>
      </c>
      <c r="O1321" s="10">
        <v>1662</v>
      </c>
      <c r="P1321" s="14">
        <f t="shared" si="743"/>
        <v>146</v>
      </c>
      <c r="Q1321" s="11">
        <f t="shared" si="739"/>
        <v>0.82810164424514199</v>
      </c>
      <c r="R1321" s="11">
        <f t="shared" si="744"/>
        <v>0.67123287671232879</v>
      </c>
      <c r="S1321" s="8">
        <v>1720</v>
      </c>
      <c r="T1321" s="15">
        <f t="shared" si="745"/>
        <v>104</v>
      </c>
      <c r="U1321" s="13">
        <v>0.84440000000000004</v>
      </c>
      <c r="V1321" s="13">
        <v>0.85709999999999997</v>
      </c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</row>
    <row r="1322" spans="1:49" x14ac:dyDescent="0.25">
      <c r="A1322" s="7">
        <v>0.72916666666666696</v>
      </c>
      <c r="B1322" s="11">
        <f t="shared" si="736"/>
        <v>0.18668341708542713</v>
      </c>
      <c r="C1322" s="10">
        <v>3980</v>
      </c>
      <c r="D1322" s="10">
        <v>2975</v>
      </c>
      <c r="E1322" s="14">
        <v>225</v>
      </c>
      <c r="F1322" s="11">
        <v>0.74748743718592969</v>
      </c>
      <c r="G1322" s="11">
        <v>0.75111111111111106</v>
      </c>
      <c r="H1322" s="8">
        <v>3237</v>
      </c>
      <c r="I1322" s="15">
        <v>177</v>
      </c>
      <c r="J1322" s="13">
        <v>0.86129999999999995</v>
      </c>
      <c r="K1322" s="13">
        <v>0.89470000000000005</v>
      </c>
      <c r="L1322" s="7">
        <v>0.72916666666666663</v>
      </c>
      <c r="M1322" s="11">
        <f t="shared" si="738"/>
        <v>0.1411042944785276</v>
      </c>
      <c r="N1322" s="10">
        <v>2119</v>
      </c>
      <c r="O1322" s="10">
        <v>1758</v>
      </c>
      <c r="P1322" s="14">
        <f t="shared" si="743"/>
        <v>112</v>
      </c>
      <c r="Q1322" s="11">
        <f t="shared" si="739"/>
        <v>0.829636621047664</v>
      </c>
      <c r="R1322" s="11">
        <f t="shared" si="744"/>
        <v>0.8571428571428571</v>
      </c>
      <c r="S1322" s="8">
        <v>1820</v>
      </c>
      <c r="T1322" s="15">
        <f t="shared" si="745"/>
        <v>100</v>
      </c>
      <c r="U1322" s="13">
        <v>0.85229999999999995</v>
      </c>
      <c r="V1322" s="13">
        <v>0.85709999999999997</v>
      </c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</row>
    <row r="1323" spans="1:49" x14ac:dyDescent="0.25">
      <c r="A1323" s="7">
        <v>0.75</v>
      </c>
      <c r="B1323" s="11">
        <f t="shared" si="736"/>
        <v>0.11769087523277467</v>
      </c>
      <c r="C1323" s="10">
        <f t="shared" ref="C1323" si="750">$E$16</f>
        <v>2685</v>
      </c>
      <c r="D1323" s="10">
        <f t="shared" ref="D1323" si="751">$AF$16</f>
        <v>2234</v>
      </c>
      <c r="E1323" s="14">
        <f t="shared" ref="E1323" si="752">C1323-C1322</f>
        <v>-1295</v>
      </c>
      <c r="F1323" s="11">
        <f t="shared" ref="F1323" si="753">D1323/C1323</f>
        <v>0.83202979515828679</v>
      </c>
      <c r="G1323" s="11">
        <f t="shared" ref="G1323" si="754">(D1323-D1322)/E1323</f>
        <v>0.57220077220077215</v>
      </c>
      <c r="H1323" s="8">
        <f t="shared" ref="H1323" si="755">$AU$16</f>
        <v>2369</v>
      </c>
      <c r="I1323" s="15">
        <f t="shared" ref="I1323" si="756">H1323-H1322</f>
        <v>-868</v>
      </c>
      <c r="J1323" s="13">
        <f>$AO$11</f>
        <v>0.87760000000000005</v>
      </c>
      <c r="K1323" s="13">
        <f>$AO$12</f>
        <v>0.9556</v>
      </c>
      <c r="L1323" s="7">
        <v>0.75</v>
      </c>
      <c r="M1323" s="11">
        <f t="shared" si="738"/>
        <v>0.14756317689530685</v>
      </c>
      <c r="N1323" s="10">
        <v>2216</v>
      </c>
      <c r="O1323" s="10">
        <v>1825</v>
      </c>
      <c r="P1323" s="14">
        <f t="shared" si="743"/>
        <v>97</v>
      </c>
      <c r="Q1323" s="11">
        <f t="shared" si="739"/>
        <v>0.82355595667870041</v>
      </c>
      <c r="R1323" s="11">
        <f t="shared" si="744"/>
        <v>0.69072164948453607</v>
      </c>
      <c r="S1323" s="8">
        <v>1889</v>
      </c>
      <c r="T1323" s="15">
        <f t="shared" si="745"/>
        <v>69</v>
      </c>
      <c r="U1323" s="13">
        <v>0.83730000000000004</v>
      </c>
      <c r="V1323" s="13">
        <v>0.85709999999999997</v>
      </c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</row>
    <row r="1324" spans="1:49" x14ac:dyDescent="0.25">
      <c r="A1324" s="18"/>
      <c r="B1324" s="18"/>
      <c r="C1324" s="18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</row>
    <row r="1325" spans="1:49" x14ac:dyDescent="0.25">
      <c r="A1325" s="18"/>
      <c r="B1325" s="18"/>
      <c r="C1325" s="18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</row>
    <row r="1326" spans="1:49" x14ac:dyDescent="0.25">
      <c r="A1326" s="35">
        <v>43835</v>
      </c>
      <c r="B1326" s="36"/>
      <c r="C1326" s="36"/>
      <c r="D1326" s="36"/>
      <c r="E1326" s="36"/>
      <c r="F1326" s="36"/>
      <c r="G1326" s="37"/>
      <c r="H1326" s="17"/>
      <c r="I1326" s="17"/>
      <c r="J1326" s="17"/>
      <c r="K1326" s="17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</row>
    <row r="1327" spans="1:49" ht="24" x14ac:dyDescent="0.25">
      <c r="A1327" s="38" t="s">
        <v>76</v>
      </c>
      <c r="B1327" s="43"/>
      <c r="C1327" s="43"/>
      <c r="D1327" s="43"/>
      <c r="E1327" s="43"/>
      <c r="F1327" s="43"/>
      <c r="G1327" s="44"/>
      <c r="H1327" s="18"/>
      <c r="I1327" s="18"/>
      <c r="J1327" s="18"/>
      <c r="K1327" s="18"/>
      <c r="L1327" s="35">
        <v>43829</v>
      </c>
      <c r="M1327" s="36"/>
      <c r="N1327" s="36"/>
      <c r="O1327" s="36"/>
      <c r="P1327" s="36"/>
      <c r="Q1327" s="36"/>
      <c r="R1327" s="37"/>
      <c r="S1327" s="17"/>
      <c r="T1327" s="17"/>
      <c r="U1327" s="17"/>
      <c r="V1327" s="17"/>
      <c r="W1327" s="17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</row>
    <row r="1328" spans="1:49" ht="36" x14ac:dyDescent="0.25">
      <c r="A1328" s="9" t="s">
        <v>0</v>
      </c>
      <c r="B1328" s="16" t="s">
        <v>70</v>
      </c>
      <c r="C1328" s="9" t="s">
        <v>1</v>
      </c>
      <c r="D1328" s="9" t="s">
        <v>2</v>
      </c>
      <c r="E1328" s="9" t="s">
        <v>3</v>
      </c>
      <c r="F1328" s="9" t="s">
        <v>4</v>
      </c>
      <c r="G1328" s="9" t="s">
        <v>5</v>
      </c>
      <c r="H1328" s="6" t="s">
        <v>6</v>
      </c>
      <c r="I1328" s="9" t="s">
        <v>7</v>
      </c>
      <c r="J1328" s="9" t="s">
        <v>8</v>
      </c>
      <c r="K1328" s="9" t="s">
        <v>71</v>
      </c>
      <c r="L1328" s="38" t="s">
        <v>77</v>
      </c>
      <c r="M1328" s="43"/>
      <c r="N1328" s="43"/>
      <c r="O1328" s="43"/>
      <c r="P1328" s="43"/>
      <c r="Q1328" s="43"/>
      <c r="R1328" s="44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</row>
    <row r="1329" spans="1:49" x14ac:dyDescent="0.25">
      <c r="A1329" s="7">
        <v>0.39583333333333331</v>
      </c>
      <c r="B1329" s="11">
        <f t="shared" ref="B1329:B1346" si="757">(C1329-H1329)/C1329</f>
        <v>0</v>
      </c>
      <c r="C1329" s="10">
        <v>83</v>
      </c>
      <c r="D1329" s="10">
        <v>83</v>
      </c>
      <c r="E1329" s="10">
        <v>83</v>
      </c>
      <c r="F1329" s="11">
        <f t="shared" ref="F1329:F1346" si="758">D1329/C1329</f>
        <v>1</v>
      </c>
      <c r="G1329" s="12">
        <f>D1329/E1329</f>
        <v>1</v>
      </c>
      <c r="H1329" s="8">
        <v>83</v>
      </c>
      <c r="I1329" s="15">
        <f>H1329</f>
        <v>83</v>
      </c>
      <c r="J1329" s="13">
        <v>1</v>
      </c>
      <c r="K1329" s="13" t="s">
        <v>80</v>
      </c>
      <c r="L1329" s="9" t="s">
        <v>69</v>
      </c>
      <c r="M1329" s="16" t="s">
        <v>70</v>
      </c>
      <c r="N1329" s="9" t="s">
        <v>1</v>
      </c>
      <c r="O1329" s="9" t="s">
        <v>2</v>
      </c>
      <c r="P1329" s="9" t="s">
        <v>3</v>
      </c>
      <c r="Q1329" s="9" t="s">
        <v>4</v>
      </c>
      <c r="R1329" s="9" t="s">
        <v>5</v>
      </c>
      <c r="S1329" s="6" t="s">
        <v>6</v>
      </c>
      <c r="T1329" s="9" t="s">
        <v>7</v>
      </c>
      <c r="U1329" s="9" t="s">
        <v>8</v>
      </c>
      <c r="V1329" s="9" t="s">
        <v>71</v>
      </c>
      <c r="W1329" s="9" t="s">
        <v>71</v>
      </c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</row>
    <row r="1330" spans="1:49" x14ac:dyDescent="0.25">
      <c r="A1330" s="7">
        <v>0.41666666666666669</v>
      </c>
      <c r="B1330" s="11">
        <f t="shared" si="757"/>
        <v>4.2857142857142858E-2</v>
      </c>
      <c r="C1330" s="10">
        <v>210</v>
      </c>
      <c r="D1330" s="10">
        <v>201</v>
      </c>
      <c r="E1330" s="14">
        <f t="shared" ref="E1330:E1346" si="759">C1330-C1329</f>
        <v>127</v>
      </c>
      <c r="F1330" s="11">
        <f t="shared" si="758"/>
        <v>0.95714285714285718</v>
      </c>
      <c r="G1330" s="11">
        <f t="shared" ref="G1330:G1346" si="760">(D1330-D1329)/E1330</f>
        <v>0.92913385826771655</v>
      </c>
      <c r="H1330" s="8">
        <v>201</v>
      </c>
      <c r="I1330" s="15">
        <f t="shared" ref="I1330:I1346" si="761">H1330-H1329</f>
        <v>118</v>
      </c>
      <c r="J1330" s="13">
        <v>0.9667</v>
      </c>
      <c r="K1330" s="13">
        <v>1</v>
      </c>
      <c r="L1330" s="7">
        <v>0.39583333333333331</v>
      </c>
      <c r="M1330" s="11">
        <f t="shared" ref="M1330:M1347" si="762">(N1330-S1330)/N1330</f>
        <v>1.507537688442211E-2</v>
      </c>
      <c r="N1330" s="10">
        <v>199</v>
      </c>
      <c r="O1330" s="10">
        <v>196</v>
      </c>
      <c r="P1330" s="10">
        <f>N1330</f>
        <v>199</v>
      </c>
      <c r="Q1330" s="11">
        <f t="shared" ref="Q1330:Q1347" si="763">O1330/N1330</f>
        <v>0.98492462311557794</v>
      </c>
      <c r="R1330" s="12">
        <f>O1330/P1330</f>
        <v>0.98492462311557794</v>
      </c>
      <c r="S1330" s="8">
        <v>196</v>
      </c>
      <c r="T1330" s="15">
        <f>S1330</f>
        <v>196</v>
      </c>
      <c r="U1330" s="13">
        <v>1</v>
      </c>
      <c r="V1330" s="13">
        <v>1</v>
      </c>
      <c r="W1330" s="13" t="s">
        <v>74</v>
      </c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</row>
    <row r="1331" spans="1:49" x14ac:dyDescent="0.25">
      <c r="A1331" s="7">
        <v>0.4375</v>
      </c>
      <c r="B1331" s="11">
        <f t="shared" si="757"/>
        <v>8.9552238805970144E-2</v>
      </c>
      <c r="C1331" s="10">
        <v>335</v>
      </c>
      <c r="D1331" s="10">
        <v>292</v>
      </c>
      <c r="E1331" s="14">
        <f t="shared" si="759"/>
        <v>125</v>
      </c>
      <c r="F1331" s="11">
        <f t="shared" si="758"/>
        <v>0.87164179104477613</v>
      </c>
      <c r="G1331" s="11">
        <f t="shared" si="760"/>
        <v>0.72799999999999998</v>
      </c>
      <c r="H1331" s="8">
        <v>305</v>
      </c>
      <c r="I1331" s="15">
        <f t="shared" si="761"/>
        <v>104</v>
      </c>
      <c r="J1331" s="13">
        <v>0.88460000000000005</v>
      </c>
      <c r="K1331" s="13">
        <v>1</v>
      </c>
      <c r="L1331" s="7">
        <v>0.41666666666666669</v>
      </c>
      <c r="M1331" s="11">
        <f t="shared" si="762"/>
        <v>1.2437810945273632E-2</v>
      </c>
      <c r="N1331" s="10">
        <v>402</v>
      </c>
      <c r="O1331" s="10">
        <v>397</v>
      </c>
      <c r="P1331" s="14">
        <f t="shared" ref="P1331:P1345" si="764">N1331-N1330</f>
        <v>203</v>
      </c>
      <c r="Q1331" s="11">
        <f t="shared" si="763"/>
        <v>0.98756218905472637</v>
      </c>
      <c r="R1331" s="11">
        <f t="shared" ref="R1331:R1347" si="765">(O1331-O1330)/P1331</f>
        <v>0.99014778325123154</v>
      </c>
      <c r="S1331" s="8">
        <v>397</v>
      </c>
      <c r="T1331" s="15">
        <f>S1331-S1330</f>
        <v>201</v>
      </c>
      <c r="U1331" s="13">
        <v>1</v>
      </c>
      <c r="V1331" s="13">
        <v>1</v>
      </c>
      <c r="W1331" s="13">
        <v>1</v>
      </c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</row>
    <row r="1332" spans="1:49" x14ac:dyDescent="0.25">
      <c r="A1332" s="7">
        <v>0.45833333333333298</v>
      </c>
      <c r="B1332" s="11">
        <f t="shared" si="757"/>
        <v>0.11825726141078838</v>
      </c>
      <c r="C1332" s="10">
        <v>482</v>
      </c>
      <c r="D1332" s="10">
        <v>404</v>
      </c>
      <c r="E1332" s="14">
        <f t="shared" si="759"/>
        <v>147</v>
      </c>
      <c r="F1332" s="11">
        <f t="shared" si="758"/>
        <v>0.83817427385892118</v>
      </c>
      <c r="G1332" s="11">
        <f t="shared" si="760"/>
        <v>0.76190476190476186</v>
      </c>
      <c r="H1332" s="8">
        <v>425</v>
      </c>
      <c r="I1332" s="15">
        <f t="shared" si="761"/>
        <v>120</v>
      </c>
      <c r="J1332" s="13">
        <v>0.85289999999999999</v>
      </c>
      <c r="K1332" s="13">
        <v>1</v>
      </c>
      <c r="L1332" s="7">
        <v>0.4375</v>
      </c>
      <c r="M1332" s="11">
        <f t="shared" si="762"/>
        <v>9.5238095238095233E-2</v>
      </c>
      <c r="N1332" s="10">
        <v>693</v>
      </c>
      <c r="O1332" s="10">
        <v>622</v>
      </c>
      <c r="P1332" s="14">
        <f t="shared" si="764"/>
        <v>291</v>
      </c>
      <c r="Q1332" s="11">
        <f t="shared" si="763"/>
        <v>0.89754689754689754</v>
      </c>
      <c r="R1332" s="11">
        <f t="shared" si="765"/>
        <v>0.77319587628865982</v>
      </c>
      <c r="S1332" s="8">
        <v>627</v>
      </c>
      <c r="T1332" s="15">
        <f t="shared" ref="T1332:T1347" si="766">S1332-S1331</f>
        <v>230</v>
      </c>
      <c r="U1332" s="13">
        <v>0.96230000000000004</v>
      </c>
      <c r="V1332" s="13">
        <v>1</v>
      </c>
      <c r="W1332" s="13">
        <v>1</v>
      </c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</row>
    <row r="1333" spans="1:49" x14ac:dyDescent="0.25">
      <c r="A1333" s="7">
        <v>0.47916666666666669</v>
      </c>
      <c r="B1333" s="11">
        <f t="shared" si="757"/>
        <v>0.14241001564945227</v>
      </c>
      <c r="C1333" s="10">
        <v>639</v>
      </c>
      <c r="D1333" s="10">
        <v>514</v>
      </c>
      <c r="E1333" s="14">
        <f t="shared" si="759"/>
        <v>157</v>
      </c>
      <c r="F1333" s="11">
        <f t="shared" si="758"/>
        <v>0.80438184663536771</v>
      </c>
      <c r="G1333" s="11">
        <f t="shared" si="760"/>
        <v>0.70063694267515919</v>
      </c>
      <c r="H1333" s="8">
        <v>548</v>
      </c>
      <c r="I1333" s="15">
        <f t="shared" si="761"/>
        <v>123</v>
      </c>
      <c r="J1333" s="13">
        <v>0.78259999999999996</v>
      </c>
      <c r="K1333" s="13">
        <v>0.5</v>
      </c>
      <c r="L1333" s="7">
        <v>0.45833333333333298</v>
      </c>
      <c r="M1333" s="11">
        <f t="shared" si="762"/>
        <v>8.1984897518878108E-2</v>
      </c>
      <c r="N1333" s="10">
        <v>927</v>
      </c>
      <c r="O1333" s="10">
        <v>832</v>
      </c>
      <c r="P1333" s="14">
        <f t="shared" si="764"/>
        <v>234</v>
      </c>
      <c r="Q1333" s="11">
        <f t="shared" si="763"/>
        <v>0.89751887810140241</v>
      </c>
      <c r="R1333" s="11">
        <f t="shared" si="765"/>
        <v>0.89743589743589747</v>
      </c>
      <c r="S1333" s="8">
        <v>851</v>
      </c>
      <c r="T1333" s="15">
        <f t="shared" si="766"/>
        <v>224</v>
      </c>
      <c r="U1333" s="13">
        <v>0.96970000000000001</v>
      </c>
      <c r="V1333" s="13">
        <v>1</v>
      </c>
      <c r="W1333" s="13">
        <v>1</v>
      </c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</row>
    <row r="1334" spans="1:49" x14ac:dyDescent="0.25">
      <c r="A1334" s="7">
        <v>0.5</v>
      </c>
      <c r="B1334" s="11">
        <f t="shared" si="757"/>
        <v>0.1822849807445443</v>
      </c>
      <c r="C1334" s="10">
        <v>779</v>
      </c>
      <c r="D1334" s="10">
        <v>588</v>
      </c>
      <c r="E1334" s="14">
        <f t="shared" si="759"/>
        <v>140</v>
      </c>
      <c r="F1334" s="11">
        <f t="shared" si="758"/>
        <v>0.754813863928113</v>
      </c>
      <c r="G1334" s="11">
        <f t="shared" si="760"/>
        <v>0.52857142857142858</v>
      </c>
      <c r="H1334" s="8">
        <v>637</v>
      </c>
      <c r="I1334" s="15">
        <f t="shared" si="761"/>
        <v>89</v>
      </c>
      <c r="J1334" s="13">
        <v>0.6532</v>
      </c>
      <c r="K1334" s="13">
        <v>0.66669999999999996</v>
      </c>
      <c r="L1334" s="7">
        <v>0.47916666666666669</v>
      </c>
      <c r="M1334" s="11">
        <f t="shared" si="762"/>
        <v>0.10307564422277639</v>
      </c>
      <c r="N1334" s="10">
        <v>1203</v>
      </c>
      <c r="O1334" s="10">
        <v>1043</v>
      </c>
      <c r="P1334" s="14">
        <f t="shared" si="764"/>
        <v>276</v>
      </c>
      <c r="Q1334" s="11">
        <f t="shared" si="763"/>
        <v>0.86699916874480465</v>
      </c>
      <c r="R1334" s="11">
        <f t="shared" si="765"/>
        <v>0.76449275362318836</v>
      </c>
      <c r="S1334" s="8">
        <v>1079</v>
      </c>
      <c r="T1334" s="15">
        <f t="shared" si="766"/>
        <v>228</v>
      </c>
      <c r="U1334" s="13">
        <v>0.97529999999999994</v>
      </c>
      <c r="V1334" s="13">
        <v>1</v>
      </c>
      <c r="W1334" s="13">
        <v>0.8</v>
      </c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</row>
    <row r="1335" spans="1:49" x14ac:dyDescent="0.25">
      <c r="A1335" s="7">
        <v>0.52083333333333337</v>
      </c>
      <c r="B1335" s="11">
        <f t="shared" si="757"/>
        <v>0.18423973362930077</v>
      </c>
      <c r="C1335" s="10">
        <v>901</v>
      </c>
      <c r="D1335" s="10">
        <v>680</v>
      </c>
      <c r="E1335" s="14">
        <f t="shared" si="759"/>
        <v>122</v>
      </c>
      <c r="F1335" s="11">
        <f t="shared" si="758"/>
        <v>0.75471698113207553</v>
      </c>
      <c r="G1335" s="11">
        <f t="shared" si="760"/>
        <v>0.75409836065573765</v>
      </c>
      <c r="H1335" s="8">
        <v>735</v>
      </c>
      <c r="I1335" s="15">
        <f t="shared" si="761"/>
        <v>98</v>
      </c>
      <c r="J1335" s="13">
        <v>0.65190000000000003</v>
      </c>
      <c r="K1335" s="13">
        <v>0.75</v>
      </c>
      <c r="L1335" s="7">
        <v>0.5</v>
      </c>
      <c r="M1335" s="11">
        <f t="shared" si="762"/>
        <v>0.11462728551336146</v>
      </c>
      <c r="N1335" s="10">
        <v>1422</v>
      </c>
      <c r="O1335" s="10">
        <v>1214</v>
      </c>
      <c r="P1335" s="14">
        <f t="shared" si="764"/>
        <v>219</v>
      </c>
      <c r="Q1335" s="11">
        <f t="shared" si="763"/>
        <v>0.85372714486638535</v>
      </c>
      <c r="R1335" s="11">
        <f t="shared" si="765"/>
        <v>0.78082191780821919</v>
      </c>
      <c r="S1335" s="8">
        <v>1259</v>
      </c>
      <c r="T1335" s="15">
        <f t="shared" si="766"/>
        <v>180</v>
      </c>
      <c r="U1335" s="13">
        <v>0.96940000000000004</v>
      </c>
      <c r="V1335" s="13">
        <v>1</v>
      </c>
      <c r="W1335" s="13">
        <v>0.8</v>
      </c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</row>
    <row r="1336" spans="1:49" x14ac:dyDescent="0.25">
      <c r="A1336" s="7">
        <v>0.54166666666666696</v>
      </c>
      <c r="B1336" s="11">
        <f t="shared" si="757"/>
        <v>0.19569471624266144</v>
      </c>
      <c r="C1336" s="10">
        <v>1022</v>
      </c>
      <c r="D1336" s="10">
        <v>758</v>
      </c>
      <c r="E1336" s="14">
        <f t="shared" si="759"/>
        <v>121</v>
      </c>
      <c r="F1336" s="11">
        <f t="shared" si="758"/>
        <v>0.7416829745596869</v>
      </c>
      <c r="G1336" s="11">
        <f t="shared" si="760"/>
        <v>0.64462809917355368</v>
      </c>
      <c r="H1336" s="8">
        <v>822</v>
      </c>
      <c r="I1336" s="15">
        <f t="shared" si="761"/>
        <v>87</v>
      </c>
      <c r="J1336" s="13">
        <v>0.63980000000000004</v>
      </c>
      <c r="K1336" s="13">
        <v>0.75</v>
      </c>
      <c r="L1336" s="7">
        <v>0.52083333333333337</v>
      </c>
      <c r="M1336" s="11">
        <f t="shared" si="762"/>
        <v>0.10679611650485436</v>
      </c>
      <c r="N1336" s="10">
        <v>1545</v>
      </c>
      <c r="O1336" s="10">
        <v>1335</v>
      </c>
      <c r="P1336" s="14">
        <f t="shared" si="764"/>
        <v>123</v>
      </c>
      <c r="Q1336" s="11">
        <f t="shared" si="763"/>
        <v>0.86407766990291257</v>
      </c>
      <c r="R1336" s="11">
        <f t="shared" si="765"/>
        <v>0.98373983739837401</v>
      </c>
      <c r="S1336" s="8">
        <v>1380</v>
      </c>
      <c r="T1336" s="15">
        <f t="shared" si="766"/>
        <v>121</v>
      </c>
      <c r="U1336" s="13">
        <v>0.97370000000000001</v>
      </c>
      <c r="V1336" s="13">
        <v>1</v>
      </c>
      <c r="W1336" s="13">
        <v>0.83330000000000004</v>
      </c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</row>
    <row r="1337" spans="1:49" x14ac:dyDescent="0.25">
      <c r="A1337" s="7">
        <v>0.5625</v>
      </c>
      <c r="B1337" s="11">
        <f t="shared" si="757"/>
        <v>0.22395833333333334</v>
      </c>
      <c r="C1337" s="10">
        <v>1152</v>
      </c>
      <c r="D1337" s="10">
        <v>812</v>
      </c>
      <c r="E1337" s="14">
        <f t="shared" si="759"/>
        <v>130</v>
      </c>
      <c r="F1337" s="11">
        <f t="shared" si="758"/>
        <v>0.70486111111111116</v>
      </c>
      <c r="G1337" s="11">
        <f t="shared" si="760"/>
        <v>0.41538461538461541</v>
      </c>
      <c r="H1337" s="8">
        <v>894</v>
      </c>
      <c r="I1337" s="15">
        <f t="shared" si="761"/>
        <v>72</v>
      </c>
      <c r="J1337" s="13">
        <v>0.57450000000000001</v>
      </c>
      <c r="K1337" s="13">
        <v>0.8</v>
      </c>
      <c r="L1337" s="7">
        <v>0.54166666666666696</v>
      </c>
      <c r="M1337" s="11">
        <f t="shared" si="762"/>
        <v>0.1151801535735381</v>
      </c>
      <c r="N1337" s="10">
        <v>1693</v>
      </c>
      <c r="O1337" s="10">
        <v>1454</v>
      </c>
      <c r="P1337" s="14">
        <f t="shared" si="764"/>
        <v>148</v>
      </c>
      <c r="Q1337" s="11">
        <f t="shared" si="763"/>
        <v>0.85883047844063787</v>
      </c>
      <c r="R1337" s="11">
        <f t="shared" si="765"/>
        <v>0.80405405405405406</v>
      </c>
      <c r="S1337" s="8">
        <v>1498</v>
      </c>
      <c r="T1337" s="15">
        <f t="shared" si="766"/>
        <v>118</v>
      </c>
      <c r="U1337" s="13">
        <v>0.97599999999999998</v>
      </c>
      <c r="V1337" s="13">
        <v>1</v>
      </c>
      <c r="W1337" s="13">
        <v>0.83330000000000004</v>
      </c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</row>
    <row r="1338" spans="1:49" x14ac:dyDescent="0.25">
      <c r="A1338" s="7">
        <v>0.58333333333333337</v>
      </c>
      <c r="B1338" s="11">
        <f t="shared" si="757"/>
        <v>0.23358778625954199</v>
      </c>
      <c r="C1338" s="10">
        <v>1310</v>
      </c>
      <c r="D1338" s="10">
        <v>896</v>
      </c>
      <c r="E1338" s="14">
        <f t="shared" si="759"/>
        <v>158</v>
      </c>
      <c r="F1338" s="11">
        <f t="shared" si="758"/>
        <v>0.68396946564885497</v>
      </c>
      <c r="G1338" s="11">
        <f t="shared" si="760"/>
        <v>0.53164556962025311</v>
      </c>
      <c r="H1338" s="8">
        <v>1004</v>
      </c>
      <c r="I1338" s="15">
        <f t="shared" si="761"/>
        <v>110</v>
      </c>
      <c r="J1338" s="13">
        <v>0.54979999999999996</v>
      </c>
      <c r="K1338" s="13">
        <v>0.83330000000000004</v>
      </c>
      <c r="L1338" s="7">
        <v>0.5625</v>
      </c>
      <c r="M1338" s="11">
        <f t="shared" si="762"/>
        <v>0.11720021703743896</v>
      </c>
      <c r="N1338" s="10">
        <v>1843</v>
      </c>
      <c r="O1338" s="10">
        <v>1581</v>
      </c>
      <c r="P1338" s="14">
        <f t="shared" si="764"/>
        <v>150</v>
      </c>
      <c r="Q1338" s="11">
        <f t="shared" si="763"/>
        <v>0.85784047748236569</v>
      </c>
      <c r="R1338" s="11">
        <f t="shared" si="765"/>
        <v>0.84666666666666668</v>
      </c>
      <c r="S1338" s="8">
        <v>1627</v>
      </c>
      <c r="T1338" s="15">
        <f t="shared" si="766"/>
        <v>129</v>
      </c>
      <c r="U1338" s="13">
        <v>0.95830000000000004</v>
      </c>
      <c r="V1338" s="13">
        <v>1</v>
      </c>
      <c r="W1338" s="13">
        <v>0.85709999999999997</v>
      </c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</row>
    <row r="1339" spans="1:49" x14ac:dyDescent="0.25">
      <c r="A1339" s="7">
        <v>0.60625000000000007</v>
      </c>
      <c r="B1339" s="11">
        <f t="shared" si="757"/>
        <v>0.22839506172839505</v>
      </c>
      <c r="C1339" s="10">
        <v>1458</v>
      </c>
      <c r="D1339" s="10">
        <v>1003</v>
      </c>
      <c r="E1339" s="14">
        <f t="shared" si="759"/>
        <v>148</v>
      </c>
      <c r="F1339" s="11">
        <f t="shared" si="758"/>
        <v>0.68792866941015085</v>
      </c>
      <c r="G1339" s="11">
        <f t="shared" si="760"/>
        <v>0.72297297297297303</v>
      </c>
      <c r="H1339" s="8">
        <v>1125</v>
      </c>
      <c r="I1339" s="15">
        <f t="shared" si="761"/>
        <v>121</v>
      </c>
      <c r="J1339" s="13">
        <v>0.54010000000000002</v>
      </c>
      <c r="K1339" s="13">
        <v>0.83330000000000004</v>
      </c>
      <c r="L1339" s="7">
        <v>0.58333333333333337</v>
      </c>
      <c r="M1339" s="11">
        <f t="shared" si="762"/>
        <v>0.11974584555229717</v>
      </c>
      <c r="N1339" s="10">
        <v>2046</v>
      </c>
      <c r="O1339" s="10">
        <v>1754</v>
      </c>
      <c r="P1339" s="14">
        <f t="shared" si="764"/>
        <v>203</v>
      </c>
      <c r="Q1339" s="11">
        <f t="shared" si="763"/>
        <v>0.85728250244379278</v>
      </c>
      <c r="R1339" s="11">
        <f t="shared" si="765"/>
        <v>0.85221674876847286</v>
      </c>
      <c r="S1339" s="8">
        <v>1801</v>
      </c>
      <c r="T1339" s="15">
        <f t="shared" si="766"/>
        <v>174</v>
      </c>
      <c r="U1339" s="13">
        <v>0.94079999999999997</v>
      </c>
      <c r="V1339" s="13">
        <v>1</v>
      </c>
      <c r="W1339" s="13">
        <f t="shared" ref="W1339:W1347" si="767">$AO$12</f>
        <v>0.9556</v>
      </c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</row>
    <row r="1340" spans="1:49" x14ac:dyDescent="0.25">
      <c r="A1340" s="7">
        <v>0.62916666666666665</v>
      </c>
      <c r="B1340" s="11">
        <f t="shared" si="757"/>
        <v>0.2350400987045034</v>
      </c>
      <c r="C1340" s="10">
        <v>1621</v>
      </c>
      <c r="D1340" s="10">
        <v>1093</v>
      </c>
      <c r="E1340" s="14">
        <f t="shared" si="759"/>
        <v>163</v>
      </c>
      <c r="F1340" s="11">
        <f t="shared" si="758"/>
        <v>0.67427513880320789</v>
      </c>
      <c r="G1340" s="11">
        <f t="shared" si="760"/>
        <v>0.55214723926380371</v>
      </c>
      <c r="H1340" s="8">
        <v>1240</v>
      </c>
      <c r="I1340" s="15">
        <f t="shared" si="761"/>
        <v>115</v>
      </c>
      <c r="J1340" s="13">
        <v>0.52310000000000001</v>
      </c>
      <c r="K1340" s="13">
        <v>0.85709999999999997</v>
      </c>
      <c r="L1340" s="7">
        <v>0.60416666666666663</v>
      </c>
      <c r="M1340" s="11">
        <f t="shared" si="762"/>
        <v>0.11671785870996051</v>
      </c>
      <c r="N1340" s="10">
        <v>2279</v>
      </c>
      <c r="O1340" s="10">
        <v>1960</v>
      </c>
      <c r="P1340" s="14">
        <f t="shared" si="764"/>
        <v>233</v>
      </c>
      <c r="Q1340" s="11">
        <f t="shared" si="763"/>
        <v>0.86002632733655116</v>
      </c>
      <c r="R1340" s="11">
        <f t="shared" si="765"/>
        <v>0.88412017167381973</v>
      </c>
      <c r="S1340" s="8">
        <v>2013</v>
      </c>
      <c r="T1340" s="15">
        <f t="shared" si="766"/>
        <v>212</v>
      </c>
      <c r="U1340" s="13">
        <v>0.9365</v>
      </c>
      <c r="V1340" s="13">
        <v>1</v>
      </c>
      <c r="W1340" s="13">
        <f t="shared" si="767"/>
        <v>0.9556</v>
      </c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</row>
    <row r="1341" spans="1:49" x14ac:dyDescent="0.25">
      <c r="A1341" s="7">
        <v>0.64583333333333337</v>
      </c>
      <c r="B1341" s="11">
        <f t="shared" si="757"/>
        <v>0.22779043280182232</v>
      </c>
      <c r="C1341" s="10">
        <v>1756</v>
      </c>
      <c r="D1341" s="10">
        <v>1203</v>
      </c>
      <c r="E1341" s="14">
        <f t="shared" si="759"/>
        <v>135</v>
      </c>
      <c r="F1341" s="11">
        <f t="shared" si="758"/>
        <v>0.68507972665148065</v>
      </c>
      <c r="G1341" s="11">
        <f t="shared" si="760"/>
        <v>0.81481481481481477</v>
      </c>
      <c r="H1341" s="8">
        <v>1356</v>
      </c>
      <c r="I1341" s="15">
        <f t="shared" si="761"/>
        <v>116</v>
      </c>
      <c r="J1341" s="13">
        <v>0.54059999999999997</v>
      </c>
      <c r="K1341" s="13">
        <v>0.75</v>
      </c>
      <c r="L1341" s="7">
        <v>0.625</v>
      </c>
      <c r="M1341" s="11">
        <f t="shared" si="762"/>
        <v>0.12305233719536555</v>
      </c>
      <c r="N1341" s="10">
        <v>2503</v>
      </c>
      <c r="O1341" s="10">
        <v>2133</v>
      </c>
      <c r="P1341" s="14">
        <f t="shared" si="764"/>
        <v>224</v>
      </c>
      <c r="Q1341" s="11">
        <f t="shared" si="763"/>
        <v>0.85217738713543745</v>
      </c>
      <c r="R1341" s="11">
        <f t="shared" si="765"/>
        <v>0.7723214285714286</v>
      </c>
      <c r="S1341" s="8">
        <v>2195</v>
      </c>
      <c r="T1341" s="15">
        <f t="shared" si="766"/>
        <v>182</v>
      </c>
      <c r="U1341" s="13">
        <v>0.92610000000000003</v>
      </c>
      <c r="V1341" s="13">
        <v>1</v>
      </c>
      <c r="W1341" s="13">
        <f t="shared" si="767"/>
        <v>0.9556</v>
      </c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</row>
    <row r="1342" spans="1:49" x14ac:dyDescent="0.25">
      <c r="A1342" s="7">
        <v>0.66666666666666663</v>
      </c>
      <c r="B1342" s="11">
        <f t="shared" si="757"/>
        <v>0.23261892315734448</v>
      </c>
      <c r="C1342" s="10">
        <v>1913</v>
      </c>
      <c r="D1342" s="10">
        <v>1286</v>
      </c>
      <c r="E1342" s="14">
        <f t="shared" si="759"/>
        <v>157</v>
      </c>
      <c r="F1342" s="11">
        <f t="shared" si="758"/>
        <v>0.67224255096706742</v>
      </c>
      <c r="G1342" s="11">
        <f t="shared" si="760"/>
        <v>0.5286624203821656</v>
      </c>
      <c r="H1342" s="8">
        <v>1468</v>
      </c>
      <c r="I1342" s="15">
        <f t="shared" si="761"/>
        <v>112</v>
      </c>
      <c r="J1342" s="13">
        <v>0.55000000000000004</v>
      </c>
      <c r="K1342" s="13">
        <v>0.75</v>
      </c>
      <c r="L1342" s="7">
        <v>0.64583333333333337</v>
      </c>
      <c r="M1342" s="11">
        <f t="shared" si="762"/>
        <v>0.12664714494875548</v>
      </c>
      <c r="N1342" s="10">
        <v>2732</v>
      </c>
      <c r="O1342" s="10">
        <v>2301</v>
      </c>
      <c r="P1342" s="14">
        <f t="shared" si="764"/>
        <v>229</v>
      </c>
      <c r="Q1342" s="11">
        <f t="shared" si="763"/>
        <v>0.84224011713030744</v>
      </c>
      <c r="R1342" s="11">
        <f t="shared" si="765"/>
        <v>0.73362445414847166</v>
      </c>
      <c r="S1342" s="8">
        <v>2386</v>
      </c>
      <c r="T1342" s="15">
        <f t="shared" si="766"/>
        <v>191</v>
      </c>
      <c r="U1342" s="13">
        <v>0.91439999999999999</v>
      </c>
      <c r="V1342" s="13">
        <v>1</v>
      </c>
      <c r="W1342" s="13">
        <f t="shared" si="767"/>
        <v>0.9556</v>
      </c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</row>
    <row r="1343" spans="1:49" x14ac:dyDescent="0.25">
      <c r="A1343" s="7">
        <v>0.6875</v>
      </c>
      <c r="B1343" s="11">
        <f t="shared" si="757"/>
        <v>0.23027927486526212</v>
      </c>
      <c r="C1343" s="10">
        <v>2041</v>
      </c>
      <c r="D1343" s="10">
        <v>1371</v>
      </c>
      <c r="E1343" s="14">
        <f t="shared" si="759"/>
        <v>128</v>
      </c>
      <c r="F1343" s="11">
        <f t="shared" si="758"/>
        <v>0.67172954434100929</v>
      </c>
      <c r="G1343" s="11">
        <f t="shared" si="760"/>
        <v>0.6640625</v>
      </c>
      <c r="H1343" s="8">
        <v>1571</v>
      </c>
      <c r="I1343" s="15">
        <f t="shared" si="761"/>
        <v>103</v>
      </c>
      <c r="J1343" s="13">
        <v>0.54290000000000005</v>
      </c>
      <c r="K1343" s="13">
        <v>0.77780000000000005</v>
      </c>
      <c r="L1343" s="7">
        <v>0.66666666666666663</v>
      </c>
      <c r="M1343" s="11">
        <f t="shared" si="762"/>
        <v>0.1354515050167224</v>
      </c>
      <c r="N1343" s="10">
        <v>2990</v>
      </c>
      <c r="O1343" s="10">
        <v>2488</v>
      </c>
      <c r="P1343" s="14">
        <f t="shared" si="764"/>
        <v>258</v>
      </c>
      <c r="Q1343" s="11">
        <f t="shared" si="763"/>
        <v>0.83210702341137122</v>
      </c>
      <c r="R1343" s="11">
        <f t="shared" si="765"/>
        <v>0.72480620155038755</v>
      </c>
      <c r="S1343" s="8">
        <v>2585</v>
      </c>
      <c r="T1343" s="15">
        <f t="shared" si="766"/>
        <v>199</v>
      </c>
      <c r="U1343" s="13">
        <v>0.875</v>
      </c>
      <c r="V1343" s="13">
        <v>1</v>
      </c>
      <c r="W1343" s="13">
        <f t="shared" si="767"/>
        <v>0.9556</v>
      </c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</row>
    <row r="1344" spans="1:49" x14ac:dyDescent="0.25">
      <c r="A1344" s="7">
        <v>0.70833333333333337</v>
      </c>
      <c r="B1344" s="11">
        <f t="shared" si="757"/>
        <v>0.2238117212736502</v>
      </c>
      <c r="C1344" s="10">
        <v>2167</v>
      </c>
      <c r="D1344" s="10">
        <v>1481</v>
      </c>
      <c r="E1344" s="14">
        <f t="shared" si="759"/>
        <v>126</v>
      </c>
      <c r="F1344" s="11">
        <f t="shared" si="758"/>
        <v>0.68343331795108442</v>
      </c>
      <c r="G1344" s="11">
        <f t="shared" si="760"/>
        <v>0.87301587301587302</v>
      </c>
      <c r="H1344" s="8">
        <v>1682</v>
      </c>
      <c r="I1344" s="15">
        <f t="shared" si="761"/>
        <v>111</v>
      </c>
      <c r="J1344" s="13">
        <v>0.55930000000000002</v>
      </c>
      <c r="K1344" s="13">
        <v>0.81820000000000004</v>
      </c>
      <c r="L1344" s="7">
        <v>0.6875</v>
      </c>
      <c r="M1344" s="11">
        <f t="shared" si="762"/>
        <v>0.13405909797822707</v>
      </c>
      <c r="N1344" s="10">
        <v>3215</v>
      </c>
      <c r="O1344" s="10">
        <v>2679</v>
      </c>
      <c r="P1344" s="14">
        <f t="shared" si="764"/>
        <v>225</v>
      </c>
      <c r="Q1344" s="11">
        <f t="shared" si="763"/>
        <v>0.83328149300155518</v>
      </c>
      <c r="R1344" s="11">
        <f t="shared" si="765"/>
        <v>0.84888888888888892</v>
      </c>
      <c r="S1344" s="8">
        <v>2784</v>
      </c>
      <c r="T1344" s="15">
        <f t="shared" si="766"/>
        <v>199</v>
      </c>
      <c r="U1344" s="13">
        <v>0.88200000000000001</v>
      </c>
      <c r="V1344" s="13">
        <v>1</v>
      </c>
      <c r="W1344" s="13">
        <f t="shared" si="767"/>
        <v>0.9556</v>
      </c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</row>
    <row r="1345" spans="1:49" x14ac:dyDescent="0.25">
      <c r="A1345" s="7">
        <v>0.72916666666666663</v>
      </c>
      <c r="B1345" s="11">
        <f t="shared" si="757"/>
        <v>0.21626373626373627</v>
      </c>
      <c r="C1345" s="10">
        <v>2275</v>
      </c>
      <c r="D1345" s="10">
        <v>1582</v>
      </c>
      <c r="E1345" s="14">
        <f t="shared" si="759"/>
        <v>108</v>
      </c>
      <c r="F1345" s="11">
        <f t="shared" si="758"/>
        <v>0.69538461538461538</v>
      </c>
      <c r="G1345" s="11">
        <f t="shared" si="760"/>
        <v>0.93518518518518523</v>
      </c>
      <c r="H1345" s="8">
        <v>1783</v>
      </c>
      <c r="I1345" s="15">
        <f t="shared" si="761"/>
        <v>101</v>
      </c>
      <c r="J1345" s="13">
        <v>0.57430000000000003</v>
      </c>
      <c r="K1345" s="13">
        <v>0.83330000000000004</v>
      </c>
      <c r="L1345" s="7">
        <v>0.70833333333333337</v>
      </c>
      <c r="M1345" s="11">
        <f t="shared" si="762"/>
        <v>0.13120981881940386</v>
      </c>
      <c r="N1345" s="10">
        <v>3422</v>
      </c>
      <c r="O1345" s="10">
        <v>2834</v>
      </c>
      <c r="P1345" s="14">
        <f t="shared" si="764"/>
        <v>207</v>
      </c>
      <c r="Q1345" s="11">
        <f t="shared" si="763"/>
        <v>0.82817066043249565</v>
      </c>
      <c r="R1345" s="11">
        <f t="shared" si="765"/>
        <v>0.74879227053140096</v>
      </c>
      <c r="S1345" s="8">
        <v>2973</v>
      </c>
      <c r="T1345" s="15">
        <f t="shared" si="766"/>
        <v>189</v>
      </c>
      <c r="U1345" s="13">
        <v>0.88729999999999998</v>
      </c>
      <c r="V1345" s="13">
        <v>1</v>
      </c>
      <c r="W1345" s="13">
        <f t="shared" si="767"/>
        <v>0.9556</v>
      </c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</row>
    <row r="1346" spans="1:49" x14ac:dyDescent="0.25">
      <c r="A1346" s="7">
        <v>0.75</v>
      </c>
      <c r="B1346" s="11">
        <f t="shared" si="757"/>
        <v>0.21358811040339704</v>
      </c>
      <c r="C1346" s="10">
        <v>2355</v>
      </c>
      <c r="D1346" s="10">
        <v>1649</v>
      </c>
      <c r="E1346" s="14">
        <f t="shared" si="759"/>
        <v>80</v>
      </c>
      <c r="F1346" s="11">
        <f t="shared" si="758"/>
        <v>0.70021231422505303</v>
      </c>
      <c r="G1346" s="11">
        <f t="shared" si="760"/>
        <v>0.83750000000000002</v>
      </c>
      <c r="H1346" s="8">
        <v>1852</v>
      </c>
      <c r="I1346" s="15">
        <f t="shared" si="761"/>
        <v>69</v>
      </c>
      <c r="J1346" s="13">
        <v>0.58540000000000003</v>
      </c>
      <c r="K1346" s="13">
        <v>0.83330000000000004</v>
      </c>
      <c r="L1346" s="7">
        <v>0.72916666666666696</v>
      </c>
      <c r="M1346" s="11">
        <f t="shared" si="762"/>
        <v>0.12670946134524141</v>
      </c>
      <c r="N1346" s="10">
        <v>3583</v>
      </c>
      <c r="O1346" s="10">
        <v>2990</v>
      </c>
      <c r="P1346" s="14">
        <f>N1346-N1345</f>
        <v>161</v>
      </c>
      <c r="Q1346" s="11">
        <f t="shared" si="763"/>
        <v>0.83449623220764724</v>
      </c>
      <c r="R1346" s="11">
        <f t="shared" si="765"/>
        <v>0.96894409937888204</v>
      </c>
      <c r="S1346" s="8">
        <v>3129</v>
      </c>
      <c r="T1346" s="15">
        <f t="shared" si="766"/>
        <v>156</v>
      </c>
      <c r="U1346" s="13">
        <v>0.89219999999999999</v>
      </c>
      <c r="V1346" s="13">
        <v>1</v>
      </c>
      <c r="W1346" s="13">
        <f t="shared" si="767"/>
        <v>0.9556</v>
      </c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</row>
    <row r="1347" spans="1:49" x14ac:dyDescent="0.25">
      <c r="A1347" s="18"/>
      <c r="B1347" s="18"/>
      <c r="C1347" s="18"/>
      <c r="D1347" s="18"/>
      <c r="E1347" s="18"/>
      <c r="F1347" s="18"/>
      <c r="G1347" s="18"/>
      <c r="H1347" s="18"/>
      <c r="I1347" s="18"/>
      <c r="J1347" s="18"/>
      <c r="K1347" s="18"/>
      <c r="L1347" s="7">
        <v>0.75</v>
      </c>
      <c r="M1347" s="11">
        <f t="shared" si="762"/>
        <v>0.13135366506153023</v>
      </c>
      <c r="N1347" s="10">
        <v>3738</v>
      </c>
      <c r="O1347" s="10">
        <v>3103</v>
      </c>
      <c r="P1347" s="14">
        <f t="shared" ref="P1347" si="768">N1347-N1346</f>
        <v>155</v>
      </c>
      <c r="Q1347" s="11">
        <f t="shared" si="763"/>
        <v>0.83012306046013906</v>
      </c>
      <c r="R1347" s="11">
        <f t="shared" si="765"/>
        <v>0.7290322580645161</v>
      </c>
      <c r="S1347" s="8">
        <v>3247</v>
      </c>
      <c r="T1347" s="15">
        <f t="shared" si="766"/>
        <v>118</v>
      </c>
      <c r="U1347" s="13">
        <v>0.89659999999999995</v>
      </c>
      <c r="V1347" s="13">
        <v>1</v>
      </c>
      <c r="W1347" s="13">
        <f t="shared" si="767"/>
        <v>0.9556</v>
      </c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</row>
    <row r="1348" spans="1:49" x14ac:dyDescent="0.25">
      <c r="A1348" s="18"/>
      <c r="B1348" s="18"/>
      <c r="C1348" s="18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</row>
    <row r="1349" spans="1:49" x14ac:dyDescent="0.25">
      <c r="A1349" s="18"/>
      <c r="B1349" s="18"/>
      <c r="C1349" s="18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</row>
    <row r="1350" spans="1:49" x14ac:dyDescent="0.25">
      <c r="A1350" s="35">
        <v>43836</v>
      </c>
      <c r="B1350" s="36"/>
      <c r="C1350" s="36"/>
      <c r="D1350" s="36"/>
      <c r="E1350" s="36"/>
      <c r="F1350" s="36"/>
      <c r="G1350" s="37"/>
      <c r="H1350" s="17"/>
      <c r="I1350" s="17"/>
      <c r="J1350" s="17"/>
      <c r="K1350" s="17"/>
      <c r="L1350" s="35">
        <v>43839</v>
      </c>
      <c r="M1350" s="36"/>
      <c r="N1350" s="36"/>
      <c r="O1350" s="36"/>
      <c r="P1350" s="36"/>
      <c r="Q1350" s="36"/>
      <c r="R1350" s="37"/>
      <c r="S1350" s="17"/>
      <c r="T1350" s="17"/>
      <c r="U1350" s="17"/>
      <c r="V1350" s="17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</row>
    <row r="1351" spans="1:49" ht="24" x14ac:dyDescent="0.25">
      <c r="A1351" s="38" t="s">
        <v>72</v>
      </c>
      <c r="B1351" s="43"/>
      <c r="C1351" s="43"/>
      <c r="D1351" s="43"/>
      <c r="E1351" s="43"/>
      <c r="F1351" s="43"/>
      <c r="G1351" s="44"/>
      <c r="H1351" s="18"/>
      <c r="I1351" s="18"/>
      <c r="J1351" s="18"/>
      <c r="K1351" s="18"/>
      <c r="L1351" s="38" t="s">
        <v>76</v>
      </c>
      <c r="M1351" s="39"/>
      <c r="N1351" s="39"/>
      <c r="O1351" s="39"/>
      <c r="P1351" s="39"/>
      <c r="Q1351" s="39"/>
      <c r="R1351" s="40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</row>
    <row r="1352" spans="1:49" x14ac:dyDescent="0.25">
      <c r="A1352" s="9" t="s">
        <v>0</v>
      </c>
      <c r="B1352" s="16" t="s">
        <v>70</v>
      </c>
      <c r="C1352" s="9" t="s">
        <v>1</v>
      </c>
      <c r="D1352" s="9" t="s">
        <v>2</v>
      </c>
      <c r="E1352" s="9" t="s">
        <v>3</v>
      </c>
      <c r="F1352" s="9" t="s">
        <v>4</v>
      </c>
      <c r="G1352" s="9" t="s">
        <v>5</v>
      </c>
      <c r="H1352" s="6" t="s">
        <v>6</v>
      </c>
      <c r="I1352" s="9" t="s">
        <v>7</v>
      </c>
      <c r="J1352" s="9" t="s">
        <v>8</v>
      </c>
      <c r="K1352" s="9" t="s">
        <v>71</v>
      </c>
      <c r="L1352" s="9" t="s">
        <v>0</v>
      </c>
      <c r="M1352" s="16" t="s">
        <v>70</v>
      </c>
      <c r="N1352" s="9" t="s">
        <v>1</v>
      </c>
      <c r="O1352" s="9" t="s">
        <v>2</v>
      </c>
      <c r="P1352" s="9" t="s">
        <v>3</v>
      </c>
      <c r="Q1352" s="9" t="s">
        <v>4</v>
      </c>
      <c r="R1352" s="9" t="s">
        <v>5</v>
      </c>
      <c r="S1352" s="6" t="s">
        <v>6</v>
      </c>
      <c r="T1352" s="9" t="s">
        <v>7</v>
      </c>
      <c r="U1352" s="9" t="s">
        <v>8</v>
      </c>
      <c r="V1352" s="9" t="s">
        <v>71</v>
      </c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</row>
    <row r="1353" spans="1:49" x14ac:dyDescent="0.25">
      <c r="A1353" s="7">
        <v>0.39583333333333331</v>
      </c>
      <c r="B1353" s="11">
        <f t="shared" ref="B1353:B1370" si="769">(C1353-H1353)/C1353</f>
        <v>5.6179775280898875E-3</v>
      </c>
      <c r="C1353" s="10">
        <v>178</v>
      </c>
      <c r="D1353" s="10">
        <v>177</v>
      </c>
      <c r="E1353" s="10">
        <v>178</v>
      </c>
      <c r="F1353" s="11">
        <f t="shared" ref="F1353:F1370" si="770">D1353/C1353</f>
        <v>0.9943820224719101</v>
      </c>
      <c r="G1353" s="12">
        <f>D1353/E1353</f>
        <v>0.9943820224719101</v>
      </c>
      <c r="H1353" s="8">
        <v>177</v>
      </c>
      <c r="I1353" s="15">
        <v>177</v>
      </c>
      <c r="J1353" s="13">
        <v>0.95830000000000004</v>
      </c>
      <c r="K1353" s="13" t="s">
        <v>80</v>
      </c>
      <c r="L1353" s="7">
        <v>0.39583333333333331</v>
      </c>
      <c r="M1353" s="11">
        <f>(N1353-S1353)/N1353</f>
        <v>1.1834319526627219E-2</v>
      </c>
      <c r="N1353" s="10">
        <v>169</v>
      </c>
      <c r="O1353" s="10">
        <v>167</v>
      </c>
      <c r="P1353" s="10">
        <f>N1353</f>
        <v>169</v>
      </c>
      <c r="Q1353" s="11">
        <f>O1353/N1353</f>
        <v>0.98816568047337283</v>
      </c>
      <c r="R1353" s="12">
        <f>O1353/P1353</f>
        <v>0.98816568047337283</v>
      </c>
      <c r="S1353" s="8">
        <v>167</v>
      </c>
      <c r="T1353" s="15">
        <f>S1353</f>
        <v>167</v>
      </c>
      <c r="U1353" s="13">
        <v>1</v>
      </c>
      <c r="V1353" s="13" t="s">
        <v>74</v>
      </c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</row>
    <row r="1354" spans="1:49" x14ac:dyDescent="0.25">
      <c r="A1354" s="7">
        <v>0.41666666666666669</v>
      </c>
      <c r="B1354" s="11">
        <f t="shared" si="769"/>
        <v>6.2650602409638559E-2</v>
      </c>
      <c r="C1354" s="10">
        <v>415</v>
      </c>
      <c r="D1354" s="10">
        <v>383</v>
      </c>
      <c r="E1354" s="14">
        <f t="shared" ref="E1354:E1370" si="771">C1354-C1353</f>
        <v>237</v>
      </c>
      <c r="F1354" s="11">
        <f t="shared" si="770"/>
        <v>0.92289156626506019</v>
      </c>
      <c r="G1354" s="11">
        <f t="shared" ref="G1354:G1370" si="772">(D1354-D1353)/E1354</f>
        <v>0.86919831223628696</v>
      </c>
      <c r="H1354" s="8">
        <v>389</v>
      </c>
      <c r="I1354" s="15">
        <f t="shared" ref="I1354:I1370" si="773">H1354-H1353</f>
        <v>212</v>
      </c>
      <c r="J1354" s="13">
        <v>0.94120000000000004</v>
      </c>
      <c r="K1354" s="13" t="s">
        <v>80</v>
      </c>
      <c r="L1354" s="7">
        <v>0.41666666666666669</v>
      </c>
      <c r="M1354" s="11">
        <f t="shared" ref="M1354:M1370" si="774">(N1354-S1354)/N1354</f>
        <v>5.9171597633136093E-3</v>
      </c>
      <c r="N1354" s="10">
        <v>338</v>
      </c>
      <c r="O1354" s="10">
        <v>336</v>
      </c>
      <c r="P1354" s="14">
        <f>N1354-N1353</f>
        <v>169</v>
      </c>
      <c r="Q1354" s="11">
        <f t="shared" ref="Q1354:Q1370" si="775">O1354/N1354</f>
        <v>0.99408284023668636</v>
      </c>
      <c r="R1354" s="11">
        <f>(O1354-O1353)/P1354</f>
        <v>1</v>
      </c>
      <c r="S1354" s="8">
        <v>336</v>
      </c>
      <c r="T1354" s="15">
        <f>S1354-S1353</f>
        <v>169</v>
      </c>
      <c r="U1354" s="13">
        <v>1</v>
      </c>
      <c r="V1354" s="13">
        <v>1</v>
      </c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</row>
    <row r="1355" spans="1:49" x14ac:dyDescent="0.25">
      <c r="A1355" s="7">
        <v>0.4375</v>
      </c>
      <c r="B1355" s="11">
        <f t="shared" si="769"/>
        <v>8.4795321637426896E-2</v>
      </c>
      <c r="C1355" s="10">
        <v>684</v>
      </c>
      <c r="D1355" s="10">
        <v>622</v>
      </c>
      <c r="E1355" s="14">
        <f t="shared" si="771"/>
        <v>269</v>
      </c>
      <c r="F1355" s="11">
        <f t="shared" si="770"/>
        <v>0.90935672514619881</v>
      </c>
      <c r="G1355" s="11">
        <f t="shared" si="772"/>
        <v>0.88847583643122674</v>
      </c>
      <c r="H1355" s="8">
        <v>626</v>
      </c>
      <c r="I1355" s="15">
        <f t="shared" si="773"/>
        <v>237</v>
      </c>
      <c r="J1355" s="13">
        <v>0.89159999999999995</v>
      </c>
      <c r="K1355" s="13" t="s">
        <v>80</v>
      </c>
      <c r="L1355" s="7">
        <v>0.4375</v>
      </c>
      <c r="M1355" s="11">
        <f t="shared" si="774"/>
        <v>2.6833631484794274E-2</v>
      </c>
      <c r="N1355" s="10">
        <v>559</v>
      </c>
      <c r="O1355" s="10">
        <v>541</v>
      </c>
      <c r="P1355" s="14">
        <f t="shared" ref="P1355:P1370" si="776">N1355-N1354</f>
        <v>221</v>
      </c>
      <c r="Q1355" s="11">
        <f t="shared" si="775"/>
        <v>0.96779964221824688</v>
      </c>
      <c r="R1355" s="11">
        <f t="shared" ref="R1355:R1370" si="777">(O1355-O1354)/P1355</f>
        <v>0.92760180995475117</v>
      </c>
      <c r="S1355" s="8">
        <v>544</v>
      </c>
      <c r="T1355" s="15">
        <f t="shared" ref="T1355:T1370" si="778">S1355-S1354</f>
        <v>208</v>
      </c>
      <c r="U1355" s="13">
        <v>0.97729999999999995</v>
      </c>
      <c r="V1355" s="13">
        <v>1</v>
      </c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</row>
    <row r="1356" spans="1:49" x14ac:dyDescent="0.25">
      <c r="A1356" s="7">
        <v>0.45833333333333298</v>
      </c>
      <c r="B1356" s="11">
        <f t="shared" si="769"/>
        <v>0.10658307210031348</v>
      </c>
      <c r="C1356" s="10">
        <v>957</v>
      </c>
      <c r="D1356" s="10">
        <v>841</v>
      </c>
      <c r="E1356" s="14">
        <f t="shared" si="771"/>
        <v>273</v>
      </c>
      <c r="F1356" s="11">
        <f t="shared" si="770"/>
        <v>0.87878787878787878</v>
      </c>
      <c r="G1356" s="11">
        <f t="shared" si="772"/>
        <v>0.80219780219780223</v>
      </c>
      <c r="H1356" s="8">
        <v>855</v>
      </c>
      <c r="I1356" s="15">
        <f t="shared" si="773"/>
        <v>229</v>
      </c>
      <c r="J1356" s="13">
        <v>0.86360000000000003</v>
      </c>
      <c r="K1356" s="13" t="s">
        <v>80</v>
      </c>
      <c r="L1356" s="7">
        <v>0.45833333333333298</v>
      </c>
      <c r="M1356" s="11">
        <f t="shared" si="774"/>
        <v>2.7308192457737322E-2</v>
      </c>
      <c r="N1356" s="10">
        <v>769</v>
      </c>
      <c r="O1356" s="10">
        <v>745</v>
      </c>
      <c r="P1356" s="14">
        <f t="shared" si="776"/>
        <v>210</v>
      </c>
      <c r="Q1356" s="11">
        <f t="shared" si="775"/>
        <v>0.96879063719115732</v>
      </c>
      <c r="R1356" s="11">
        <f t="shared" si="777"/>
        <v>0.97142857142857142</v>
      </c>
      <c r="S1356" s="8">
        <v>748</v>
      </c>
      <c r="T1356" s="15">
        <f t="shared" si="778"/>
        <v>204</v>
      </c>
      <c r="U1356" s="13">
        <v>0.98309999999999997</v>
      </c>
      <c r="V1356" s="13">
        <v>1</v>
      </c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</row>
    <row r="1357" spans="1:49" x14ac:dyDescent="0.25">
      <c r="A1357" s="7">
        <v>0.4826388888888889</v>
      </c>
      <c r="B1357" s="11">
        <f t="shared" si="769"/>
        <v>0.11688311688311688</v>
      </c>
      <c r="C1357" s="10">
        <v>1232</v>
      </c>
      <c r="D1357" s="10">
        <v>1073</v>
      </c>
      <c r="E1357" s="14">
        <f t="shared" si="771"/>
        <v>275</v>
      </c>
      <c r="F1357" s="11">
        <f t="shared" si="770"/>
        <v>0.87094155844155841</v>
      </c>
      <c r="G1357" s="11">
        <f t="shared" si="772"/>
        <v>0.84363636363636363</v>
      </c>
      <c r="H1357" s="8">
        <v>1088</v>
      </c>
      <c r="I1357" s="15">
        <f t="shared" si="773"/>
        <v>233</v>
      </c>
      <c r="J1357" s="13">
        <v>0.875</v>
      </c>
      <c r="K1357" s="13" t="s">
        <v>80</v>
      </c>
      <c r="L1357" s="7">
        <v>0.47916666666666669</v>
      </c>
      <c r="M1357" s="11">
        <f t="shared" si="774"/>
        <v>6.9101678183613027E-2</v>
      </c>
      <c r="N1357" s="10">
        <v>1013</v>
      </c>
      <c r="O1357" s="10">
        <v>927</v>
      </c>
      <c r="P1357" s="14">
        <f t="shared" si="776"/>
        <v>244</v>
      </c>
      <c r="Q1357" s="11">
        <f t="shared" si="775"/>
        <v>0.91510365251727543</v>
      </c>
      <c r="R1357" s="11">
        <f t="shared" si="777"/>
        <v>0.74590163934426235</v>
      </c>
      <c r="S1357" s="8">
        <v>943</v>
      </c>
      <c r="T1357" s="15">
        <f t="shared" si="778"/>
        <v>195</v>
      </c>
      <c r="U1357" s="13">
        <v>0.9012</v>
      </c>
      <c r="V1357" s="13">
        <v>0.8</v>
      </c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</row>
    <row r="1358" spans="1:49" x14ac:dyDescent="0.25">
      <c r="A1358" s="7">
        <v>0.5</v>
      </c>
      <c r="B1358" s="11">
        <f t="shared" si="769"/>
        <v>0.12341325811001411</v>
      </c>
      <c r="C1358" s="10">
        <v>1418</v>
      </c>
      <c r="D1358" s="10">
        <v>1223</v>
      </c>
      <c r="E1358" s="14">
        <f t="shared" si="771"/>
        <v>186</v>
      </c>
      <c r="F1358" s="11">
        <f t="shared" si="770"/>
        <v>0.8624823695345557</v>
      </c>
      <c r="G1358" s="11">
        <f t="shared" si="772"/>
        <v>0.80645161290322576</v>
      </c>
      <c r="H1358" s="8">
        <v>1243</v>
      </c>
      <c r="I1358" s="15">
        <f t="shared" si="773"/>
        <v>155</v>
      </c>
      <c r="J1358" s="13">
        <v>0.87939999999999996</v>
      </c>
      <c r="K1358" s="13" t="s">
        <v>80</v>
      </c>
      <c r="L1358" s="7">
        <v>0.5</v>
      </c>
      <c r="M1358" s="11">
        <f t="shared" si="774"/>
        <v>6.8965517241379309E-2</v>
      </c>
      <c r="N1358" s="10">
        <v>1189</v>
      </c>
      <c r="O1358" s="10">
        <v>1090</v>
      </c>
      <c r="P1358" s="14">
        <f t="shared" si="776"/>
        <v>176</v>
      </c>
      <c r="Q1358" s="11">
        <f t="shared" si="775"/>
        <v>0.91673675357443229</v>
      </c>
      <c r="R1358" s="11">
        <f t="shared" si="777"/>
        <v>0.92613636363636365</v>
      </c>
      <c r="S1358" s="8">
        <v>1107</v>
      </c>
      <c r="T1358" s="15">
        <f t="shared" si="778"/>
        <v>164</v>
      </c>
      <c r="U1358" s="13">
        <v>0.90529999999999999</v>
      </c>
      <c r="V1358" s="13">
        <v>0.8</v>
      </c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</row>
    <row r="1359" spans="1:49" x14ac:dyDescent="0.25">
      <c r="A1359" s="7">
        <v>0.52083333333333337</v>
      </c>
      <c r="B1359" s="11">
        <f t="shared" si="769"/>
        <v>0.1202572347266881</v>
      </c>
      <c r="C1359" s="10">
        <v>1555</v>
      </c>
      <c r="D1359" s="10">
        <v>1345</v>
      </c>
      <c r="E1359" s="14">
        <f t="shared" si="771"/>
        <v>137</v>
      </c>
      <c r="F1359" s="11">
        <f t="shared" si="770"/>
        <v>0.864951768488746</v>
      </c>
      <c r="G1359" s="11">
        <f t="shared" si="772"/>
        <v>0.89051094890510951</v>
      </c>
      <c r="H1359" s="8">
        <v>1368</v>
      </c>
      <c r="I1359" s="15">
        <f t="shared" si="773"/>
        <v>125</v>
      </c>
      <c r="J1359" s="13">
        <v>0.89029999999999998</v>
      </c>
      <c r="K1359" s="13" t="s">
        <v>80</v>
      </c>
      <c r="L1359" s="7">
        <v>0.52083333333333337</v>
      </c>
      <c r="M1359" s="11">
        <f t="shared" si="774"/>
        <v>8.0754716981132069E-2</v>
      </c>
      <c r="N1359" s="10">
        <v>1325</v>
      </c>
      <c r="O1359" s="10">
        <v>1195</v>
      </c>
      <c r="P1359" s="14">
        <f t="shared" si="776"/>
        <v>136</v>
      </c>
      <c r="Q1359" s="11">
        <f t="shared" si="775"/>
        <v>0.90188679245283021</v>
      </c>
      <c r="R1359" s="11">
        <f t="shared" si="777"/>
        <v>0.7720588235294118</v>
      </c>
      <c r="S1359" s="8">
        <v>1218</v>
      </c>
      <c r="T1359" s="15">
        <f t="shared" si="778"/>
        <v>111</v>
      </c>
      <c r="U1359" s="13">
        <v>0.91820000000000002</v>
      </c>
      <c r="V1359" s="13">
        <v>0.83330000000000004</v>
      </c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</row>
    <row r="1360" spans="1:49" x14ac:dyDescent="0.25">
      <c r="A1360" s="7">
        <v>0.54166666666666696</v>
      </c>
      <c r="B1360" s="11">
        <f t="shared" si="769"/>
        <v>0.13274336283185842</v>
      </c>
      <c r="C1360" s="10">
        <v>1695</v>
      </c>
      <c r="D1360" s="10">
        <v>1441</v>
      </c>
      <c r="E1360" s="14">
        <f t="shared" si="771"/>
        <v>140</v>
      </c>
      <c r="F1360" s="11">
        <f t="shared" si="770"/>
        <v>0.85014749262536871</v>
      </c>
      <c r="G1360" s="11">
        <f t="shared" si="772"/>
        <v>0.68571428571428572</v>
      </c>
      <c r="H1360" s="8">
        <v>1470</v>
      </c>
      <c r="I1360" s="15">
        <f t="shared" si="773"/>
        <v>102</v>
      </c>
      <c r="J1360" s="13">
        <v>0.88019999999999998</v>
      </c>
      <c r="K1360" s="13">
        <v>1</v>
      </c>
      <c r="L1360" s="7">
        <v>0.54166666666666696</v>
      </c>
      <c r="M1360" s="11">
        <f t="shared" si="774"/>
        <v>9.0972708187543744E-2</v>
      </c>
      <c r="N1360" s="10">
        <v>1429</v>
      </c>
      <c r="O1360" s="10">
        <v>1261</v>
      </c>
      <c r="P1360" s="14">
        <f t="shared" si="776"/>
        <v>104</v>
      </c>
      <c r="Q1360" s="11">
        <f t="shared" si="775"/>
        <v>0.88243526941917427</v>
      </c>
      <c r="R1360" s="11">
        <f t="shared" si="777"/>
        <v>0.63461538461538458</v>
      </c>
      <c r="S1360" s="8">
        <v>1299</v>
      </c>
      <c r="T1360" s="15">
        <f t="shared" si="778"/>
        <v>81</v>
      </c>
      <c r="U1360" s="13">
        <v>0.92310000000000003</v>
      </c>
      <c r="V1360" s="13">
        <v>0.83330000000000004</v>
      </c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</row>
    <row r="1361" spans="1:49" x14ac:dyDescent="0.25">
      <c r="A1361" s="7">
        <v>0.5625</v>
      </c>
      <c r="B1361" s="11">
        <f t="shared" si="769"/>
        <v>0.12349066959385291</v>
      </c>
      <c r="C1361" s="10">
        <v>1822</v>
      </c>
      <c r="D1361" s="10">
        <v>1547</v>
      </c>
      <c r="E1361" s="14">
        <f t="shared" si="771"/>
        <v>127</v>
      </c>
      <c r="F1361" s="11">
        <f t="shared" si="770"/>
        <v>0.84906695938529086</v>
      </c>
      <c r="G1361" s="11">
        <f t="shared" si="772"/>
        <v>0.83464566929133854</v>
      </c>
      <c r="H1361" s="8">
        <v>1597</v>
      </c>
      <c r="I1361" s="15">
        <f t="shared" si="773"/>
        <v>127</v>
      </c>
      <c r="J1361" s="13">
        <v>0.87570000000000003</v>
      </c>
      <c r="K1361" s="13">
        <v>1</v>
      </c>
      <c r="L1361" s="7">
        <v>0.5625</v>
      </c>
      <c r="M1361" s="11">
        <f t="shared" si="774"/>
        <v>9.1318327974276525E-2</v>
      </c>
      <c r="N1361" s="10">
        <v>1555</v>
      </c>
      <c r="O1361" s="10">
        <v>1373</v>
      </c>
      <c r="P1361" s="14">
        <f t="shared" si="776"/>
        <v>126</v>
      </c>
      <c r="Q1361" s="11">
        <f t="shared" si="775"/>
        <v>0.88295819935691322</v>
      </c>
      <c r="R1361" s="11">
        <f t="shared" si="777"/>
        <v>0.88888888888888884</v>
      </c>
      <c r="S1361" s="8">
        <v>1413</v>
      </c>
      <c r="T1361" s="15">
        <f t="shared" si="778"/>
        <v>114</v>
      </c>
      <c r="U1361" s="13">
        <v>0.92130000000000001</v>
      </c>
      <c r="V1361" s="13">
        <v>0.85709999999999997</v>
      </c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</row>
    <row r="1362" spans="1:49" x14ac:dyDescent="0.25">
      <c r="A1362" s="7">
        <v>0.58750000000000002</v>
      </c>
      <c r="B1362" s="11">
        <f t="shared" si="769"/>
        <v>0.12512218963831867</v>
      </c>
      <c r="C1362" s="10">
        <v>2046</v>
      </c>
      <c r="D1362" s="10">
        <v>1734</v>
      </c>
      <c r="E1362" s="14">
        <f t="shared" si="771"/>
        <v>224</v>
      </c>
      <c r="F1362" s="11">
        <f t="shared" si="770"/>
        <v>0.84750733137829914</v>
      </c>
      <c r="G1362" s="11">
        <f t="shared" si="772"/>
        <v>0.8348214285714286</v>
      </c>
      <c r="H1362" s="8">
        <v>1790</v>
      </c>
      <c r="I1362" s="15">
        <f t="shared" si="773"/>
        <v>193</v>
      </c>
      <c r="J1362" s="13">
        <v>0.86890000000000001</v>
      </c>
      <c r="K1362" s="13">
        <v>0.5</v>
      </c>
      <c r="L1362" s="7">
        <v>0.58333333333333337</v>
      </c>
      <c r="M1362" s="11">
        <f t="shared" si="774"/>
        <v>8.8149445417396374E-2</v>
      </c>
      <c r="N1362" s="10">
        <v>1713</v>
      </c>
      <c r="O1362" s="10">
        <v>1519</v>
      </c>
      <c r="P1362" s="14">
        <f t="shared" si="776"/>
        <v>158</v>
      </c>
      <c r="Q1362" s="11">
        <f t="shared" si="775"/>
        <v>0.88674839462930533</v>
      </c>
      <c r="R1362" s="11">
        <f t="shared" si="777"/>
        <v>0.92405063291139244</v>
      </c>
      <c r="S1362" s="8">
        <v>1562</v>
      </c>
      <c r="T1362" s="15">
        <f t="shared" si="778"/>
        <v>149</v>
      </c>
      <c r="U1362" s="13">
        <v>0.92520000000000002</v>
      </c>
      <c r="V1362" s="13">
        <f t="shared" ref="V1362:V1370" si="779">$AO$12</f>
        <v>0.9556</v>
      </c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</row>
    <row r="1363" spans="1:49" x14ac:dyDescent="0.25">
      <c r="A1363" s="7">
        <v>0.60625000000000007</v>
      </c>
      <c r="B1363" s="11">
        <f t="shared" si="769"/>
        <v>0.12210621879255561</v>
      </c>
      <c r="C1363" s="10">
        <v>2203</v>
      </c>
      <c r="D1363" s="10">
        <v>1878</v>
      </c>
      <c r="E1363" s="14">
        <f t="shared" si="771"/>
        <v>157</v>
      </c>
      <c r="F1363" s="11">
        <f t="shared" si="770"/>
        <v>0.85247389922832506</v>
      </c>
      <c r="G1363" s="11">
        <f t="shared" si="772"/>
        <v>0.91719745222929938</v>
      </c>
      <c r="H1363" s="8">
        <v>1934</v>
      </c>
      <c r="I1363" s="15">
        <f t="shared" si="773"/>
        <v>144</v>
      </c>
      <c r="J1363" s="13">
        <v>0.87609999999999999</v>
      </c>
      <c r="K1363" s="13">
        <v>0.5</v>
      </c>
      <c r="L1363" s="7">
        <v>0.60416666666666663</v>
      </c>
      <c r="M1363" s="11">
        <f t="shared" si="774"/>
        <v>9.8274960794563507E-2</v>
      </c>
      <c r="N1363" s="10">
        <v>1913</v>
      </c>
      <c r="O1363" s="10">
        <v>1675</v>
      </c>
      <c r="P1363" s="14">
        <f t="shared" si="776"/>
        <v>200</v>
      </c>
      <c r="Q1363" s="11">
        <f t="shared" si="775"/>
        <v>0.87558808154730794</v>
      </c>
      <c r="R1363" s="11">
        <f t="shared" si="777"/>
        <v>0.78</v>
      </c>
      <c r="S1363" s="8">
        <v>1725</v>
      </c>
      <c r="T1363" s="15">
        <f t="shared" si="778"/>
        <v>163</v>
      </c>
      <c r="U1363" s="13">
        <v>0.93489999999999995</v>
      </c>
      <c r="V1363" s="13">
        <f t="shared" si="779"/>
        <v>0.9556</v>
      </c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</row>
    <row r="1364" spans="1:49" x14ac:dyDescent="0.25">
      <c r="A1364" s="7">
        <v>0.625</v>
      </c>
      <c r="B1364" s="11">
        <f t="shared" si="769"/>
        <v>0.12876599257119273</v>
      </c>
      <c r="C1364" s="10">
        <v>2423</v>
      </c>
      <c r="D1364" s="10">
        <v>2052</v>
      </c>
      <c r="E1364" s="14">
        <f t="shared" si="771"/>
        <v>220</v>
      </c>
      <c r="F1364" s="11">
        <f t="shared" si="770"/>
        <v>0.84688402806438301</v>
      </c>
      <c r="G1364" s="11">
        <f t="shared" si="772"/>
        <v>0.79090909090909089</v>
      </c>
      <c r="H1364" s="8">
        <v>2111</v>
      </c>
      <c r="I1364" s="15">
        <f t="shared" si="773"/>
        <v>177</v>
      </c>
      <c r="J1364" s="13">
        <v>0.88360000000000005</v>
      </c>
      <c r="K1364" s="13">
        <v>0.66669999999999996</v>
      </c>
      <c r="L1364" s="7">
        <v>0.625</v>
      </c>
      <c r="M1364" s="11">
        <f t="shared" si="774"/>
        <v>9.0515166104959077E-2</v>
      </c>
      <c r="N1364" s="10">
        <v>2077</v>
      </c>
      <c r="O1364" s="10">
        <v>1839</v>
      </c>
      <c r="P1364" s="14">
        <f t="shared" si="776"/>
        <v>164</v>
      </c>
      <c r="Q1364" s="11">
        <f t="shared" si="775"/>
        <v>0.88541165142031775</v>
      </c>
      <c r="R1364" s="11">
        <f t="shared" si="777"/>
        <v>1</v>
      </c>
      <c r="S1364" s="8">
        <v>1889</v>
      </c>
      <c r="T1364" s="15">
        <f t="shared" si="778"/>
        <v>164</v>
      </c>
      <c r="U1364" s="13">
        <v>0.9375</v>
      </c>
      <c r="V1364" s="13">
        <f t="shared" si="779"/>
        <v>0.9556</v>
      </c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</row>
    <row r="1365" spans="1:49" x14ac:dyDescent="0.25">
      <c r="A1365" s="7">
        <v>0.64583333333333337</v>
      </c>
      <c r="B1365" s="11">
        <f t="shared" si="769"/>
        <v>0.14280415430267063</v>
      </c>
      <c r="C1365" s="10">
        <v>2696</v>
      </c>
      <c r="D1365" s="10">
        <v>2217</v>
      </c>
      <c r="E1365" s="14">
        <f t="shared" si="771"/>
        <v>273</v>
      </c>
      <c r="F1365" s="11">
        <f t="shared" si="770"/>
        <v>0.82232937685459939</v>
      </c>
      <c r="G1365" s="11">
        <f t="shared" si="772"/>
        <v>0.60439560439560436</v>
      </c>
      <c r="H1365" s="8">
        <v>2311</v>
      </c>
      <c r="I1365" s="15">
        <f t="shared" si="773"/>
        <v>200</v>
      </c>
      <c r="J1365" s="13">
        <v>0.88980000000000004</v>
      </c>
      <c r="K1365" s="13">
        <v>0.5</v>
      </c>
      <c r="L1365" s="7">
        <v>0.64583333333333337</v>
      </c>
      <c r="M1365" s="11">
        <f t="shared" si="774"/>
        <v>9.5363079615048113E-2</v>
      </c>
      <c r="N1365" s="10">
        <v>2286</v>
      </c>
      <c r="O1365" s="10">
        <v>2015</v>
      </c>
      <c r="P1365" s="14">
        <f t="shared" si="776"/>
        <v>209</v>
      </c>
      <c r="Q1365" s="11">
        <f t="shared" si="775"/>
        <v>0.88145231846019245</v>
      </c>
      <c r="R1365" s="11">
        <f t="shared" si="777"/>
        <v>0.84210526315789469</v>
      </c>
      <c r="S1365" s="8">
        <v>2068</v>
      </c>
      <c r="T1365" s="15">
        <f t="shared" si="778"/>
        <v>179</v>
      </c>
      <c r="U1365" s="13">
        <v>0.93879999999999997</v>
      </c>
      <c r="V1365" s="13">
        <f t="shared" si="779"/>
        <v>0.9556</v>
      </c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</row>
    <row r="1366" spans="1:49" x14ac:dyDescent="0.25">
      <c r="A1366" s="7">
        <v>0.66666666666666663</v>
      </c>
      <c r="B1366" s="11">
        <f t="shared" si="769"/>
        <v>0.150472334682861</v>
      </c>
      <c r="C1366" s="10">
        <v>2964</v>
      </c>
      <c r="D1366" s="10">
        <v>2394</v>
      </c>
      <c r="E1366" s="14">
        <f t="shared" si="771"/>
        <v>268</v>
      </c>
      <c r="F1366" s="11">
        <f t="shared" si="770"/>
        <v>0.80769230769230771</v>
      </c>
      <c r="G1366" s="11">
        <f t="shared" si="772"/>
        <v>0.66044776119402981</v>
      </c>
      <c r="H1366" s="8">
        <v>2518</v>
      </c>
      <c r="I1366" s="15">
        <f t="shared" si="773"/>
        <v>207</v>
      </c>
      <c r="J1366" s="13">
        <v>0.89710000000000001</v>
      </c>
      <c r="K1366" s="13">
        <v>0.6</v>
      </c>
      <c r="L1366" s="7">
        <v>0.66666666666666663</v>
      </c>
      <c r="M1366" s="11">
        <f t="shared" si="774"/>
        <v>0.10634920634920635</v>
      </c>
      <c r="N1366" s="10">
        <v>2520</v>
      </c>
      <c r="O1366" s="10">
        <v>2179</v>
      </c>
      <c r="P1366" s="14">
        <f t="shared" si="776"/>
        <v>234</v>
      </c>
      <c r="Q1366" s="11">
        <f t="shared" si="775"/>
        <v>0.86468253968253972</v>
      </c>
      <c r="R1366" s="11">
        <f t="shared" si="777"/>
        <v>0.70085470085470081</v>
      </c>
      <c r="S1366" s="8">
        <v>2252</v>
      </c>
      <c r="T1366" s="15">
        <f t="shared" si="778"/>
        <v>184</v>
      </c>
      <c r="U1366" s="13">
        <v>0.93149999999999999</v>
      </c>
      <c r="V1366" s="13">
        <f t="shared" si="779"/>
        <v>0.9556</v>
      </c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</row>
    <row r="1367" spans="1:49" x14ac:dyDescent="0.25">
      <c r="A1367" s="7">
        <v>0.6875</v>
      </c>
      <c r="B1367" s="11">
        <f t="shared" si="769"/>
        <v>0.14321608040201006</v>
      </c>
      <c r="C1367" s="10">
        <v>3184</v>
      </c>
      <c r="D1367" s="10">
        <v>2604</v>
      </c>
      <c r="E1367" s="14">
        <f t="shared" si="771"/>
        <v>220</v>
      </c>
      <c r="F1367" s="11">
        <f t="shared" si="770"/>
        <v>0.81783919597989951</v>
      </c>
      <c r="G1367" s="11">
        <f t="shared" si="772"/>
        <v>0.95454545454545459</v>
      </c>
      <c r="H1367" s="8">
        <v>2728</v>
      </c>
      <c r="I1367" s="15">
        <f t="shared" si="773"/>
        <v>210</v>
      </c>
      <c r="J1367" s="13">
        <v>0.90239999999999998</v>
      </c>
      <c r="K1367" s="13">
        <v>0.6</v>
      </c>
      <c r="L1367" s="7">
        <v>0.6875</v>
      </c>
      <c r="M1367" s="11">
        <f t="shared" si="774"/>
        <v>0.11893469536665451</v>
      </c>
      <c r="N1367" s="10">
        <v>2741</v>
      </c>
      <c r="O1367" s="10">
        <v>2337</v>
      </c>
      <c r="P1367" s="14">
        <f t="shared" si="776"/>
        <v>221</v>
      </c>
      <c r="Q1367" s="11">
        <f t="shared" si="775"/>
        <v>0.85260853703028094</v>
      </c>
      <c r="R1367" s="11">
        <f t="shared" si="777"/>
        <v>0.71493212669683259</v>
      </c>
      <c r="S1367" s="8">
        <v>2415</v>
      </c>
      <c r="T1367" s="15">
        <f t="shared" si="778"/>
        <v>163</v>
      </c>
      <c r="U1367" s="13">
        <v>0.94020000000000004</v>
      </c>
      <c r="V1367" s="13">
        <f t="shared" si="779"/>
        <v>0.9556</v>
      </c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</row>
    <row r="1368" spans="1:49" x14ac:dyDescent="0.25">
      <c r="A1368" s="7">
        <v>0.71388888888888891</v>
      </c>
      <c r="B1368" s="11">
        <f t="shared" si="769"/>
        <v>0.14422518862449216</v>
      </c>
      <c r="C1368" s="10">
        <v>3446</v>
      </c>
      <c r="D1368" s="10">
        <v>2818</v>
      </c>
      <c r="E1368" s="14">
        <f t="shared" si="771"/>
        <v>262</v>
      </c>
      <c r="F1368" s="11">
        <f t="shared" si="770"/>
        <v>0.81775972141613462</v>
      </c>
      <c r="G1368" s="11">
        <f t="shared" si="772"/>
        <v>0.81679389312977102</v>
      </c>
      <c r="H1368" s="8">
        <v>2949</v>
      </c>
      <c r="I1368" s="15">
        <f t="shared" si="773"/>
        <v>221</v>
      </c>
      <c r="J1368" s="13">
        <v>0.89939999999999998</v>
      </c>
      <c r="K1368" s="13">
        <v>0.6</v>
      </c>
      <c r="L1368" s="7">
        <v>0.70833333333333337</v>
      </c>
      <c r="M1368" s="11">
        <f t="shared" si="774"/>
        <v>0.11794697484704283</v>
      </c>
      <c r="N1368" s="10">
        <v>2942</v>
      </c>
      <c r="O1368" s="10">
        <v>2497</v>
      </c>
      <c r="P1368" s="14">
        <f t="shared" si="776"/>
        <v>201</v>
      </c>
      <c r="Q1368" s="11">
        <f t="shared" si="775"/>
        <v>0.84874235214140037</v>
      </c>
      <c r="R1368" s="11">
        <f t="shared" si="777"/>
        <v>0.79601990049751248</v>
      </c>
      <c r="S1368" s="8">
        <v>2595</v>
      </c>
      <c r="T1368" s="15">
        <f t="shared" si="778"/>
        <v>180</v>
      </c>
      <c r="U1368" s="13">
        <v>0.94440000000000002</v>
      </c>
      <c r="V1368" s="13">
        <f t="shared" si="779"/>
        <v>0.9556</v>
      </c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</row>
    <row r="1369" spans="1:49" x14ac:dyDescent="0.25">
      <c r="A1369" s="7">
        <v>0.72916666666666663</v>
      </c>
      <c r="B1369" s="11">
        <f t="shared" si="769"/>
        <v>0.14570637119113575</v>
      </c>
      <c r="C1369" s="10">
        <v>3610</v>
      </c>
      <c r="D1369" s="10">
        <v>2950</v>
      </c>
      <c r="E1369" s="14">
        <f t="shared" si="771"/>
        <v>164</v>
      </c>
      <c r="F1369" s="11">
        <f t="shared" si="770"/>
        <v>0.81717451523545703</v>
      </c>
      <c r="G1369" s="11">
        <f t="shared" si="772"/>
        <v>0.80487804878048785</v>
      </c>
      <c r="H1369" s="8">
        <v>3084</v>
      </c>
      <c r="I1369" s="15">
        <f t="shared" si="773"/>
        <v>135</v>
      </c>
      <c r="J1369" s="13">
        <v>0.90400000000000003</v>
      </c>
      <c r="K1369" s="13">
        <v>0.57140000000000002</v>
      </c>
      <c r="L1369" s="7">
        <v>0.72916666666666663</v>
      </c>
      <c r="M1369" s="11">
        <f t="shared" si="774"/>
        <v>0.11577934573444516</v>
      </c>
      <c r="N1369" s="10">
        <v>3118</v>
      </c>
      <c r="O1369" s="10">
        <v>2657</v>
      </c>
      <c r="P1369" s="14">
        <f t="shared" si="776"/>
        <v>176</v>
      </c>
      <c r="Q1369" s="11">
        <f t="shared" si="775"/>
        <v>0.85214881334188586</v>
      </c>
      <c r="R1369" s="11">
        <f t="shared" si="777"/>
        <v>0.90909090909090906</v>
      </c>
      <c r="S1369" s="8">
        <v>2757</v>
      </c>
      <c r="T1369" s="15">
        <f t="shared" si="778"/>
        <v>162</v>
      </c>
      <c r="U1369" s="13">
        <v>0.9476</v>
      </c>
      <c r="V1369" s="13">
        <f t="shared" si="779"/>
        <v>0.9556</v>
      </c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</row>
    <row r="1370" spans="1:49" x14ac:dyDescent="0.25">
      <c r="A1370" s="7">
        <v>0.75</v>
      </c>
      <c r="B1370" s="11">
        <f t="shared" si="769"/>
        <v>0.14518716577540106</v>
      </c>
      <c r="C1370" s="10">
        <v>3740</v>
      </c>
      <c r="D1370" s="10">
        <v>3044</v>
      </c>
      <c r="E1370" s="14">
        <f t="shared" si="771"/>
        <v>130</v>
      </c>
      <c r="F1370" s="11">
        <f t="shared" si="770"/>
        <v>0.81390374331550797</v>
      </c>
      <c r="G1370" s="11">
        <f t="shared" si="772"/>
        <v>0.72307692307692306</v>
      </c>
      <c r="H1370" s="8">
        <v>3197</v>
      </c>
      <c r="I1370" s="15">
        <f t="shared" si="773"/>
        <v>113</v>
      </c>
      <c r="J1370" s="13">
        <v>0.90769999999999995</v>
      </c>
      <c r="K1370" s="13">
        <v>0.625</v>
      </c>
      <c r="L1370" s="7">
        <v>0.75</v>
      </c>
      <c r="M1370" s="11">
        <f t="shared" si="774"/>
        <v>0.12169312169312169</v>
      </c>
      <c r="N1370" s="10">
        <v>3213</v>
      </c>
      <c r="O1370" s="10">
        <v>2721</v>
      </c>
      <c r="P1370" s="14">
        <f t="shared" si="776"/>
        <v>95</v>
      </c>
      <c r="Q1370" s="11">
        <f t="shared" si="775"/>
        <v>0.8468720821661998</v>
      </c>
      <c r="R1370" s="11">
        <f t="shared" si="777"/>
        <v>0.67368421052631577</v>
      </c>
      <c r="S1370" s="8">
        <v>2822</v>
      </c>
      <c r="T1370" s="15">
        <f t="shared" si="778"/>
        <v>65</v>
      </c>
      <c r="U1370" s="13">
        <v>0.94810000000000005</v>
      </c>
      <c r="V1370" s="13">
        <f t="shared" si="779"/>
        <v>0.9556</v>
      </c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</row>
    <row r="1371" spans="1:49" x14ac:dyDescent="0.25">
      <c r="A1371" s="18"/>
      <c r="B1371" s="18"/>
      <c r="C1371" s="18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</row>
    <row r="1372" spans="1:49" x14ac:dyDescent="0.25">
      <c r="A1372" s="18"/>
      <c r="B1372" s="18"/>
      <c r="C1372" s="18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</row>
    <row r="1373" spans="1:49" x14ac:dyDescent="0.25">
      <c r="A1373" s="35">
        <v>43840</v>
      </c>
      <c r="B1373" s="36"/>
      <c r="C1373" s="36"/>
      <c r="D1373" s="36"/>
      <c r="E1373" s="36"/>
      <c r="F1373" s="36"/>
      <c r="G1373" s="37"/>
      <c r="H1373" s="17"/>
      <c r="I1373" s="17"/>
      <c r="J1373" s="17"/>
      <c r="K1373" s="17"/>
      <c r="L1373" s="35">
        <v>43841</v>
      </c>
      <c r="M1373" s="36"/>
      <c r="N1373" s="36"/>
      <c r="O1373" s="36"/>
      <c r="P1373" s="36"/>
      <c r="Q1373" s="36"/>
      <c r="R1373" s="37"/>
      <c r="S1373" s="17"/>
      <c r="T1373" s="17"/>
      <c r="U1373" s="17"/>
      <c r="V1373" s="17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</row>
    <row r="1374" spans="1:49" ht="36" x14ac:dyDescent="0.25">
      <c r="A1374" s="38" t="s">
        <v>79</v>
      </c>
      <c r="B1374" s="39"/>
      <c r="C1374" s="39"/>
      <c r="D1374" s="39"/>
      <c r="E1374" s="39"/>
      <c r="F1374" s="39"/>
      <c r="G1374" s="40"/>
      <c r="H1374" s="18"/>
      <c r="I1374" s="18"/>
      <c r="J1374" s="18"/>
      <c r="K1374" s="18"/>
      <c r="L1374" s="38" t="s">
        <v>72</v>
      </c>
      <c r="M1374" s="39"/>
      <c r="N1374" s="39"/>
      <c r="O1374" s="39"/>
      <c r="P1374" s="39"/>
      <c r="Q1374" s="39"/>
      <c r="R1374" s="40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</row>
    <row r="1375" spans="1:49" x14ac:dyDescent="0.25">
      <c r="A1375" s="9" t="s">
        <v>0</v>
      </c>
      <c r="B1375" s="16" t="s">
        <v>70</v>
      </c>
      <c r="C1375" s="9" t="s">
        <v>1</v>
      </c>
      <c r="D1375" s="9" t="s">
        <v>2</v>
      </c>
      <c r="E1375" s="9" t="s">
        <v>3</v>
      </c>
      <c r="F1375" s="9" t="s">
        <v>4</v>
      </c>
      <c r="G1375" s="9" t="s">
        <v>5</v>
      </c>
      <c r="H1375" s="6" t="s">
        <v>6</v>
      </c>
      <c r="I1375" s="9" t="s">
        <v>7</v>
      </c>
      <c r="J1375" s="9" t="s">
        <v>8</v>
      </c>
      <c r="K1375" s="9" t="s">
        <v>71</v>
      </c>
      <c r="L1375" s="9" t="s">
        <v>0</v>
      </c>
      <c r="M1375" s="16" t="s">
        <v>70</v>
      </c>
      <c r="N1375" s="9" t="s">
        <v>1</v>
      </c>
      <c r="O1375" s="9" t="s">
        <v>2</v>
      </c>
      <c r="P1375" s="9" t="s">
        <v>3</v>
      </c>
      <c r="Q1375" s="9" t="s">
        <v>4</v>
      </c>
      <c r="R1375" s="9" t="s">
        <v>5</v>
      </c>
      <c r="S1375" s="6" t="s">
        <v>6</v>
      </c>
      <c r="T1375" s="9" t="s">
        <v>7</v>
      </c>
      <c r="U1375" s="9" t="s">
        <v>8</v>
      </c>
      <c r="V1375" s="9" t="s">
        <v>71</v>
      </c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</row>
    <row r="1376" spans="1:49" x14ac:dyDescent="0.25">
      <c r="A1376" s="7">
        <v>0.39583333333333331</v>
      </c>
      <c r="B1376" s="11">
        <f>(C1376-H1376)/C1376</f>
        <v>0</v>
      </c>
      <c r="C1376" s="10">
        <v>150</v>
      </c>
      <c r="D1376" s="10">
        <v>150</v>
      </c>
      <c r="E1376" s="10">
        <f>C1376</f>
        <v>150</v>
      </c>
      <c r="F1376" s="11">
        <f>D1376/C1376</f>
        <v>1</v>
      </c>
      <c r="G1376" s="12">
        <f>D1376/E1376</f>
        <v>1</v>
      </c>
      <c r="H1376" s="8">
        <v>150</v>
      </c>
      <c r="I1376" s="15">
        <v>150</v>
      </c>
      <c r="J1376" s="13">
        <v>1</v>
      </c>
      <c r="K1376" s="13" t="s">
        <v>74</v>
      </c>
      <c r="L1376" s="7">
        <v>0.39583333333333331</v>
      </c>
      <c r="M1376" s="11">
        <f>(N1376-S1376)/N1376</f>
        <v>0</v>
      </c>
      <c r="N1376" s="10">
        <v>66</v>
      </c>
      <c r="O1376" s="10">
        <v>66</v>
      </c>
      <c r="P1376" s="10">
        <v>66</v>
      </c>
      <c r="Q1376" s="11">
        <f>O1376/N1376</f>
        <v>1</v>
      </c>
      <c r="R1376" s="12">
        <f>O1376/P1376</f>
        <v>1</v>
      </c>
      <c r="S1376" s="8">
        <v>66</v>
      </c>
      <c r="T1376" s="15">
        <f>S1376</f>
        <v>66</v>
      </c>
      <c r="U1376" s="13">
        <v>1</v>
      </c>
      <c r="V1376" s="13" t="s">
        <v>74</v>
      </c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</row>
    <row r="1377" spans="1:49" x14ac:dyDescent="0.25">
      <c r="A1377" s="7">
        <v>0.41666666666666669</v>
      </c>
      <c r="B1377" s="11">
        <f t="shared" ref="B1377:B1385" si="780">(C1377-H1377)/C1377</f>
        <v>2.2099447513812154E-2</v>
      </c>
      <c r="C1377" s="10">
        <v>362</v>
      </c>
      <c r="D1377" s="10">
        <v>354</v>
      </c>
      <c r="E1377" s="14">
        <f>C1377-C1376</f>
        <v>212</v>
      </c>
      <c r="F1377" s="11">
        <f t="shared" ref="F1377:F1385" si="781">D1377/C1377</f>
        <v>0.97790055248618779</v>
      </c>
      <c r="G1377" s="11">
        <f>(D1377-D1376)/E1377</f>
        <v>0.96226415094339623</v>
      </c>
      <c r="H1377" s="8">
        <v>354</v>
      </c>
      <c r="I1377" s="15">
        <f t="shared" ref="I1377:I1385" si="782">H1377-H1376</f>
        <v>204</v>
      </c>
      <c r="J1377" s="13">
        <v>1</v>
      </c>
      <c r="K1377" s="13">
        <v>1</v>
      </c>
      <c r="L1377" s="7">
        <v>0.41666666666666669</v>
      </c>
      <c r="M1377" s="11">
        <f t="shared" ref="M1377:M1393" si="783">(N1377-S1377)/N1377</f>
        <v>1.1904761904761904E-2</v>
      </c>
      <c r="N1377" s="10">
        <v>168</v>
      </c>
      <c r="O1377" s="10">
        <v>166</v>
      </c>
      <c r="P1377" s="14">
        <f>N1377-N1376</f>
        <v>102</v>
      </c>
      <c r="Q1377" s="11">
        <f t="shared" ref="Q1377:Q1393" si="784">O1377/N1377</f>
        <v>0.98809523809523814</v>
      </c>
      <c r="R1377" s="11">
        <f>(O1377-O1376)/P1377</f>
        <v>0.98039215686274506</v>
      </c>
      <c r="S1377" s="8">
        <v>166</v>
      </c>
      <c r="T1377" s="15">
        <f>S1377-S1376</f>
        <v>100</v>
      </c>
      <c r="U1377" s="13">
        <v>1</v>
      </c>
      <c r="V1377" s="13">
        <v>1</v>
      </c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</row>
    <row r="1378" spans="1:49" x14ac:dyDescent="0.25">
      <c r="A1378" s="7">
        <v>0.4375</v>
      </c>
      <c r="B1378" s="11">
        <f t="shared" si="780"/>
        <v>4.2124542124542128E-2</v>
      </c>
      <c r="C1378" s="10">
        <v>546</v>
      </c>
      <c r="D1378" s="10">
        <v>520</v>
      </c>
      <c r="E1378" s="14">
        <f t="shared" ref="E1378:E1385" si="785">C1378-C1377</f>
        <v>184</v>
      </c>
      <c r="F1378" s="11">
        <f t="shared" si="781"/>
        <v>0.95238095238095233</v>
      </c>
      <c r="G1378" s="11">
        <f t="shared" ref="G1378:G1385" si="786">(D1378-D1377)/E1378</f>
        <v>0.90217391304347827</v>
      </c>
      <c r="H1378" s="8">
        <v>523</v>
      </c>
      <c r="I1378" s="15">
        <f t="shared" si="782"/>
        <v>169</v>
      </c>
      <c r="J1378" s="13">
        <v>1</v>
      </c>
      <c r="K1378" s="13">
        <v>1</v>
      </c>
      <c r="L1378" s="7">
        <v>0.4375</v>
      </c>
      <c r="M1378" s="11">
        <f t="shared" si="783"/>
        <v>1.1111111111111112E-2</v>
      </c>
      <c r="N1378" s="10">
        <v>270</v>
      </c>
      <c r="O1378" s="10">
        <v>267</v>
      </c>
      <c r="P1378" s="14">
        <f t="shared" ref="P1378:P1393" si="787">N1378-N1377</f>
        <v>102</v>
      </c>
      <c r="Q1378" s="11">
        <f t="shared" si="784"/>
        <v>0.98888888888888893</v>
      </c>
      <c r="R1378" s="11">
        <f t="shared" ref="R1378:R1393" si="788">(O1378-O1377)/P1378</f>
        <v>0.99019607843137258</v>
      </c>
      <c r="S1378" s="8">
        <v>267</v>
      </c>
      <c r="T1378" s="15">
        <f t="shared" ref="T1378:T1393" si="789">S1378-S1377</f>
        <v>101</v>
      </c>
      <c r="U1378" s="13">
        <v>1</v>
      </c>
      <c r="V1378" s="13">
        <v>1</v>
      </c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</row>
    <row r="1379" spans="1:49" x14ac:dyDescent="0.25">
      <c r="A1379" s="7">
        <v>0.45833333333333298</v>
      </c>
      <c r="B1379" s="11">
        <f t="shared" si="780"/>
        <v>5.7029177718832889E-2</v>
      </c>
      <c r="C1379" s="10">
        <v>754</v>
      </c>
      <c r="D1379" s="10">
        <v>707</v>
      </c>
      <c r="E1379" s="14">
        <f t="shared" si="785"/>
        <v>208</v>
      </c>
      <c r="F1379" s="11">
        <f t="shared" si="781"/>
        <v>0.93766578249336874</v>
      </c>
      <c r="G1379" s="11">
        <f t="shared" si="786"/>
        <v>0.89903846153846156</v>
      </c>
      <c r="H1379" s="8">
        <v>711</v>
      </c>
      <c r="I1379" s="15">
        <f t="shared" si="782"/>
        <v>188</v>
      </c>
      <c r="J1379" s="13">
        <v>0.98309999999999997</v>
      </c>
      <c r="K1379" s="13">
        <v>1</v>
      </c>
      <c r="L1379" s="7">
        <v>0.45833333333333298</v>
      </c>
      <c r="M1379" s="11">
        <f t="shared" si="783"/>
        <v>6.8126520681265207E-2</v>
      </c>
      <c r="N1379" s="10">
        <v>411</v>
      </c>
      <c r="O1379" s="10">
        <v>381</v>
      </c>
      <c r="P1379" s="14">
        <f t="shared" si="787"/>
        <v>141</v>
      </c>
      <c r="Q1379" s="11">
        <f t="shared" si="784"/>
        <v>0.92700729927007297</v>
      </c>
      <c r="R1379" s="11">
        <f t="shared" si="788"/>
        <v>0.80851063829787229</v>
      </c>
      <c r="S1379" s="8">
        <v>383</v>
      </c>
      <c r="T1379" s="15">
        <f t="shared" si="789"/>
        <v>116</v>
      </c>
      <c r="U1379" s="13">
        <v>0.96</v>
      </c>
      <c r="V1379" s="13">
        <v>1</v>
      </c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</row>
    <row r="1380" spans="1:49" x14ac:dyDescent="0.25">
      <c r="A1380" s="7">
        <v>0.47916666666666669</v>
      </c>
      <c r="B1380" s="11">
        <f t="shared" si="780"/>
        <v>5.9071729957805907E-2</v>
      </c>
      <c r="C1380" s="10">
        <v>948</v>
      </c>
      <c r="D1380" s="10">
        <v>886</v>
      </c>
      <c r="E1380" s="14">
        <f t="shared" si="785"/>
        <v>194</v>
      </c>
      <c r="F1380" s="11">
        <f t="shared" si="781"/>
        <v>0.93459915611814348</v>
      </c>
      <c r="G1380" s="11">
        <f t="shared" si="786"/>
        <v>0.92268041237113407</v>
      </c>
      <c r="H1380" s="8">
        <v>892</v>
      </c>
      <c r="I1380" s="15">
        <f t="shared" si="782"/>
        <v>181</v>
      </c>
      <c r="J1380" s="13">
        <v>0.95179999999999998</v>
      </c>
      <c r="K1380" s="13">
        <v>1</v>
      </c>
      <c r="L1380" s="7">
        <v>0.47916666666666669</v>
      </c>
      <c r="M1380" s="11">
        <f t="shared" si="783"/>
        <v>9.5238095238095233E-2</v>
      </c>
      <c r="N1380" s="10">
        <v>546</v>
      </c>
      <c r="O1380" s="10">
        <v>492</v>
      </c>
      <c r="P1380" s="14">
        <f t="shared" si="787"/>
        <v>135</v>
      </c>
      <c r="Q1380" s="11">
        <f t="shared" si="784"/>
        <v>0.90109890109890112</v>
      </c>
      <c r="R1380" s="11">
        <f t="shared" si="788"/>
        <v>0.82222222222222219</v>
      </c>
      <c r="S1380" s="8">
        <v>494</v>
      </c>
      <c r="T1380" s="15">
        <f t="shared" si="789"/>
        <v>111</v>
      </c>
      <c r="U1380" s="13">
        <v>0.93420000000000003</v>
      </c>
      <c r="V1380" s="13">
        <v>1</v>
      </c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</row>
    <row r="1381" spans="1:49" x14ac:dyDescent="0.25">
      <c r="A1381" s="7">
        <v>0.5</v>
      </c>
      <c r="B1381" s="11">
        <f t="shared" si="780"/>
        <v>7.5287865367581933E-2</v>
      </c>
      <c r="C1381" s="10">
        <v>1129</v>
      </c>
      <c r="D1381" s="10">
        <v>1030</v>
      </c>
      <c r="E1381" s="14">
        <f t="shared" si="785"/>
        <v>181</v>
      </c>
      <c r="F1381" s="11">
        <f t="shared" si="781"/>
        <v>0.912311780336581</v>
      </c>
      <c r="G1381" s="11">
        <f t="shared" si="786"/>
        <v>0.79558011049723754</v>
      </c>
      <c r="H1381" s="8">
        <v>1044</v>
      </c>
      <c r="I1381" s="15">
        <f t="shared" si="782"/>
        <v>152</v>
      </c>
      <c r="J1381" s="13">
        <v>0.92</v>
      </c>
      <c r="K1381" s="13">
        <v>1</v>
      </c>
      <c r="L1381" s="7">
        <v>0.5</v>
      </c>
      <c r="M1381" s="11">
        <f t="shared" si="783"/>
        <v>0.14427157001414428</v>
      </c>
      <c r="N1381" s="10">
        <v>707</v>
      </c>
      <c r="O1381" s="10">
        <v>593</v>
      </c>
      <c r="P1381" s="14">
        <f t="shared" si="787"/>
        <v>161</v>
      </c>
      <c r="Q1381" s="11">
        <f t="shared" si="784"/>
        <v>0.83875530410183874</v>
      </c>
      <c r="R1381" s="11">
        <f t="shared" si="788"/>
        <v>0.62732919254658381</v>
      </c>
      <c r="S1381" s="8">
        <v>605</v>
      </c>
      <c r="T1381" s="15">
        <f t="shared" si="789"/>
        <v>111</v>
      </c>
      <c r="U1381" s="13">
        <v>0.92220000000000002</v>
      </c>
      <c r="V1381" s="13">
        <v>1</v>
      </c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</row>
    <row r="1382" spans="1:49" x14ac:dyDescent="0.25">
      <c r="A1382" s="7">
        <v>0.52083333333333337</v>
      </c>
      <c r="B1382" s="11">
        <f t="shared" si="780"/>
        <v>7.6677316293929709E-2</v>
      </c>
      <c r="C1382" s="10">
        <v>1252</v>
      </c>
      <c r="D1382" s="10">
        <v>1141</v>
      </c>
      <c r="E1382" s="14">
        <f t="shared" si="785"/>
        <v>123</v>
      </c>
      <c r="F1382" s="11">
        <f t="shared" si="781"/>
        <v>0.91134185303514381</v>
      </c>
      <c r="G1382" s="11">
        <f t="shared" si="786"/>
        <v>0.90243902439024393</v>
      </c>
      <c r="H1382" s="8">
        <v>1156</v>
      </c>
      <c r="I1382" s="15">
        <f t="shared" si="782"/>
        <v>112</v>
      </c>
      <c r="J1382" s="13">
        <v>0.92520000000000002</v>
      </c>
      <c r="K1382" s="13">
        <v>1</v>
      </c>
      <c r="L1382" s="7">
        <v>0.52083333333333337</v>
      </c>
      <c r="M1382" s="11">
        <f t="shared" si="783"/>
        <v>0.14687882496940025</v>
      </c>
      <c r="N1382" s="10">
        <v>817</v>
      </c>
      <c r="O1382" s="10">
        <v>682</v>
      </c>
      <c r="P1382" s="14">
        <f t="shared" si="787"/>
        <v>110</v>
      </c>
      <c r="Q1382" s="11">
        <f t="shared" si="784"/>
        <v>0.83476132190942476</v>
      </c>
      <c r="R1382" s="11">
        <f t="shared" si="788"/>
        <v>0.80909090909090908</v>
      </c>
      <c r="S1382" s="8">
        <v>697</v>
      </c>
      <c r="T1382" s="15">
        <f t="shared" si="789"/>
        <v>92</v>
      </c>
      <c r="U1382" s="13">
        <v>0.85850000000000004</v>
      </c>
      <c r="V1382" s="13">
        <v>1</v>
      </c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</row>
    <row r="1383" spans="1:49" x14ac:dyDescent="0.25">
      <c r="A1383" s="7">
        <v>0.54166666666666696</v>
      </c>
      <c r="B1383" s="11">
        <f t="shared" si="780"/>
        <v>8.4953203743700509E-2</v>
      </c>
      <c r="C1383" s="10">
        <v>1389</v>
      </c>
      <c r="D1383" s="10">
        <v>1253</v>
      </c>
      <c r="E1383" s="14">
        <f t="shared" si="785"/>
        <v>137</v>
      </c>
      <c r="F1383" s="11">
        <f t="shared" si="781"/>
        <v>0.90208783297336215</v>
      </c>
      <c r="G1383" s="11">
        <f t="shared" si="786"/>
        <v>0.81751824817518248</v>
      </c>
      <c r="H1383" s="8">
        <v>1271</v>
      </c>
      <c r="I1383" s="15">
        <f t="shared" si="782"/>
        <v>115</v>
      </c>
      <c r="J1383" s="13">
        <v>0.93330000000000002</v>
      </c>
      <c r="K1383" s="13">
        <v>1</v>
      </c>
      <c r="L1383" s="7">
        <v>0.54166666666666696</v>
      </c>
      <c r="M1383" s="11">
        <f t="shared" si="783"/>
        <v>0.16230936819172112</v>
      </c>
      <c r="N1383" s="10">
        <v>918</v>
      </c>
      <c r="O1383" s="10">
        <v>748</v>
      </c>
      <c r="P1383" s="14">
        <f t="shared" si="787"/>
        <v>101</v>
      </c>
      <c r="Q1383" s="11">
        <f t="shared" si="784"/>
        <v>0.81481481481481477</v>
      </c>
      <c r="R1383" s="11">
        <f t="shared" si="788"/>
        <v>0.65346534653465349</v>
      </c>
      <c r="S1383" s="8">
        <v>769</v>
      </c>
      <c r="T1383" s="15">
        <f t="shared" si="789"/>
        <v>72</v>
      </c>
      <c r="U1383" s="13">
        <v>0.80169999999999997</v>
      </c>
      <c r="V1383" s="13">
        <v>1</v>
      </c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</row>
    <row r="1384" spans="1:49" x14ac:dyDescent="0.25">
      <c r="A1384" s="7">
        <v>0.5625</v>
      </c>
      <c r="B1384" s="11">
        <f t="shared" si="780"/>
        <v>9.5332018408941482E-2</v>
      </c>
      <c r="C1384" s="10">
        <v>1521</v>
      </c>
      <c r="D1384" s="10">
        <v>1355</v>
      </c>
      <c r="E1384" s="14">
        <f t="shared" si="785"/>
        <v>132</v>
      </c>
      <c r="F1384" s="11">
        <f t="shared" si="781"/>
        <v>0.89086127547666005</v>
      </c>
      <c r="G1384" s="11">
        <f t="shared" si="786"/>
        <v>0.77272727272727271</v>
      </c>
      <c r="H1384" s="8">
        <v>1376</v>
      </c>
      <c r="I1384" s="15">
        <f t="shared" si="782"/>
        <v>105</v>
      </c>
      <c r="J1384" s="13">
        <v>0.93700000000000006</v>
      </c>
      <c r="K1384" s="13">
        <v>1</v>
      </c>
      <c r="L1384" s="7">
        <v>0.5625</v>
      </c>
      <c r="M1384" s="11">
        <f t="shared" si="783"/>
        <v>0.15239043824701196</v>
      </c>
      <c r="N1384" s="10">
        <v>1004</v>
      </c>
      <c r="O1384" s="10">
        <v>827</v>
      </c>
      <c r="P1384" s="14">
        <f t="shared" si="787"/>
        <v>86</v>
      </c>
      <c r="Q1384" s="11">
        <f t="shared" si="784"/>
        <v>0.82370517928286857</v>
      </c>
      <c r="R1384" s="11">
        <f t="shared" si="788"/>
        <v>0.91860465116279066</v>
      </c>
      <c r="S1384" s="8">
        <v>851</v>
      </c>
      <c r="T1384" s="15">
        <f t="shared" si="789"/>
        <v>82</v>
      </c>
      <c r="U1384" s="13">
        <v>0.7984</v>
      </c>
      <c r="V1384" s="13">
        <v>1</v>
      </c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</row>
    <row r="1385" spans="1:49" x14ac:dyDescent="0.25">
      <c r="A1385" s="7">
        <v>0.58333333333333337</v>
      </c>
      <c r="B1385" s="11">
        <f t="shared" si="780"/>
        <v>9.1073582629674313E-2</v>
      </c>
      <c r="C1385" s="10">
        <v>1658</v>
      </c>
      <c r="D1385" s="10">
        <v>1485</v>
      </c>
      <c r="E1385" s="14">
        <f t="shared" si="785"/>
        <v>137</v>
      </c>
      <c r="F1385" s="11">
        <f t="shared" si="781"/>
        <v>0.89565741857659831</v>
      </c>
      <c r="G1385" s="11">
        <f t="shared" si="786"/>
        <v>0.94890510948905105</v>
      </c>
      <c r="H1385" s="8">
        <v>1507</v>
      </c>
      <c r="I1385" s="15">
        <f t="shared" si="782"/>
        <v>131</v>
      </c>
      <c r="J1385" s="13">
        <v>0.94159999999999999</v>
      </c>
      <c r="K1385" s="13">
        <v>1</v>
      </c>
      <c r="L1385" s="7">
        <v>0.58333333333333337</v>
      </c>
      <c r="M1385" s="11">
        <f t="shared" si="783"/>
        <v>0.15748031496062992</v>
      </c>
      <c r="N1385" s="10">
        <v>1143</v>
      </c>
      <c r="O1385" s="10">
        <v>938</v>
      </c>
      <c r="P1385" s="14">
        <f t="shared" si="787"/>
        <v>139</v>
      </c>
      <c r="Q1385" s="11">
        <f t="shared" si="784"/>
        <v>0.82064741907261596</v>
      </c>
      <c r="R1385" s="11">
        <f t="shared" si="788"/>
        <v>0.79856115107913672</v>
      </c>
      <c r="S1385" s="8">
        <v>963</v>
      </c>
      <c r="T1385" s="15">
        <f t="shared" si="789"/>
        <v>112</v>
      </c>
      <c r="U1385" s="13">
        <v>0.78669999999999995</v>
      </c>
      <c r="V1385" s="13">
        <v>1</v>
      </c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</row>
    <row r="1386" spans="1:49" x14ac:dyDescent="0.25">
      <c r="A1386" s="7">
        <v>0.60416666666666663</v>
      </c>
      <c r="B1386" s="11">
        <v>9.865229110512129E-2</v>
      </c>
      <c r="C1386" s="10">
        <v>1855</v>
      </c>
      <c r="D1386" s="10">
        <v>1649</v>
      </c>
      <c r="E1386" s="14">
        <v>197</v>
      </c>
      <c r="F1386" s="11">
        <v>0.88894878706199465</v>
      </c>
      <c r="G1386" s="11">
        <v>0.8324873096446701</v>
      </c>
      <c r="H1386" s="8">
        <v>1672</v>
      </c>
      <c r="I1386" s="15">
        <v>165</v>
      </c>
      <c r="J1386" s="13">
        <v>0.94769999999999999</v>
      </c>
      <c r="K1386" s="13">
        <v>1</v>
      </c>
      <c r="L1386" s="7">
        <v>0.60416666666666663</v>
      </c>
      <c r="M1386" s="11">
        <f t="shared" si="783"/>
        <v>0.14849921011058451</v>
      </c>
      <c r="N1386" s="10">
        <v>1266</v>
      </c>
      <c r="O1386" s="10">
        <v>1052</v>
      </c>
      <c r="P1386" s="14">
        <f t="shared" si="787"/>
        <v>123</v>
      </c>
      <c r="Q1386" s="11">
        <f t="shared" si="784"/>
        <v>0.83096366508688779</v>
      </c>
      <c r="R1386" s="11">
        <f t="shared" si="788"/>
        <v>0.92682926829268297</v>
      </c>
      <c r="S1386" s="8">
        <v>1078</v>
      </c>
      <c r="T1386" s="15">
        <f t="shared" si="789"/>
        <v>115</v>
      </c>
      <c r="U1386" s="13">
        <v>0.81369999999999998</v>
      </c>
      <c r="V1386" s="13">
        <v>0.875</v>
      </c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</row>
    <row r="1387" spans="1:49" x14ac:dyDescent="0.25">
      <c r="A1387" s="7">
        <v>0.625</v>
      </c>
      <c r="B1387" s="11">
        <v>9.3658536585365854E-2</v>
      </c>
      <c r="C1387" s="10">
        <v>2050</v>
      </c>
      <c r="D1387" s="10">
        <v>1828</v>
      </c>
      <c r="E1387" s="14">
        <v>195</v>
      </c>
      <c r="F1387" s="11">
        <v>0.89170731707317075</v>
      </c>
      <c r="G1387" s="11">
        <v>0.91794871794871791</v>
      </c>
      <c r="H1387" s="8">
        <v>1858</v>
      </c>
      <c r="I1387" s="15">
        <v>186</v>
      </c>
      <c r="J1387" s="13">
        <v>0.9506</v>
      </c>
      <c r="K1387" s="13">
        <v>1</v>
      </c>
      <c r="L1387" s="7">
        <v>0.625</v>
      </c>
      <c r="M1387" s="11">
        <f t="shared" si="783"/>
        <v>0.14202476329206118</v>
      </c>
      <c r="N1387" s="10">
        <v>1373</v>
      </c>
      <c r="O1387" s="10">
        <v>1151</v>
      </c>
      <c r="P1387" s="14">
        <f t="shared" si="787"/>
        <v>107</v>
      </c>
      <c r="Q1387" s="11">
        <f t="shared" si="784"/>
        <v>0.83831026948288423</v>
      </c>
      <c r="R1387" s="11">
        <f t="shared" si="788"/>
        <v>0.92523364485981308</v>
      </c>
      <c r="S1387" s="8">
        <v>1178</v>
      </c>
      <c r="T1387" s="15">
        <f t="shared" si="789"/>
        <v>100</v>
      </c>
      <c r="U1387" s="13">
        <v>0.80110000000000003</v>
      </c>
      <c r="V1387" s="13">
        <v>0.88890000000000002</v>
      </c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</row>
    <row r="1388" spans="1:49" x14ac:dyDescent="0.25">
      <c r="A1388" s="7">
        <v>0.64583333333333337</v>
      </c>
      <c r="B1388" s="11">
        <f t="shared" ref="B1388:B1390" si="790">(C1388-H1388)/C1388</f>
        <v>0.10249671484888305</v>
      </c>
      <c r="C1388" s="10">
        <v>2283</v>
      </c>
      <c r="D1388" s="10">
        <v>2016</v>
      </c>
      <c r="E1388" s="14">
        <v>233</v>
      </c>
      <c r="F1388" s="11">
        <v>0.88304862023653086</v>
      </c>
      <c r="G1388" s="11">
        <v>0.80686695278969955</v>
      </c>
      <c r="H1388" s="8">
        <v>2049</v>
      </c>
      <c r="I1388" s="15">
        <v>191</v>
      </c>
      <c r="J1388" s="13">
        <v>0.95430000000000004</v>
      </c>
      <c r="K1388" s="13">
        <v>1</v>
      </c>
      <c r="L1388" s="7">
        <v>0.64583333333333337</v>
      </c>
      <c r="M1388" s="11">
        <f t="shared" si="783"/>
        <v>0.14017437961099932</v>
      </c>
      <c r="N1388" s="10">
        <v>1491</v>
      </c>
      <c r="O1388" s="10">
        <v>1253</v>
      </c>
      <c r="P1388" s="14">
        <f t="shared" si="787"/>
        <v>118</v>
      </c>
      <c r="Q1388" s="11">
        <f t="shared" si="784"/>
        <v>0.84037558685446012</v>
      </c>
      <c r="R1388" s="11">
        <f t="shared" si="788"/>
        <v>0.86440677966101698</v>
      </c>
      <c r="S1388" s="8">
        <v>1282</v>
      </c>
      <c r="T1388" s="15">
        <f t="shared" si="789"/>
        <v>104</v>
      </c>
      <c r="U1388" s="13">
        <v>0.8125</v>
      </c>
      <c r="V1388" s="13">
        <v>0.88890000000000002</v>
      </c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</row>
    <row r="1389" spans="1:49" x14ac:dyDescent="0.25">
      <c r="A1389" s="7">
        <v>0.66666666666666663</v>
      </c>
      <c r="B1389" s="11">
        <f t="shared" si="790"/>
        <v>0.10739856801909307</v>
      </c>
      <c r="C1389" s="10">
        <v>2514</v>
      </c>
      <c r="D1389" s="10">
        <v>2200</v>
      </c>
      <c r="E1389" s="14">
        <v>231</v>
      </c>
      <c r="F1389" s="11">
        <v>0.87509944311853616</v>
      </c>
      <c r="G1389" s="11">
        <v>0.79653679653679654</v>
      </c>
      <c r="H1389" s="8">
        <v>2244</v>
      </c>
      <c r="I1389" s="15">
        <v>195</v>
      </c>
      <c r="J1389" s="13">
        <v>0.95289999999999997</v>
      </c>
      <c r="K1389" s="13">
        <f>$AO$12</f>
        <v>0.9556</v>
      </c>
      <c r="L1389" s="7">
        <v>0.66666666666666663</v>
      </c>
      <c r="M1389" s="11">
        <f t="shared" si="783"/>
        <v>0.13971050975456262</v>
      </c>
      <c r="N1389" s="10">
        <v>1589</v>
      </c>
      <c r="O1389" s="10">
        <v>1338</v>
      </c>
      <c r="P1389" s="14">
        <f t="shared" si="787"/>
        <v>98</v>
      </c>
      <c r="Q1389" s="11">
        <f t="shared" si="784"/>
        <v>0.842039018250472</v>
      </c>
      <c r="R1389" s="11">
        <f t="shared" si="788"/>
        <v>0.86734693877551017</v>
      </c>
      <c r="S1389" s="8">
        <v>1367</v>
      </c>
      <c r="T1389" s="15">
        <f t="shared" si="789"/>
        <v>85</v>
      </c>
      <c r="U1389" s="13">
        <v>0.81910000000000005</v>
      </c>
      <c r="V1389" s="13">
        <v>0.9</v>
      </c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</row>
    <row r="1390" spans="1:49" x14ac:dyDescent="0.25">
      <c r="A1390" s="7">
        <v>0.6875</v>
      </c>
      <c r="B1390" s="11">
        <f t="shared" si="790"/>
        <v>0.11415863602668644</v>
      </c>
      <c r="C1390" s="10">
        <v>2698</v>
      </c>
      <c r="D1390" s="10">
        <v>2333</v>
      </c>
      <c r="E1390" s="14">
        <v>184</v>
      </c>
      <c r="F1390" s="11">
        <v>0.86471460340993334</v>
      </c>
      <c r="G1390" s="11">
        <v>0.72282608695652173</v>
      </c>
      <c r="H1390" s="8">
        <v>2390</v>
      </c>
      <c r="I1390" s="15">
        <v>146</v>
      </c>
      <c r="J1390" s="13">
        <v>0.96060000000000001</v>
      </c>
      <c r="K1390" s="13">
        <v>1</v>
      </c>
      <c r="L1390" s="7">
        <v>0.6875</v>
      </c>
      <c r="M1390" s="11">
        <f t="shared" si="783"/>
        <v>0.14369158878504673</v>
      </c>
      <c r="N1390" s="10">
        <v>1712</v>
      </c>
      <c r="O1390" s="10">
        <v>1428</v>
      </c>
      <c r="P1390" s="14">
        <f t="shared" si="787"/>
        <v>123</v>
      </c>
      <c r="Q1390" s="11">
        <f t="shared" si="784"/>
        <v>0.83411214953271029</v>
      </c>
      <c r="R1390" s="11">
        <f t="shared" si="788"/>
        <v>0.73170731707317072</v>
      </c>
      <c r="S1390" s="8">
        <v>1466</v>
      </c>
      <c r="T1390" s="15">
        <f t="shared" si="789"/>
        <v>99</v>
      </c>
      <c r="U1390" s="13">
        <v>0.80279999999999996</v>
      </c>
      <c r="V1390" s="13">
        <v>0.9</v>
      </c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</row>
    <row r="1391" spans="1:49" x14ac:dyDescent="0.25">
      <c r="A1391" s="7">
        <v>0.70833333333333337</v>
      </c>
      <c r="B1391" s="11">
        <v>0.11805078929306795</v>
      </c>
      <c r="C1391" s="10">
        <v>2914</v>
      </c>
      <c r="D1391" s="10">
        <v>2503</v>
      </c>
      <c r="E1391" s="14">
        <v>216</v>
      </c>
      <c r="F1391" s="11">
        <v>0.85895676046671243</v>
      </c>
      <c r="G1391" s="11">
        <v>0.78703703703703709</v>
      </c>
      <c r="H1391" s="8">
        <v>2570</v>
      </c>
      <c r="I1391" s="15">
        <v>180</v>
      </c>
      <c r="J1391" s="13">
        <v>0.96330000000000005</v>
      </c>
      <c r="K1391" s="13">
        <v>1</v>
      </c>
      <c r="L1391" s="7">
        <v>0.70833333333333337</v>
      </c>
      <c r="M1391" s="11">
        <f t="shared" si="783"/>
        <v>0.14773980154355015</v>
      </c>
      <c r="N1391" s="10">
        <v>1814</v>
      </c>
      <c r="O1391" s="10">
        <v>1507</v>
      </c>
      <c r="P1391" s="14">
        <f t="shared" si="787"/>
        <v>102</v>
      </c>
      <c r="Q1391" s="11">
        <f t="shared" si="784"/>
        <v>0.83076074972436609</v>
      </c>
      <c r="R1391" s="11">
        <f t="shared" si="788"/>
        <v>0.77450980392156865</v>
      </c>
      <c r="S1391" s="8">
        <v>1546</v>
      </c>
      <c r="T1391" s="15">
        <f t="shared" si="789"/>
        <v>80</v>
      </c>
      <c r="U1391" s="13">
        <v>0.81059999999999999</v>
      </c>
      <c r="V1391" s="13">
        <v>0.9</v>
      </c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</row>
    <row r="1392" spans="1:49" x14ac:dyDescent="0.25">
      <c r="A1392" s="7">
        <v>0.72916666666666663</v>
      </c>
      <c r="B1392" s="11">
        <v>0.12479635060280221</v>
      </c>
      <c r="C1392" s="10">
        <v>3069</v>
      </c>
      <c r="D1392" s="10">
        <v>2606</v>
      </c>
      <c r="E1392" s="14">
        <v>155</v>
      </c>
      <c r="F1392" s="11">
        <v>0.84913652655588134</v>
      </c>
      <c r="G1392" s="11">
        <v>0.6645161290322581</v>
      </c>
      <c r="H1392" s="8">
        <v>2686</v>
      </c>
      <c r="I1392" s="15">
        <v>116</v>
      </c>
      <c r="J1392" s="13">
        <v>0.95240000000000002</v>
      </c>
      <c r="K1392" s="13">
        <v>0.9375</v>
      </c>
      <c r="L1392" s="7">
        <v>0.72916666666666663</v>
      </c>
      <c r="M1392" s="11">
        <f t="shared" si="783"/>
        <v>0.14240506329113925</v>
      </c>
      <c r="N1392" s="10">
        <v>1896</v>
      </c>
      <c r="O1392" s="10">
        <v>1584</v>
      </c>
      <c r="P1392" s="14">
        <f t="shared" si="787"/>
        <v>82</v>
      </c>
      <c r="Q1392" s="11">
        <f t="shared" si="784"/>
        <v>0.83544303797468356</v>
      </c>
      <c r="R1392" s="11">
        <f t="shared" si="788"/>
        <v>0.93902439024390238</v>
      </c>
      <c r="S1392" s="8">
        <v>1626</v>
      </c>
      <c r="T1392" s="15">
        <f t="shared" si="789"/>
        <v>80</v>
      </c>
      <c r="U1392" s="13">
        <v>0.80989999999999995</v>
      </c>
      <c r="V1392" s="13">
        <v>0.9</v>
      </c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</row>
    <row r="1393" spans="1:49" x14ac:dyDescent="0.25">
      <c r="A1393" s="7">
        <v>0.75</v>
      </c>
      <c r="B1393" s="11">
        <f t="shared" ref="B1393" si="791">(C1393-H1393)/C1393</f>
        <v>0.11769087523277467</v>
      </c>
      <c r="C1393" s="10">
        <f t="shared" ref="C1393" si="792">$E$16</f>
        <v>2685</v>
      </c>
      <c r="D1393" s="10">
        <f t="shared" ref="D1393" si="793">$AF$16</f>
        <v>2234</v>
      </c>
      <c r="E1393" s="14">
        <f t="shared" ref="E1393" si="794">C1393-C1392</f>
        <v>-384</v>
      </c>
      <c r="F1393" s="11">
        <f t="shared" ref="F1393" si="795">D1393/C1393</f>
        <v>0.83202979515828679</v>
      </c>
      <c r="G1393" s="11">
        <f t="shared" ref="G1393" si="796">(D1393-D1392)/E1393</f>
        <v>0.96875</v>
      </c>
      <c r="H1393" s="8">
        <f t="shared" ref="H1393" si="797">+AU$16</f>
        <v>2369</v>
      </c>
      <c r="I1393" s="15">
        <f t="shared" ref="I1393" si="798">H1393-H1392</f>
        <v>-317</v>
      </c>
      <c r="J1393" s="13">
        <f>$AO$11</f>
        <v>0.87760000000000005</v>
      </c>
      <c r="K1393" s="13">
        <f>$AO$12</f>
        <v>0.9556</v>
      </c>
      <c r="L1393" s="7">
        <v>0.75</v>
      </c>
      <c r="M1393" s="11">
        <f t="shared" si="783"/>
        <v>0.14003044140030441</v>
      </c>
      <c r="N1393" s="10">
        <v>1971</v>
      </c>
      <c r="O1393" s="10">
        <v>1653</v>
      </c>
      <c r="P1393" s="14">
        <f t="shared" si="787"/>
        <v>75</v>
      </c>
      <c r="Q1393" s="11">
        <f t="shared" si="784"/>
        <v>0.83866057838660579</v>
      </c>
      <c r="R1393" s="11">
        <f t="shared" si="788"/>
        <v>0.92</v>
      </c>
      <c r="S1393" s="8">
        <v>1695</v>
      </c>
      <c r="T1393" s="15">
        <f t="shared" si="789"/>
        <v>69</v>
      </c>
      <c r="U1393" s="13">
        <v>0.81269999999999998</v>
      </c>
      <c r="V1393" s="13">
        <v>0.9</v>
      </c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</row>
    <row r="1394" spans="1:49" x14ac:dyDescent="0.25">
      <c r="A1394" s="18"/>
      <c r="B1394" s="18"/>
      <c r="C1394" s="18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</row>
    <row r="1395" spans="1:49" x14ac:dyDescent="0.25">
      <c r="A1395" s="18"/>
      <c r="B1395" s="18"/>
      <c r="C1395" s="18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</row>
    <row r="1396" spans="1:49" x14ac:dyDescent="0.25">
      <c r="A1396" s="35">
        <v>43842</v>
      </c>
      <c r="B1396" s="36"/>
      <c r="C1396" s="36"/>
      <c r="D1396" s="36"/>
      <c r="E1396" s="36"/>
      <c r="F1396" s="36"/>
      <c r="G1396" s="37"/>
      <c r="H1396" s="17"/>
      <c r="I1396" s="17"/>
      <c r="J1396" s="17"/>
      <c r="K1396" s="17"/>
      <c r="L1396" s="35">
        <v>43841</v>
      </c>
      <c r="M1396" s="36"/>
      <c r="N1396" s="36"/>
      <c r="O1396" s="36"/>
      <c r="P1396" s="36"/>
      <c r="Q1396" s="36"/>
      <c r="R1396" s="37"/>
      <c r="S1396" s="17"/>
      <c r="T1396" s="17"/>
      <c r="U1396" s="17"/>
      <c r="V1396" s="17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</row>
    <row r="1397" spans="1:49" ht="36" x14ac:dyDescent="0.25">
      <c r="A1397" s="38" t="s">
        <v>83</v>
      </c>
      <c r="B1397" s="39"/>
      <c r="C1397" s="39"/>
      <c r="D1397" s="39"/>
      <c r="E1397" s="39"/>
      <c r="F1397" s="39"/>
      <c r="G1397" s="40"/>
      <c r="H1397" s="18"/>
      <c r="I1397" s="18"/>
      <c r="J1397" s="18"/>
      <c r="K1397" s="18"/>
      <c r="L1397" s="38" t="s">
        <v>72</v>
      </c>
      <c r="M1397" s="39"/>
      <c r="N1397" s="39"/>
      <c r="O1397" s="39"/>
      <c r="P1397" s="39"/>
      <c r="Q1397" s="39"/>
      <c r="R1397" s="40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</row>
    <row r="1398" spans="1:49" x14ac:dyDescent="0.25">
      <c r="A1398" s="9" t="s">
        <v>0</v>
      </c>
      <c r="B1398" s="16" t="s">
        <v>70</v>
      </c>
      <c r="C1398" s="9" t="s">
        <v>1</v>
      </c>
      <c r="D1398" s="9" t="s">
        <v>2</v>
      </c>
      <c r="E1398" s="9" t="s">
        <v>3</v>
      </c>
      <c r="F1398" s="9" t="s">
        <v>4</v>
      </c>
      <c r="G1398" s="9" t="s">
        <v>5</v>
      </c>
      <c r="H1398" s="6" t="s">
        <v>6</v>
      </c>
      <c r="I1398" s="9" t="s">
        <v>7</v>
      </c>
      <c r="J1398" s="9" t="s">
        <v>8</v>
      </c>
      <c r="K1398" s="9" t="s">
        <v>71</v>
      </c>
      <c r="L1398" s="9" t="s">
        <v>0</v>
      </c>
      <c r="M1398" s="16" t="s">
        <v>70</v>
      </c>
      <c r="N1398" s="9" t="s">
        <v>1</v>
      </c>
      <c r="O1398" s="9" t="s">
        <v>2</v>
      </c>
      <c r="P1398" s="9" t="s">
        <v>3</v>
      </c>
      <c r="Q1398" s="9" t="s">
        <v>4</v>
      </c>
      <c r="R1398" s="9" t="s">
        <v>5</v>
      </c>
      <c r="S1398" s="6" t="s">
        <v>6</v>
      </c>
      <c r="T1398" s="9" t="s">
        <v>7</v>
      </c>
      <c r="U1398" s="9" t="s">
        <v>8</v>
      </c>
      <c r="V1398" s="9" t="s">
        <v>71</v>
      </c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</row>
    <row r="1399" spans="1:49" x14ac:dyDescent="0.25">
      <c r="A1399" s="7">
        <v>0.39583333333333331</v>
      </c>
      <c r="B1399" s="11">
        <f>(C1399-H1399)/C1399</f>
        <v>0</v>
      </c>
      <c r="C1399" s="10">
        <v>65</v>
      </c>
      <c r="D1399" s="10">
        <v>65</v>
      </c>
      <c r="E1399" s="10">
        <v>65</v>
      </c>
      <c r="F1399" s="11">
        <f>D1399/C1399</f>
        <v>1</v>
      </c>
      <c r="G1399" s="12">
        <f>D1399/E1399</f>
        <v>1</v>
      </c>
      <c r="H1399" s="8">
        <v>65</v>
      </c>
      <c r="I1399" s="15">
        <v>65</v>
      </c>
      <c r="J1399" s="13">
        <v>1</v>
      </c>
      <c r="K1399" s="13">
        <v>1</v>
      </c>
      <c r="L1399" s="7">
        <v>0.39583333333333331</v>
      </c>
      <c r="M1399" s="11">
        <f>(N1399-S1399)/N1399</f>
        <v>0</v>
      </c>
      <c r="N1399" s="10">
        <v>66</v>
      </c>
      <c r="O1399" s="10">
        <v>66</v>
      </c>
      <c r="P1399" s="10">
        <v>66</v>
      </c>
      <c r="Q1399" s="11">
        <f>O1399/N1399</f>
        <v>1</v>
      </c>
      <c r="R1399" s="12">
        <f>O1399/P1399</f>
        <v>1</v>
      </c>
      <c r="S1399" s="8">
        <v>66</v>
      </c>
      <c r="T1399" s="15">
        <f>S1399</f>
        <v>66</v>
      </c>
      <c r="U1399" s="13">
        <v>1</v>
      </c>
      <c r="V1399" s="13" t="s">
        <v>74</v>
      </c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</row>
    <row r="1400" spans="1:49" x14ac:dyDescent="0.25">
      <c r="A1400" s="7">
        <v>0.41666666666666669</v>
      </c>
      <c r="B1400" s="11">
        <f t="shared" ref="B1400:B1416" si="799">(C1400-H1400)/C1400</f>
        <v>1.4705882352941176E-2</v>
      </c>
      <c r="C1400" s="10">
        <v>136</v>
      </c>
      <c r="D1400" s="10">
        <v>134</v>
      </c>
      <c r="E1400" s="14">
        <f t="shared" ref="E1400:E1416" si="800">C1400-C1399</f>
        <v>71</v>
      </c>
      <c r="F1400" s="11">
        <f t="shared" ref="F1400:F1416" si="801">D1400/C1400</f>
        <v>0.98529411764705888</v>
      </c>
      <c r="G1400" s="11">
        <f>(D1400-D1399)/E1400</f>
        <v>0.971830985915493</v>
      </c>
      <c r="H1400" s="8">
        <v>134</v>
      </c>
      <c r="I1400" s="15">
        <f>H1400-H1399</f>
        <v>69</v>
      </c>
      <c r="J1400" s="13">
        <v>1</v>
      </c>
      <c r="K1400" s="13">
        <v>1</v>
      </c>
      <c r="L1400" s="7">
        <v>0.41666666666666669</v>
      </c>
      <c r="M1400" s="11">
        <f t="shared" ref="M1400:M1416" si="802">(N1400-S1400)/N1400</f>
        <v>1.1904761904761904E-2</v>
      </c>
      <c r="N1400" s="10">
        <v>168</v>
      </c>
      <c r="O1400" s="10">
        <v>166</v>
      </c>
      <c r="P1400" s="14">
        <f>N1400-N1399</f>
        <v>102</v>
      </c>
      <c r="Q1400" s="11">
        <f t="shared" ref="Q1400:Q1416" si="803">O1400/N1400</f>
        <v>0.98809523809523814</v>
      </c>
      <c r="R1400" s="11">
        <f>(O1400-O1399)/P1400</f>
        <v>0.98039215686274506</v>
      </c>
      <c r="S1400" s="8">
        <v>166</v>
      </c>
      <c r="T1400" s="15">
        <f>S1400-S1399</f>
        <v>100</v>
      </c>
      <c r="U1400" s="13">
        <v>1</v>
      </c>
      <c r="V1400" s="13">
        <v>1</v>
      </c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</row>
    <row r="1401" spans="1:49" x14ac:dyDescent="0.25">
      <c r="A1401" s="7">
        <v>0.4375</v>
      </c>
      <c r="B1401" s="11">
        <f t="shared" si="799"/>
        <v>7.874015748031496E-2</v>
      </c>
      <c r="C1401" s="10">
        <v>254</v>
      </c>
      <c r="D1401" s="10">
        <v>232</v>
      </c>
      <c r="E1401" s="14">
        <f t="shared" si="800"/>
        <v>118</v>
      </c>
      <c r="F1401" s="11">
        <f t="shared" si="801"/>
        <v>0.91338582677165359</v>
      </c>
      <c r="G1401" s="11">
        <f t="shared" ref="G1401:G1416" si="804">(D1401-D1400)/E1401</f>
        <v>0.83050847457627119</v>
      </c>
      <c r="H1401" s="8">
        <v>234</v>
      </c>
      <c r="I1401" s="15">
        <f>H1401-H1400</f>
        <v>100</v>
      </c>
      <c r="J1401" s="13">
        <v>1</v>
      </c>
      <c r="K1401" s="13">
        <v>1</v>
      </c>
      <c r="L1401" s="7">
        <v>0.4375</v>
      </c>
      <c r="M1401" s="11">
        <f t="shared" si="802"/>
        <v>1.1111111111111112E-2</v>
      </c>
      <c r="N1401" s="10">
        <v>270</v>
      </c>
      <c r="O1401" s="10">
        <v>267</v>
      </c>
      <c r="P1401" s="14">
        <f t="shared" ref="P1401:P1416" si="805">N1401-N1400</f>
        <v>102</v>
      </c>
      <c r="Q1401" s="11">
        <f t="shared" si="803"/>
        <v>0.98888888888888893</v>
      </c>
      <c r="R1401" s="11">
        <f t="shared" ref="R1401:R1416" si="806">(O1401-O1400)/P1401</f>
        <v>0.99019607843137258</v>
      </c>
      <c r="S1401" s="8">
        <v>267</v>
      </c>
      <c r="T1401" s="15">
        <f t="shared" ref="T1401:T1416" si="807">S1401-S1400</f>
        <v>101</v>
      </c>
      <c r="U1401" s="13">
        <v>1</v>
      </c>
      <c r="V1401" s="13">
        <v>1</v>
      </c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</row>
    <row r="1402" spans="1:49" x14ac:dyDescent="0.25">
      <c r="A1402" s="7">
        <v>0.45833333333333298</v>
      </c>
      <c r="B1402" s="11">
        <f t="shared" si="799"/>
        <v>7.1225071225071226E-2</v>
      </c>
      <c r="C1402" s="10">
        <v>351</v>
      </c>
      <c r="D1402" s="10">
        <v>322</v>
      </c>
      <c r="E1402" s="14">
        <f t="shared" si="800"/>
        <v>97</v>
      </c>
      <c r="F1402" s="11">
        <f t="shared" si="801"/>
        <v>0.91737891737891741</v>
      </c>
      <c r="G1402" s="11">
        <f t="shared" si="804"/>
        <v>0.92783505154639179</v>
      </c>
      <c r="H1402" s="8">
        <v>326</v>
      </c>
      <c r="I1402" s="15">
        <f>H1402-H1401</f>
        <v>92</v>
      </c>
      <c r="J1402" s="13">
        <v>1</v>
      </c>
      <c r="K1402" s="13">
        <v>1</v>
      </c>
      <c r="L1402" s="7">
        <v>0.45833333333333298</v>
      </c>
      <c r="M1402" s="11">
        <f t="shared" si="802"/>
        <v>6.8126520681265207E-2</v>
      </c>
      <c r="N1402" s="10">
        <v>411</v>
      </c>
      <c r="O1402" s="10">
        <v>381</v>
      </c>
      <c r="P1402" s="14">
        <f t="shared" si="805"/>
        <v>141</v>
      </c>
      <c r="Q1402" s="11">
        <f t="shared" si="803"/>
        <v>0.92700729927007297</v>
      </c>
      <c r="R1402" s="11">
        <f t="shared" si="806"/>
        <v>0.80851063829787229</v>
      </c>
      <c r="S1402" s="8">
        <v>383</v>
      </c>
      <c r="T1402" s="15">
        <f t="shared" si="807"/>
        <v>116</v>
      </c>
      <c r="U1402" s="13">
        <v>0.96</v>
      </c>
      <c r="V1402" s="13">
        <v>1</v>
      </c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</row>
    <row r="1403" spans="1:49" x14ac:dyDescent="0.25">
      <c r="A1403" s="7">
        <v>0.47916666666666669</v>
      </c>
      <c r="B1403" s="11">
        <f t="shared" si="799"/>
        <v>6.768558951965066E-2</v>
      </c>
      <c r="C1403" s="10">
        <v>458</v>
      </c>
      <c r="D1403" s="10">
        <v>423</v>
      </c>
      <c r="E1403" s="14">
        <f t="shared" si="800"/>
        <v>107</v>
      </c>
      <c r="F1403" s="11">
        <f t="shared" si="801"/>
        <v>0.92358078602620086</v>
      </c>
      <c r="G1403" s="11">
        <f t="shared" si="804"/>
        <v>0.94392523364485981</v>
      </c>
      <c r="H1403" s="8">
        <v>427</v>
      </c>
      <c r="I1403" s="15">
        <f t="shared" ref="I1403:I1416" si="808">H1403-H1402</f>
        <v>101</v>
      </c>
      <c r="J1403" s="13">
        <v>1</v>
      </c>
      <c r="K1403" s="13">
        <v>1</v>
      </c>
      <c r="L1403" s="7">
        <v>0.47916666666666669</v>
      </c>
      <c r="M1403" s="11">
        <f t="shared" si="802"/>
        <v>9.5238095238095233E-2</v>
      </c>
      <c r="N1403" s="10">
        <v>546</v>
      </c>
      <c r="O1403" s="10">
        <v>492</v>
      </c>
      <c r="P1403" s="14">
        <f t="shared" si="805"/>
        <v>135</v>
      </c>
      <c r="Q1403" s="11">
        <f t="shared" si="803"/>
        <v>0.90109890109890112</v>
      </c>
      <c r="R1403" s="11">
        <f t="shared" si="806"/>
        <v>0.82222222222222219</v>
      </c>
      <c r="S1403" s="8">
        <v>494</v>
      </c>
      <c r="T1403" s="15">
        <f t="shared" si="807"/>
        <v>111</v>
      </c>
      <c r="U1403" s="13">
        <v>0.93420000000000003</v>
      </c>
      <c r="V1403" s="13">
        <v>1</v>
      </c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</row>
    <row r="1404" spans="1:49" x14ac:dyDescent="0.25">
      <c r="A1404" s="7">
        <v>0.5</v>
      </c>
      <c r="B1404" s="11">
        <f t="shared" si="799"/>
        <v>0.10934744268077601</v>
      </c>
      <c r="C1404" s="10">
        <v>567</v>
      </c>
      <c r="D1404" s="10">
        <v>489</v>
      </c>
      <c r="E1404" s="14">
        <f t="shared" si="800"/>
        <v>109</v>
      </c>
      <c r="F1404" s="11">
        <f t="shared" si="801"/>
        <v>0.86243386243386244</v>
      </c>
      <c r="G1404" s="11">
        <f t="shared" si="804"/>
        <v>0.60550458715596334</v>
      </c>
      <c r="H1404" s="8">
        <v>505</v>
      </c>
      <c r="I1404" s="15">
        <f t="shared" si="808"/>
        <v>78</v>
      </c>
      <c r="J1404" s="13">
        <v>0.92749999999999999</v>
      </c>
      <c r="K1404" s="13">
        <v>1</v>
      </c>
      <c r="L1404" s="7">
        <v>0.5</v>
      </c>
      <c r="M1404" s="11">
        <f t="shared" si="802"/>
        <v>0.14427157001414428</v>
      </c>
      <c r="N1404" s="10">
        <v>707</v>
      </c>
      <c r="O1404" s="10">
        <v>593</v>
      </c>
      <c r="P1404" s="14">
        <f t="shared" si="805"/>
        <v>161</v>
      </c>
      <c r="Q1404" s="11">
        <f t="shared" si="803"/>
        <v>0.83875530410183874</v>
      </c>
      <c r="R1404" s="11">
        <f t="shared" si="806"/>
        <v>0.62732919254658381</v>
      </c>
      <c r="S1404" s="8">
        <v>605</v>
      </c>
      <c r="T1404" s="15">
        <f t="shared" si="807"/>
        <v>111</v>
      </c>
      <c r="U1404" s="13">
        <v>0.92220000000000002</v>
      </c>
      <c r="V1404" s="13">
        <v>1</v>
      </c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</row>
    <row r="1405" spans="1:49" x14ac:dyDescent="0.25">
      <c r="A1405" s="7">
        <v>0.52083333333333337</v>
      </c>
      <c r="B1405" s="11">
        <f t="shared" si="799"/>
        <v>0.10377358490566038</v>
      </c>
      <c r="C1405" s="10">
        <v>636</v>
      </c>
      <c r="D1405" s="10">
        <v>552</v>
      </c>
      <c r="E1405" s="14">
        <f t="shared" si="800"/>
        <v>69</v>
      </c>
      <c r="F1405" s="11">
        <f t="shared" si="801"/>
        <v>0.86792452830188682</v>
      </c>
      <c r="G1405" s="11">
        <f t="shared" si="804"/>
        <v>0.91304347826086951</v>
      </c>
      <c r="H1405" s="8">
        <v>570</v>
      </c>
      <c r="I1405" s="15">
        <f t="shared" si="808"/>
        <v>65</v>
      </c>
      <c r="J1405" s="13">
        <v>0.93240000000000001</v>
      </c>
      <c r="K1405" s="13">
        <v>1</v>
      </c>
      <c r="L1405" s="7">
        <v>0.52083333333333337</v>
      </c>
      <c r="M1405" s="11">
        <f t="shared" si="802"/>
        <v>0.14687882496940025</v>
      </c>
      <c r="N1405" s="10">
        <v>817</v>
      </c>
      <c r="O1405" s="10">
        <v>682</v>
      </c>
      <c r="P1405" s="14">
        <f t="shared" si="805"/>
        <v>110</v>
      </c>
      <c r="Q1405" s="11">
        <f t="shared" si="803"/>
        <v>0.83476132190942476</v>
      </c>
      <c r="R1405" s="11">
        <f t="shared" si="806"/>
        <v>0.80909090909090908</v>
      </c>
      <c r="S1405" s="8">
        <v>697</v>
      </c>
      <c r="T1405" s="15">
        <f t="shared" si="807"/>
        <v>92</v>
      </c>
      <c r="U1405" s="13">
        <v>0.85850000000000004</v>
      </c>
      <c r="V1405" s="13">
        <v>1</v>
      </c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</row>
    <row r="1406" spans="1:49" x14ac:dyDescent="0.25">
      <c r="A1406" s="7">
        <v>0.54166666666666696</v>
      </c>
      <c r="B1406" s="11">
        <f t="shared" si="799"/>
        <v>0.11944444444444445</v>
      </c>
      <c r="C1406" s="10">
        <v>720</v>
      </c>
      <c r="D1406" s="10">
        <v>609</v>
      </c>
      <c r="E1406" s="14">
        <f t="shared" si="800"/>
        <v>84</v>
      </c>
      <c r="F1406" s="11">
        <f t="shared" si="801"/>
        <v>0.84583333333333333</v>
      </c>
      <c r="G1406" s="11">
        <f t="shared" si="804"/>
        <v>0.6785714285714286</v>
      </c>
      <c r="H1406" s="8">
        <v>634</v>
      </c>
      <c r="I1406" s="15">
        <f t="shared" si="808"/>
        <v>64</v>
      </c>
      <c r="J1406" s="13">
        <v>0.86809999999999998</v>
      </c>
      <c r="K1406" s="13">
        <v>1</v>
      </c>
      <c r="L1406" s="7">
        <v>0.54166666666666696</v>
      </c>
      <c r="M1406" s="11">
        <f t="shared" si="802"/>
        <v>0.16230936819172112</v>
      </c>
      <c r="N1406" s="10">
        <v>918</v>
      </c>
      <c r="O1406" s="10">
        <v>748</v>
      </c>
      <c r="P1406" s="14">
        <f t="shared" si="805"/>
        <v>101</v>
      </c>
      <c r="Q1406" s="11">
        <f t="shared" si="803"/>
        <v>0.81481481481481477</v>
      </c>
      <c r="R1406" s="11">
        <f t="shared" si="806"/>
        <v>0.65346534653465349</v>
      </c>
      <c r="S1406" s="8">
        <v>769</v>
      </c>
      <c r="T1406" s="15">
        <f t="shared" si="807"/>
        <v>72</v>
      </c>
      <c r="U1406" s="13">
        <v>0.80169999999999997</v>
      </c>
      <c r="V1406" s="13">
        <v>1</v>
      </c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</row>
    <row r="1407" spans="1:49" x14ac:dyDescent="0.25">
      <c r="A1407" s="7">
        <v>0.5625</v>
      </c>
      <c r="B1407" s="11">
        <f t="shared" si="799"/>
        <v>0.11764705882352941</v>
      </c>
      <c r="C1407" s="10">
        <v>799</v>
      </c>
      <c r="D1407" s="10">
        <v>679</v>
      </c>
      <c r="E1407" s="14">
        <f t="shared" si="800"/>
        <v>79</v>
      </c>
      <c r="F1407" s="11">
        <f t="shared" si="801"/>
        <v>0.84981226533166454</v>
      </c>
      <c r="G1407" s="11">
        <f t="shared" si="804"/>
        <v>0.88607594936708856</v>
      </c>
      <c r="H1407" s="8">
        <v>705</v>
      </c>
      <c r="I1407" s="15">
        <f t="shared" si="808"/>
        <v>71</v>
      </c>
      <c r="J1407" s="13">
        <v>0.87380000000000002</v>
      </c>
      <c r="K1407" s="13">
        <v>1</v>
      </c>
      <c r="L1407" s="7">
        <v>0.5625</v>
      </c>
      <c r="M1407" s="11">
        <f t="shared" si="802"/>
        <v>0.15239043824701196</v>
      </c>
      <c r="N1407" s="10">
        <v>1004</v>
      </c>
      <c r="O1407" s="10">
        <v>827</v>
      </c>
      <c r="P1407" s="14">
        <f t="shared" si="805"/>
        <v>86</v>
      </c>
      <c r="Q1407" s="11">
        <f t="shared" si="803"/>
        <v>0.82370517928286857</v>
      </c>
      <c r="R1407" s="11">
        <f t="shared" si="806"/>
        <v>0.91860465116279066</v>
      </c>
      <c r="S1407" s="8">
        <v>851</v>
      </c>
      <c r="T1407" s="15">
        <f t="shared" si="807"/>
        <v>82</v>
      </c>
      <c r="U1407" s="13">
        <v>0.7984</v>
      </c>
      <c r="V1407" s="13">
        <v>1</v>
      </c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</row>
    <row r="1408" spans="1:49" x14ac:dyDescent="0.25">
      <c r="A1408" s="7">
        <v>0.58333333333333337</v>
      </c>
      <c r="B1408" s="11">
        <f t="shared" si="799"/>
        <v>0.13333333333333333</v>
      </c>
      <c r="C1408" s="10">
        <v>900</v>
      </c>
      <c r="D1408" s="10">
        <v>740</v>
      </c>
      <c r="E1408" s="14">
        <f t="shared" si="800"/>
        <v>101</v>
      </c>
      <c r="F1408" s="11">
        <f t="shared" si="801"/>
        <v>0.82222222222222219</v>
      </c>
      <c r="G1408" s="11">
        <f t="shared" si="804"/>
        <v>0.60396039603960394</v>
      </c>
      <c r="H1408" s="8">
        <v>780</v>
      </c>
      <c r="I1408" s="15">
        <f t="shared" si="808"/>
        <v>75</v>
      </c>
      <c r="J1408" s="13">
        <v>0.86609999999999998</v>
      </c>
      <c r="K1408" s="13">
        <v>1</v>
      </c>
      <c r="L1408" s="7">
        <v>0.58333333333333337</v>
      </c>
      <c r="M1408" s="11">
        <f t="shared" si="802"/>
        <v>0.15748031496062992</v>
      </c>
      <c r="N1408" s="10">
        <v>1143</v>
      </c>
      <c r="O1408" s="10">
        <v>938</v>
      </c>
      <c r="P1408" s="14">
        <f t="shared" si="805"/>
        <v>139</v>
      </c>
      <c r="Q1408" s="11">
        <f t="shared" si="803"/>
        <v>0.82064741907261596</v>
      </c>
      <c r="R1408" s="11">
        <f t="shared" si="806"/>
        <v>0.79856115107913672</v>
      </c>
      <c r="S1408" s="8">
        <v>963</v>
      </c>
      <c r="T1408" s="15">
        <f t="shared" si="807"/>
        <v>112</v>
      </c>
      <c r="U1408" s="13">
        <v>0.78669999999999995</v>
      </c>
      <c r="V1408" s="13">
        <v>1</v>
      </c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</row>
    <row r="1409" spans="1:48" x14ac:dyDescent="0.25">
      <c r="A1409" s="7">
        <v>0.60416666666666663</v>
      </c>
      <c r="B1409" s="11">
        <f t="shared" si="799"/>
        <v>0.13073852295409183</v>
      </c>
      <c r="C1409" s="10">
        <v>1002</v>
      </c>
      <c r="D1409" s="10">
        <v>829</v>
      </c>
      <c r="E1409" s="14">
        <f t="shared" si="800"/>
        <v>102</v>
      </c>
      <c r="F1409" s="11">
        <f t="shared" si="801"/>
        <v>0.82734530938123751</v>
      </c>
      <c r="G1409" s="11">
        <f t="shared" si="804"/>
        <v>0.87254901960784315</v>
      </c>
      <c r="H1409" s="8">
        <v>871</v>
      </c>
      <c r="I1409" s="15">
        <f t="shared" si="808"/>
        <v>91</v>
      </c>
      <c r="J1409" s="13">
        <v>0.87180000000000002</v>
      </c>
      <c r="K1409" s="13">
        <v>1</v>
      </c>
      <c r="L1409" s="7">
        <v>0.60416666666666663</v>
      </c>
      <c r="M1409" s="11">
        <f t="shared" si="802"/>
        <v>0.14849921011058451</v>
      </c>
      <c r="N1409" s="10">
        <v>1266</v>
      </c>
      <c r="O1409" s="10">
        <v>1052</v>
      </c>
      <c r="P1409" s="14">
        <f t="shared" si="805"/>
        <v>123</v>
      </c>
      <c r="Q1409" s="11">
        <f t="shared" si="803"/>
        <v>0.83096366508688779</v>
      </c>
      <c r="R1409" s="11">
        <f t="shared" si="806"/>
        <v>0.92682926829268297</v>
      </c>
      <c r="S1409" s="8">
        <v>1078</v>
      </c>
      <c r="T1409" s="15">
        <f t="shared" si="807"/>
        <v>115</v>
      </c>
      <c r="U1409" s="13">
        <v>0.81369999999999998</v>
      </c>
      <c r="V1409" s="13">
        <v>0.875</v>
      </c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</row>
    <row r="1410" spans="1:48" x14ac:dyDescent="0.25">
      <c r="A1410" s="7">
        <v>0.625</v>
      </c>
      <c r="B1410" s="11">
        <f t="shared" si="799"/>
        <v>0.13181818181818181</v>
      </c>
      <c r="C1410" s="10">
        <v>1100</v>
      </c>
      <c r="D1410" s="10">
        <v>908</v>
      </c>
      <c r="E1410" s="14">
        <f t="shared" si="800"/>
        <v>98</v>
      </c>
      <c r="F1410" s="11">
        <f t="shared" si="801"/>
        <v>0.82545454545454544</v>
      </c>
      <c r="G1410" s="11">
        <f t="shared" si="804"/>
        <v>0.80612244897959184</v>
      </c>
      <c r="H1410" s="8">
        <v>955</v>
      </c>
      <c r="I1410" s="15">
        <f t="shared" si="808"/>
        <v>84</v>
      </c>
      <c r="J1410" s="13">
        <v>0.88100000000000001</v>
      </c>
      <c r="K1410" s="13">
        <v>1</v>
      </c>
      <c r="L1410" s="7">
        <v>0.625</v>
      </c>
      <c r="M1410" s="11">
        <f t="shared" si="802"/>
        <v>0.14202476329206118</v>
      </c>
      <c r="N1410" s="10">
        <v>1373</v>
      </c>
      <c r="O1410" s="10">
        <v>1151</v>
      </c>
      <c r="P1410" s="14">
        <f t="shared" si="805"/>
        <v>107</v>
      </c>
      <c r="Q1410" s="11">
        <f t="shared" si="803"/>
        <v>0.83831026948288423</v>
      </c>
      <c r="R1410" s="11">
        <f t="shared" si="806"/>
        <v>0.92523364485981308</v>
      </c>
      <c r="S1410" s="8">
        <v>1178</v>
      </c>
      <c r="T1410" s="15">
        <f t="shared" si="807"/>
        <v>100</v>
      </c>
      <c r="U1410" s="13">
        <v>0.80110000000000003</v>
      </c>
      <c r="V1410" s="13">
        <v>0.88890000000000002</v>
      </c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</row>
    <row r="1411" spans="1:48" x14ac:dyDescent="0.25">
      <c r="A1411" s="7">
        <v>0.64583333333333337</v>
      </c>
      <c r="B1411" s="11">
        <f t="shared" si="799"/>
        <v>0.13978494623655913</v>
      </c>
      <c r="C1411" s="10">
        <v>1209</v>
      </c>
      <c r="D1411" s="10">
        <v>988</v>
      </c>
      <c r="E1411" s="14">
        <f t="shared" si="800"/>
        <v>109</v>
      </c>
      <c r="F1411" s="11">
        <f t="shared" si="801"/>
        <v>0.81720430107526887</v>
      </c>
      <c r="G1411" s="11">
        <f t="shared" si="804"/>
        <v>0.73394495412844041</v>
      </c>
      <c r="H1411" s="8">
        <v>1040</v>
      </c>
      <c r="I1411" s="15">
        <f t="shared" si="808"/>
        <v>85</v>
      </c>
      <c r="J1411" s="13">
        <v>0.87590000000000001</v>
      </c>
      <c r="K1411" s="13">
        <v>1</v>
      </c>
      <c r="L1411" s="7">
        <v>0.64583333333333337</v>
      </c>
      <c r="M1411" s="11">
        <f t="shared" si="802"/>
        <v>0.14017437961099932</v>
      </c>
      <c r="N1411" s="10">
        <v>1491</v>
      </c>
      <c r="O1411" s="10">
        <v>1253</v>
      </c>
      <c r="P1411" s="14">
        <f t="shared" si="805"/>
        <v>118</v>
      </c>
      <c r="Q1411" s="11">
        <f t="shared" si="803"/>
        <v>0.84037558685446012</v>
      </c>
      <c r="R1411" s="11">
        <f t="shared" si="806"/>
        <v>0.86440677966101698</v>
      </c>
      <c r="S1411" s="8">
        <v>1282</v>
      </c>
      <c r="T1411" s="15">
        <f t="shared" si="807"/>
        <v>104</v>
      </c>
      <c r="U1411" s="13">
        <v>0.8125</v>
      </c>
      <c r="V1411" s="13">
        <v>0.88890000000000002</v>
      </c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</row>
    <row r="1412" spans="1:48" x14ac:dyDescent="0.25">
      <c r="A1412" s="7">
        <v>0.66666666666666663</v>
      </c>
      <c r="B1412" s="11">
        <f t="shared" si="799"/>
        <v>0.14395099540581929</v>
      </c>
      <c r="C1412" s="10">
        <v>1306</v>
      </c>
      <c r="D1412" s="10">
        <v>1066</v>
      </c>
      <c r="E1412" s="14">
        <f t="shared" si="800"/>
        <v>97</v>
      </c>
      <c r="F1412" s="11">
        <f t="shared" si="801"/>
        <v>0.81623277182235832</v>
      </c>
      <c r="G1412" s="11">
        <f t="shared" si="804"/>
        <v>0.80412371134020622</v>
      </c>
      <c r="H1412" s="8">
        <v>1118</v>
      </c>
      <c r="I1412" s="15">
        <f t="shared" si="808"/>
        <v>78</v>
      </c>
      <c r="J1412" s="13">
        <v>0.88439999999999996</v>
      </c>
      <c r="K1412" s="13">
        <v>1</v>
      </c>
      <c r="L1412" s="7">
        <v>0.66666666666666663</v>
      </c>
      <c r="M1412" s="11">
        <f t="shared" si="802"/>
        <v>0.13971050975456262</v>
      </c>
      <c r="N1412" s="10">
        <v>1589</v>
      </c>
      <c r="O1412" s="10">
        <v>1338</v>
      </c>
      <c r="P1412" s="14">
        <f t="shared" si="805"/>
        <v>98</v>
      </c>
      <c r="Q1412" s="11">
        <f t="shared" si="803"/>
        <v>0.842039018250472</v>
      </c>
      <c r="R1412" s="11">
        <f t="shared" si="806"/>
        <v>0.86734693877551017</v>
      </c>
      <c r="S1412" s="8">
        <v>1367</v>
      </c>
      <c r="T1412" s="15">
        <f t="shared" si="807"/>
        <v>85</v>
      </c>
      <c r="U1412" s="13">
        <v>0.81910000000000005</v>
      </c>
      <c r="V1412" s="13">
        <v>0.9</v>
      </c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</row>
    <row r="1413" spans="1:48" x14ac:dyDescent="0.25">
      <c r="A1413" s="7">
        <v>0.6875</v>
      </c>
      <c r="B1413" s="11">
        <f t="shared" si="799"/>
        <v>0.14234620886981403</v>
      </c>
      <c r="C1413" s="10">
        <v>1398</v>
      </c>
      <c r="D1413" s="10">
        <v>1143</v>
      </c>
      <c r="E1413" s="14">
        <f t="shared" si="800"/>
        <v>92</v>
      </c>
      <c r="F1413" s="11">
        <f t="shared" si="801"/>
        <v>0.81759656652360513</v>
      </c>
      <c r="G1413" s="11">
        <f t="shared" si="804"/>
        <v>0.83695652173913049</v>
      </c>
      <c r="H1413" s="8">
        <v>1199</v>
      </c>
      <c r="I1413" s="15">
        <f t="shared" si="808"/>
        <v>81</v>
      </c>
      <c r="J1413" s="13">
        <v>0.89100000000000001</v>
      </c>
      <c r="K1413" s="13">
        <v>1</v>
      </c>
      <c r="L1413" s="7">
        <v>0.6875</v>
      </c>
      <c r="M1413" s="11">
        <f t="shared" si="802"/>
        <v>0.14369158878504673</v>
      </c>
      <c r="N1413" s="10">
        <v>1712</v>
      </c>
      <c r="O1413" s="10">
        <v>1428</v>
      </c>
      <c r="P1413" s="14">
        <f t="shared" si="805"/>
        <v>123</v>
      </c>
      <c r="Q1413" s="11">
        <f t="shared" si="803"/>
        <v>0.83411214953271029</v>
      </c>
      <c r="R1413" s="11">
        <f t="shared" si="806"/>
        <v>0.73170731707317072</v>
      </c>
      <c r="S1413" s="8">
        <v>1466</v>
      </c>
      <c r="T1413" s="15">
        <f t="shared" si="807"/>
        <v>99</v>
      </c>
      <c r="U1413" s="13">
        <v>0.80279999999999996</v>
      </c>
      <c r="V1413" s="13">
        <v>0.9</v>
      </c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</row>
    <row r="1414" spans="1:48" x14ac:dyDescent="0.25">
      <c r="A1414" s="7">
        <v>0.70833333333333337</v>
      </c>
      <c r="B1414" s="11">
        <f t="shared" si="799"/>
        <v>0.14896459585838343</v>
      </c>
      <c r="C1414" s="10">
        <v>1497</v>
      </c>
      <c r="D1414" s="10">
        <v>1210</v>
      </c>
      <c r="E1414" s="14">
        <f t="shared" si="800"/>
        <v>99</v>
      </c>
      <c r="F1414" s="11">
        <f t="shared" si="801"/>
        <v>0.80828323313293249</v>
      </c>
      <c r="G1414" s="11">
        <f t="shared" si="804"/>
        <v>0.6767676767676768</v>
      </c>
      <c r="H1414" s="8">
        <v>1274</v>
      </c>
      <c r="I1414" s="15">
        <f t="shared" si="808"/>
        <v>75</v>
      </c>
      <c r="J1414" s="13">
        <v>0.86629999999999996</v>
      </c>
      <c r="K1414" s="13">
        <v>1</v>
      </c>
      <c r="L1414" s="7">
        <v>0.70833333333333337</v>
      </c>
      <c r="M1414" s="11">
        <f t="shared" si="802"/>
        <v>0.14773980154355015</v>
      </c>
      <c r="N1414" s="10">
        <v>1814</v>
      </c>
      <c r="O1414" s="10">
        <v>1507</v>
      </c>
      <c r="P1414" s="14">
        <f t="shared" si="805"/>
        <v>102</v>
      </c>
      <c r="Q1414" s="11">
        <f t="shared" si="803"/>
        <v>0.83076074972436609</v>
      </c>
      <c r="R1414" s="11">
        <f t="shared" si="806"/>
        <v>0.77450980392156865</v>
      </c>
      <c r="S1414" s="8">
        <v>1546</v>
      </c>
      <c r="T1414" s="15">
        <f t="shared" si="807"/>
        <v>80</v>
      </c>
      <c r="U1414" s="13">
        <v>0.81059999999999999</v>
      </c>
      <c r="V1414" s="13">
        <v>0.9</v>
      </c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</row>
    <row r="1415" spans="1:48" x14ac:dyDescent="0.25">
      <c r="A1415" s="7">
        <v>0.72916666666666663</v>
      </c>
      <c r="B1415" s="11">
        <f t="shared" si="799"/>
        <v>0.14609571788413098</v>
      </c>
      <c r="C1415" s="10">
        <v>1588</v>
      </c>
      <c r="D1415" s="10">
        <v>1291</v>
      </c>
      <c r="E1415" s="14">
        <f t="shared" si="800"/>
        <v>91</v>
      </c>
      <c r="F1415" s="11">
        <f t="shared" si="801"/>
        <v>0.81297229219143574</v>
      </c>
      <c r="G1415" s="11">
        <f t="shared" si="804"/>
        <v>0.89010989010989006</v>
      </c>
      <c r="H1415" s="8">
        <v>1356</v>
      </c>
      <c r="I1415" s="15">
        <f t="shared" si="808"/>
        <v>82</v>
      </c>
      <c r="J1415" s="13">
        <v>0.86809999999999998</v>
      </c>
      <c r="K1415" s="13">
        <v>1</v>
      </c>
      <c r="L1415" s="7">
        <v>0.72916666666666663</v>
      </c>
      <c r="M1415" s="11">
        <f t="shared" si="802"/>
        <v>0.14240506329113925</v>
      </c>
      <c r="N1415" s="10">
        <v>1896</v>
      </c>
      <c r="O1415" s="10">
        <v>1584</v>
      </c>
      <c r="P1415" s="14">
        <f t="shared" si="805"/>
        <v>82</v>
      </c>
      <c r="Q1415" s="11">
        <f t="shared" si="803"/>
        <v>0.83544303797468356</v>
      </c>
      <c r="R1415" s="11">
        <f t="shared" si="806"/>
        <v>0.93902439024390238</v>
      </c>
      <c r="S1415" s="8">
        <v>1626</v>
      </c>
      <c r="T1415" s="15">
        <f t="shared" si="807"/>
        <v>80</v>
      </c>
      <c r="U1415" s="13">
        <v>0.80989999999999995</v>
      </c>
      <c r="V1415" s="13">
        <v>0.9</v>
      </c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</row>
    <row r="1416" spans="1:48" x14ac:dyDescent="0.25">
      <c r="A1416" s="7">
        <v>0.75</v>
      </c>
      <c r="B1416" s="11">
        <f t="shared" si="799"/>
        <v>0.15111378687537627</v>
      </c>
      <c r="C1416" s="10">
        <v>1661</v>
      </c>
      <c r="D1416" s="10">
        <v>1344</v>
      </c>
      <c r="E1416" s="14">
        <f t="shared" si="800"/>
        <v>73</v>
      </c>
      <c r="F1416" s="11">
        <f t="shared" si="801"/>
        <v>0.80915111378687543</v>
      </c>
      <c r="G1416" s="11">
        <f t="shared" si="804"/>
        <v>0.72602739726027399</v>
      </c>
      <c r="H1416" s="8">
        <v>1410</v>
      </c>
      <c r="I1416" s="15">
        <f t="shared" si="808"/>
        <v>54</v>
      </c>
      <c r="J1416" s="13">
        <v>0.85340000000000005</v>
      </c>
      <c r="K1416" s="13">
        <v>1</v>
      </c>
      <c r="L1416" s="7">
        <v>0.75</v>
      </c>
      <c r="M1416" s="11">
        <f t="shared" si="802"/>
        <v>0.14003044140030441</v>
      </c>
      <c r="N1416" s="10">
        <v>1971</v>
      </c>
      <c r="O1416" s="10">
        <v>1653</v>
      </c>
      <c r="P1416" s="14">
        <f t="shared" si="805"/>
        <v>75</v>
      </c>
      <c r="Q1416" s="11">
        <f t="shared" si="803"/>
        <v>0.83866057838660579</v>
      </c>
      <c r="R1416" s="11">
        <f t="shared" si="806"/>
        <v>0.92</v>
      </c>
      <c r="S1416" s="8">
        <v>1695</v>
      </c>
      <c r="T1416" s="15">
        <f t="shared" si="807"/>
        <v>69</v>
      </c>
      <c r="U1416" s="13">
        <v>0.81269999999999998</v>
      </c>
      <c r="V1416" s="13">
        <v>0.9</v>
      </c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</row>
    <row r="1417" spans="1:48" x14ac:dyDescent="0.25">
      <c r="A1417" s="18"/>
      <c r="B1417" s="18"/>
      <c r="C1417" s="18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</row>
    <row r="1418" spans="1:48" x14ac:dyDescent="0.25">
      <c r="A1418" s="18"/>
      <c r="B1418" s="18"/>
      <c r="C1418" s="18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</row>
    <row r="1419" spans="1:48" x14ac:dyDescent="0.25">
      <c r="A1419" s="35">
        <v>43848</v>
      </c>
      <c r="B1419" s="36"/>
      <c r="C1419" s="36"/>
      <c r="D1419" s="36"/>
      <c r="E1419" s="36"/>
      <c r="F1419" s="36"/>
      <c r="G1419" s="37"/>
      <c r="H1419" s="17"/>
      <c r="I1419" s="17"/>
      <c r="J1419" s="17"/>
      <c r="K1419" s="17"/>
      <c r="L1419" s="35">
        <v>43842</v>
      </c>
      <c r="M1419" s="36"/>
      <c r="N1419" s="36"/>
      <c r="O1419" s="36"/>
      <c r="P1419" s="36"/>
      <c r="Q1419" s="36"/>
      <c r="R1419" s="37"/>
      <c r="S1419" s="17"/>
      <c r="T1419" s="17"/>
      <c r="U1419" s="17"/>
      <c r="V1419" s="17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</row>
    <row r="1420" spans="1:48" ht="36" x14ac:dyDescent="0.25">
      <c r="A1420" s="38" t="s">
        <v>78</v>
      </c>
      <c r="B1420" s="39"/>
      <c r="C1420" s="39"/>
      <c r="D1420" s="39"/>
      <c r="E1420" s="39"/>
      <c r="F1420" s="39"/>
      <c r="G1420" s="40"/>
      <c r="H1420" s="18"/>
      <c r="I1420" s="18"/>
      <c r="J1420" s="18"/>
      <c r="K1420" s="18"/>
      <c r="L1420" s="38" t="s">
        <v>83</v>
      </c>
      <c r="M1420" s="39"/>
      <c r="N1420" s="39"/>
      <c r="O1420" s="39"/>
      <c r="P1420" s="39"/>
      <c r="Q1420" s="39"/>
      <c r="R1420" s="40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</row>
    <row r="1421" spans="1:48" x14ac:dyDescent="0.25">
      <c r="A1421" s="9" t="s">
        <v>0</v>
      </c>
      <c r="B1421" s="16" t="s">
        <v>70</v>
      </c>
      <c r="C1421" s="9" t="s">
        <v>1</v>
      </c>
      <c r="D1421" s="9" t="s">
        <v>2</v>
      </c>
      <c r="E1421" s="9" t="s">
        <v>3</v>
      </c>
      <c r="F1421" s="9" t="s">
        <v>4</v>
      </c>
      <c r="G1421" s="9" t="s">
        <v>5</v>
      </c>
      <c r="H1421" s="6" t="s">
        <v>6</v>
      </c>
      <c r="I1421" s="9" t="s">
        <v>7</v>
      </c>
      <c r="J1421" s="9" t="s">
        <v>8</v>
      </c>
      <c r="K1421" s="9" t="s">
        <v>71</v>
      </c>
      <c r="L1421" s="9" t="s">
        <v>0</v>
      </c>
      <c r="M1421" s="16" t="s">
        <v>70</v>
      </c>
      <c r="N1421" s="9" t="s">
        <v>1</v>
      </c>
      <c r="O1421" s="9" t="s">
        <v>2</v>
      </c>
      <c r="P1421" s="9" t="s">
        <v>3</v>
      </c>
      <c r="Q1421" s="9" t="s">
        <v>4</v>
      </c>
      <c r="R1421" s="9" t="s">
        <v>5</v>
      </c>
      <c r="S1421" s="6" t="s">
        <v>6</v>
      </c>
      <c r="T1421" s="9" t="s">
        <v>7</v>
      </c>
      <c r="U1421" s="9" t="s">
        <v>8</v>
      </c>
      <c r="V1421" s="9" t="s">
        <v>71</v>
      </c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</row>
    <row r="1422" spans="1:48" x14ac:dyDescent="0.25">
      <c r="A1422" s="7">
        <v>0.39583333333333331</v>
      </c>
      <c r="B1422" s="11">
        <v>0</v>
      </c>
      <c r="C1422" s="10">
        <v>55</v>
      </c>
      <c r="D1422" s="10">
        <v>55</v>
      </c>
      <c r="E1422" s="10">
        <v>55</v>
      </c>
      <c r="F1422" s="11">
        <v>1</v>
      </c>
      <c r="G1422" s="12">
        <v>1</v>
      </c>
      <c r="H1422" s="8">
        <v>55</v>
      </c>
      <c r="I1422" s="15">
        <v>55</v>
      </c>
      <c r="J1422" s="13">
        <v>1</v>
      </c>
      <c r="K1422" s="13" t="s">
        <v>74</v>
      </c>
      <c r="L1422" s="7">
        <v>0.39583333333333331</v>
      </c>
      <c r="M1422" s="11">
        <f>(N1422-S1422)/N1422</f>
        <v>0</v>
      </c>
      <c r="N1422" s="10">
        <v>65</v>
      </c>
      <c r="O1422" s="10">
        <v>65</v>
      </c>
      <c r="P1422" s="10">
        <v>65</v>
      </c>
      <c r="Q1422" s="11">
        <f>O1422/N1422</f>
        <v>1</v>
      </c>
      <c r="R1422" s="12">
        <f>O1422/P1422</f>
        <v>1</v>
      </c>
      <c r="S1422" s="8">
        <v>65</v>
      </c>
      <c r="T1422" s="15">
        <v>65</v>
      </c>
      <c r="U1422" s="13">
        <v>1</v>
      </c>
      <c r="V1422" s="13">
        <v>1</v>
      </c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</row>
    <row r="1423" spans="1:48" x14ac:dyDescent="0.25">
      <c r="A1423" s="7">
        <v>0.41666666666666669</v>
      </c>
      <c r="B1423" s="11">
        <v>0</v>
      </c>
      <c r="C1423" s="10">
        <v>113</v>
      </c>
      <c r="D1423" s="10">
        <v>113</v>
      </c>
      <c r="E1423" s="14">
        <v>58</v>
      </c>
      <c r="F1423" s="11">
        <v>1</v>
      </c>
      <c r="G1423" s="11">
        <v>1</v>
      </c>
      <c r="H1423" s="8">
        <v>113</v>
      </c>
      <c r="I1423" s="15">
        <v>58</v>
      </c>
      <c r="J1423" s="13">
        <v>1</v>
      </c>
      <c r="K1423" s="13" t="s">
        <v>74</v>
      </c>
      <c r="L1423" s="7">
        <v>0.41666666666666669</v>
      </c>
      <c r="M1423" s="11">
        <f t="shared" ref="M1423:M1439" si="809">(N1423-S1423)/N1423</f>
        <v>1.4705882352941176E-2</v>
      </c>
      <c r="N1423" s="10">
        <v>136</v>
      </c>
      <c r="O1423" s="10">
        <v>134</v>
      </c>
      <c r="P1423" s="14">
        <f t="shared" ref="P1423:P1439" si="810">N1423-N1422</f>
        <v>71</v>
      </c>
      <c r="Q1423" s="11">
        <f t="shared" ref="Q1423:Q1439" si="811">O1423/N1423</f>
        <v>0.98529411764705888</v>
      </c>
      <c r="R1423" s="11">
        <f>(O1423-O1422)/P1423</f>
        <v>0.971830985915493</v>
      </c>
      <c r="S1423" s="8">
        <v>134</v>
      </c>
      <c r="T1423" s="15">
        <f>S1423-S1422</f>
        <v>69</v>
      </c>
      <c r="U1423" s="13">
        <v>1</v>
      </c>
      <c r="V1423" s="13">
        <v>1</v>
      </c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</row>
    <row r="1424" spans="1:48" x14ac:dyDescent="0.25">
      <c r="A1424" s="7">
        <v>0.4375</v>
      </c>
      <c r="B1424" s="11">
        <v>5.4644808743169399E-3</v>
      </c>
      <c r="C1424" s="10">
        <v>183</v>
      </c>
      <c r="D1424" s="10">
        <v>182</v>
      </c>
      <c r="E1424" s="14">
        <v>70</v>
      </c>
      <c r="F1424" s="11">
        <v>0.99453551912568305</v>
      </c>
      <c r="G1424" s="11">
        <v>0.98571428571428577</v>
      </c>
      <c r="H1424" s="8">
        <v>182</v>
      </c>
      <c r="I1424" s="15">
        <v>69</v>
      </c>
      <c r="J1424" s="13">
        <v>1</v>
      </c>
      <c r="K1424" s="13" t="s">
        <v>74</v>
      </c>
      <c r="L1424" s="7">
        <v>0.4375</v>
      </c>
      <c r="M1424" s="11">
        <f t="shared" si="809"/>
        <v>7.874015748031496E-2</v>
      </c>
      <c r="N1424" s="10">
        <v>254</v>
      </c>
      <c r="O1424" s="10">
        <v>232</v>
      </c>
      <c r="P1424" s="14">
        <f t="shared" si="810"/>
        <v>118</v>
      </c>
      <c r="Q1424" s="11">
        <f t="shared" si="811"/>
        <v>0.91338582677165359</v>
      </c>
      <c r="R1424" s="11">
        <f t="shared" ref="R1424:R1439" si="812">(O1424-O1423)/P1424</f>
        <v>0.83050847457627119</v>
      </c>
      <c r="S1424" s="8">
        <v>234</v>
      </c>
      <c r="T1424" s="15">
        <f>S1424-S1423</f>
        <v>100</v>
      </c>
      <c r="U1424" s="13">
        <v>1</v>
      </c>
      <c r="V1424" s="13">
        <v>1</v>
      </c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</row>
    <row r="1425" spans="1:48" x14ac:dyDescent="0.25">
      <c r="A1425" s="7">
        <v>0.45833333333333331</v>
      </c>
      <c r="B1425" s="11">
        <f t="shared" ref="B1425" si="813">(C1425-H1425)/C1425</f>
        <v>0.11769087523277467</v>
      </c>
      <c r="C1425" s="10">
        <f t="shared" ref="C1425:C1439" si="814">$E$16</f>
        <v>2685</v>
      </c>
      <c r="D1425" s="10">
        <f t="shared" ref="D1425:D1439" si="815">$AF$16</f>
        <v>2234</v>
      </c>
      <c r="E1425" s="14">
        <f t="shared" ref="E1425" si="816">C1425-C1424</f>
        <v>2502</v>
      </c>
      <c r="F1425" s="11">
        <f t="shared" ref="F1425" si="817">D1425/C1425</f>
        <v>0.83202979515828679</v>
      </c>
      <c r="G1425" s="11">
        <f t="shared" ref="G1425" si="818">(D1425-D1424)/E1425</f>
        <v>0.82014388489208634</v>
      </c>
      <c r="H1425" s="8">
        <f t="shared" ref="H1425:H1439" si="819">$AU$16</f>
        <v>2369</v>
      </c>
      <c r="I1425" s="15">
        <f t="shared" ref="I1425" si="820">H1425-H1424</f>
        <v>2187</v>
      </c>
      <c r="J1425" s="13">
        <f>$AO$11</f>
        <v>0.87760000000000005</v>
      </c>
      <c r="K1425" s="13" t="s">
        <v>74</v>
      </c>
      <c r="L1425" s="7">
        <v>0.45833333333333298</v>
      </c>
      <c r="M1425" s="11">
        <f t="shared" si="809"/>
        <v>7.1225071225071226E-2</v>
      </c>
      <c r="N1425" s="10">
        <v>351</v>
      </c>
      <c r="O1425" s="10">
        <v>322</v>
      </c>
      <c r="P1425" s="14">
        <f t="shared" si="810"/>
        <v>97</v>
      </c>
      <c r="Q1425" s="11">
        <f t="shared" si="811"/>
        <v>0.91737891737891741</v>
      </c>
      <c r="R1425" s="11">
        <f t="shared" si="812"/>
        <v>0.92783505154639179</v>
      </c>
      <c r="S1425" s="8">
        <v>326</v>
      </c>
      <c r="T1425" s="15">
        <f>S1425-S1424</f>
        <v>92</v>
      </c>
      <c r="U1425" s="13">
        <v>1</v>
      </c>
      <c r="V1425" s="13">
        <v>1</v>
      </c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</row>
    <row r="1426" spans="1:48" x14ac:dyDescent="0.25">
      <c r="A1426" s="7">
        <v>0.47916666666666669</v>
      </c>
      <c r="B1426" s="11" t="e">
        <v>#DIV/0!</v>
      </c>
      <c r="C1426" s="10"/>
      <c r="D1426" s="10"/>
      <c r="E1426" s="14">
        <v>-245</v>
      </c>
      <c r="F1426" s="11" t="e">
        <v>#DIV/0!</v>
      </c>
      <c r="G1426" s="11">
        <v>0.98367346938775513</v>
      </c>
      <c r="H1426" s="8"/>
      <c r="I1426" s="15">
        <v>0</v>
      </c>
      <c r="J1426" s="13"/>
      <c r="K1426" s="13"/>
      <c r="L1426" s="7">
        <v>0.47916666666666669</v>
      </c>
      <c r="M1426" s="11">
        <f t="shared" si="809"/>
        <v>6.768558951965066E-2</v>
      </c>
      <c r="N1426" s="10">
        <v>458</v>
      </c>
      <c r="O1426" s="10">
        <v>423</v>
      </c>
      <c r="P1426" s="14">
        <f t="shared" si="810"/>
        <v>107</v>
      </c>
      <c r="Q1426" s="11">
        <f t="shared" si="811"/>
        <v>0.92358078602620086</v>
      </c>
      <c r="R1426" s="11">
        <f t="shared" si="812"/>
        <v>0.94392523364485981</v>
      </c>
      <c r="S1426" s="8">
        <v>427</v>
      </c>
      <c r="T1426" s="15">
        <f t="shared" ref="T1426:T1439" si="821">S1426-S1425</f>
        <v>101</v>
      </c>
      <c r="U1426" s="13">
        <v>1</v>
      </c>
      <c r="V1426" s="13">
        <v>1</v>
      </c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</row>
    <row r="1427" spans="1:48" x14ac:dyDescent="0.25">
      <c r="A1427" s="7">
        <v>0.5</v>
      </c>
      <c r="B1427" s="11">
        <v>1.3698630136986301E-2</v>
      </c>
      <c r="C1427" s="10">
        <v>365</v>
      </c>
      <c r="D1427" s="10">
        <v>360</v>
      </c>
      <c r="E1427" s="14">
        <v>365</v>
      </c>
      <c r="F1427" s="11">
        <v>0.98630136986301364</v>
      </c>
      <c r="G1427" s="11">
        <v>0.98630136986301364</v>
      </c>
      <c r="H1427" s="8">
        <v>360</v>
      </c>
      <c r="I1427" s="15">
        <v>360</v>
      </c>
      <c r="J1427" s="13">
        <v>0.97729999999999995</v>
      </c>
      <c r="K1427" s="13" t="s">
        <v>74</v>
      </c>
      <c r="L1427" s="7">
        <v>0.5</v>
      </c>
      <c r="M1427" s="11">
        <f t="shared" si="809"/>
        <v>0.10934744268077601</v>
      </c>
      <c r="N1427" s="10">
        <v>567</v>
      </c>
      <c r="O1427" s="10">
        <v>489</v>
      </c>
      <c r="P1427" s="14">
        <f t="shared" si="810"/>
        <v>109</v>
      </c>
      <c r="Q1427" s="11">
        <f t="shared" si="811"/>
        <v>0.86243386243386244</v>
      </c>
      <c r="R1427" s="11">
        <f t="shared" si="812"/>
        <v>0.60550458715596334</v>
      </c>
      <c r="S1427" s="8">
        <v>505</v>
      </c>
      <c r="T1427" s="15">
        <f t="shared" si="821"/>
        <v>78</v>
      </c>
      <c r="U1427" s="13">
        <v>0.92749999999999999</v>
      </c>
      <c r="V1427" s="13">
        <v>1</v>
      </c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</row>
    <row r="1428" spans="1:48" x14ac:dyDescent="0.25">
      <c r="A1428" s="7">
        <v>0.52083333333333337</v>
      </c>
      <c r="B1428" s="11">
        <f t="shared" ref="B1428" si="822">(C1428-H1428)/C1428</f>
        <v>1.4742014742014743E-2</v>
      </c>
      <c r="C1428" s="10">
        <v>407</v>
      </c>
      <c r="D1428" s="10">
        <v>401</v>
      </c>
      <c r="E1428" s="14">
        <v>42</v>
      </c>
      <c r="F1428" s="11">
        <v>0.98525798525798525</v>
      </c>
      <c r="G1428" s="11">
        <v>0.97619047619047616</v>
      </c>
      <c r="H1428" s="8">
        <v>401</v>
      </c>
      <c r="I1428" s="15">
        <v>41</v>
      </c>
      <c r="J1428" s="13">
        <v>0.98040000000000005</v>
      </c>
      <c r="K1428" s="13" t="s">
        <v>74</v>
      </c>
      <c r="L1428" s="7">
        <v>0.52083333333333337</v>
      </c>
      <c r="M1428" s="11">
        <f t="shared" si="809"/>
        <v>0.10377358490566038</v>
      </c>
      <c r="N1428" s="10">
        <v>636</v>
      </c>
      <c r="O1428" s="10">
        <v>552</v>
      </c>
      <c r="P1428" s="14">
        <f t="shared" si="810"/>
        <v>69</v>
      </c>
      <c r="Q1428" s="11">
        <f t="shared" si="811"/>
        <v>0.86792452830188682</v>
      </c>
      <c r="R1428" s="11">
        <f t="shared" si="812"/>
        <v>0.91304347826086951</v>
      </c>
      <c r="S1428" s="8">
        <v>570</v>
      </c>
      <c r="T1428" s="15">
        <f t="shared" si="821"/>
        <v>65</v>
      </c>
      <c r="U1428" s="13">
        <v>0.93240000000000001</v>
      </c>
      <c r="V1428" s="13">
        <v>1</v>
      </c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</row>
    <row r="1429" spans="1:48" x14ac:dyDescent="0.25">
      <c r="A1429" s="7">
        <v>0.54166666666666696</v>
      </c>
      <c r="B1429" s="11">
        <v>1.7543859649122806E-2</v>
      </c>
      <c r="C1429" s="10">
        <v>456</v>
      </c>
      <c r="D1429" s="10">
        <v>447</v>
      </c>
      <c r="E1429" s="14">
        <v>49</v>
      </c>
      <c r="F1429" s="11">
        <v>0.98026315789473684</v>
      </c>
      <c r="G1429" s="11">
        <v>0.93877551020408168</v>
      </c>
      <c r="H1429" s="8">
        <v>448</v>
      </c>
      <c r="I1429" s="15">
        <v>47</v>
      </c>
      <c r="J1429" s="13">
        <v>0.98180000000000001</v>
      </c>
      <c r="K1429" s="13" t="s">
        <v>74</v>
      </c>
      <c r="L1429" s="7">
        <v>0.54166666666666696</v>
      </c>
      <c r="M1429" s="11">
        <f t="shared" si="809"/>
        <v>0.11944444444444445</v>
      </c>
      <c r="N1429" s="10">
        <v>720</v>
      </c>
      <c r="O1429" s="10">
        <v>609</v>
      </c>
      <c r="P1429" s="14">
        <f t="shared" si="810"/>
        <v>84</v>
      </c>
      <c r="Q1429" s="11">
        <f t="shared" si="811"/>
        <v>0.84583333333333333</v>
      </c>
      <c r="R1429" s="11">
        <f t="shared" si="812"/>
        <v>0.6785714285714286</v>
      </c>
      <c r="S1429" s="8">
        <v>634</v>
      </c>
      <c r="T1429" s="15">
        <f t="shared" si="821"/>
        <v>64</v>
      </c>
      <c r="U1429" s="13">
        <v>0.86809999999999998</v>
      </c>
      <c r="V1429" s="13">
        <v>1</v>
      </c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</row>
    <row r="1430" spans="1:48" x14ac:dyDescent="0.25">
      <c r="A1430" s="7">
        <v>0.5625</v>
      </c>
      <c r="B1430" s="11">
        <v>2.6565464895635674E-2</v>
      </c>
      <c r="C1430" s="10">
        <v>527</v>
      </c>
      <c r="D1430" s="10">
        <v>510</v>
      </c>
      <c r="E1430" s="14">
        <v>71</v>
      </c>
      <c r="F1430" s="11">
        <v>0.967741935483871</v>
      </c>
      <c r="G1430" s="11">
        <v>0.88732394366197187</v>
      </c>
      <c r="H1430" s="8">
        <v>513</v>
      </c>
      <c r="I1430" s="15">
        <v>65</v>
      </c>
      <c r="J1430" s="13">
        <v>0.98440000000000005</v>
      </c>
      <c r="K1430" s="13" t="s">
        <v>74</v>
      </c>
      <c r="L1430" s="7">
        <v>0.5625</v>
      </c>
      <c r="M1430" s="11">
        <f t="shared" si="809"/>
        <v>0.11764705882352941</v>
      </c>
      <c r="N1430" s="10">
        <v>799</v>
      </c>
      <c r="O1430" s="10">
        <v>679</v>
      </c>
      <c r="P1430" s="14">
        <f t="shared" si="810"/>
        <v>79</v>
      </c>
      <c r="Q1430" s="11">
        <f t="shared" si="811"/>
        <v>0.84981226533166454</v>
      </c>
      <c r="R1430" s="11">
        <f t="shared" si="812"/>
        <v>0.88607594936708856</v>
      </c>
      <c r="S1430" s="8">
        <v>705</v>
      </c>
      <c r="T1430" s="15">
        <f t="shared" si="821"/>
        <v>71</v>
      </c>
      <c r="U1430" s="13">
        <v>0.87380000000000002</v>
      </c>
      <c r="V1430" s="13">
        <v>1</v>
      </c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</row>
    <row r="1431" spans="1:48" x14ac:dyDescent="0.25">
      <c r="A1431" s="7">
        <v>0.58333333333333337</v>
      </c>
      <c r="B1431" s="11">
        <v>2.456140350877193E-2</v>
      </c>
      <c r="C1431" s="10">
        <v>570</v>
      </c>
      <c r="D1431" s="10">
        <v>553</v>
      </c>
      <c r="E1431" s="14">
        <v>43</v>
      </c>
      <c r="F1431" s="11">
        <v>0.97017543859649125</v>
      </c>
      <c r="G1431" s="11">
        <v>1</v>
      </c>
      <c r="H1431" s="8">
        <v>556</v>
      </c>
      <c r="I1431" s="15">
        <v>43</v>
      </c>
      <c r="J1431" s="13">
        <f>$AO$11</f>
        <v>0.87760000000000005</v>
      </c>
      <c r="K1431" s="13" t="s">
        <v>74</v>
      </c>
      <c r="L1431" s="7">
        <v>0.58333333333333337</v>
      </c>
      <c r="M1431" s="11">
        <f t="shared" si="809"/>
        <v>0.13333333333333333</v>
      </c>
      <c r="N1431" s="10">
        <v>900</v>
      </c>
      <c r="O1431" s="10">
        <v>740</v>
      </c>
      <c r="P1431" s="14">
        <f t="shared" si="810"/>
        <v>101</v>
      </c>
      <c r="Q1431" s="11">
        <f t="shared" si="811"/>
        <v>0.82222222222222219</v>
      </c>
      <c r="R1431" s="11">
        <f t="shared" si="812"/>
        <v>0.60396039603960394</v>
      </c>
      <c r="S1431" s="8">
        <v>780</v>
      </c>
      <c r="T1431" s="15">
        <f t="shared" si="821"/>
        <v>75</v>
      </c>
      <c r="U1431" s="13">
        <v>0.86609999999999998</v>
      </c>
      <c r="V1431" s="13">
        <v>1</v>
      </c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</row>
    <row r="1432" spans="1:48" x14ac:dyDescent="0.25">
      <c r="A1432" s="7">
        <v>0.60416666666666663</v>
      </c>
      <c r="B1432" s="11">
        <v>2.2222222222222223E-2</v>
      </c>
      <c r="C1432" s="10">
        <v>630</v>
      </c>
      <c r="D1432" s="10">
        <v>613</v>
      </c>
      <c r="E1432" s="14">
        <v>60</v>
      </c>
      <c r="F1432" s="11">
        <v>0.973015873015873</v>
      </c>
      <c r="G1432" s="11">
        <v>1</v>
      </c>
      <c r="H1432" s="8">
        <v>616</v>
      </c>
      <c r="I1432" s="15">
        <v>60</v>
      </c>
      <c r="J1432" s="13">
        <v>0.98670000000000002</v>
      </c>
      <c r="K1432" s="13" t="s">
        <v>74</v>
      </c>
      <c r="L1432" s="7">
        <v>0.60416666666666663</v>
      </c>
      <c r="M1432" s="11">
        <f t="shared" si="809"/>
        <v>0.13073852295409183</v>
      </c>
      <c r="N1432" s="10">
        <v>1002</v>
      </c>
      <c r="O1432" s="10">
        <v>829</v>
      </c>
      <c r="P1432" s="14">
        <f t="shared" si="810"/>
        <v>102</v>
      </c>
      <c r="Q1432" s="11">
        <f t="shared" si="811"/>
        <v>0.82734530938123751</v>
      </c>
      <c r="R1432" s="11">
        <f t="shared" si="812"/>
        <v>0.87254901960784315</v>
      </c>
      <c r="S1432" s="8">
        <v>871</v>
      </c>
      <c r="T1432" s="15">
        <f t="shared" si="821"/>
        <v>91</v>
      </c>
      <c r="U1432" s="13">
        <v>0.87180000000000002</v>
      </c>
      <c r="V1432" s="13">
        <v>1</v>
      </c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</row>
    <row r="1433" spans="1:48" x14ac:dyDescent="0.25">
      <c r="A1433" s="7">
        <v>0.625</v>
      </c>
      <c r="B1433" s="11">
        <v>2.0348837209302327E-2</v>
      </c>
      <c r="C1433" s="10">
        <v>688</v>
      </c>
      <c r="D1433" s="10">
        <v>671</v>
      </c>
      <c r="E1433" s="14">
        <v>58</v>
      </c>
      <c r="F1433" s="11">
        <v>0.97529069767441856</v>
      </c>
      <c r="G1433" s="11">
        <v>1</v>
      </c>
      <c r="H1433" s="8">
        <v>674</v>
      </c>
      <c r="I1433" s="15">
        <v>58</v>
      </c>
      <c r="J1433" s="13">
        <v>0.98809999999999998</v>
      </c>
      <c r="K1433" s="13" t="s">
        <v>74</v>
      </c>
      <c r="L1433" s="7">
        <v>0.625</v>
      </c>
      <c r="M1433" s="11">
        <f t="shared" si="809"/>
        <v>0.13181818181818181</v>
      </c>
      <c r="N1433" s="10">
        <v>1100</v>
      </c>
      <c r="O1433" s="10">
        <v>908</v>
      </c>
      <c r="P1433" s="14">
        <f t="shared" si="810"/>
        <v>98</v>
      </c>
      <c r="Q1433" s="11">
        <f t="shared" si="811"/>
        <v>0.82545454545454544</v>
      </c>
      <c r="R1433" s="11">
        <f t="shared" si="812"/>
        <v>0.80612244897959184</v>
      </c>
      <c r="S1433" s="8">
        <v>955</v>
      </c>
      <c r="T1433" s="15">
        <f t="shared" si="821"/>
        <v>84</v>
      </c>
      <c r="U1433" s="13">
        <v>0.88100000000000001</v>
      </c>
      <c r="V1433" s="13">
        <v>1</v>
      </c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</row>
    <row r="1434" spans="1:48" x14ac:dyDescent="0.25">
      <c r="A1434" s="7">
        <v>0.64583333333333337</v>
      </c>
      <c r="B1434" s="11">
        <v>2.0188425302826378E-2</v>
      </c>
      <c r="C1434" s="10">
        <v>743</v>
      </c>
      <c r="D1434" s="10">
        <v>723</v>
      </c>
      <c r="E1434" s="14">
        <v>55</v>
      </c>
      <c r="F1434" s="11">
        <v>0.97308209959623149</v>
      </c>
      <c r="G1434" s="11">
        <v>0.94545454545454544</v>
      </c>
      <c r="H1434" s="8">
        <v>728</v>
      </c>
      <c r="I1434" s="15">
        <v>54</v>
      </c>
      <c r="J1434" s="13">
        <v>0.98839999999999995</v>
      </c>
      <c r="K1434" s="13" t="s">
        <v>74</v>
      </c>
      <c r="L1434" s="7">
        <v>0.64583333333333337</v>
      </c>
      <c r="M1434" s="11">
        <f t="shared" si="809"/>
        <v>0.13978494623655913</v>
      </c>
      <c r="N1434" s="10">
        <v>1209</v>
      </c>
      <c r="O1434" s="10">
        <v>988</v>
      </c>
      <c r="P1434" s="14">
        <f t="shared" si="810"/>
        <v>109</v>
      </c>
      <c r="Q1434" s="11">
        <f t="shared" si="811"/>
        <v>0.81720430107526887</v>
      </c>
      <c r="R1434" s="11">
        <f t="shared" si="812"/>
        <v>0.73394495412844041</v>
      </c>
      <c r="S1434" s="8">
        <v>1040</v>
      </c>
      <c r="T1434" s="15">
        <f t="shared" si="821"/>
        <v>85</v>
      </c>
      <c r="U1434" s="13">
        <v>0.87590000000000001</v>
      </c>
      <c r="V1434" s="13">
        <v>1</v>
      </c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</row>
    <row r="1435" spans="1:48" x14ac:dyDescent="0.25">
      <c r="A1435" s="7">
        <v>0.66666666666666663</v>
      </c>
      <c r="B1435" s="11">
        <v>2.0176544766708701E-2</v>
      </c>
      <c r="C1435" s="10">
        <v>793</v>
      </c>
      <c r="D1435" s="10">
        <v>772</v>
      </c>
      <c r="E1435" s="14">
        <v>50</v>
      </c>
      <c r="F1435" s="11">
        <v>0.97351828499369486</v>
      </c>
      <c r="G1435" s="11">
        <v>0.98</v>
      </c>
      <c r="H1435" s="8">
        <v>777</v>
      </c>
      <c r="I1435" s="15">
        <v>49</v>
      </c>
      <c r="J1435" s="13">
        <v>0.98960000000000004</v>
      </c>
      <c r="K1435" s="13" t="s">
        <v>74</v>
      </c>
      <c r="L1435" s="7">
        <v>0.66666666666666663</v>
      </c>
      <c r="M1435" s="11">
        <f t="shared" si="809"/>
        <v>0.14395099540581929</v>
      </c>
      <c r="N1435" s="10">
        <v>1306</v>
      </c>
      <c r="O1435" s="10">
        <v>1066</v>
      </c>
      <c r="P1435" s="14">
        <f t="shared" si="810"/>
        <v>97</v>
      </c>
      <c r="Q1435" s="11">
        <f t="shared" si="811"/>
        <v>0.81623277182235832</v>
      </c>
      <c r="R1435" s="11">
        <f t="shared" si="812"/>
        <v>0.80412371134020622</v>
      </c>
      <c r="S1435" s="8">
        <v>1118</v>
      </c>
      <c r="T1435" s="15">
        <f t="shared" si="821"/>
        <v>78</v>
      </c>
      <c r="U1435" s="13">
        <v>0.88439999999999996</v>
      </c>
      <c r="V1435" s="13">
        <v>1</v>
      </c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</row>
    <row r="1436" spans="1:48" x14ac:dyDescent="0.25">
      <c r="A1436" s="7">
        <v>0.6875</v>
      </c>
      <c r="B1436" s="11">
        <f t="shared" ref="B1436" si="823">(C1436-H1436)/C1436</f>
        <v>1.8801410105757931E-2</v>
      </c>
      <c r="C1436" s="10">
        <v>851</v>
      </c>
      <c r="D1436" s="10">
        <v>830</v>
      </c>
      <c r="E1436" s="14">
        <v>58</v>
      </c>
      <c r="F1436" s="11">
        <v>0.97532314923619268</v>
      </c>
      <c r="G1436" s="11">
        <v>1</v>
      </c>
      <c r="H1436" s="8">
        <v>835</v>
      </c>
      <c r="I1436" s="15">
        <v>58</v>
      </c>
      <c r="J1436" s="13">
        <v>0.99050000000000005</v>
      </c>
      <c r="K1436" s="13" t="s">
        <v>74</v>
      </c>
      <c r="L1436" s="7">
        <v>0.6875</v>
      </c>
      <c r="M1436" s="11">
        <f t="shared" si="809"/>
        <v>0.14234620886981403</v>
      </c>
      <c r="N1436" s="10">
        <v>1398</v>
      </c>
      <c r="O1436" s="10">
        <v>1143</v>
      </c>
      <c r="P1436" s="14">
        <f t="shared" si="810"/>
        <v>92</v>
      </c>
      <c r="Q1436" s="11">
        <f t="shared" si="811"/>
        <v>0.81759656652360513</v>
      </c>
      <c r="R1436" s="11">
        <f t="shared" si="812"/>
        <v>0.83695652173913049</v>
      </c>
      <c r="S1436" s="8">
        <v>1199</v>
      </c>
      <c r="T1436" s="15">
        <f t="shared" si="821"/>
        <v>81</v>
      </c>
      <c r="U1436" s="13">
        <v>0.89100000000000001</v>
      </c>
      <c r="V1436" s="13">
        <v>1</v>
      </c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</row>
    <row r="1437" spans="1:48" x14ac:dyDescent="0.25">
      <c r="A1437" s="7">
        <v>0.70833333333333337</v>
      </c>
      <c r="B1437" s="11">
        <v>2.092511013215859E-2</v>
      </c>
      <c r="C1437" s="10">
        <v>908</v>
      </c>
      <c r="D1437" s="10">
        <v>884</v>
      </c>
      <c r="E1437" s="14">
        <v>57</v>
      </c>
      <c r="F1437" s="11">
        <v>0.97356828193832601</v>
      </c>
      <c r="G1437" s="11">
        <v>0.94736842105263153</v>
      </c>
      <c r="H1437" s="8">
        <v>889</v>
      </c>
      <c r="I1437" s="15">
        <v>54</v>
      </c>
      <c r="J1437" s="13">
        <v>0.98199999999999998</v>
      </c>
      <c r="K1437" s="13" t="s">
        <v>74</v>
      </c>
      <c r="L1437" s="7">
        <v>0.70833333333333337</v>
      </c>
      <c r="M1437" s="11">
        <f t="shared" si="809"/>
        <v>0.14896459585838343</v>
      </c>
      <c r="N1437" s="10">
        <v>1497</v>
      </c>
      <c r="O1437" s="10">
        <v>1210</v>
      </c>
      <c r="P1437" s="14">
        <f t="shared" si="810"/>
        <v>99</v>
      </c>
      <c r="Q1437" s="11">
        <f t="shared" si="811"/>
        <v>0.80828323313293249</v>
      </c>
      <c r="R1437" s="11">
        <f t="shared" si="812"/>
        <v>0.6767676767676768</v>
      </c>
      <c r="S1437" s="8">
        <v>1274</v>
      </c>
      <c r="T1437" s="15">
        <f t="shared" si="821"/>
        <v>75</v>
      </c>
      <c r="U1437" s="13">
        <v>0.86629999999999996</v>
      </c>
      <c r="V1437" s="13">
        <v>1</v>
      </c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</row>
    <row r="1438" spans="1:48" x14ac:dyDescent="0.25">
      <c r="A1438" s="7">
        <v>0.72916666666666663</v>
      </c>
      <c r="B1438" s="11">
        <v>2.0790020790020791E-2</v>
      </c>
      <c r="C1438" s="10">
        <v>962</v>
      </c>
      <c r="D1438" s="10">
        <v>937</v>
      </c>
      <c r="E1438" s="14">
        <v>54</v>
      </c>
      <c r="F1438" s="11">
        <v>0.97401247401247404</v>
      </c>
      <c r="G1438" s="11">
        <v>0.98148148148148151</v>
      </c>
      <c r="H1438" s="8">
        <v>942</v>
      </c>
      <c r="I1438" s="15">
        <v>53</v>
      </c>
      <c r="J1438" s="13">
        <v>0.98250000000000004</v>
      </c>
      <c r="K1438" s="13" t="s">
        <v>74</v>
      </c>
      <c r="L1438" s="7">
        <v>0.72916666666666663</v>
      </c>
      <c r="M1438" s="11">
        <f t="shared" si="809"/>
        <v>0.14609571788413098</v>
      </c>
      <c r="N1438" s="10">
        <v>1588</v>
      </c>
      <c r="O1438" s="10">
        <v>1291</v>
      </c>
      <c r="P1438" s="14">
        <f t="shared" si="810"/>
        <v>91</v>
      </c>
      <c r="Q1438" s="11">
        <f t="shared" si="811"/>
        <v>0.81297229219143574</v>
      </c>
      <c r="R1438" s="11">
        <f t="shared" si="812"/>
        <v>0.89010989010989006</v>
      </c>
      <c r="S1438" s="8">
        <v>1356</v>
      </c>
      <c r="T1438" s="15">
        <f t="shared" si="821"/>
        <v>82</v>
      </c>
      <c r="U1438" s="13">
        <v>0.86809999999999998</v>
      </c>
      <c r="V1438" s="13">
        <v>1</v>
      </c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</row>
    <row r="1439" spans="1:48" x14ac:dyDescent="0.25">
      <c r="A1439" s="7">
        <v>0.75</v>
      </c>
      <c r="B1439" s="11">
        <f t="shared" ref="B1439" si="824">(C1439-H1439)/C1439</f>
        <v>0.11769087523277467</v>
      </c>
      <c r="C1439" s="10">
        <f t="shared" si="814"/>
        <v>2685</v>
      </c>
      <c r="D1439" s="10">
        <f t="shared" si="815"/>
        <v>2234</v>
      </c>
      <c r="E1439" s="14">
        <f t="shared" ref="E1439" si="825">C1439-C1438</f>
        <v>1723</v>
      </c>
      <c r="F1439" s="11">
        <f t="shared" ref="F1439" si="826">D1439/C1439</f>
        <v>0.83202979515828679</v>
      </c>
      <c r="G1439" s="11">
        <f t="shared" ref="G1439" si="827">(D1439-D1438)/E1439</f>
        <v>0.75275681950087059</v>
      </c>
      <c r="H1439" s="8">
        <f t="shared" si="819"/>
        <v>2369</v>
      </c>
      <c r="I1439" s="15">
        <f t="shared" ref="I1439" si="828">H1439-H1438</f>
        <v>1427</v>
      </c>
      <c r="J1439" s="13">
        <f>$AO$11</f>
        <v>0.87760000000000005</v>
      </c>
      <c r="K1439" s="13" t="s">
        <v>74</v>
      </c>
      <c r="L1439" s="7">
        <v>0.75</v>
      </c>
      <c r="M1439" s="11">
        <f t="shared" si="809"/>
        <v>0.15111378687537627</v>
      </c>
      <c r="N1439" s="10">
        <v>1661</v>
      </c>
      <c r="O1439" s="10">
        <v>1344</v>
      </c>
      <c r="P1439" s="14">
        <f t="shared" si="810"/>
        <v>73</v>
      </c>
      <c r="Q1439" s="11">
        <f t="shared" si="811"/>
        <v>0.80915111378687543</v>
      </c>
      <c r="R1439" s="11">
        <f t="shared" si="812"/>
        <v>0.72602739726027399</v>
      </c>
      <c r="S1439" s="8">
        <v>1410</v>
      </c>
      <c r="T1439" s="15">
        <f t="shared" si="821"/>
        <v>54</v>
      </c>
      <c r="U1439" s="13">
        <v>0.85340000000000005</v>
      </c>
      <c r="V1439" s="13">
        <v>1</v>
      </c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</row>
    <row r="1440" spans="1:48" x14ac:dyDescent="0.25">
      <c r="A1440" s="18"/>
      <c r="B1440" s="18"/>
      <c r="C1440" s="18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</row>
    <row r="1441" spans="1:48" x14ac:dyDescent="0.25">
      <c r="A1441" s="18"/>
      <c r="B1441" s="18"/>
      <c r="C1441" s="18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</row>
    <row r="1442" spans="1:48" x14ac:dyDescent="0.25">
      <c r="A1442" s="35">
        <v>43849</v>
      </c>
      <c r="B1442" s="36"/>
      <c r="C1442" s="36"/>
      <c r="D1442" s="36"/>
      <c r="E1442" s="36"/>
      <c r="F1442" s="36"/>
      <c r="G1442" s="37"/>
      <c r="H1442" s="17"/>
      <c r="I1442" s="17"/>
      <c r="J1442" s="17"/>
      <c r="K1442" s="17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</row>
    <row r="1443" spans="1:48" ht="24" x14ac:dyDescent="0.25">
      <c r="A1443" s="38" t="s">
        <v>72</v>
      </c>
      <c r="B1443" s="39"/>
      <c r="C1443" s="39"/>
      <c r="D1443" s="39"/>
      <c r="E1443" s="39"/>
      <c r="F1443" s="39"/>
      <c r="G1443" s="40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</row>
    <row r="1444" spans="1:48" x14ac:dyDescent="0.25">
      <c r="A1444" s="9" t="s">
        <v>0</v>
      </c>
      <c r="B1444" s="16" t="s">
        <v>70</v>
      </c>
      <c r="C1444" s="9" t="s">
        <v>1</v>
      </c>
      <c r="D1444" s="9" t="s">
        <v>2</v>
      </c>
      <c r="E1444" s="9" t="s">
        <v>3</v>
      </c>
      <c r="F1444" s="9" t="s">
        <v>4</v>
      </c>
      <c r="G1444" s="9" t="s">
        <v>5</v>
      </c>
      <c r="H1444" s="6" t="s">
        <v>6</v>
      </c>
      <c r="I1444" s="9" t="s">
        <v>7</v>
      </c>
      <c r="J1444" s="9" t="s">
        <v>8</v>
      </c>
      <c r="K1444" s="9" t="s">
        <v>71</v>
      </c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</row>
    <row r="1445" spans="1:48" x14ac:dyDescent="0.25">
      <c r="A1445" s="7">
        <v>0.39583333333333331</v>
      </c>
      <c r="B1445" s="11">
        <f>(C1445-H1445)/C1445</f>
        <v>0</v>
      </c>
      <c r="C1445" s="10">
        <v>73</v>
      </c>
      <c r="D1445" s="10">
        <v>73</v>
      </c>
      <c r="E1445" s="10">
        <v>73</v>
      </c>
      <c r="F1445" s="11">
        <f>D1445/C1445</f>
        <v>1</v>
      </c>
      <c r="G1445" s="12">
        <f>D1445/E1445</f>
        <v>1</v>
      </c>
      <c r="H1445" s="8">
        <v>73</v>
      </c>
      <c r="I1445" s="15">
        <v>73</v>
      </c>
      <c r="J1445" s="13">
        <v>1</v>
      </c>
      <c r="K1445" s="13" t="s">
        <v>74</v>
      </c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</row>
    <row r="1446" spans="1:48" x14ac:dyDescent="0.25">
      <c r="A1446" s="7">
        <v>0.41666666666666669</v>
      </c>
      <c r="B1446" s="11">
        <f t="shared" ref="B1446:B1452" si="829">(C1446-H1446)/C1446</f>
        <v>5.681818181818182E-3</v>
      </c>
      <c r="C1446" s="10">
        <v>176</v>
      </c>
      <c r="D1446" s="10">
        <v>175</v>
      </c>
      <c r="E1446" s="14">
        <f t="shared" ref="E1446:E1452" si="830">C1446-C1445</f>
        <v>103</v>
      </c>
      <c r="F1446" s="11">
        <f t="shared" ref="F1446:F1452" si="831">D1446/C1446</f>
        <v>0.99431818181818177</v>
      </c>
      <c r="G1446" s="11">
        <f>(D1446-D1445)/E1446</f>
        <v>0.99029126213592233</v>
      </c>
      <c r="H1446" s="8">
        <v>175</v>
      </c>
      <c r="I1446" s="15">
        <f>H1446-H1445</f>
        <v>102</v>
      </c>
      <c r="J1446" s="13">
        <v>1</v>
      </c>
      <c r="K1446" s="13" t="s">
        <v>74</v>
      </c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</row>
    <row r="1447" spans="1:48" x14ac:dyDescent="0.25">
      <c r="A1447" s="7">
        <v>0.4375</v>
      </c>
      <c r="B1447" s="11">
        <f t="shared" si="829"/>
        <v>3.968253968253968E-3</v>
      </c>
      <c r="C1447" s="10">
        <v>252</v>
      </c>
      <c r="D1447" s="10">
        <v>251</v>
      </c>
      <c r="E1447" s="14">
        <f t="shared" si="830"/>
        <v>76</v>
      </c>
      <c r="F1447" s="11">
        <f t="shared" si="831"/>
        <v>0.99603174603174605</v>
      </c>
      <c r="G1447" s="11">
        <f t="shared" ref="G1447:G1452" si="832">(D1447-D1446)/E1447</f>
        <v>1</v>
      </c>
      <c r="H1447" s="8">
        <v>251</v>
      </c>
      <c r="I1447" s="15">
        <f t="shared" ref="I1447:I1452" si="833">H1447-H1446</f>
        <v>76</v>
      </c>
      <c r="J1447" s="13">
        <v>1</v>
      </c>
      <c r="K1447" s="13" t="s">
        <v>74</v>
      </c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</row>
    <row r="1448" spans="1:48" x14ac:dyDescent="0.25">
      <c r="A1448" s="7">
        <v>0.46249999999999997</v>
      </c>
      <c r="B1448" s="11">
        <f t="shared" si="829"/>
        <v>2.3316062176165803E-2</v>
      </c>
      <c r="C1448" s="10">
        <v>386</v>
      </c>
      <c r="D1448" s="10">
        <v>376</v>
      </c>
      <c r="E1448" s="14">
        <f t="shared" si="830"/>
        <v>134</v>
      </c>
      <c r="F1448" s="11">
        <f t="shared" si="831"/>
        <v>0.97409326424870468</v>
      </c>
      <c r="G1448" s="11">
        <f t="shared" si="832"/>
        <v>0.93283582089552242</v>
      </c>
      <c r="H1448" s="8">
        <v>377</v>
      </c>
      <c r="I1448" s="15">
        <f t="shared" si="833"/>
        <v>126</v>
      </c>
      <c r="J1448" s="13">
        <v>0.94740000000000002</v>
      </c>
      <c r="K1448" s="13">
        <v>1</v>
      </c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</row>
    <row r="1449" spans="1:48" x14ac:dyDescent="0.25">
      <c r="A1449" s="7">
        <v>0.47916666666666669</v>
      </c>
      <c r="B1449" s="11">
        <f t="shared" si="829"/>
        <v>2.7837259100642397E-2</v>
      </c>
      <c r="C1449" s="10">
        <v>467</v>
      </c>
      <c r="D1449" s="10">
        <v>452</v>
      </c>
      <c r="E1449" s="14">
        <f t="shared" si="830"/>
        <v>81</v>
      </c>
      <c r="F1449" s="11">
        <f t="shared" si="831"/>
        <v>0.9678800856531049</v>
      </c>
      <c r="G1449" s="11">
        <f t="shared" si="832"/>
        <v>0.93827160493827155</v>
      </c>
      <c r="H1449" s="8">
        <v>454</v>
      </c>
      <c r="I1449" s="15">
        <f t="shared" si="833"/>
        <v>77</v>
      </c>
      <c r="J1449" s="13">
        <v>0.95120000000000005</v>
      </c>
      <c r="K1449" s="13">
        <v>1</v>
      </c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</row>
    <row r="1450" spans="1:48" x14ac:dyDescent="0.25">
      <c r="A1450" s="7">
        <v>0.5</v>
      </c>
      <c r="B1450" s="11">
        <f t="shared" si="829"/>
        <v>2.3679417122040074E-2</v>
      </c>
      <c r="C1450" s="10">
        <v>549</v>
      </c>
      <c r="D1450" s="10">
        <v>534</v>
      </c>
      <c r="E1450" s="14">
        <f t="shared" si="830"/>
        <v>82</v>
      </c>
      <c r="F1450" s="11">
        <f t="shared" si="831"/>
        <v>0.97267759562841527</v>
      </c>
      <c r="G1450" s="11">
        <f t="shared" si="832"/>
        <v>1</v>
      </c>
      <c r="H1450" s="8">
        <v>536</v>
      </c>
      <c r="I1450" s="15">
        <f t="shared" si="833"/>
        <v>82</v>
      </c>
      <c r="J1450" s="13">
        <v>0.95650000000000002</v>
      </c>
      <c r="K1450" s="13">
        <v>1</v>
      </c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</row>
    <row r="1451" spans="1:48" x14ac:dyDescent="0.25">
      <c r="A1451" s="7">
        <v>0.52083333333333337</v>
      </c>
      <c r="B1451" s="11">
        <f t="shared" si="829"/>
        <v>2.329450915141431E-2</v>
      </c>
      <c r="C1451" s="10">
        <v>601</v>
      </c>
      <c r="D1451" s="10">
        <v>584</v>
      </c>
      <c r="E1451" s="14">
        <f t="shared" si="830"/>
        <v>52</v>
      </c>
      <c r="F1451" s="11">
        <f t="shared" si="831"/>
        <v>0.97171381031613979</v>
      </c>
      <c r="G1451" s="11">
        <f t="shared" si="832"/>
        <v>0.96153846153846156</v>
      </c>
      <c r="H1451" s="8">
        <v>587</v>
      </c>
      <c r="I1451" s="15">
        <f t="shared" si="833"/>
        <v>51</v>
      </c>
      <c r="J1451" s="13">
        <v>0.94120000000000004</v>
      </c>
      <c r="K1451" s="13">
        <v>1</v>
      </c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</row>
    <row r="1452" spans="1:48" x14ac:dyDescent="0.25">
      <c r="A1452" s="7">
        <v>0.54166666666666696</v>
      </c>
      <c r="B1452" s="11">
        <f t="shared" si="829"/>
        <v>2.1909233176838811E-2</v>
      </c>
      <c r="C1452" s="10">
        <v>639</v>
      </c>
      <c r="D1452" s="10">
        <v>622</v>
      </c>
      <c r="E1452" s="14">
        <f t="shared" si="830"/>
        <v>38</v>
      </c>
      <c r="F1452" s="11">
        <f t="shared" si="831"/>
        <v>0.97339593114240996</v>
      </c>
      <c r="G1452" s="11">
        <f t="shared" si="832"/>
        <v>1</v>
      </c>
      <c r="H1452" s="8">
        <v>625</v>
      </c>
      <c r="I1452" s="15">
        <f t="shared" si="833"/>
        <v>38</v>
      </c>
      <c r="J1452" s="13">
        <v>0.94340000000000002</v>
      </c>
      <c r="K1452" s="13">
        <v>1</v>
      </c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</row>
    <row r="1453" spans="1:48" x14ac:dyDescent="0.25">
      <c r="A1453" s="7">
        <v>0.5625</v>
      </c>
      <c r="B1453" s="11">
        <v>2.0114942528735632E-2</v>
      </c>
      <c r="C1453" s="10">
        <v>696</v>
      </c>
      <c r="D1453" s="10">
        <v>679</v>
      </c>
      <c r="E1453" s="14">
        <v>57</v>
      </c>
      <c r="F1453" s="11">
        <v>0.97557471264367812</v>
      </c>
      <c r="G1453" s="11">
        <v>1</v>
      </c>
      <c r="H1453" s="8">
        <v>682</v>
      </c>
      <c r="I1453" s="15">
        <v>57</v>
      </c>
      <c r="J1453" s="13">
        <v>0.95</v>
      </c>
      <c r="K1453" s="13">
        <v>1</v>
      </c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</row>
    <row r="1454" spans="1:48" x14ac:dyDescent="0.25">
      <c r="A1454" s="7">
        <v>0.58333333333333337</v>
      </c>
      <c r="B1454" s="11">
        <v>2.0942408376963352E-2</v>
      </c>
      <c r="C1454" s="10">
        <v>764</v>
      </c>
      <c r="D1454" s="10">
        <v>744</v>
      </c>
      <c r="E1454" s="14">
        <v>68</v>
      </c>
      <c r="F1454" s="11">
        <v>0.97382198952879584</v>
      </c>
      <c r="G1454" s="11">
        <v>0.95588235294117652</v>
      </c>
      <c r="H1454" s="8">
        <v>748</v>
      </c>
      <c r="I1454" s="15">
        <v>66</v>
      </c>
      <c r="J1454" s="13">
        <v>0.94199999999999995</v>
      </c>
      <c r="K1454" s="13">
        <v>1</v>
      </c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</row>
    <row r="1455" spans="1:48" x14ac:dyDescent="0.25">
      <c r="A1455" s="7">
        <v>0.60416666666666663</v>
      </c>
      <c r="B1455" s="11">
        <v>2.3724792408066429E-2</v>
      </c>
      <c r="C1455" s="10">
        <v>843</v>
      </c>
      <c r="D1455" s="10">
        <v>819</v>
      </c>
      <c r="E1455" s="14">
        <v>79</v>
      </c>
      <c r="F1455" s="11">
        <v>0.97153024911032027</v>
      </c>
      <c r="G1455" s="11">
        <v>0.94936708860759489</v>
      </c>
      <c r="H1455" s="8">
        <v>823</v>
      </c>
      <c r="I1455" s="15">
        <v>75</v>
      </c>
      <c r="J1455" s="13">
        <v>0.94740000000000002</v>
      </c>
      <c r="K1455" s="13">
        <v>0.75</v>
      </c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</row>
    <row r="1456" spans="1:48" x14ac:dyDescent="0.25">
      <c r="A1456" s="7">
        <v>0.625</v>
      </c>
      <c r="B1456" s="11">
        <f t="shared" ref="B1456:B1457" si="834">(C1456-H1456)/C1456</f>
        <v>2.4149286498353458E-2</v>
      </c>
      <c r="C1456" s="10">
        <v>911</v>
      </c>
      <c r="D1456" s="10">
        <v>885</v>
      </c>
      <c r="E1456" s="14">
        <v>68</v>
      </c>
      <c r="F1456" s="11">
        <v>0.97145993413830956</v>
      </c>
      <c r="G1456" s="11">
        <v>0.97058823529411764</v>
      </c>
      <c r="H1456" s="8">
        <v>889</v>
      </c>
      <c r="I1456" s="15">
        <v>66</v>
      </c>
      <c r="J1456" s="13">
        <v>0.9506</v>
      </c>
      <c r="K1456" s="13">
        <v>0.75</v>
      </c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</row>
    <row r="1457" spans="1:48" x14ac:dyDescent="0.25">
      <c r="A1457" s="7">
        <v>0.64583333333333337</v>
      </c>
      <c r="B1457" s="11">
        <f t="shared" si="834"/>
        <v>2.7217741935483871E-2</v>
      </c>
      <c r="C1457" s="10">
        <v>992</v>
      </c>
      <c r="D1457" s="10">
        <v>960</v>
      </c>
      <c r="E1457" s="14">
        <v>81</v>
      </c>
      <c r="F1457" s="11">
        <v>0.967741935483871</v>
      </c>
      <c r="G1457" s="11">
        <v>0.92592592592592593</v>
      </c>
      <c r="H1457" s="8">
        <v>965</v>
      </c>
      <c r="I1457" s="15">
        <v>76</v>
      </c>
      <c r="J1457" s="13">
        <f>$AO$11</f>
        <v>0.87760000000000005</v>
      </c>
      <c r="K1457" s="13">
        <v>0.83330000000000004</v>
      </c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</row>
    <row r="1458" spans="1:48" x14ac:dyDescent="0.25">
      <c r="A1458" s="7">
        <v>0.66666666666666663</v>
      </c>
      <c r="B1458" s="11">
        <v>3.0527289546716005E-2</v>
      </c>
      <c r="C1458" s="10">
        <v>1081</v>
      </c>
      <c r="D1458" s="10">
        <v>1041</v>
      </c>
      <c r="E1458" s="14">
        <v>89</v>
      </c>
      <c r="F1458" s="11">
        <v>0.96299722479185934</v>
      </c>
      <c r="G1458" s="11">
        <v>0.9101123595505618</v>
      </c>
      <c r="H1458" s="8">
        <v>1048</v>
      </c>
      <c r="I1458" s="15">
        <v>83</v>
      </c>
      <c r="J1458" s="13">
        <v>0.92469999999999997</v>
      </c>
      <c r="K1458" s="13">
        <v>0.83330000000000004</v>
      </c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</row>
    <row r="1459" spans="1:48" x14ac:dyDescent="0.25">
      <c r="A1459" s="7">
        <v>0.6875</v>
      </c>
      <c r="B1459" s="11">
        <f t="shared" ref="B1459:B1460" si="835">(C1459-H1459)/C1459</f>
        <v>3.0329289428076257E-2</v>
      </c>
      <c r="C1459" s="10">
        <v>1154</v>
      </c>
      <c r="D1459" s="10">
        <v>1105</v>
      </c>
      <c r="E1459" s="14">
        <v>73</v>
      </c>
      <c r="F1459" s="11">
        <v>0.95753899480069327</v>
      </c>
      <c r="G1459" s="11">
        <v>0.87671232876712324</v>
      </c>
      <c r="H1459" s="8">
        <v>1119</v>
      </c>
      <c r="I1459" s="15">
        <v>71</v>
      </c>
      <c r="J1459" s="13">
        <v>0.92549999999999999</v>
      </c>
      <c r="K1459" s="13">
        <v>0.83330000000000004</v>
      </c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</row>
    <row r="1460" spans="1:48" x14ac:dyDescent="0.25">
      <c r="A1460" s="7">
        <v>0.70833333333333337</v>
      </c>
      <c r="B1460" s="11" t="e">
        <f t="shared" si="835"/>
        <v>#DIV/0!</v>
      </c>
      <c r="C1460" s="10"/>
      <c r="D1460" s="10"/>
      <c r="E1460" s="14">
        <f t="shared" ref="E1460" si="836">C1460-C1459</f>
        <v>-1154</v>
      </c>
      <c r="F1460" s="11" t="e">
        <f t="shared" ref="F1460" si="837">D1460/C1460</f>
        <v>#DIV/0!</v>
      </c>
      <c r="G1460" s="11">
        <f t="shared" ref="G1460" si="838">(D1460-D1459)/E1460</f>
        <v>0.95753899480069327</v>
      </c>
      <c r="H1460" s="8"/>
      <c r="I1460" s="15">
        <f t="shared" ref="I1460" si="839">H1460-H1459</f>
        <v>-1119</v>
      </c>
      <c r="J1460" s="13"/>
      <c r="K1460" s="13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</row>
    <row r="1461" spans="1:48" x14ac:dyDescent="0.25">
      <c r="A1461" s="7">
        <v>0.72916666666666663</v>
      </c>
      <c r="B1461" s="11">
        <v>3.1722054380664652E-2</v>
      </c>
      <c r="C1461" s="10">
        <v>1324</v>
      </c>
      <c r="D1461" s="10">
        <v>1267</v>
      </c>
      <c r="E1461" s="14">
        <v>1324</v>
      </c>
      <c r="F1461" s="11">
        <v>0.95694864048338368</v>
      </c>
      <c r="G1461" s="11">
        <v>0.95694864048338368</v>
      </c>
      <c r="H1461" s="8">
        <v>1282</v>
      </c>
      <c r="I1461" s="15">
        <v>1282</v>
      </c>
      <c r="J1461" s="13">
        <v>0.93579999999999997</v>
      </c>
      <c r="K1461" s="13">
        <v>0.83330000000000004</v>
      </c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</row>
    <row r="1462" spans="1:48" x14ac:dyDescent="0.25">
      <c r="A1462" s="7">
        <v>0.75</v>
      </c>
      <c r="B1462" s="11">
        <f t="shared" ref="B1462" si="840">(C1462-H1462)/C1462</f>
        <v>0.11769087523277467</v>
      </c>
      <c r="C1462" s="10">
        <f t="shared" ref="C1462" si="841">$E$16</f>
        <v>2685</v>
      </c>
      <c r="D1462" s="10">
        <f t="shared" ref="D1462" si="842">$AF$16</f>
        <v>2234</v>
      </c>
      <c r="E1462" s="14">
        <f t="shared" ref="E1462" si="843">C1462-C1461</f>
        <v>1361</v>
      </c>
      <c r="F1462" s="11">
        <f t="shared" ref="F1462" si="844">D1462/C1462</f>
        <v>0.83202979515828679</v>
      </c>
      <c r="G1462" s="11">
        <f t="shared" ref="G1462" si="845">(D1462-D1461)/E1462</f>
        <v>0.71050698016164582</v>
      </c>
      <c r="H1462" s="8">
        <f t="shared" ref="H1462" si="846">$AU$16</f>
        <v>2369</v>
      </c>
      <c r="I1462" s="15">
        <f t="shared" ref="I1462" si="847">H1462-H1461</f>
        <v>1087</v>
      </c>
      <c r="J1462" s="13">
        <f>$AO$11</f>
        <v>0.87760000000000005</v>
      </c>
      <c r="K1462" s="13">
        <f>$AO$12</f>
        <v>0.9556</v>
      </c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</row>
    <row r="1466" spans="1:48" x14ac:dyDescent="0.25">
      <c r="A1466" s="9"/>
      <c r="B1466" s="16"/>
      <c r="C1466" s="9"/>
      <c r="D1466" s="9"/>
      <c r="E1466" s="9"/>
      <c r="F1466" s="9"/>
      <c r="G1466" s="9"/>
      <c r="H1466" s="6"/>
      <c r="I1466" s="9"/>
      <c r="J1466" s="9"/>
    </row>
  </sheetData>
  <mergeCells count="100">
    <mergeCell ref="A185:G185"/>
    <mergeCell ref="AF185:AL185"/>
    <mergeCell ref="BY237:CE237"/>
    <mergeCell ref="BY238:CE238"/>
    <mergeCell ref="A279:G279"/>
    <mergeCell ref="AF279:AL279"/>
    <mergeCell ref="A234:G234"/>
    <mergeCell ref="AF234:AL234"/>
    <mergeCell ref="A257:G257"/>
    <mergeCell ref="AF257:AL257"/>
    <mergeCell ref="A258:G258"/>
    <mergeCell ref="AF258:AL258"/>
    <mergeCell ref="A638:G638"/>
    <mergeCell ref="A475:G475"/>
    <mergeCell ref="A476:G476"/>
    <mergeCell ref="AF475:AL475"/>
    <mergeCell ref="AF476:AL476"/>
    <mergeCell ref="A522:G522"/>
    <mergeCell ref="AF522:AL522"/>
    <mergeCell ref="A569:G569"/>
    <mergeCell ref="AF568:AL568"/>
    <mergeCell ref="AF569:AL569"/>
    <mergeCell ref="A543:G543"/>
    <mergeCell ref="A544:G544"/>
    <mergeCell ref="A637:G637"/>
    <mergeCell ref="A521:G521"/>
    <mergeCell ref="AF521:AL521"/>
    <mergeCell ref="A568:G568"/>
    <mergeCell ref="AF543:AL543"/>
    <mergeCell ref="AF544:AL544"/>
    <mergeCell ref="A499:G499"/>
    <mergeCell ref="AF498:AL498"/>
    <mergeCell ref="AF499:AL499"/>
    <mergeCell ref="A359:G359"/>
    <mergeCell ref="AF359:AL359"/>
    <mergeCell ref="A408:G408"/>
    <mergeCell ref="AF408:AL408"/>
    <mergeCell ref="A498:G498"/>
    <mergeCell ref="AF430:AL430"/>
    <mergeCell ref="A431:G431"/>
    <mergeCell ref="A453:G453"/>
    <mergeCell ref="A454:G454"/>
    <mergeCell ref="AF453:AL453"/>
    <mergeCell ref="AF454:AL454"/>
    <mergeCell ref="AF431:AL431"/>
    <mergeCell ref="A430:G430"/>
    <mergeCell ref="A311:G311"/>
    <mergeCell ref="AF311:AL311"/>
    <mergeCell ref="A312:G312"/>
    <mergeCell ref="AF312:AL312"/>
    <mergeCell ref="A409:G409"/>
    <mergeCell ref="AF409:AL409"/>
    <mergeCell ref="A335:G335"/>
    <mergeCell ref="AF335:AL335"/>
    <mergeCell ref="A336:G336"/>
    <mergeCell ref="AF336:AL336"/>
    <mergeCell ref="A358:G358"/>
    <mergeCell ref="AF358:AL358"/>
    <mergeCell ref="A386:G386"/>
    <mergeCell ref="AF385:AL385"/>
    <mergeCell ref="AF386:AL386"/>
    <mergeCell ref="A385:G385"/>
    <mergeCell ref="A280:G280"/>
    <mergeCell ref="AF280:AL280"/>
    <mergeCell ref="AF209:AL209"/>
    <mergeCell ref="A210:G210"/>
    <mergeCell ref="AF210:AL210"/>
    <mergeCell ref="A233:G233"/>
    <mergeCell ref="AF233:AL233"/>
    <mergeCell ref="A209:G209"/>
    <mergeCell ref="A184:G184"/>
    <mergeCell ref="AF184:AL184"/>
    <mergeCell ref="A110:G110"/>
    <mergeCell ref="AF110:AL110"/>
    <mergeCell ref="A111:G111"/>
    <mergeCell ref="AF111:AL111"/>
    <mergeCell ref="A133:G133"/>
    <mergeCell ref="AF133:AL133"/>
    <mergeCell ref="A134:G134"/>
    <mergeCell ref="AF134:AL134"/>
    <mergeCell ref="A161:G161"/>
    <mergeCell ref="AF161:AL161"/>
    <mergeCell ref="A162:G162"/>
    <mergeCell ref="AF162:AL162"/>
    <mergeCell ref="A66:G66"/>
    <mergeCell ref="AF66:AL66"/>
    <mergeCell ref="A88:G88"/>
    <mergeCell ref="AF88:AL88"/>
    <mergeCell ref="A89:G89"/>
    <mergeCell ref="AF89:AL89"/>
    <mergeCell ref="A43:G43"/>
    <mergeCell ref="AF42:AL42"/>
    <mergeCell ref="AF43:AL43"/>
    <mergeCell ref="A65:G65"/>
    <mergeCell ref="AF65:AL65"/>
    <mergeCell ref="A19:G19"/>
    <mergeCell ref="AF19:AL19"/>
    <mergeCell ref="A20:G20"/>
    <mergeCell ref="AF20:AL20"/>
    <mergeCell ref="A42:G42"/>
  </mergeCells>
  <phoneticPr fontId="2" type="noConversion"/>
  <conditionalFormatting sqref="F1167:F1184">
    <cfRule type="cellIs" dxfId="9287" priority="10501" operator="lessThan">
      <formula>0.7</formula>
    </cfRule>
    <cfRule type="cellIs" dxfId="9286" priority="10502" operator="between">
      <formula>0.7</formula>
      <formula>0.8</formula>
    </cfRule>
  </conditionalFormatting>
  <conditionalFormatting sqref="G1167:G1184">
    <cfRule type="cellIs" dxfId="9285" priority="10499" operator="lessThan">
      <formula>0.7</formula>
    </cfRule>
    <cfRule type="cellIs" dxfId="9284" priority="10500" operator="between">
      <formula>0.7</formula>
      <formula>0.8</formula>
    </cfRule>
  </conditionalFormatting>
  <conditionalFormatting sqref="Q1144:Q1161">
    <cfRule type="cellIs" dxfId="9283" priority="10463" operator="lessThan">
      <formula>0.7</formula>
    </cfRule>
    <cfRule type="cellIs" dxfId="9282" priority="10464" operator="between">
      <formula>0.7</formula>
      <formula>0.8</formula>
    </cfRule>
  </conditionalFormatting>
  <conditionalFormatting sqref="R1144:R1161">
    <cfRule type="cellIs" dxfId="9281" priority="10461" operator="lessThan">
      <formula>0.7</formula>
    </cfRule>
    <cfRule type="cellIs" dxfId="9280" priority="10462" operator="between">
      <formula>0.7</formula>
      <formula>0.8</formula>
    </cfRule>
  </conditionalFormatting>
  <conditionalFormatting sqref="Q1167:Q1184">
    <cfRule type="cellIs" dxfId="9279" priority="10471" operator="lessThan">
      <formula>0.7</formula>
    </cfRule>
    <cfRule type="cellIs" dxfId="9278" priority="10472" operator="between">
      <formula>0.7</formula>
      <formula>0.8</formula>
    </cfRule>
  </conditionalFormatting>
  <conditionalFormatting sqref="R1167:R1184">
    <cfRule type="cellIs" dxfId="9277" priority="10469" operator="lessThan">
      <formula>0.7</formula>
    </cfRule>
    <cfRule type="cellIs" dxfId="9276" priority="10470" operator="between">
      <formula>0.7</formula>
      <formula>0.8</formula>
    </cfRule>
  </conditionalFormatting>
  <conditionalFormatting sqref="F1144:F1161">
    <cfRule type="cellIs" dxfId="9275" priority="10467" operator="lessThan">
      <formula>0.7</formula>
    </cfRule>
    <cfRule type="cellIs" dxfId="9274" priority="10468" operator="between">
      <formula>0.7</formula>
      <formula>0.8</formula>
    </cfRule>
  </conditionalFormatting>
  <conditionalFormatting sqref="G1144:G1161">
    <cfRule type="cellIs" dxfId="9273" priority="10465" operator="lessThan">
      <formula>0.7</formula>
    </cfRule>
    <cfRule type="cellIs" dxfId="9272" priority="10466" operator="between">
      <formula>0.7</formula>
      <formula>0.8</formula>
    </cfRule>
  </conditionalFormatting>
  <conditionalFormatting sqref="F1122:F1139">
    <cfRule type="cellIs" dxfId="9271" priority="10455" operator="lessThan">
      <formula>0.7</formula>
    </cfRule>
    <cfRule type="cellIs" dxfId="9270" priority="10456" operator="between">
      <formula>0.7</formula>
      <formula>0.8</formula>
    </cfRule>
  </conditionalFormatting>
  <conditionalFormatting sqref="G1122:G1139">
    <cfRule type="cellIs" dxfId="9269" priority="10453" operator="lessThan">
      <formula>0.7</formula>
    </cfRule>
    <cfRule type="cellIs" dxfId="9268" priority="10454" operator="between">
      <formula>0.7</formula>
      <formula>0.8</formula>
    </cfRule>
  </conditionalFormatting>
  <conditionalFormatting sqref="Q1122:Q1139">
    <cfRule type="cellIs" dxfId="9267" priority="10451" operator="lessThan">
      <formula>0.7</formula>
    </cfRule>
    <cfRule type="cellIs" dxfId="9266" priority="10452" operator="between">
      <formula>0.7</formula>
      <formula>0.8</formula>
    </cfRule>
  </conditionalFormatting>
  <conditionalFormatting sqref="R1122:R1139">
    <cfRule type="cellIs" dxfId="9265" priority="10449" operator="lessThan">
      <formula>0.7</formula>
    </cfRule>
    <cfRule type="cellIs" dxfId="9264" priority="10450" operator="between">
      <formula>0.7</formula>
      <formula>0.8</formula>
    </cfRule>
  </conditionalFormatting>
  <conditionalFormatting sqref="F1099:F1116">
    <cfRule type="cellIs" dxfId="9263" priority="10447" operator="lessThan">
      <formula>0.7</formula>
    </cfRule>
    <cfRule type="cellIs" dxfId="9262" priority="10448" operator="between">
      <formula>0.7</formula>
      <formula>0.8</formula>
    </cfRule>
  </conditionalFormatting>
  <conditionalFormatting sqref="G1099:G1116">
    <cfRule type="cellIs" dxfId="9261" priority="10445" operator="lessThan">
      <formula>0.7</formula>
    </cfRule>
    <cfRule type="cellIs" dxfId="9260" priority="10446" operator="between">
      <formula>0.7</formula>
      <formula>0.8</formula>
    </cfRule>
  </conditionalFormatting>
  <conditionalFormatting sqref="Q1190:Q1207">
    <cfRule type="cellIs" dxfId="9259" priority="10435" operator="lessThan">
      <formula>0.7</formula>
    </cfRule>
    <cfRule type="cellIs" dxfId="9258" priority="10436" operator="between">
      <formula>0.7</formula>
      <formula>0.8</formula>
    </cfRule>
  </conditionalFormatting>
  <conditionalFormatting sqref="R1190:R1207">
    <cfRule type="cellIs" dxfId="9257" priority="10433" operator="lessThan">
      <formula>0.7</formula>
    </cfRule>
    <cfRule type="cellIs" dxfId="9256" priority="10434" operator="between">
      <formula>0.7</formula>
      <formula>0.8</formula>
    </cfRule>
  </conditionalFormatting>
  <conditionalFormatting sqref="F1190:F1207">
    <cfRule type="cellIs" dxfId="9255" priority="10439" operator="lessThan">
      <formula>0.7</formula>
    </cfRule>
    <cfRule type="cellIs" dxfId="9254" priority="10440" operator="between">
      <formula>0.7</formula>
      <formula>0.8</formula>
    </cfRule>
  </conditionalFormatting>
  <conditionalFormatting sqref="G1190:G1207">
    <cfRule type="cellIs" dxfId="9253" priority="10437" operator="lessThan">
      <formula>0.7</formula>
    </cfRule>
    <cfRule type="cellIs" dxfId="9252" priority="10438" operator="between">
      <formula>0.7</formula>
      <formula>0.8</formula>
    </cfRule>
  </conditionalFormatting>
  <conditionalFormatting sqref="F1214:F1231">
    <cfRule type="cellIs" dxfId="9251" priority="10423" operator="lessThan">
      <formula>0.7</formula>
    </cfRule>
    <cfRule type="cellIs" dxfId="9250" priority="10424" operator="between">
      <formula>0.7</formula>
      <formula>0.8</formula>
    </cfRule>
  </conditionalFormatting>
  <conditionalFormatting sqref="G1214:G1231">
    <cfRule type="cellIs" dxfId="9249" priority="10421" operator="lessThan">
      <formula>0.7</formula>
    </cfRule>
    <cfRule type="cellIs" dxfId="9248" priority="10422" operator="between">
      <formula>0.7</formula>
      <formula>0.8</formula>
    </cfRule>
  </conditionalFormatting>
  <conditionalFormatting sqref="Q1214:Q1231">
    <cfRule type="cellIs" dxfId="9247" priority="10419" operator="lessThan">
      <formula>0.7</formula>
    </cfRule>
    <cfRule type="cellIs" dxfId="9246" priority="10420" operator="between">
      <formula>0.7</formula>
      <formula>0.8</formula>
    </cfRule>
  </conditionalFormatting>
  <conditionalFormatting sqref="R1214:R1231">
    <cfRule type="cellIs" dxfId="9245" priority="10417" operator="lessThan">
      <formula>0.7</formula>
    </cfRule>
    <cfRule type="cellIs" dxfId="9244" priority="10418" operator="between">
      <formula>0.7</formula>
      <formula>0.8</formula>
    </cfRule>
  </conditionalFormatting>
  <conditionalFormatting sqref="Q1099:Q1116">
    <cfRule type="cellIs" dxfId="9243" priority="10415" operator="lessThan">
      <formula>0.7</formula>
    </cfRule>
    <cfRule type="cellIs" dxfId="9242" priority="10416" operator="between">
      <formula>0.7</formula>
      <formula>0.8</formula>
    </cfRule>
  </conditionalFormatting>
  <conditionalFormatting sqref="R1099:R1116">
    <cfRule type="cellIs" dxfId="9241" priority="10413" operator="lessThan">
      <formula>0.7</formula>
    </cfRule>
    <cfRule type="cellIs" dxfId="9240" priority="10414" operator="between">
      <formula>0.7</formula>
      <formula>0.8</formula>
    </cfRule>
  </conditionalFormatting>
  <conditionalFormatting sqref="F1077:F1094">
    <cfRule type="cellIs" dxfId="9239" priority="10411" operator="lessThan">
      <formula>0.7</formula>
    </cfRule>
    <cfRule type="cellIs" dxfId="9238" priority="10412" operator="between">
      <formula>0.7</formula>
      <formula>0.8</formula>
    </cfRule>
  </conditionalFormatting>
  <conditionalFormatting sqref="G1077:G1094">
    <cfRule type="cellIs" dxfId="9237" priority="10409" operator="lessThan">
      <formula>0.7</formula>
    </cfRule>
    <cfRule type="cellIs" dxfId="9236" priority="10410" operator="between">
      <formula>0.7</formula>
      <formula>0.8</formula>
    </cfRule>
  </conditionalFormatting>
  <conditionalFormatting sqref="Q1077:Q1094">
    <cfRule type="cellIs" dxfId="9235" priority="10407" operator="lessThan">
      <formula>0.7</formula>
    </cfRule>
    <cfRule type="cellIs" dxfId="9234" priority="10408" operator="between">
      <formula>0.7</formula>
      <formula>0.8</formula>
    </cfRule>
  </conditionalFormatting>
  <conditionalFormatting sqref="R1077:R1094">
    <cfRule type="cellIs" dxfId="9233" priority="10405" operator="lessThan">
      <formula>0.7</formula>
    </cfRule>
    <cfRule type="cellIs" dxfId="9232" priority="10406" operator="between">
      <formula>0.7</formula>
      <formula>0.8</formula>
    </cfRule>
  </conditionalFormatting>
  <conditionalFormatting sqref="F1190:F1207">
    <cfRule type="cellIs" dxfId="9231" priority="10395" operator="lessThan">
      <formula>0.7</formula>
    </cfRule>
    <cfRule type="cellIs" dxfId="9230" priority="10396" operator="between">
      <formula>0.7</formula>
      <formula>0.8</formula>
    </cfRule>
  </conditionalFormatting>
  <conditionalFormatting sqref="G1190:G1207">
    <cfRule type="cellIs" dxfId="9229" priority="10393" operator="lessThan">
      <formula>0.7</formula>
    </cfRule>
    <cfRule type="cellIs" dxfId="9228" priority="10394" operator="between">
      <formula>0.7</formula>
      <formula>0.8</formula>
    </cfRule>
  </conditionalFormatting>
  <conditionalFormatting sqref="Q1167:Q1184">
    <cfRule type="cellIs" dxfId="9227" priority="10383" operator="lessThan">
      <formula>0.7</formula>
    </cfRule>
    <cfRule type="cellIs" dxfId="9226" priority="10384" operator="between">
      <formula>0.7</formula>
      <formula>0.8</formula>
    </cfRule>
  </conditionalFormatting>
  <conditionalFormatting sqref="R1167:R1184">
    <cfRule type="cellIs" dxfId="9225" priority="10381" operator="lessThan">
      <formula>0.7</formula>
    </cfRule>
    <cfRule type="cellIs" dxfId="9224" priority="10382" operator="between">
      <formula>0.7</formula>
      <formula>0.8</formula>
    </cfRule>
  </conditionalFormatting>
  <conditionalFormatting sqref="Q1190:Q1207">
    <cfRule type="cellIs" dxfId="9223" priority="10391" operator="lessThan">
      <formula>0.7</formula>
    </cfRule>
    <cfRule type="cellIs" dxfId="9222" priority="10392" operator="between">
      <formula>0.7</formula>
      <formula>0.8</formula>
    </cfRule>
  </conditionalFormatting>
  <conditionalFormatting sqref="R1190:R1207">
    <cfRule type="cellIs" dxfId="9221" priority="10389" operator="lessThan">
      <formula>0.7</formula>
    </cfRule>
    <cfRule type="cellIs" dxfId="9220" priority="10390" operator="between">
      <formula>0.7</formula>
      <formula>0.8</formula>
    </cfRule>
  </conditionalFormatting>
  <conditionalFormatting sqref="F1167:F1184">
    <cfRule type="cellIs" dxfId="9219" priority="10387" operator="lessThan">
      <formula>0.7</formula>
    </cfRule>
    <cfRule type="cellIs" dxfId="9218" priority="10388" operator="between">
      <formula>0.7</formula>
      <formula>0.8</formula>
    </cfRule>
  </conditionalFormatting>
  <conditionalFormatting sqref="G1167:G1184">
    <cfRule type="cellIs" dxfId="9217" priority="10385" operator="lessThan">
      <formula>0.7</formula>
    </cfRule>
    <cfRule type="cellIs" dxfId="9216" priority="10386" operator="between">
      <formula>0.7</formula>
      <formula>0.8</formula>
    </cfRule>
  </conditionalFormatting>
  <conditionalFormatting sqref="F1145:F1162">
    <cfRule type="cellIs" dxfId="9215" priority="10379" operator="lessThan">
      <formula>0.7</formula>
    </cfRule>
    <cfRule type="cellIs" dxfId="9214" priority="10380" operator="between">
      <formula>0.7</formula>
      <formula>0.8</formula>
    </cfRule>
  </conditionalFormatting>
  <conditionalFormatting sqref="G1145:G1162">
    <cfRule type="cellIs" dxfId="9213" priority="10377" operator="lessThan">
      <formula>0.7</formula>
    </cfRule>
    <cfRule type="cellIs" dxfId="9212" priority="10378" operator="between">
      <formula>0.7</formula>
      <formula>0.8</formula>
    </cfRule>
  </conditionalFormatting>
  <conditionalFormatting sqref="Q1145:Q1162">
    <cfRule type="cellIs" dxfId="9211" priority="10375" operator="lessThan">
      <formula>0.7</formula>
    </cfRule>
    <cfRule type="cellIs" dxfId="9210" priority="10376" operator="between">
      <formula>0.7</formula>
      <formula>0.8</formula>
    </cfRule>
  </conditionalFormatting>
  <conditionalFormatting sqref="R1145:R1162">
    <cfRule type="cellIs" dxfId="9209" priority="10373" operator="lessThan">
      <formula>0.7</formula>
    </cfRule>
    <cfRule type="cellIs" dxfId="9208" priority="10374" operator="between">
      <formula>0.7</formula>
      <formula>0.8</formula>
    </cfRule>
  </conditionalFormatting>
  <conditionalFormatting sqref="F1122:F1139">
    <cfRule type="cellIs" dxfId="9207" priority="10371" operator="lessThan">
      <formula>0.7</formula>
    </cfRule>
    <cfRule type="cellIs" dxfId="9206" priority="10372" operator="between">
      <formula>0.7</formula>
      <formula>0.8</formula>
    </cfRule>
  </conditionalFormatting>
  <conditionalFormatting sqref="G1122:G1139">
    <cfRule type="cellIs" dxfId="9205" priority="10369" operator="lessThan">
      <formula>0.7</formula>
    </cfRule>
    <cfRule type="cellIs" dxfId="9204" priority="10370" operator="between">
      <formula>0.7</formula>
      <formula>0.8</formula>
    </cfRule>
  </conditionalFormatting>
  <conditionalFormatting sqref="Q1213:Q1230">
    <cfRule type="cellIs" dxfId="9203" priority="10363" operator="lessThan">
      <formula>0.7</formula>
    </cfRule>
    <cfRule type="cellIs" dxfId="9202" priority="10364" operator="between">
      <formula>0.7</formula>
      <formula>0.8</formula>
    </cfRule>
  </conditionalFormatting>
  <conditionalFormatting sqref="R1213:R1230">
    <cfRule type="cellIs" dxfId="9201" priority="10361" operator="lessThan">
      <formula>0.7</formula>
    </cfRule>
    <cfRule type="cellIs" dxfId="9200" priority="10362" operator="between">
      <formula>0.7</formula>
      <formula>0.8</formula>
    </cfRule>
  </conditionalFormatting>
  <conditionalFormatting sqref="F1213:F1230">
    <cfRule type="cellIs" dxfId="9199" priority="10367" operator="lessThan">
      <formula>0.7</formula>
    </cfRule>
    <cfRule type="cellIs" dxfId="9198" priority="10368" operator="between">
      <formula>0.7</formula>
      <formula>0.8</formula>
    </cfRule>
  </conditionalFormatting>
  <conditionalFormatting sqref="G1213:G1230">
    <cfRule type="cellIs" dxfId="9197" priority="10365" operator="lessThan">
      <formula>0.7</formula>
    </cfRule>
    <cfRule type="cellIs" dxfId="9196" priority="10366" operator="between">
      <formula>0.7</formula>
      <formula>0.8</formula>
    </cfRule>
  </conditionalFormatting>
  <conditionalFormatting sqref="F1237:F1254">
    <cfRule type="cellIs" dxfId="9195" priority="10359" operator="lessThan">
      <formula>0.7</formula>
    </cfRule>
    <cfRule type="cellIs" dxfId="9194" priority="10360" operator="between">
      <formula>0.7</formula>
      <formula>0.8</formula>
    </cfRule>
  </conditionalFormatting>
  <conditionalFormatting sqref="G1237:G1254">
    <cfRule type="cellIs" dxfId="9193" priority="10357" operator="lessThan">
      <formula>0.7</formula>
    </cfRule>
    <cfRule type="cellIs" dxfId="9192" priority="10358" operator="between">
      <formula>0.7</formula>
      <formula>0.8</formula>
    </cfRule>
  </conditionalFormatting>
  <conditionalFormatting sqref="Q1237:Q1254">
    <cfRule type="cellIs" dxfId="9191" priority="10355" operator="lessThan">
      <formula>0.7</formula>
    </cfRule>
    <cfRule type="cellIs" dxfId="9190" priority="10356" operator="between">
      <formula>0.7</formula>
      <formula>0.8</formula>
    </cfRule>
  </conditionalFormatting>
  <conditionalFormatting sqref="R1237:R1254">
    <cfRule type="cellIs" dxfId="9189" priority="10353" operator="lessThan">
      <formula>0.7</formula>
    </cfRule>
    <cfRule type="cellIs" dxfId="9188" priority="10354" operator="between">
      <formula>0.7</formula>
      <formula>0.8</formula>
    </cfRule>
  </conditionalFormatting>
  <conditionalFormatting sqref="Q1122:Q1139">
    <cfRule type="cellIs" dxfId="9187" priority="10351" operator="lessThan">
      <formula>0.7</formula>
    </cfRule>
    <cfRule type="cellIs" dxfId="9186" priority="10352" operator="between">
      <formula>0.7</formula>
      <formula>0.8</formula>
    </cfRule>
  </conditionalFormatting>
  <conditionalFormatting sqref="R1122:R1139">
    <cfRule type="cellIs" dxfId="9185" priority="10349" operator="lessThan">
      <formula>0.7</formula>
    </cfRule>
    <cfRule type="cellIs" dxfId="9184" priority="10350" operator="between">
      <formula>0.7</formula>
      <formula>0.8</formula>
    </cfRule>
  </conditionalFormatting>
  <conditionalFormatting sqref="F1100:F1117">
    <cfRule type="cellIs" dxfId="9183" priority="10347" operator="lessThan">
      <formula>0.7</formula>
    </cfRule>
    <cfRule type="cellIs" dxfId="9182" priority="10348" operator="between">
      <formula>0.7</formula>
      <formula>0.8</formula>
    </cfRule>
  </conditionalFormatting>
  <conditionalFormatting sqref="G1100:G1117">
    <cfRule type="cellIs" dxfId="9181" priority="10345" operator="lessThan">
      <formula>0.7</formula>
    </cfRule>
    <cfRule type="cellIs" dxfId="9180" priority="10346" operator="between">
      <formula>0.7</formula>
      <formula>0.8</formula>
    </cfRule>
  </conditionalFormatting>
  <conditionalFormatting sqref="Q1100:Q1117">
    <cfRule type="cellIs" dxfId="9179" priority="10343" operator="lessThan">
      <formula>0.7</formula>
    </cfRule>
    <cfRule type="cellIs" dxfId="9178" priority="10344" operator="between">
      <formula>0.7</formula>
      <formula>0.8</formula>
    </cfRule>
  </conditionalFormatting>
  <conditionalFormatting sqref="R1100:R1117">
    <cfRule type="cellIs" dxfId="9177" priority="10341" operator="lessThan">
      <formula>0.7</formula>
    </cfRule>
    <cfRule type="cellIs" dxfId="9176" priority="10342" operator="between">
      <formula>0.7</formula>
      <formula>0.8</formula>
    </cfRule>
  </conditionalFormatting>
  <conditionalFormatting sqref="F1077:F1094">
    <cfRule type="cellIs" dxfId="9175" priority="10339" operator="lessThan">
      <formula>0.7</formula>
    </cfRule>
    <cfRule type="cellIs" dxfId="9174" priority="10340" operator="between">
      <formula>0.7</formula>
      <formula>0.8</formula>
    </cfRule>
  </conditionalFormatting>
  <conditionalFormatting sqref="G1077:G1094">
    <cfRule type="cellIs" dxfId="9173" priority="10337" operator="lessThan">
      <formula>0.7</formula>
    </cfRule>
    <cfRule type="cellIs" dxfId="9172" priority="10338" operator="between">
      <formula>0.7</formula>
      <formula>0.8</formula>
    </cfRule>
  </conditionalFormatting>
  <conditionalFormatting sqref="Q1077:Q1094">
    <cfRule type="cellIs" dxfId="9171" priority="10335" operator="lessThan">
      <formula>0.7</formula>
    </cfRule>
    <cfRule type="cellIs" dxfId="9170" priority="10336" operator="between">
      <formula>0.7</formula>
      <formula>0.8</formula>
    </cfRule>
  </conditionalFormatting>
  <conditionalFormatting sqref="R1077:R1094">
    <cfRule type="cellIs" dxfId="9169" priority="10333" operator="lessThan">
      <formula>0.7</formula>
    </cfRule>
    <cfRule type="cellIs" dxfId="9168" priority="10334" operator="between">
      <formula>0.7</formula>
      <formula>0.8</formula>
    </cfRule>
  </conditionalFormatting>
  <conditionalFormatting sqref="F1260:F1277">
    <cfRule type="cellIs" dxfId="9167" priority="10299" operator="lessThan">
      <formula>0.7</formula>
    </cfRule>
    <cfRule type="cellIs" dxfId="9166" priority="10300" operator="between">
      <formula>0.7</formula>
      <formula>0.8</formula>
    </cfRule>
  </conditionalFormatting>
  <conditionalFormatting sqref="G1260:G1277">
    <cfRule type="cellIs" dxfId="9165" priority="10297" operator="lessThan">
      <formula>0.7</formula>
    </cfRule>
    <cfRule type="cellIs" dxfId="9164" priority="10298" operator="between">
      <formula>0.7</formula>
      <formula>0.8</formula>
    </cfRule>
  </conditionalFormatting>
  <conditionalFormatting sqref="Q1260:Q1277">
    <cfRule type="cellIs" dxfId="9163" priority="10295" operator="lessThan">
      <formula>0.7</formula>
    </cfRule>
    <cfRule type="cellIs" dxfId="9162" priority="10296" operator="between">
      <formula>0.7</formula>
      <formula>0.8</formula>
    </cfRule>
  </conditionalFormatting>
  <conditionalFormatting sqref="R1260:R1277">
    <cfRule type="cellIs" dxfId="9161" priority="10293" operator="lessThan">
      <formula>0.7</formula>
    </cfRule>
    <cfRule type="cellIs" dxfId="9160" priority="10294" operator="between">
      <formula>0.7</formula>
      <formula>0.8</formula>
    </cfRule>
  </conditionalFormatting>
  <conditionalFormatting sqref="Q1260:Q1277">
    <cfRule type="cellIs" dxfId="9159" priority="10291" operator="lessThan">
      <formula>0.7</formula>
    </cfRule>
    <cfRule type="cellIs" dxfId="9158" priority="10292" operator="between">
      <formula>0.7</formula>
      <formula>0.8</formula>
    </cfRule>
  </conditionalFormatting>
  <conditionalFormatting sqref="R1260:R1277">
    <cfRule type="cellIs" dxfId="9157" priority="10289" operator="lessThan">
      <formula>0.7</formula>
    </cfRule>
    <cfRule type="cellIs" dxfId="9156" priority="10290" operator="between">
      <formula>0.7</formula>
      <formula>0.8</formula>
    </cfRule>
  </conditionalFormatting>
  <conditionalFormatting sqref="F1054:F1071">
    <cfRule type="cellIs" dxfId="9155" priority="10271" operator="lessThan">
      <formula>0.7</formula>
    </cfRule>
    <cfRule type="cellIs" dxfId="9154" priority="10272" operator="between">
      <formula>0.7</formula>
      <formula>0.8</formula>
    </cfRule>
  </conditionalFormatting>
  <conditionalFormatting sqref="G1050:G1071">
    <cfRule type="cellIs" dxfId="9153" priority="10269" operator="lessThan">
      <formula>0.7</formula>
    </cfRule>
    <cfRule type="cellIs" dxfId="9152" priority="10270" operator="between">
      <formula>0.7</formula>
      <formula>0.8</formula>
    </cfRule>
  </conditionalFormatting>
  <conditionalFormatting sqref="F1190:F1207">
    <cfRule type="cellIs" dxfId="9151" priority="10267" operator="lessThan">
      <formula>0.7</formula>
    </cfRule>
    <cfRule type="cellIs" dxfId="9150" priority="10268" operator="between">
      <formula>0.7</formula>
      <formula>0.8</formula>
    </cfRule>
  </conditionalFormatting>
  <conditionalFormatting sqref="G1190:G1207">
    <cfRule type="cellIs" dxfId="9149" priority="10265" operator="lessThan">
      <formula>0.7</formula>
    </cfRule>
    <cfRule type="cellIs" dxfId="9148" priority="10266" operator="between">
      <formula>0.7</formula>
      <formula>0.8</formula>
    </cfRule>
  </conditionalFormatting>
  <conditionalFormatting sqref="F1050:F1071">
    <cfRule type="cellIs" dxfId="9147" priority="10275" operator="lessThan">
      <formula>0.7</formula>
    </cfRule>
    <cfRule type="cellIs" dxfId="9146" priority="10276" operator="between">
      <formula>0.7</formula>
      <formula>0.8</formula>
    </cfRule>
  </conditionalFormatting>
  <conditionalFormatting sqref="G1050:G1071">
    <cfRule type="cellIs" dxfId="9145" priority="10273" operator="lessThan">
      <formula>0.7</formula>
    </cfRule>
    <cfRule type="cellIs" dxfId="9144" priority="10274" operator="between">
      <formula>0.7</formula>
      <formula>0.8</formula>
    </cfRule>
  </conditionalFormatting>
  <conditionalFormatting sqref="Q1167:Q1184">
    <cfRule type="cellIs" dxfId="9143" priority="10255" operator="lessThan">
      <formula>0.7</formula>
    </cfRule>
    <cfRule type="cellIs" dxfId="9142" priority="10256" operator="between">
      <formula>0.7</formula>
      <formula>0.8</formula>
    </cfRule>
  </conditionalFormatting>
  <conditionalFormatting sqref="R1167:R1184">
    <cfRule type="cellIs" dxfId="9141" priority="10253" operator="lessThan">
      <formula>0.7</formula>
    </cfRule>
    <cfRule type="cellIs" dxfId="9140" priority="10254" operator="between">
      <formula>0.7</formula>
      <formula>0.8</formula>
    </cfRule>
  </conditionalFormatting>
  <conditionalFormatting sqref="Q1190:Q1207">
    <cfRule type="cellIs" dxfId="9139" priority="10263" operator="lessThan">
      <formula>0.7</formula>
    </cfRule>
    <cfRule type="cellIs" dxfId="9138" priority="10264" operator="between">
      <formula>0.7</formula>
      <formula>0.8</formula>
    </cfRule>
  </conditionalFormatting>
  <conditionalFormatting sqref="R1190:R1207">
    <cfRule type="cellIs" dxfId="9137" priority="10261" operator="lessThan">
      <formula>0.7</formula>
    </cfRule>
    <cfRule type="cellIs" dxfId="9136" priority="10262" operator="between">
      <formula>0.7</formula>
      <formula>0.8</formula>
    </cfRule>
  </conditionalFormatting>
  <conditionalFormatting sqref="F1167:F1184">
    <cfRule type="cellIs" dxfId="9135" priority="10259" operator="lessThan">
      <formula>0.7</formula>
    </cfRule>
    <cfRule type="cellIs" dxfId="9134" priority="10260" operator="between">
      <formula>0.7</formula>
      <formula>0.8</formula>
    </cfRule>
  </conditionalFormatting>
  <conditionalFormatting sqref="G1167:G1184">
    <cfRule type="cellIs" dxfId="9133" priority="10257" operator="lessThan">
      <formula>0.7</formula>
    </cfRule>
    <cfRule type="cellIs" dxfId="9132" priority="10258" operator="between">
      <formula>0.7</formula>
      <formula>0.8</formula>
    </cfRule>
  </conditionalFormatting>
  <conditionalFormatting sqref="F1145:F1162">
    <cfRule type="cellIs" dxfId="9131" priority="10251" operator="lessThan">
      <formula>0.7</formula>
    </cfRule>
    <cfRule type="cellIs" dxfId="9130" priority="10252" operator="between">
      <formula>0.7</formula>
      <formula>0.8</formula>
    </cfRule>
  </conditionalFormatting>
  <conditionalFormatting sqref="G1145:G1162">
    <cfRule type="cellIs" dxfId="9129" priority="10249" operator="lessThan">
      <formula>0.7</formula>
    </cfRule>
    <cfRule type="cellIs" dxfId="9128" priority="10250" operator="between">
      <formula>0.7</formula>
      <formula>0.8</formula>
    </cfRule>
  </conditionalFormatting>
  <conditionalFormatting sqref="Q1145:Q1162">
    <cfRule type="cellIs" dxfId="9127" priority="10247" operator="lessThan">
      <formula>0.7</formula>
    </cfRule>
    <cfRule type="cellIs" dxfId="9126" priority="10248" operator="between">
      <formula>0.7</formula>
      <formula>0.8</formula>
    </cfRule>
  </conditionalFormatting>
  <conditionalFormatting sqref="R1145:R1162">
    <cfRule type="cellIs" dxfId="9125" priority="10245" operator="lessThan">
      <formula>0.7</formula>
    </cfRule>
    <cfRule type="cellIs" dxfId="9124" priority="10246" operator="between">
      <formula>0.7</formula>
      <formula>0.8</formula>
    </cfRule>
  </conditionalFormatting>
  <conditionalFormatting sqref="F1122:F1139">
    <cfRule type="cellIs" dxfId="9123" priority="10243" operator="lessThan">
      <formula>0.7</formula>
    </cfRule>
    <cfRule type="cellIs" dxfId="9122" priority="10244" operator="between">
      <formula>0.7</formula>
      <formula>0.8</formula>
    </cfRule>
  </conditionalFormatting>
  <conditionalFormatting sqref="G1122:G1139">
    <cfRule type="cellIs" dxfId="9121" priority="10241" operator="lessThan">
      <formula>0.7</formula>
    </cfRule>
    <cfRule type="cellIs" dxfId="9120" priority="10242" operator="between">
      <formula>0.7</formula>
      <formula>0.8</formula>
    </cfRule>
  </conditionalFormatting>
  <conditionalFormatting sqref="Q1213:Q1230">
    <cfRule type="cellIs" dxfId="9119" priority="10235" operator="lessThan">
      <formula>0.7</formula>
    </cfRule>
    <cfRule type="cellIs" dxfId="9118" priority="10236" operator="between">
      <formula>0.7</formula>
      <formula>0.8</formula>
    </cfRule>
  </conditionalFormatting>
  <conditionalFormatting sqref="R1213:R1230">
    <cfRule type="cellIs" dxfId="9117" priority="10233" operator="lessThan">
      <formula>0.7</formula>
    </cfRule>
    <cfRule type="cellIs" dxfId="9116" priority="10234" operator="between">
      <formula>0.7</formula>
      <formula>0.8</formula>
    </cfRule>
  </conditionalFormatting>
  <conditionalFormatting sqref="F1213:F1230">
    <cfRule type="cellIs" dxfId="9115" priority="10239" operator="lessThan">
      <formula>0.7</formula>
    </cfRule>
    <cfRule type="cellIs" dxfId="9114" priority="10240" operator="between">
      <formula>0.7</formula>
      <formula>0.8</formula>
    </cfRule>
  </conditionalFormatting>
  <conditionalFormatting sqref="G1213:G1230">
    <cfRule type="cellIs" dxfId="9113" priority="10237" operator="lessThan">
      <formula>0.7</formula>
    </cfRule>
    <cfRule type="cellIs" dxfId="9112" priority="10238" operator="between">
      <formula>0.7</formula>
      <formula>0.8</formula>
    </cfRule>
  </conditionalFormatting>
  <conditionalFormatting sqref="F1237:F1254">
    <cfRule type="cellIs" dxfId="9111" priority="10231" operator="lessThan">
      <formula>0.7</formula>
    </cfRule>
    <cfRule type="cellIs" dxfId="9110" priority="10232" operator="between">
      <formula>0.7</formula>
      <formula>0.8</formula>
    </cfRule>
  </conditionalFormatting>
  <conditionalFormatting sqref="G1237:G1254">
    <cfRule type="cellIs" dxfId="9109" priority="10229" operator="lessThan">
      <formula>0.7</formula>
    </cfRule>
    <cfRule type="cellIs" dxfId="9108" priority="10230" operator="between">
      <formula>0.7</formula>
      <formula>0.8</formula>
    </cfRule>
  </conditionalFormatting>
  <conditionalFormatting sqref="Q1237:Q1254">
    <cfRule type="cellIs" dxfId="9107" priority="10227" operator="lessThan">
      <formula>0.7</formula>
    </cfRule>
    <cfRule type="cellIs" dxfId="9106" priority="10228" operator="between">
      <formula>0.7</formula>
      <formula>0.8</formula>
    </cfRule>
  </conditionalFormatting>
  <conditionalFormatting sqref="R1237:R1254">
    <cfRule type="cellIs" dxfId="9105" priority="10225" operator="lessThan">
      <formula>0.7</formula>
    </cfRule>
    <cfRule type="cellIs" dxfId="9104" priority="10226" operator="between">
      <formula>0.7</formula>
      <formula>0.8</formula>
    </cfRule>
  </conditionalFormatting>
  <conditionalFormatting sqref="Q1122:Q1139">
    <cfRule type="cellIs" dxfId="9103" priority="10223" operator="lessThan">
      <formula>0.7</formula>
    </cfRule>
    <cfRule type="cellIs" dxfId="9102" priority="10224" operator="between">
      <formula>0.7</formula>
      <formula>0.8</formula>
    </cfRule>
  </conditionalFormatting>
  <conditionalFormatting sqref="R1122:R1139">
    <cfRule type="cellIs" dxfId="9101" priority="10221" operator="lessThan">
      <formula>0.7</formula>
    </cfRule>
    <cfRule type="cellIs" dxfId="9100" priority="10222" operator="between">
      <formula>0.7</formula>
      <formula>0.8</formula>
    </cfRule>
  </conditionalFormatting>
  <conditionalFormatting sqref="F1100:F1117">
    <cfRule type="cellIs" dxfId="9099" priority="10219" operator="lessThan">
      <formula>0.7</formula>
    </cfRule>
    <cfRule type="cellIs" dxfId="9098" priority="10220" operator="between">
      <formula>0.7</formula>
      <formula>0.8</formula>
    </cfRule>
  </conditionalFormatting>
  <conditionalFormatting sqref="G1100:G1117">
    <cfRule type="cellIs" dxfId="9097" priority="10217" operator="lessThan">
      <formula>0.7</formula>
    </cfRule>
    <cfRule type="cellIs" dxfId="9096" priority="10218" operator="between">
      <formula>0.7</formula>
      <formula>0.8</formula>
    </cfRule>
  </conditionalFormatting>
  <conditionalFormatting sqref="Q1100:Q1117">
    <cfRule type="cellIs" dxfId="9095" priority="10215" operator="lessThan">
      <formula>0.7</formula>
    </cfRule>
    <cfRule type="cellIs" dxfId="9094" priority="10216" operator="between">
      <formula>0.7</formula>
      <formula>0.8</formula>
    </cfRule>
  </conditionalFormatting>
  <conditionalFormatting sqref="R1100:R1117">
    <cfRule type="cellIs" dxfId="9093" priority="10213" operator="lessThan">
      <formula>0.7</formula>
    </cfRule>
    <cfRule type="cellIs" dxfId="9092" priority="10214" operator="between">
      <formula>0.7</formula>
      <formula>0.8</formula>
    </cfRule>
  </conditionalFormatting>
  <conditionalFormatting sqref="F1213:F1230">
    <cfRule type="cellIs" dxfId="9091" priority="10211" operator="lessThan">
      <formula>0.7</formula>
    </cfRule>
    <cfRule type="cellIs" dxfId="9090" priority="10212" operator="between">
      <formula>0.7</formula>
      <formula>0.8</formula>
    </cfRule>
  </conditionalFormatting>
  <conditionalFormatting sqref="G1213:G1230">
    <cfRule type="cellIs" dxfId="9089" priority="10209" operator="lessThan">
      <formula>0.7</formula>
    </cfRule>
    <cfRule type="cellIs" dxfId="9088" priority="10210" operator="between">
      <formula>0.7</formula>
      <formula>0.8</formula>
    </cfRule>
  </conditionalFormatting>
  <conditionalFormatting sqref="Q1190:Q1207">
    <cfRule type="cellIs" dxfId="9087" priority="10199" operator="lessThan">
      <formula>0.7</formula>
    </cfRule>
    <cfRule type="cellIs" dxfId="9086" priority="10200" operator="between">
      <formula>0.7</formula>
      <formula>0.8</formula>
    </cfRule>
  </conditionalFormatting>
  <conditionalFormatting sqref="R1190:R1207">
    <cfRule type="cellIs" dxfId="9085" priority="10197" operator="lessThan">
      <formula>0.7</formula>
    </cfRule>
    <cfRule type="cellIs" dxfId="9084" priority="10198" operator="between">
      <formula>0.7</formula>
      <formula>0.8</formula>
    </cfRule>
  </conditionalFormatting>
  <conditionalFormatting sqref="Q1213:Q1230">
    <cfRule type="cellIs" dxfId="9083" priority="10207" operator="lessThan">
      <formula>0.7</formula>
    </cfRule>
    <cfRule type="cellIs" dxfId="9082" priority="10208" operator="between">
      <formula>0.7</formula>
      <formula>0.8</formula>
    </cfRule>
  </conditionalFormatting>
  <conditionalFormatting sqref="R1213:R1230">
    <cfRule type="cellIs" dxfId="9081" priority="10205" operator="lessThan">
      <formula>0.7</formula>
    </cfRule>
    <cfRule type="cellIs" dxfId="9080" priority="10206" operator="between">
      <formula>0.7</formula>
      <formula>0.8</formula>
    </cfRule>
  </conditionalFormatting>
  <conditionalFormatting sqref="F1190:F1207">
    <cfRule type="cellIs" dxfId="9079" priority="10203" operator="lessThan">
      <formula>0.7</formula>
    </cfRule>
    <cfRule type="cellIs" dxfId="9078" priority="10204" operator="between">
      <formula>0.7</formula>
      <formula>0.8</formula>
    </cfRule>
  </conditionalFormatting>
  <conditionalFormatting sqref="G1190:G1207">
    <cfRule type="cellIs" dxfId="9077" priority="10201" operator="lessThan">
      <formula>0.7</formula>
    </cfRule>
    <cfRule type="cellIs" dxfId="9076" priority="10202" operator="between">
      <formula>0.7</formula>
      <formula>0.8</formula>
    </cfRule>
  </conditionalFormatting>
  <conditionalFormatting sqref="F1168:F1185">
    <cfRule type="cellIs" dxfId="9075" priority="10195" operator="lessThan">
      <formula>0.7</formula>
    </cfRule>
    <cfRule type="cellIs" dxfId="9074" priority="10196" operator="between">
      <formula>0.7</formula>
      <formula>0.8</formula>
    </cfRule>
  </conditionalFormatting>
  <conditionalFormatting sqref="G1168:G1185">
    <cfRule type="cellIs" dxfId="9073" priority="10193" operator="lessThan">
      <formula>0.7</formula>
    </cfRule>
    <cfRule type="cellIs" dxfId="9072" priority="10194" operator="between">
      <formula>0.7</formula>
      <formula>0.8</formula>
    </cfRule>
  </conditionalFormatting>
  <conditionalFormatting sqref="Q1168:Q1185">
    <cfRule type="cellIs" dxfId="9071" priority="10191" operator="lessThan">
      <formula>0.7</formula>
    </cfRule>
    <cfRule type="cellIs" dxfId="9070" priority="10192" operator="between">
      <formula>0.7</formula>
      <formula>0.8</formula>
    </cfRule>
  </conditionalFormatting>
  <conditionalFormatting sqref="R1168:R1185">
    <cfRule type="cellIs" dxfId="9069" priority="10189" operator="lessThan">
      <formula>0.7</formula>
    </cfRule>
    <cfRule type="cellIs" dxfId="9068" priority="10190" operator="between">
      <formula>0.7</formula>
      <formula>0.8</formula>
    </cfRule>
  </conditionalFormatting>
  <conditionalFormatting sqref="F1145:F1162">
    <cfRule type="cellIs" dxfId="9067" priority="10187" operator="lessThan">
      <formula>0.7</formula>
    </cfRule>
    <cfRule type="cellIs" dxfId="9066" priority="10188" operator="between">
      <formula>0.7</formula>
      <formula>0.8</formula>
    </cfRule>
  </conditionalFormatting>
  <conditionalFormatting sqref="G1145:G1162">
    <cfRule type="cellIs" dxfId="9065" priority="10185" operator="lessThan">
      <formula>0.7</formula>
    </cfRule>
    <cfRule type="cellIs" dxfId="9064" priority="10186" operator="between">
      <formula>0.7</formula>
      <formula>0.8</formula>
    </cfRule>
  </conditionalFormatting>
  <conditionalFormatting sqref="Q1236:Q1253">
    <cfRule type="cellIs" dxfId="9063" priority="10179" operator="lessThan">
      <formula>0.7</formula>
    </cfRule>
    <cfRule type="cellIs" dxfId="9062" priority="10180" operator="between">
      <formula>0.7</formula>
      <formula>0.8</formula>
    </cfRule>
  </conditionalFormatting>
  <conditionalFormatting sqref="R1236:R1253">
    <cfRule type="cellIs" dxfId="9061" priority="10177" operator="lessThan">
      <formula>0.7</formula>
    </cfRule>
    <cfRule type="cellIs" dxfId="9060" priority="10178" operator="between">
      <formula>0.7</formula>
      <formula>0.8</formula>
    </cfRule>
  </conditionalFormatting>
  <conditionalFormatting sqref="F1236:F1253">
    <cfRule type="cellIs" dxfId="9059" priority="10183" operator="lessThan">
      <formula>0.7</formula>
    </cfRule>
    <cfRule type="cellIs" dxfId="9058" priority="10184" operator="between">
      <formula>0.7</formula>
      <formula>0.8</formula>
    </cfRule>
  </conditionalFormatting>
  <conditionalFormatting sqref="G1236:G1253">
    <cfRule type="cellIs" dxfId="9057" priority="10181" operator="lessThan">
      <formula>0.7</formula>
    </cfRule>
    <cfRule type="cellIs" dxfId="9056" priority="10182" operator="between">
      <formula>0.7</formula>
      <formula>0.8</formula>
    </cfRule>
  </conditionalFormatting>
  <conditionalFormatting sqref="F1260:F1277">
    <cfRule type="cellIs" dxfId="9055" priority="10175" operator="lessThan">
      <formula>0.7</formula>
    </cfRule>
    <cfRule type="cellIs" dxfId="9054" priority="10176" operator="between">
      <formula>0.7</formula>
      <formula>0.8</formula>
    </cfRule>
  </conditionalFormatting>
  <conditionalFormatting sqref="G1260:G1277">
    <cfRule type="cellIs" dxfId="9053" priority="10173" operator="lessThan">
      <formula>0.7</formula>
    </cfRule>
    <cfRule type="cellIs" dxfId="9052" priority="10174" operator="between">
      <formula>0.7</formula>
      <formula>0.8</formula>
    </cfRule>
  </conditionalFormatting>
  <conditionalFormatting sqref="Q1260:Q1277">
    <cfRule type="cellIs" dxfId="9051" priority="10171" operator="lessThan">
      <formula>0.7</formula>
    </cfRule>
    <cfRule type="cellIs" dxfId="9050" priority="10172" operator="between">
      <formula>0.7</formula>
      <formula>0.8</formula>
    </cfRule>
  </conditionalFormatting>
  <conditionalFormatting sqref="R1260:R1277">
    <cfRule type="cellIs" dxfId="9049" priority="10169" operator="lessThan">
      <formula>0.7</formula>
    </cfRule>
    <cfRule type="cellIs" dxfId="9048" priority="10170" operator="between">
      <formula>0.7</formula>
      <formula>0.8</formula>
    </cfRule>
  </conditionalFormatting>
  <conditionalFormatting sqref="Q1145:Q1162">
    <cfRule type="cellIs" dxfId="9047" priority="10167" operator="lessThan">
      <formula>0.7</formula>
    </cfRule>
    <cfRule type="cellIs" dxfId="9046" priority="10168" operator="between">
      <formula>0.7</formula>
      <formula>0.8</formula>
    </cfRule>
  </conditionalFormatting>
  <conditionalFormatting sqref="R1145:R1162">
    <cfRule type="cellIs" dxfId="9045" priority="10165" operator="lessThan">
      <formula>0.7</formula>
    </cfRule>
    <cfRule type="cellIs" dxfId="9044" priority="10166" operator="between">
      <formula>0.7</formula>
      <formula>0.8</formula>
    </cfRule>
  </conditionalFormatting>
  <conditionalFormatting sqref="F1123:F1140">
    <cfRule type="cellIs" dxfId="9043" priority="10163" operator="lessThan">
      <formula>0.7</formula>
    </cfRule>
    <cfRule type="cellIs" dxfId="9042" priority="10164" operator="between">
      <formula>0.7</formula>
      <formula>0.8</formula>
    </cfRule>
  </conditionalFormatting>
  <conditionalFormatting sqref="G1123:G1140">
    <cfRule type="cellIs" dxfId="9041" priority="10161" operator="lessThan">
      <formula>0.7</formula>
    </cfRule>
    <cfRule type="cellIs" dxfId="9040" priority="10162" operator="between">
      <formula>0.7</formula>
      <formula>0.8</formula>
    </cfRule>
  </conditionalFormatting>
  <conditionalFormatting sqref="Q1123:Q1140">
    <cfRule type="cellIs" dxfId="9039" priority="10159" operator="lessThan">
      <formula>0.7</formula>
    </cfRule>
    <cfRule type="cellIs" dxfId="9038" priority="10160" operator="between">
      <formula>0.7</formula>
      <formula>0.8</formula>
    </cfRule>
  </conditionalFormatting>
  <conditionalFormatting sqref="R1123:R1140">
    <cfRule type="cellIs" dxfId="9037" priority="10157" operator="lessThan">
      <formula>0.7</formula>
    </cfRule>
    <cfRule type="cellIs" dxfId="9036" priority="10158" operator="between">
      <formula>0.7</formula>
      <formula>0.8</formula>
    </cfRule>
  </conditionalFormatting>
  <conditionalFormatting sqref="F1100:F1117">
    <cfRule type="cellIs" dxfId="9035" priority="10155" operator="lessThan">
      <formula>0.7</formula>
    </cfRule>
    <cfRule type="cellIs" dxfId="9034" priority="10156" operator="between">
      <formula>0.7</formula>
      <formula>0.8</formula>
    </cfRule>
  </conditionalFormatting>
  <conditionalFormatting sqref="G1100:G1117">
    <cfRule type="cellIs" dxfId="9033" priority="10153" operator="lessThan">
      <formula>0.7</formula>
    </cfRule>
    <cfRule type="cellIs" dxfId="9032" priority="10154" operator="between">
      <formula>0.7</formula>
      <formula>0.8</formula>
    </cfRule>
  </conditionalFormatting>
  <conditionalFormatting sqref="Q1100:Q1117">
    <cfRule type="cellIs" dxfId="9031" priority="10151" operator="lessThan">
      <formula>0.7</formula>
    </cfRule>
    <cfRule type="cellIs" dxfId="9030" priority="10152" operator="between">
      <formula>0.7</formula>
      <formula>0.8</formula>
    </cfRule>
  </conditionalFormatting>
  <conditionalFormatting sqref="R1100:R1117">
    <cfRule type="cellIs" dxfId="9029" priority="10149" operator="lessThan">
      <formula>0.7</formula>
    </cfRule>
    <cfRule type="cellIs" dxfId="9028" priority="10150" operator="between">
      <formula>0.7</formula>
      <formula>0.8</formula>
    </cfRule>
  </conditionalFormatting>
  <conditionalFormatting sqref="F1283:F1300">
    <cfRule type="cellIs" dxfId="9027" priority="10147" operator="lessThan">
      <formula>0.7</formula>
    </cfRule>
    <cfRule type="cellIs" dxfId="9026" priority="10148" operator="between">
      <formula>0.7</formula>
      <formula>0.8</formula>
    </cfRule>
  </conditionalFormatting>
  <conditionalFormatting sqref="G1283:G1300">
    <cfRule type="cellIs" dxfId="9025" priority="10145" operator="lessThan">
      <formula>0.7</formula>
    </cfRule>
    <cfRule type="cellIs" dxfId="9024" priority="10146" operator="between">
      <formula>0.7</formula>
      <formula>0.8</formula>
    </cfRule>
  </conditionalFormatting>
  <conditionalFormatting sqref="Q1283:Q1300">
    <cfRule type="cellIs" dxfId="9023" priority="10143" operator="lessThan">
      <formula>0.7</formula>
    </cfRule>
    <cfRule type="cellIs" dxfId="9022" priority="10144" operator="between">
      <formula>0.7</formula>
      <formula>0.8</formula>
    </cfRule>
  </conditionalFormatting>
  <conditionalFormatting sqref="R1283:R1300">
    <cfRule type="cellIs" dxfId="9021" priority="10141" operator="lessThan">
      <formula>0.7</formula>
    </cfRule>
    <cfRule type="cellIs" dxfId="9020" priority="10142" operator="between">
      <formula>0.7</formula>
      <formula>0.8</formula>
    </cfRule>
  </conditionalFormatting>
  <conditionalFormatting sqref="Q1283:Q1300">
    <cfRule type="cellIs" dxfId="9019" priority="10139" operator="lessThan">
      <formula>0.7</formula>
    </cfRule>
    <cfRule type="cellIs" dxfId="9018" priority="10140" operator="between">
      <formula>0.7</formula>
      <formula>0.8</formula>
    </cfRule>
  </conditionalFormatting>
  <conditionalFormatting sqref="R1283:R1300">
    <cfRule type="cellIs" dxfId="9017" priority="10137" operator="lessThan">
      <formula>0.7</formula>
    </cfRule>
    <cfRule type="cellIs" dxfId="9016" priority="10138" operator="between">
      <formula>0.7</formula>
      <formula>0.8</formula>
    </cfRule>
  </conditionalFormatting>
  <conditionalFormatting sqref="Q1076:Q1093">
    <cfRule type="cellIs" dxfId="9015" priority="10135" operator="lessThan">
      <formula>0.7</formula>
    </cfRule>
    <cfRule type="cellIs" dxfId="9014" priority="10136" operator="between">
      <formula>0.7</formula>
      <formula>0.8</formula>
    </cfRule>
  </conditionalFormatting>
  <conditionalFormatting sqref="R1076:R1093">
    <cfRule type="cellIs" dxfId="9013" priority="10133" operator="lessThan">
      <formula>0.7</formula>
    </cfRule>
    <cfRule type="cellIs" dxfId="9012" priority="10134" operator="between">
      <formula>0.7</formula>
      <formula>0.8</formula>
    </cfRule>
  </conditionalFormatting>
  <conditionalFormatting sqref="Q1077:Q1094">
    <cfRule type="cellIs" dxfId="9011" priority="10131" operator="lessThan">
      <formula>0.7</formula>
    </cfRule>
    <cfRule type="cellIs" dxfId="9010" priority="10132" operator="between">
      <formula>0.7</formula>
      <formula>0.8</formula>
    </cfRule>
  </conditionalFormatting>
  <conditionalFormatting sqref="R1077:R1094">
    <cfRule type="cellIs" dxfId="9009" priority="10129" operator="lessThan">
      <formula>0.7</formula>
    </cfRule>
    <cfRule type="cellIs" dxfId="9008" priority="10130" operator="between">
      <formula>0.7</formula>
      <formula>0.8</formula>
    </cfRule>
  </conditionalFormatting>
  <conditionalFormatting sqref="F1077:F1094">
    <cfRule type="cellIs" dxfId="9007" priority="10127" operator="lessThan">
      <formula>0.7</formula>
    </cfRule>
    <cfRule type="cellIs" dxfId="9006" priority="10128" operator="between">
      <formula>0.7</formula>
      <formula>0.8</formula>
    </cfRule>
  </conditionalFormatting>
  <conditionalFormatting sqref="G1077:G1094">
    <cfRule type="cellIs" dxfId="9005" priority="10125" operator="lessThan">
      <formula>0.7</formula>
    </cfRule>
    <cfRule type="cellIs" dxfId="9004" priority="10126" operator="between">
      <formula>0.7</formula>
      <formula>0.8</formula>
    </cfRule>
  </conditionalFormatting>
  <conditionalFormatting sqref="F1077:F1094">
    <cfRule type="cellIs" dxfId="9003" priority="10123" operator="lessThan">
      <formula>0.7</formula>
    </cfRule>
    <cfRule type="cellIs" dxfId="9002" priority="10124" operator="between">
      <formula>0.7</formula>
      <formula>0.8</formula>
    </cfRule>
  </conditionalFormatting>
  <conditionalFormatting sqref="G1077:G1094">
    <cfRule type="cellIs" dxfId="9001" priority="10121" operator="lessThan">
      <formula>0.7</formula>
    </cfRule>
    <cfRule type="cellIs" dxfId="9000" priority="10122" operator="between">
      <formula>0.7</formula>
      <formula>0.8</formula>
    </cfRule>
  </conditionalFormatting>
  <conditionalFormatting sqref="F1306:F1323">
    <cfRule type="cellIs" dxfId="8999" priority="10099" operator="lessThan">
      <formula>0.7</formula>
    </cfRule>
    <cfRule type="cellIs" dxfId="8998" priority="10100" operator="between">
      <formula>0.7</formula>
      <formula>0.8</formula>
    </cfRule>
  </conditionalFormatting>
  <conditionalFormatting sqref="G1306:G1323">
    <cfRule type="cellIs" dxfId="8997" priority="10097" operator="lessThan">
      <formula>0.7</formula>
    </cfRule>
    <cfRule type="cellIs" dxfId="8996" priority="10098" operator="between">
      <formula>0.7</formula>
      <formula>0.8</formula>
    </cfRule>
  </conditionalFormatting>
  <conditionalFormatting sqref="F1306:F1323">
    <cfRule type="cellIs" dxfId="8995" priority="10103" operator="lessThan">
      <formula>0.7</formula>
    </cfRule>
    <cfRule type="cellIs" dxfId="8994" priority="10104" operator="between">
      <formula>0.7</formula>
      <formula>0.8</formula>
    </cfRule>
  </conditionalFormatting>
  <conditionalFormatting sqref="G1306:G1323">
    <cfRule type="cellIs" dxfId="8993" priority="10101" operator="lessThan">
      <formula>0.7</formula>
    </cfRule>
    <cfRule type="cellIs" dxfId="8992" priority="10102" operator="between">
      <formula>0.7</formula>
      <formula>0.8</formula>
    </cfRule>
  </conditionalFormatting>
  <conditionalFormatting sqref="Q1306:Q1323">
    <cfRule type="cellIs" dxfId="8991" priority="10095" operator="lessThan">
      <formula>0.7</formula>
    </cfRule>
    <cfRule type="cellIs" dxfId="8990" priority="10096" operator="between">
      <formula>0.7</formula>
      <formula>0.8</formula>
    </cfRule>
  </conditionalFormatting>
  <conditionalFormatting sqref="R1306:R1323">
    <cfRule type="cellIs" dxfId="8989" priority="10093" operator="lessThan">
      <formula>0.7</formula>
    </cfRule>
    <cfRule type="cellIs" dxfId="8988" priority="10094" operator="between">
      <formula>0.7</formula>
      <formula>0.8</formula>
    </cfRule>
  </conditionalFormatting>
  <conditionalFormatting sqref="Q1306:Q1323">
    <cfRule type="cellIs" dxfId="8987" priority="10091" operator="lessThan">
      <formula>0.7</formula>
    </cfRule>
    <cfRule type="cellIs" dxfId="8986" priority="10092" operator="between">
      <formula>0.7</formula>
      <formula>0.8</formula>
    </cfRule>
  </conditionalFormatting>
  <conditionalFormatting sqref="R1306:R1323">
    <cfRule type="cellIs" dxfId="8985" priority="10089" operator="lessThan">
      <formula>0.7</formula>
    </cfRule>
    <cfRule type="cellIs" dxfId="8984" priority="10090" operator="between">
      <formula>0.7</formula>
      <formula>0.8</formula>
    </cfRule>
  </conditionalFormatting>
  <conditionalFormatting sqref="Q1306:Q1323">
    <cfRule type="cellIs" dxfId="8983" priority="10087" operator="lessThan">
      <formula>0.7</formula>
    </cfRule>
    <cfRule type="cellIs" dxfId="8982" priority="10088" operator="between">
      <formula>0.7</formula>
      <formula>0.8</formula>
    </cfRule>
  </conditionalFormatting>
  <conditionalFormatting sqref="R1306:R1323">
    <cfRule type="cellIs" dxfId="8981" priority="10085" operator="lessThan">
      <formula>0.7</formula>
    </cfRule>
    <cfRule type="cellIs" dxfId="8980" priority="10086" operator="between">
      <formula>0.7</formula>
      <formula>0.8</formula>
    </cfRule>
  </conditionalFormatting>
  <conditionalFormatting sqref="Q1306:Q1323">
    <cfRule type="cellIs" dxfId="8979" priority="10083" operator="lessThan">
      <formula>0.7</formula>
    </cfRule>
    <cfRule type="cellIs" dxfId="8978" priority="10084" operator="between">
      <formula>0.7</formula>
      <formula>0.8</formula>
    </cfRule>
  </conditionalFormatting>
  <conditionalFormatting sqref="R1306:R1323">
    <cfRule type="cellIs" dxfId="8977" priority="10081" operator="lessThan">
      <formula>0.7</formula>
    </cfRule>
    <cfRule type="cellIs" dxfId="8976" priority="10082" operator="between">
      <formula>0.7</formula>
      <formula>0.8</formula>
    </cfRule>
  </conditionalFormatting>
  <conditionalFormatting sqref="Q1053:Q1070">
    <cfRule type="cellIs" dxfId="8975" priority="10079" operator="lessThan">
      <formula>0.7</formula>
    </cfRule>
    <cfRule type="cellIs" dxfId="8974" priority="10080" operator="between">
      <formula>0.7</formula>
      <formula>0.8</formula>
    </cfRule>
  </conditionalFormatting>
  <conditionalFormatting sqref="R1053:R1070">
    <cfRule type="cellIs" dxfId="8973" priority="10077" operator="lessThan">
      <formula>0.7</formula>
    </cfRule>
    <cfRule type="cellIs" dxfId="8972" priority="10078" operator="between">
      <formula>0.7</formula>
      <formula>0.8</formula>
    </cfRule>
  </conditionalFormatting>
  <conditionalFormatting sqref="Q1054:Q1071">
    <cfRule type="cellIs" dxfId="8971" priority="10075" operator="lessThan">
      <formula>0.7</formula>
    </cfRule>
    <cfRule type="cellIs" dxfId="8970" priority="10076" operator="between">
      <formula>0.7</formula>
      <formula>0.8</formula>
    </cfRule>
  </conditionalFormatting>
  <conditionalFormatting sqref="R1054:R1071">
    <cfRule type="cellIs" dxfId="8969" priority="10073" operator="lessThan">
      <formula>0.7</formula>
    </cfRule>
    <cfRule type="cellIs" dxfId="8968" priority="10074" operator="between">
      <formula>0.7</formula>
      <formula>0.8</formula>
    </cfRule>
  </conditionalFormatting>
  <conditionalFormatting sqref="Q1054:Q1071">
    <cfRule type="cellIs" dxfId="8967" priority="10071" operator="lessThan">
      <formula>0.7</formula>
    </cfRule>
    <cfRule type="cellIs" dxfId="8966" priority="10072" operator="between">
      <formula>0.7</formula>
      <formula>0.8</formula>
    </cfRule>
  </conditionalFormatting>
  <conditionalFormatting sqref="R1054:R1071">
    <cfRule type="cellIs" dxfId="8965" priority="10069" operator="lessThan">
      <formula>0.7</formula>
    </cfRule>
    <cfRule type="cellIs" dxfId="8964" priority="10070" operator="between">
      <formula>0.7</formula>
      <formula>0.8</formula>
    </cfRule>
  </conditionalFormatting>
  <conditionalFormatting sqref="Q1054:Q1071">
    <cfRule type="cellIs" dxfId="8963" priority="10067" operator="lessThan">
      <formula>0.7</formula>
    </cfRule>
    <cfRule type="cellIs" dxfId="8962" priority="10068" operator="between">
      <formula>0.7</formula>
      <formula>0.8</formula>
    </cfRule>
  </conditionalFormatting>
  <conditionalFormatting sqref="R1054:R1071">
    <cfRule type="cellIs" dxfId="8961" priority="10065" operator="lessThan">
      <formula>0.7</formula>
    </cfRule>
    <cfRule type="cellIs" dxfId="8960" priority="10066" operator="between">
      <formula>0.7</formula>
      <formula>0.8</formula>
    </cfRule>
  </conditionalFormatting>
  <conditionalFormatting sqref="F1030:F1047">
    <cfRule type="cellIs" dxfId="8959" priority="10059" operator="lessThan">
      <formula>0.7</formula>
    </cfRule>
    <cfRule type="cellIs" dxfId="8958" priority="10060" operator="between">
      <formula>0.7</formula>
      <formula>0.8</formula>
    </cfRule>
  </conditionalFormatting>
  <conditionalFormatting sqref="G1027:G1047">
    <cfRule type="cellIs" dxfId="8957" priority="10057" operator="lessThan">
      <formula>0.7</formula>
    </cfRule>
    <cfRule type="cellIs" dxfId="8956" priority="10058" operator="between">
      <formula>0.7</formula>
      <formula>0.8</formula>
    </cfRule>
  </conditionalFormatting>
  <conditionalFormatting sqref="F1027:F1047">
    <cfRule type="cellIs" dxfId="8955" priority="10063" operator="lessThan">
      <formula>0.7</formula>
    </cfRule>
    <cfRule type="cellIs" dxfId="8954" priority="10064" operator="between">
      <formula>0.7</formula>
      <formula>0.8</formula>
    </cfRule>
  </conditionalFormatting>
  <conditionalFormatting sqref="G1027:G1047">
    <cfRule type="cellIs" dxfId="8953" priority="10061" operator="lessThan">
      <formula>0.7</formula>
    </cfRule>
    <cfRule type="cellIs" dxfId="8952" priority="10062" operator="between">
      <formula>0.7</formula>
      <formula>0.8</formula>
    </cfRule>
  </conditionalFormatting>
  <conditionalFormatting sqref="Q1030:Q1047">
    <cfRule type="cellIs" dxfId="8951" priority="10051" operator="lessThan">
      <formula>0.7</formula>
    </cfRule>
    <cfRule type="cellIs" dxfId="8950" priority="10052" operator="between">
      <formula>0.7</formula>
      <formula>0.8</formula>
    </cfRule>
  </conditionalFormatting>
  <conditionalFormatting sqref="R1027:R1047">
    <cfRule type="cellIs" dxfId="8949" priority="10049" operator="lessThan">
      <formula>0.7</formula>
    </cfRule>
    <cfRule type="cellIs" dxfId="8948" priority="10050" operator="between">
      <formula>0.7</formula>
      <formula>0.8</formula>
    </cfRule>
  </conditionalFormatting>
  <conditionalFormatting sqref="Q1027:Q1047">
    <cfRule type="cellIs" dxfId="8947" priority="10055" operator="lessThan">
      <formula>0.7</formula>
    </cfRule>
    <cfRule type="cellIs" dxfId="8946" priority="10056" operator="between">
      <formula>0.7</formula>
      <formula>0.8</formula>
    </cfRule>
  </conditionalFormatting>
  <conditionalFormatting sqref="R1027:R1047">
    <cfRule type="cellIs" dxfId="8945" priority="10053" operator="lessThan">
      <formula>0.7</formula>
    </cfRule>
    <cfRule type="cellIs" dxfId="8944" priority="10054" operator="between">
      <formula>0.7</formula>
      <formula>0.8</formula>
    </cfRule>
  </conditionalFormatting>
  <conditionalFormatting sqref="G1005:G1025">
    <cfRule type="cellIs" dxfId="8943" priority="10041" operator="lessThan">
      <formula>0.7</formula>
    </cfRule>
    <cfRule type="cellIs" dxfId="8942" priority="10042" operator="between">
      <formula>0.7</formula>
      <formula>0.8</formula>
    </cfRule>
  </conditionalFormatting>
  <conditionalFormatting sqref="F1008:F1025">
    <cfRule type="cellIs" dxfId="8941" priority="10043" operator="lessThan">
      <formula>0.7</formula>
    </cfRule>
    <cfRule type="cellIs" dxfId="8940" priority="10044" operator="between">
      <formula>0.7</formula>
      <formula>0.8</formula>
    </cfRule>
  </conditionalFormatting>
  <conditionalFormatting sqref="R1005:R1025">
    <cfRule type="cellIs" dxfId="8939" priority="10033" operator="lessThan">
      <formula>0.7</formula>
    </cfRule>
    <cfRule type="cellIs" dxfId="8938" priority="10034" operator="between">
      <formula>0.7</formula>
      <formula>0.8</formula>
    </cfRule>
  </conditionalFormatting>
  <conditionalFormatting sqref="F1005:F1025">
    <cfRule type="cellIs" dxfId="8937" priority="10047" operator="lessThan">
      <formula>0.7</formula>
    </cfRule>
    <cfRule type="cellIs" dxfId="8936" priority="10048" operator="between">
      <formula>0.7</formula>
      <formula>0.8</formula>
    </cfRule>
  </conditionalFormatting>
  <conditionalFormatting sqref="G1005:G1025">
    <cfRule type="cellIs" dxfId="8935" priority="10045" operator="lessThan">
      <formula>0.7</formula>
    </cfRule>
    <cfRule type="cellIs" dxfId="8934" priority="10046" operator="between">
      <formula>0.7</formula>
      <formula>0.8</formula>
    </cfRule>
  </conditionalFormatting>
  <conditionalFormatting sqref="Q1008:Q1025">
    <cfRule type="cellIs" dxfId="8933" priority="10035" operator="lessThan">
      <formula>0.7</formula>
    </cfRule>
    <cfRule type="cellIs" dxfId="8932" priority="10036" operator="between">
      <formula>0.7</formula>
      <formula>0.8</formula>
    </cfRule>
  </conditionalFormatting>
  <conditionalFormatting sqref="Q1005:Q1025">
    <cfRule type="cellIs" dxfId="8931" priority="10039" operator="lessThan">
      <formula>0.7</formula>
    </cfRule>
    <cfRule type="cellIs" dxfId="8930" priority="10040" operator="between">
      <formula>0.7</formula>
      <formula>0.8</formula>
    </cfRule>
  </conditionalFormatting>
  <conditionalFormatting sqref="R1005:R1025">
    <cfRule type="cellIs" dxfId="8929" priority="10037" operator="lessThan">
      <formula>0.7</formula>
    </cfRule>
    <cfRule type="cellIs" dxfId="8928" priority="10038" operator="between">
      <formula>0.7</formula>
      <formula>0.8</formula>
    </cfRule>
  </conditionalFormatting>
  <conditionalFormatting sqref="G983:G1003">
    <cfRule type="cellIs" dxfId="8927" priority="10025" operator="lessThan">
      <formula>0.7</formula>
    </cfRule>
    <cfRule type="cellIs" dxfId="8926" priority="10026" operator="between">
      <formula>0.7</formula>
      <formula>0.8</formula>
    </cfRule>
  </conditionalFormatting>
  <conditionalFormatting sqref="F986:F1003">
    <cfRule type="cellIs" dxfId="8925" priority="10027" operator="lessThan">
      <formula>0.7</formula>
    </cfRule>
    <cfRule type="cellIs" dxfId="8924" priority="10028" operator="between">
      <formula>0.7</formula>
      <formula>0.8</formula>
    </cfRule>
  </conditionalFormatting>
  <conditionalFormatting sqref="F983:F1003">
    <cfRule type="cellIs" dxfId="8923" priority="10031" operator="lessThan">
      <formula>0.7</formula>
    </cfRule>
    <cfRule type="cellIs" dxfId="8922" priority="10032" operator="between">
      <formula>0.7</formula>
      <formula>0.8</formula>
    </cfRule>
  </conditionalFormatting>
  <conditionalFormatting sqref="G983:G1003">
    <cfRule type="cellIs" dxfId="8921" priority="10029" operator="lessThan">
      <formula>0.7</formula>
    </cfRule>
    <cfRule type="cellIs" dxfId="8920" priority="10030" operator="between">
      <formula>0.7</formula>
      <formula>0.8</formula>
    </cfRule>
  </conditionalFormatting>
  <conditionalFormatting sqref="R983:R1003">
    <cfRule type="cellIs" dxfId="8919" priority="10017" operator="lessThan">
      <formula>0.7</formula>
    </cfRule>
    <cfRule type="cellIs" dxfId="8918" priority="10018" operator="between">
      <formula>0.7</formula>
      <formula>0.8</formula>
    </cfRule>
  </conditionalFormatting>
  <conditionalFormatting sqref="Q986:Q1003">
    <cfRule type="cellIs" dxfId="8917" priority="10019" operator="lessThan">
      <formula>0.7</formula>
    </cfRule>
    <cfRule type="cellIs" dxfId="8916" priority="10020" operator="between">
      <formula>0.7</formula>
      <formula>0.8</formula>
    </cfRule>
  </conditionalFormatting>
  <conditionalFormatting sqref="Q983:Q1003">
    <cfRule type="cellIs" dxfId="8915" priority="10023" operator="lessThan">
      <formula>0.7</formula>
    </cfRule>
    <cfRule type="cellIs" dxfId="8914" priority="10024" operator="between">
      <formula>0.7</formula>
      <formula>0.8</formula>
    </cfRule>
  </conditionalFormatting>
  <conditionalFormatting sqref="R983:R1003">
    <cfRule type="cellIs" dxfId="8913" priority="10021" operator="lessThan">
      <formula>0.7</formula>
    </cfRule>
    <cfRule type="cellIs" dxfId="8912" priority="10022" operator="between">
      <formula>0.7</formula>
      <formula>0.8</formula>
    </cfRule>
  </conditionalFormatting>
  <conditionalFormatting sqref="G960:G980">
    <cfRule type="cellIs" dxfId="8911" priority="10009" operator="lessThan">
      <formula>0.7</formula>
    </cfRule>
    <cfRule type="cellIs" dxfId="8910" priority="10010" operator="between">
      <formula>0.7</formula>
      <formula>0.8</formula>
    </cfRule>
  </conditionalFormatting>
  <conditionalFormatting sqref="F963:F980">
    <cfRule type="cellIs" dxfId="8909" priority="10011" operator="lessThan">
      <formula>0.7</formula>
    </cfRule>
    <cfRule type="cellIs" dxfId="8908" priority="10012" operator="between">
      <formula>0.7</formula>
      <formula>0.8</formula>
    </cfRule>
  </conditionalFormatting>
  <conditionalFormatting sqref="F960:F980">
    <cfRule type="cellIs" dxfId="8907" priority="10015" operator="lessThan">
      <formula>0.7</formula>
    </cfRule>
    <cfRule type="cellIs" dxfId="8906" priority="10016" operator="between">
      <formula>0.7</formula>
      <formula>0.8</formula>
    </cfRule>
  </conditionalFormatting>
  <conditionalFormatting sqref="G960:G980">
    <cfRule type="cellIs" dxfId="8905" priority="10013" operator="lessThan">
      <formula>0.7</formula>
    </cfRule>
    <cfRule type="cellIs" dxfId="8904" priority="10014" operator="between">
      <formula>0.7</formula>
      <formula>0.8</formula>
    </cfRule>
  </conditionalFormatting>
  <conditionalFormatting sqref="R960:R980">
    <cfRule type="cellIs" dxfId="8903" priority="9993" operator="lessThan">
      <formula>0.7</formula>
    </cfRule>
    <cfRule type="cellIs" dxfId="8902" priority="9994" operator="between">
      <formula>0.7</formula>
      <formula>0.8</formula>
    </cfRule>
  </conditionalFormatting>
  <conditionalFormatting sqref="Q963:Q980">
    <cfRule type="cellIs" dxfId="8901" priority="9995" operator="lessThan">
      <formula>0.7</formula>
    </cfRule>
    <cfRule type="cellIs" dxfId="8900" priority="9996" operator="between">
      <formula>0.7</formula>
      <formula>0.8</formula>
    </cfRule>
  </conditionalFormatting>
  <conditionalFormatting sqref="Q960:Q980">
    <cfRule type="cellIs" dxfId="8899" priority="9999" operator="lessThan">
      <formula>0.7</formula>
    </cfRule>
    <cfRule type="cellIs" dxfId="8898" priority="10000" operator="between">
      <formula>0.7</formula>
      <formula>0.8</formula>
    </cfRule>
  </conditionalFormatting>
  <conditionalFormatting sqref="R960:R980">
    <cfRule type="cellIs" dxfId="8897" priority="9997" operator="lessThan">
      <formula>0.7</formula>
    </cfRule>
    <cfRule type="cellIs" dxfId="8896" priority="9998" operator="between">
      <formula>0.7</formula>
      <formula>0.8</formula>
    </cfRule>
  </conditionalFormatting>
  <conditionalFormatting sqref="Q1329:Q1346">
    <cfRule type="cellIs" dxfId="8895" priority="9959" operator="lessThan">
      <formula>0.7</formula>
    </cfRule>
    <cfRule type="cellIs" dxfId="8894" priority="9960" operator="between">
      <formula>0.7</formula>
      <formula>0.8</formula>
    </cfRule>
  </conditionalFormatting>
  <conditionalFormatting sqref="R1329:R1346">
    <cfRule type="cellIs" dxfId="8893" priority="9957" operator="lessThan">
      <formula>0.7</formula>
    </cfRule>
    <cfRule type="cellIs" dxfId="8892" priority="9958" operator="between">
      <formula>0.7</formula>
      <formula>0.8</formula>
    </cfRule>
  </conditionalFormatting>
  <conditionalFormatting sqref="Q1329:Q1346">
    <cfRule type="cellIs" dxfId="8891" priority="9955" operator="lessThan">
      <formula>0.7</formula>
    </cfRule>
    <cfRule type="cellIs" dxfId="8890" priority="9956" operator="between">
      <formula>0.7</formula>
      <formula>0.8</formula>
    </cfRule>
  </conditionalFormatting>
  <conditionalFormatting sqref="R1329:R1346">
    <cfRule type="cellIs" dxfId="8889" priority="9953" operator="lessThan">
      <formula>0.7</formula>
    </cfRule>
    <cfRule type="cellIs" dxfId="8888" priority="9954" operator="between">
      <formula>0.7</formula>
      <formula>0.8</formula>
    </cfRule>
  </conditionalFormatting>
  <conditionalFormatting sqref="Q1329:Q1346">
    <cfRule type="cellIs" dxfId="8887" priority="9951" operator="lessThan">
      <formula>0.7</formula>
    </cfRule>
    <cfRule type="cellIs" dxfId="8886" priority="9952" operator="between">
      <formula>0.7</formula>
      <formula>0.8</formula>
    </cfRule>
  </conditionalFormatting>
  <conditionalFormatting sqref="R1329:R1346">
    <cfRule type="cellIs" dxfId="8885" priority="9949" operator="lessThan">
      <formula>0.7</formula>
    </cfRule>
    <cfRule type="cellIs" dxfId="8884" priority="9950" operator="between">
      <formula>0.7</formula>
      <formula>0.8</formula>
    </cfRule>
  </conditionalFormatting>
  <conditionalFormatting sqref="Q1329:Q1346">
    <cfRule type="cellIs" dxfId="8883" priority="9947" operator="lessThan">
      <formula>0.7</formula>
    </cfRule>
    <cfRule type="cellIs" dxfId="8882" priority="9948" operator="between">
      <formula>0.7</formula>
      <formula>0.8</formula>
    </cfRule>
  </conditionalFormatting>
  <conditionalFormatting sqref="R1329:R1346">
    <cfRule type="cellIs" dxfId="8881" priority="9945" operator="lessThan">
      <formula>0.7</formula>
    </cfRule>
    <cfRule type="cellIs" dxfId="8880" priority="9946" operator="between">
      <formula>0.7</formula>
      <formula>0.8</formula>
    </cfRule>
  </conditionalFormatting>
  <conditionalFormatting sqref="G1326:G1346">
    <cfRule type="cellIs" dxfId="8879" priority="9937" operator="lessThan">
      <formula>0.7</formula>
    </cfRule>
    <cfRule type="cellIs" dxfId="8878" priority="9938" operator="between">
      <formula>0.7</formula>
      <formula>0.8</formula>
    </cfRule>
  </conditionalFormatting>
  <conditionalFormatting sqref="F1329:F1346">
    <cfRule type="cellIs" dxfId="8877" priority="9939" operator="lessThan">
      <formula>0.7</formula>
    </cfRule>
    <cfRule type="cellIs" dxfId="8876" priority="9940" operator="between">
      <formula>0.7</formula>
      <formula>0.8</formula>
    </cfRule>
  </conditionalFormatting>
  <conditionalFormatting sqref="F1326:F1346">
    <cfRule type="cellIs" dxfId="8875" priority="9943" operator="lessThan">
      <formula>0.7</formula>
    </cfRule>
    <cfRule type="cellIs" dxfId="8874" priority="9944" operator="between">
      <formula>0.7</formula>
      <formula>0.8</formula>
    </cfRule>
  </conditionalFormatting>
  <conditionalFormatting sqref="G1326:G1346">
    <cfRule type="cellIs" dxfId="8873" priority="9941" operator="lessThan">
      <formula>0.7</formula>
    </cfRule>
    <cfRule type="cellIs" dxfId="8872" priority="9942" operator="between">
      <formula>0.7</formula>
      <formula>0.8</formula>
    </cfRule>
  </conditionalFormatting>
  <conditionalFormatting sqref="G941:G958">
    <cfRule type="cellIs" dxfId="8871" priority="9929" operator="lessThan">
      <formula>0.7</formula>
    </cfRule>
    <cfRule type="cellIs" dxfId="8870" priority="9930" operator="between">
      <formula>0.7</formula>
      <formula>0.8</formula>
    </cfRule>
  </conditionalFormatting>
  <conditionalFormatting sqref="G941:G958">
    <cfRule type="cellIs" dxfId="8869" priority="9933" operator="lessThan">
      <formula>0.7</formula>
    </cfRule>
    <cfRule type="cellIs" dxfId="8868" priority="9934" operator="between">
      <formula>0.7</formula>
      <formula>0.8</formula>
    </cfRule>
  </conditionalFormatting>
  <conditionalFormatting sqref="F1352:F1369">
    <cfRule type="cellIs" dxfId="8867" priority="9915" operator="lessThan">
      <formula>0.7</formula>
    </cfRule>
    <cfRule type="cellIs" dxfId="8866" priority="9916" operator="between">
      <formula>0.7</formula>
      <formula>0.8</formula>
    </cfRule>
  </conditionalFormatting>
  <conditionalFormatting sqref="G1352:G1369">
    <cfRule type="cellIs" dxfId="8865" priority="9913" operator="lessThan">
      <formula>0.7</formula>
    </cfRule>
    <cfRule type="cellIs" dxfId="8864" priority="9914" operator="between">
      <formula>0.7</formula>
      <formula>0.8</formula>
    </cfRule>
  </conditionalFormatting>
  <conditionalFormatting sqref="F1352:F1369">
    <cfRule type="cellIs" dxfId="8863" priority="9919" operator="lessThan">
      <formula>0.7</formula>
    </cfRule>
    <cfRule type="cellIs" dxfId="8862" priority="9920" operator="between">
      <formula>0.7</formula>
      <formula>0.8</formula>
    </cfRule>
  </conditionalFormatting>
  <conditionalFormatting sqref="G1352:G1369">
    <cfRule type="cellIs" dxfId="8861" priority="9917" operator="lessThan">
      <formula>0.7</formula>
    </cfRule>
    <cfRule type="cellIs" dxfId="8860" priority="9918" operator="between">
      <formula>0.7</formula>
      <formula>0.8</formula>
    </cfRule>
  </conditionalFormatting>
  <conditionalFormatting sqref="Q1352:Q1369">
    <cfRule type="cellIs" dxfId="8859" priority="9907" operator="lessThan">
      <formula>0.7</formula>
    </cfRule>
    <cfRule type="cellIs" dxfId="8858" priority="9908" operator="between">
      <formula>0.7</formula>
      <formula>0.8</formula>
    </cfRule>
  </conditionalFormatting>
  <conditionalFormatting sqref="R1352:R1369">
    <cfRule type="cellIs" dxfId="8857" priority="9905" operator="lessThan">
      <formula>0.7</formula>
    </cfRule>
    <cfRule type="cellIs" dxfId="8856" priority="9906" operator="between">
      <formula>0.7</formula>
      <formula>0.8</formula>
    </cfRule>
  </conditionalFormatting>
  <conditionalFormatting sqref="Q1352:Q1369">
    <cfRule type="cellIs" dxfId="8855" priority="9911" operator="lessThan">
      <formula>0.7</formula>
    </cfRule>
    <cfRule type="cellIs" dxfId="8854" priority="9912" operator="between">
      <formula>0.7</formula>
      <formula>0.8</formula>
    </cfRule>
  </conditionalFormatting>
  <conditionalFormatting sqref="R1352:R1369">
    <cfRule type="cellIs" dxfId="8853" priority="9909" operator="lessThan">
      <formula>0.7</formula>
    </cfRule>
    <cfRule type="cellIs" dxfId="8852" priority="9910" operator="between">
      <formula>0.7</formula>
      <formula>0.8</formula>
    </cfRule>
  </conditionalFormatting>
  <conditionalFormatting sqref="Q941:Q958">
    <cfRule type="cellIs" dxfId="8851" priority="9899" operator="lessThan">
      <formula>0.7</formula>
    </cfRule>
    <cfRule type="cellIs" dxfId="8850" priority="9900" operator="between">
      <formula>0.7</formula>
      <formula>0.8</formula>
    </cfRule>
  </conditionalFormatting>
  <conditionalFormatting sqref="R941:R958">
    <cfRule type="cellIs" dxfId="8849" priority="9897" operator="lessThan">
      <formula>0.7</formula>
    </cfRule>
    <cfRule type="cellIs" dxfId="8848" priority="9898" operator="between">
      <formula>0.7</formula>
      <formula>0.8</formula>
    </cfRule>
  </conditionalFormatting>
  <conditionalFormatting sqref="Q941:Q958">
    <cfRule type="cellIs" dxfId="8847" priority="9903" operator="lessThan">
      <formula>0.7</formula>
    </cfRule>
    <cfRule type="cellIs" dxfId="8846" priority="9904" operator="between">
      <formula>0.7</formula>
      <formula>0.8</formula>
    </cfRule>
  </conditionalFormatting>
  <conditionalFormatting sqref="R941:R958">
    <cfRule type="cellIs" dxfId="8845" priority="9901" operator="lessThan">
      <formula>0.7</formula>
    </cfRule>
    <cfRule type="cellIs" dxfId="8844" priority="9902" operator="between">
      <formula>0.7</formula>
      <formula>0.8</formula>
    </cfRule>
  </conditionalFormatting>
  <conditionalFormatting sqref="F941:F958">
    <cfRule type="cellIs" dxfId="8843" priority="9893" operator="lessThan">
      <formula>0.7</formula>
    </cfRule>
    <cfRule type="cellIs" dxfId="8842" priority="9894" operator="between">
      <formula>0.7</formula>
      <formula>0.8</formula>
    </cfRule>
  </conditionalFormatting>
  <conditionalFormatting sqref="F941:F958">
    <cfRule type="cellIs" dxfId="8841" priority="9895" operator="lessThan">
      <formula>0.7</formula>
    </cfRule>
    <cfRule type="cellIs" dxfId="8840" priority="9896" operator="between">
      <formula>0.7</formula>
      <formula>0.8</formula>
    </cfRule>
  </conditionalFormatting>
  <conditionalFormatting sqref="G919:G936">
    <cfRule type="cellIs" dxfId="8839" priority="9889" operator="lessThan">
      <formula>0.7</formula>
    </cfRule>
    <cfRule type="cellIs" dxfId="8838" priority="9890" operator="between">
      <formula>0.7</formula>
      <formula>0.8</formula>
    </cfRule>
  </conditionalFormatting>
  <conditionalFormatting sqref="G919:G936">
    <cfRule type="cellIs" dxfId="8837" priority="9891" operator="lessThan">
      <formula>0.7</formula>
    </cfRule>
    <cfRule type="cellIs" dxfId="8836" priority="9892" operator="between">
      <formula>0.7</formula>
      <formula>0.8</formula>
    </cfRule>
  </conditionalFormatting>
  <conditionalFormatting sqref="F919:F936">
    <cfRule type="cellIs" dxfId="8835" priority="9877" operator="lessThan">
      <formula>0.7</formula>
    </cfRule>
    <cfRule type="cellIs" dxfId="8834" priority="9878" operator="between">
      <formula>0.7</formula>
      <formula>0.8</formula>
    </cfRule>
  </conditionalFormatting>
  <conditionalFormatting sqref="F919:F936">
    <cfRule type="cellIs" dxfId="8833" priority="9879" operator="lessThan">
      <formula>0.7</formula>
    </cfRule>
    <cfRule type="cellIs" dxfId="8832" priority="9880" operator="between">
      <formula>0.7</formula>
      <formula>0.8</formula>
    </cfRule>
  </conditionalFormatting>
  <conditionalFormatting sqref="R919:R936">
    <cfRule type="cellIs" dxfId="8831" priority="9873" operator="lessThan">
      <formula>0.7</formula>
    </cfRule>
    <cfRule type="cellIs" dxfId="8830" priority="9874" operator="between">
      <formula>0.7</formula>
      <formula>0.8</formula>
    </cfRule>
  </conditionalFormatting>
  <conditionalFormatting sqref="R919:R936">
    <cfRule type="cellIs" dxfId="8829" priority="9875" operator="lessThan">
      <formula>0.7</formula>
    </cfRule>
    <cfRule type="cellIs" dxfId="8828" priority="9876" operator="between">
      <formula>0.7</formula>
      <formula>0.8</formula>
    </cfRule>
  </conditionalFormatting>
  <conditionalFormatting sqref="Q919:Q936">
    <cfRule type="cellIs" dxfId="8827" priority="9869" operator="lessThan">
      <formula>0.7</formula>
    </cfRule>
    <cfRule type="cellIs" dxfId="8826" priority="9870" operator="between">
      <formula>0.7</formula>
      <formula>0.8</formula>
    </cfRule>
  </conditionalFormatting>
  <conditionalFormatting sqref="Q919:Q936">
    <cfRule type="cellIs" dxfId="8825" priority="9871" operator="lessThan">
      <formula>0.7</formula>
    </cfRule>
    <cfRule type="cellIs" dxfId="8824" priority="9872" operator="between">
      <formula>0.7</formula>
      <formula>0.8</formula>
    </cfRule>
  </conditionalFormatting>
  <conditionalFormatting sqref="G897:G912">
    <cfRule type="cellIs" dxfId="8823" priority="9865" operator="lessThan">
      <formula>0.7</formula>
    </cfRule>
    <cfRule type="cellIs" dxfId="8822" priority="9866" operator="between">
      <formula>0.7</formula>
      <formula>0.8</formula>
    </cfRule>
  </conditionalFormatting>
  <conditionalFormatting sqref="G897:G912">
    <cfRule type="cellIs" dxfId="8821" priority="9867" operator="lessThan">
      <formula>0.7</formula>
    </cfRule>
    <cfRule type="cellIs" dxfId="8820" priority="9868" operator="between">
      <formula>0.7</formula>
      <formula>0.8</formula>
    </cfRule>
  </conditionalFormatting>
  <conditionalFormatting sqref="F897:F912">
    <cfRule type="cellIs" dxfId="8819" priority="9861" operator="lessThan">
      <formula>0.7</formula>
    </cfRule>
    <cfRule type="cellIs" dxfId="8818" priority="9862" operator="between">
      <formula>0.7</formula>
      <formula>0.8</formula>
    </cfRule>
  </conditionalFormatting>
  <conditionalFormatting sqref="F897:F912">
    <cfRule type="cellIs" dxfId="8817" priority="9863" operator="lessThan">
      <formula>0.7</formula>
    </cfRule>
    <cfRule type="cellIs" dxfId="8816" priority="9864" operator="between">
      <formula>0.7</formula>
      <formula>0.8</formula>
    </cfRule>
  </conditionalFormatting>
  <conditionalFormatting sqref="R897:R912 R914">
    <cfRule type="cellIs" dxfId="8815" priority="9857" operator="lessThan">
      <formula>0.7</formula>
    </cfRule>
    <cfRule type="cellIs" dxfId="8814" priority="9858" operator="between">
      <formula>0.7</formula>
      <formula>0.8</formula>
    </cfRule>
  </conditionalFormatting>
  <conditionalFormatting sqref="R897:R912 R914">
    <cfRule type="cellIs" dxfId="8813" priority="9859" operator="lessThan">
      <formula>0.7</formula>
    </cfRule>
    <cfRule type="cellIs" dxfId="8812" priority="9860" operator="between">
      <formula>0.7</formula>
      <formula>0.8</formula>
    </cfRule>
  </conditionalFormatting>
  <conditionalFormatting sqref="Q897:Q912 Q914">
    <cfRule type="cellIs" dxfId="8811" priority="9853" operator="lessThan">
      <formula>0.7</formula>
    </cfRule>
    <cfRule type="cellIs" dxfId="8810" priority="9854" operator="between">
      <formula>0.7</formula>
      <formula>0.8</formula>
    </cfRule>
  </conditionalFormatting>
  <conditionalFormatting sqref="Q897:Q912 Q914">
    <cfRule type="cellIs" dxfId="8809" priority="9855" operator="lessThan">
      <formula>0.7</formula>
    </cfRule>
    <cfRule type="cellIs" dxfId="8808" priority="9856" operator="between">
      <formula>0.7</formula>
      <formula>0.8</formula>
    </cfRule>
  </conditionalFormatting>
  <conditionalFormatting sqref="G913:G914">
    <cfRule type="cellIs" dxfId="8807" priority="9849" operator="lessThan">
      <formula>0.7</formula>
    </cfRule>
    <cfRule type="cellIs" dxfId="8806" priority="9850" operator="between">
      <formula>0.7</formula>
      <formula>0.8</formula>
    </cfRule>
  </conditionalFormatting>
  <conditionalFormatting sqref="G913:G914">
    <cfRule type="cellIs" dxfId="8805" priority="9851" operator="lessThan">
      <formula>0.7</formula>
    </cfRule>
    <cfRule type="cellIs" dxfId="8804" priority="9852" operator="between">
      <formula>0.7</formula>
      <formula>0.8</formula>
    </cfRule>
  </conditionalFormatting>
  <conditionalFormatting sqref="F913:F914">
    <cfRule type="cellIs" dxfId="8803" priority="9845" operator="lessThan">
      <formula>0.7</formula>
    </cfRule>
    <cfRule type="cellIs" dxfId="8802" priority="9846" operator="between">
      <formula>0.7</formula>
      <formula>0.8</formula>
    </cfRule>
  </conditionalFormatting>
  <conditionalFormatting sqref="F913:F914">
    <cfRule type="cellIs" dxfId="8801" priority="9847" operator="lessThan">
      <formula>0.7</formula>
    </cfRule>
    <cfRule type="cellIs" dxfId="8800" priority="9848" operator="between">
      <formula>0.7</formula>
      <formula>0.8</formula>
    </cfRule>
  </conditionalFormatting>
  <conditionalFormatting sqref="R913">
    <cfRule type="cellIs" dxfId="8799" priority="9841" operator="lessThan">
      <formula>0.7</formula>
    </cfRule>
    <cfRule type="cellIs" dxfId="8798" priority="9842" operator="between">
      <formula>0.7</formula>
      <formula>0.8</formula>
    </cfRule>
  </conditionalFormatting>
  <conditionalFormatting sqref="R913">
    <cfRule type="cellIs" dxfId="8797" priority="9843" operator="lessThan">
      <formula>0.7</formula>
    </cfRule>
    <cfRule type="cellIs" dxfId="8796" priority="9844" operator="between">
      <formula>0.7</formula>
      <formula>0.8</formula>
    </cfRule>
  </conditionalFormatting>
  <conditionalFormatting sqref="Q913">
    <cfRule type="cellIs" dxfId="8795" priority="9837" operator="lessThan">
      <formula>0.7</formula>
    </cfRule>
    <cfRule type="cellIs" dxfId="8794" priority="9838" operator="between">
      <formula>0.7</formula>
      <formula>0.8</formula>
    </cfRule>
  </conditionalFormatting>
  <conditionalFormatting sqref="Q913">
    <cfRule type="cellIs" dxfId="8793" priority="9839" operator="lessThan">
      <formula>0.7</formula>
    </cfRule>
    <cfRule type="cellIs" dxfId="8792" priority="9840" operator="between">
      <formula>0.7</formula>
      <formula>0.8</formula>
    </cfRule>
  </conditionalFormatting>
  <conditionalFormatting sqref="G869:G886">
    <cfRule type="cellIs" dxfId="8791" priority="9833" operator="lessThan">
      <formula>0.7</formula>
    </cfRule>
    <cfRule type="cellIs" dxfId="8790" priority="9834" operator="between">
      <formula>0.7</formula>
      <formula>0.8</formula>
    </cfRule>
  </conditionalFormatting>
  <conditionalFormatting sqref="G869:G886">
    <cfRule type="cellIs" dxfId="8789" priority="9835" operator="lessThan">
      <formula>0.7</formula>
    </cfRule>
    <cfRule type="cellIs" dxfId="8788" priority="9836" operator="between">
      <formula>0.7</formula>
      <formula>0.8</formula>
    </cfRule>
  </conditionalFormatting>
  <conditionalFormatting sqref="F869:F886">
    <cfRule type="cellIs" dxfId="8787" priority="9829" operator="lessThan">
      <formula>0.7</formula>
    </cfRule>
    <cfRule type="cellIs" dxfId="8786" priority="9830" operator="between">
      <formula>0.7</formula>
      <formula>0.8</formula>
    </cfRule>
  </conditionalFormatting>
  <conditionalFormatting sqref="F869:F886">
    <cfRule type="cellIs" dxfId="8785" priority="9831" operator="lessThan">
      <formula>0.7</formula>
    </cfRule>
    <cfRule type="cellIs" dxfId="8784" priority="9832" operator="between">
      <formula>0.7</formula>
      <formula>0.8</formula>
    </cfRule>
  </conditionalFormatting>
  <conditionalFormatting sqref="R885:R886">
    <cfRule type="cellIs" dxfId="8783" priority="9793" operator="lessThan">
      <formula>0.7</formula>
    </cfRule>
    <cfRule type="cellIs" dxfId="8782" priority="9794" operator="between">
      <formula>0.7</formula>
      <formula>0.8</formula>
    </cfRule>
  </conditionalFormatting>
  <conditionalFormatting sqref="R885:R886">
    <cfRule type="cellIs" dxfId="8781" priority="9795" operator="lessThan">
      <formula>0.7</formula>
    </cfRule>
    <cfRule type="cellIs" dxfId="8780" priority="9796" operator="between">
      <formula>0.7</formula>
      <formula>0.8</formula>
    </cfRule>
  </conditionalFormatting>
  <conditionalFormatting sqref="Q885:Q886">
    <cfRule type="cellIs" dxfId="8779" priority="9789" operator="lessThan">
      <formula>0.7</formula>
    </cfRule>
    <cfRule type="cellIs" dxfId="8778" priority="9790" operator="between">
      <formula>0.7</formula>
      <formula>0.8</formula>
    </cfRule>
  </conditionalFormatting>
  <conditionalFormatting sqref="Q885:Q886">
    <cfRule type="cellIs" dxfId="8777" priority="9791" operator="lessThan">
      <formula>0.7</formula>
    </cfRule>
    <cfRule type="cellIs" dxfId="8776" priority="9792" operator="between">
      <formula>0.7</formula>
      <formula>0.8</formula>
    </cfRule>
  </conditionalFormatting>
  <conditionalFormatting sqref="R869:R884">
    <cfRule type="cellIs" dxfId="8775" priority="9801" operator="lessThan">
      <formula>0.7</formula>
    </cfRule>
    <cfRule type="cellIs" dxfId="8774" priority="9802" operator="between">
      <formula>0.7</formula>
      <formula>0.8</formula>
    </cfRule>
  </conditionalFormatting>
  <conditionalFormatting sqref="R869:R884">
    <cfRule type="cellIs" dxfId="8773" priority="9803" operator="lessThan">
      <formula>0.7</formula>
    </cfRule>
    <cfRule type="cellIs" dxfId="8772" priority="9804" operator="between">
      <formula>0.7</formula>
      <formula>0.8</formula>
    </cfRule>
  </conditionalFormatting>
  <conditionalFormatting sqref="Q869:Q884">
    <cfRule type="cellIs" dxfId="8771" priority="9797" operator="lessThan">
      <formula>0.7</formula>
    </cfRule>
    <cfRule type="cellIs" dxfId="8770" priority="9798" operator="between">
      <formula>0.7</formula>
      <formula>0.8</formula>
    </cfRule>
  </conditionalFormatting>
  <conditionalFormatting sqref="Q869:Q884">
    <cfRule type="cellIs" dxfId="8769" priority="9799" operator="lessThan">
      <formula>0.7</formula>
    </cfRule>
    <cfRule type="cellIs" dxfId="8768" priority="9800" operator="between">
      <formula>0.7</formula>
      <formula>0.8</formula>
    </cfRule>
  </conditionalFormatting>
  <conditionalFormatting sqref="G846:G863">
    <cfRule type="cellIs" dxfId="8767" priority="9785" operator="lessThan">
      <formula>0.7</formula>
    </cfRule>
    <cfRule type="cellIs" dxfId="8766" priority="9786" operator="between">
      <formula>0.7</formula>
      <formula>0.8</formula>
    </cfRule>
  </conditionalFormatting>
  <conditionalFormatting sqref="G846:G863">
    <cfRule type="cellIs" dxfId="8765" priority="9787" operator="lessThan">
      <formula>0.7</formula>
    </cfRule>
    <cfRule type="cellIs" dxfId="8764" priority="9788" operator="between">
      <formula>0.7</formula>
      <formula>0.8</formula>
    </cfRule>
  </conditionalFormatting>
  <conditionalFormatting sqref="F846:F863">
    <cfRule type="cellIs" dxfId="8763" priority="9781" operator="lessThan">
      <formula>0.7</formula>
    </cfRule>
    <cfRule type="cellIs" dxfId="8762" priority="9782" operator="between">
      <formula>0.7</formula>
      <formula>0.8</formula>
    </cfRule>
  </conditionalFormatting>
  <conditionalFormatting sqref="F846:F863">
    <cfRule type="cellIs" dxfId="8761" priority="9783" operator="lessThan">
      <formula>0.7</formula>
    </cfRule>
    <cfRule type="cellIs" dxfId="8760" priority="9784" operator="between">
      <formula>0.7</formula>
      <formula>0.8</formula>
    </cfRule>
  </conditionalFormatting>
  <conditionalFormatting sqref="R846:R863">
    <cfRule type="cellIs" dxfId="8759" priority="9761" operator="lessThan">
      <formula>0.7</formula>
    </cfRule>
    <cfRule type="cellIs" dxfId="8758" priority="9762" operator="between">
      <formula>0.7</formula>
      <formula>0.8</formula>
    </cfRule>
  </conditionalFormatting>
  <conditionalFormatting sqref="R846:R863">
    <cfRule type="cellIs" dxfId="8757" priority="9763" operator="lessThan">
      <formula>0.7</formula>
    </cfRule>
    <cfRule type="cellIs" dxfId="8756" priority="9764" operator="between">
      <formula>0.7</formula>
      <formula>0.8</formula>
    </cfRule>
  </conditionalFormatting>
  <conditionalFormatting sqref="Q846:Q863">
    <cfRule type="cellIs" dxfId="8755" priority="9757" operator="lessThan">
      <formula>0.7</formula>
    </cfRule>
    <cfRule type="cellIs" dxfId="8754" priority="9758" operator="between">
      <formula>0.7</formula>
      <formula>0.8</formula>
    </cfRule>
  </conditionalFormatting>
  <conditionalFormatting sqref="Q846:Q863">
    <cfRule type="cellIs" dxfId="8753" priority="9759" operator="lessThan">
      <formula>0.7</formula>
    </cfRule>
    <cfRule type="cellIs" dxfId="8752" priority="9760" operator="between">
      <formula>0.7</formula>
      <formula>0.8</formula>
    </cfRule>
  </conditionalFormatting>
  <conditionalFormatting sqref="G823:G840">
    <cfRule type="cellIs" dxfId="8751" priority="9729" operator="lessThan">
      <formula>0.7</formula>
    </cfRule>
    <cfRule type="cellIs" dxfId="8750" priority="9730" operator="between">
      <formula>0.7</formula>
      <formula>0.8</formula>
    </cfRule>
  </conditionalFormatting>
  <conditionalFormatting sqref="G823:G840">
    <cfRule type="cellIs" dxfId="8749" priority="9731" operator="lessThan">
      <formula>0.7</formula>
    </cfRule>
    <cfRule type="cellIs" dxfId="8748" priority="9732" operator="between">
      <formula>0.7</formula>
      <formula>0.8</formula>
    </cfRule>
  </conditionalFormatting>
  <conditionalFormatting sqref="F823:F840">
    <cfRule type="cellIs" dxfId="8747" priority="9725" operator="lessThan">
      <formula>0.7</formula>
    </cfRule>
    <cfRule type="cellIs" dxfId="8746" priority="9726" operator="between">
      <formula>0.7</formula>
      <formula>0.8</formula>
    </cfRule>
  </conditionalFormatting>
  <conditionalFormatting sqref="F823:F840">
    <cfRule type="cellIs" dxfId="8745" priority="9727" operator="lessThan">
      <formula>0.7</formula>
    </cfRule>
    <cfRule type="cellIs" dxfId="8744" priority="9728" operator="between">
      <formula>0.7</formula>
      <formula>0.8</formula>
    </cfRule>
  </conditionalFormatting>
  <conditionalFormatting sqref="F1190:F1207">
    <cfRule type="cellIs" dxfId="8743" priority="9723" operator="lessThan">
      <formula>0.7</formula>
    </cfRule>
    <cfRule type="cellIs" dxfId="8742" priority="9724" operator="between">
      <formula>0.7</formula>
      <formula>0.8</formula>
    </cfRule>
  </conditionalFormatting>
  <conditionalFormatting sqref="G1190:G1207">
    <cfRule type="cellIs" dxfId="8741" priority="9721" operator="lessThan">
      <formula>0.7</formula>
    </cfRule>
    <cfRule type="cellIs" dxfId="8740" priority="9722" operator="between">
      <formula>0.7</formula>
      <formula>0.8</formula>
    </cfRule>
  </conditionalFormatting>
  <conditionalFormatting sqref="F1167:F1184">
    <cfRule type="cellIs" dxfId="8739" priority="9719" operator="lessThan">
      <formula>0.7</formula>
    </cfRule>
    <cfRule type="cellIs" dxfId="8738" priority="9720" operator="between">
      <formula>0.7</formula>
      <formula>0.8</formula>
    </cfRule>
  </conditionalFormatting>
  <conditionalFormatting sqref="G1167:G1184">
    <cfRule type="cellIs" dxfId="8737" priority="9717" operator="lessThan">
      <formula>0.7</formula>
    </cfRule>
    <cfRule type="cellIs" dxfId="8736" priority="9718" operator="between">
      <formula>0.7</formula>
      <formula>0.8</formula>
    </cfRule>
  </conditionalFormatting>
  <conditionalFormatting sqref="F1145:F1162">
    <cfRule type="cellIs" dxfId="8735" priority="9715" operator="lessThan">
      <formula>0.7</formula>
    </cfRule>
    <cfRule type="cellIs" dxfId="8734" priority="9716" operator="between">
      <formula>0.7</formula>
      <formula>0.8</formula>
    </cfRule>
  </conditionalFormatting>
  <conditionalFormatting sqref="G1145:G1162">
    <cfRule type="cellIs" dxfId="8733" priority="9713" operator="lessThan">
      <formula>0.7</formula>
    </cfRule>
    <cfRule type="cellIs" dxfId="8732" priority="9714" operator="between">
      <formula>0.7</formula>
      <formula>0.8</formula>
    </cfRule>
  </conditionalFormatting>
  <conditionalFormatting sqref="F1122:F1139">
    <cfRule type="cellIs" dxfId="8731" priority="9711" operator="lessThan">
      <formula>0.7</formula>
    </cfRule>
    <cfRule type="cellIs" dxfId="8730" priority="9712" operator="between">
      <formula>0.7</formula>
      <formula>0.8</formula>
    </cfRule>
  </conditionalFormatting>
  <conditionalFormatting sqref="G1122:G1139">
    <cfRule type="cellIs" dxfId="8729" priority="9709" operator="lessThan">
      <formula>0.7</formula>
    </cfRule>
    <cfRule type="cellIs" dxfId="8728" priority="9710" operator="between">
      <formula>0.7</formula>
      <formula>0.8</formula>
    </cfRule>
  </conditionalFormatting>
  <conditionalFormatting sqref="F1213:F1230">
    <cfRule type="cellIs" dxfId="8727" priority="9707" operator="lessThan">
      <formula>0.7</formula>
    </cfRule>
    <cfRule type="cellIs" dxfId="8726" priority="9708" operator="between">
      <formula>0.7</formula>
      <formula>0.8</formula>
    </cfRule>
  </conditionalFormatting>
  <conditionalFormatting sqref="G1213:G1230">
    <cfRule type="cellIs" dxfId="8725" priority="9705" operator="lessThan">
      <formula>0.7</formula>
    </cfRule>
    <cfRule type="cellIs" dxfId="8724" priority="9706" operator="between">
      <formula>0.7</formula>
      <formula>0.8</formula>
    </cfRule>
  </conditionalFormatting>
  <conditionalFormatting sqref="F1237:F1254">
    <cfRule type="cellIs" dxfId="8723" priority="9703" operator="lessThan">
      <formula>0.7</formula>
    </cfRule>
    <cfRule type="cellIs" dxfId="8722" priority="9704" operator="between">
      <formula>0.7</formula>
      <formula>0.8</formula>
    </cfRule>
  </conditionalFormatting>
  <conditionalFormatting sqref="G1237:G1254">
    <cfRule type="cellIs" dxfId="8721" priority="9701" operator="lessThan">
      <formula>0.7</formula>
    </cfRule>
    <cfRule type="cellIs" dxfId="8720" priority="9702" operator="between">
      <formula>0.7</formula>
      <formula>0.8</formula>
    </cfRule>
  </conditionalFormatting>
  <conditionalFormatting sqref="F1100:F1117">
    <cfRule type="cellIs" dxfId="8719" priority="9699" operator="lessThan">
      <formula>0.7</formula>
    </cfRule>
    <cfRule type="cellIs" dxfId="8718" priority="9700" operator="between">
      <formula>0.7</formula>
      <formula>0.8</formula>
    </cfRule>
  </conditionalFormatting>
  <conditionalFormatting sqref="G1100:G1117">
    <cfRule type="cellIs" dxfId="8717" priority="9697" operator="lessThan">
      <formula>0.7</formula>
    </cfRule>
    <cfRule type="cellIs" dxfId="8716" priority="9698" operator="between">
      <formula>0.7</formula>
      <formula>0.8</formula>
    </cfRule>
  </conditionalFormatting>
  <conditionalFormatting sqref="F1213:F1230">
    <cfRule type="cellIs" dxfId="8715" priority="9695" operator="lessThan">
      <formula>0.7</formula>
    </cfRule>
    <cfRule type="cellIs" dxfId="8714" priority="9696" operator="between">
      <formula>0.7</formula>
      <formula>0.8</formula>
    </cfRule>
  </conditionalFormatting>
  <conditionalFormatting sqref="G1213:G1230">
    <cfRule type="cellIs" dxfId="8713" priority="9693" operator="lessThan">
      <formula>0.7</formula>
    </cfRule>
    <cfRule type="cellIs" dxfId="8712" priority="9694" operator="between">
      <formula>0.7</formula>
      <formula>0.8</formula>
    </cfRule>
  </conditionalFormatting>
  <conditionalFormatting sqref="F1190:F1207">
    <cfRule type="cellIs" dxfId="8711" priority="9691" operator="lessThan">
      <formula>0.7</formula>
    </cfRule>
    <cfRule type="cellIs" dxfId="8710" priority="9692" operator="between">
      <formula>0.7</formula>
      <formula>0.8</formula>
    </cfRule>
  </conditionalFormatting>
  <conditionalFormatting sqref="G1190:G1207">
    <cfRule type="cellIs" dxfId="8709" priority="9689" operator="lessThan">
      <formula>0.7</formula>
    </cfRule>
    <cfRule type="cellIs" dxfId="8708" priority="9690" operator="between">
      <formula>0.7</formula>
      <formula>0.8</formula>
    </cfRule>
  </conditionalFormatting>
  <conditionalFormatting sqref="F1168:F1185">
    <cfRule type="cellIs" dxfId="8707" priority="9687" operator="lessThan">
      <formula>0.7</formula>
    </cfRule>
    <cfRule type="cellIs" dxfId="8706" priority="9688" operator="between">
      <formula>0.7</formula>
      <formula>0.8</formula>
    </cfRule>
  </conditionalFormatting>
  <conditionalFormatting sqref="G1168:G1185">
    <cfRule type="cellIs" dxfId="8705" priority="9685" operator="lessThan">
      <formula>0.7</formula>
    </cfRule>
    <cfRule type="cellIs" dxfId="8704" priority="9686" operator="between">
      <formula>0.7</formula>
      <formula>0.8</formula>
    </cfRule>
  </conditionalFormatting>
  <conditionalFormatting sqref="F1145:F1162">
    <cfRule type="cellIs" dxfId="8703" priority="9683" operator="lessThan">
      <formula>0.7</formula>
    </cfRule>
    <cfRule type="cellIs" dxfId="8702" priority="9684" operator="between">
      <formula>0.7</formula>
      <formula>0.8</formula>
    </cfRule>
  </conditionalFormatting>
  <conditionalFormatting sqref="G1145:G1162">
    <cfRule type="cellIs" dxfId="8701" priority="9681" operator="lessThan">
      <formula>0.7</formula>
    </cfRule>
    <cfRule type="cellIs" dxfId="8700" priority="9682" operator="between">
      <formula>0.7</formula>
      <formula>0.8</formula>
    </cfRule>
  </conditionalFormatting>
  <conditionalFormatting sqref="F1236:F1253">
    <cfRule type="cellIs" dxfId="8699" priority="9679" operator="lessThan">
      <formula>0.7</formula>
    </cfRule>
    <cfRule type="cellIs" dxfId="8698" priority="9680" operator="between">
      <formula>0.7</formula>
      <formula>0.8</formula>
    </cfRule>
  </conditionalFormatting>
  <conditionalFormatting sqref="G1236:G1253">
    <cfRule type="cellIs" dxfId="8697" priority="9677" operator="lessThan">
      <formula>0.7</formula>
    </cfRule>
    <cfRule type="cellIs" dxfId="8696" priority="9678" operator="between">
      <formula>0.7</formula>
      <formula>0.8</formula>
    </cfRule>
  </conditionalFormatting>
  <conditionalFormatting sqref="F1260:F1277">
    <cfRule type="cellIs" dxfId="8695" priority="9675" operator="lessThan">
      <formula>0.7</formula>
    </cfRule>
    <cfRule type="cellIs" dxfId="8694" priority="9676" operator="between">
      <formula>0.7</formula>
      <formula>0.8</formula>
    </cfRule>
  </conditionalFormatting>
  <conditionalFormatting sqref="G1260:G1277">
    <cfRule type="cellIs" dxfId="8693" priority="9673" operator="lessThan">
      <formula>0.7</formula>
    </cfRule>
    <cfRule type="cellIs" dxfId="8692" priority="9674" operator="between">
      <formula>0.7</formula>
      <formula>0.8</formula>
    </cfRule>
  </conditionalFormatting>
  <conditionalFormatting sqref="F1123:F1140">
    <cfRule type="cellIs" dxfId="8691" priority="9671" operator="lessThan">
      <formula>0.7</formula>
    </cfRule>
    <cfRule type="cellIs" dxfId="8690" priority="9672" operator="between">
      <formula>0.7</formula>
      <formula>0.8</formula>
    </cfRule>
  </conditionalFormatting>
  <conditionalFormatting sqref="G1123:G1140">
    <cfRule type="cellIs" dxfId="8689" priority="9669" operator="lessThan">
      <formula>0.7</formula>
    </cfRule>
    <cfRule type="cellIs" dxfId="8688" priority="9670" operator="between">
      <formula>0.7</formula>
      <formula>0.8</formula>
    </cfRule>
  </conditionalFormatting>
  <conditionalFormatting sqref="F1100:F1117">
    <cfRule type="cellIs" dxfId="8687" priority="9667" operator="lessThan">
      <formula>0.7</formula>
    </cfRule>
    <cfRule type="cellIs" dxfId="8686" priority="9668" operator="between">
      <formula>0.7</formula>
      <formula>0.8</formula>
    </cfRule>
  </conditionalFormatting>
  <conditionalFormatting sqref="G1100:G1117">
    <cfRule type="cellIs" dxfId="8685" priority="9665" operator="lessThan">
      <formula>0.7</formula>
    </cfRule>
    <cfRule type="cellIs" dxfId="8684" priority="9666" operator="between">
      <formula>0.7</formula>
      <formula>0.8</formula>
    </cfRule>
  </conditionalFormatting>
  <conditionalFormatting sqref="F1283:F1300">
    <cfRule type="cellIs" dxfId="8683" priority="9663" operator="lessThan">
      <formula>0.7</formula>
    </cfRule>
    <cfRule type="cellIs" dxfId="8682" priority="9664" operator="between">
      <formula>0.7</formula>
      <formula>0.8</formula>
    </cfRule>
  </conditionalFormatting>
  <conditionalFormatting sqref="G1283:G1300">
    <cfRule type="cellIs" dxfId="8681" priority="9661" operator="lessThan">
      <formula>0.7</formula>
    </cfRule>
    <cfRule type="cellIs" dxfId="8680" priority="9662" operator="between">
      <formula>0.7</formula>
      <formula>0.8</formula>
    </cfRule>
  </conditionalFormatting>
  <conditionalFormatting sqref="F1077:F1094">
    <cfRule type="cellIs" dxfId="8679" priority="9655" operator="lessThan">
      <formula>0.7</formula>
    </cfRule>
    <cfRule type="cellIs" dxfId="8678" priority="9656" operator="between">
      <formula>0.7</formula>
      <formula>0.8</formula>
    </cfRule>
  </conditionalFormatting>
  <conditionalFormatting sqref="G1073:G1094">
    <cfRule type="cellIs" dxfId="8677" priority="9653" operator="lessThan">
      <formula>0.7</formula>
    </cfRule>
    <cfRule type="cellIs" dxfId="8676" priority="9654" operator="between">
      <formula>0.7</formula>
      <formula>0.8</formula>
    </cfRule>
  </conditionalFormatting>
  <conditionalFormatting sqref="F1213:F1230">
    <cfRule type="cellIs" dxfId="8675" priority="9651" operator="lessThan">
      <formula>0.7</formula>
    </cfRule>
    <cfRule type="cellIs" dxfId="8674" priority="9652" operator="between">
      <formula>0.7</formula>
      <formula>0.8</formula>
    </cfRule>
  </conditionalFormatting>
  <conditionalFormatting sqref="G1213:G1230">
    <cfRule type="cellIs" dxfId="8673" priority="9649" operator="lessThan">
      <formula>0.7</formula>
    </cfRule>
    <cfRule type="cellIs" dxfId="8672" priority="9650" operator="between">
      <formula>0.7</formula>
      <formula>0.8</formula>
    </cfRule>
  </conditionalFormatting>
  <conditionalFormatting sqref="F1073:F1094">
    <cfRule type="cellIs" dxfId="8671" priority="9659" operator="lessThan">
      <formula>0.7</formula>
    </cfRule>
    <cfRule type="cellIs" dxfId="8670" priority="9660" operator="between">
      <formula>0.7</formula>
      <formula>0.8</formula>
    </cfRule>
  </conditionalFormatting>
  <conditionalFormatting sqref="G1073:G1094">
    <cfRule type="cellIs" dxfId="8669" priority="9657" operator="lessThan">
      <formula>0.7</formula>
    </cfRule>
    <cfRule type="cellIs" dxfId="8668" priority="9658" operator="between">
      <formula>0.7</formula>
      <formula>0.8</formula>
    </cfRule>
  </conditionalFormatting>
  <conditionalFormatting sqref="F1190:F1207">
    <cfRule type="cellIs" dxfId="8667" priority="9647" operator="lessThan">
      <formula>0.7</formula>
    </cfRule>
    <cfRule type="cellIs" dxfId="8666" priority="9648" operator="between">
      <formula>0.7</formula>
      <formula>0.8</formula>
    </cfRule>
  </conditionalFormatting>
  <conditionalFormatting sqref="G1190:G1207">
    <cfRule type="cellIs" dxfId="8665" priority="9645" operator="lessThan">
      <formula>0.7</formula>
    </cfRule>
    <cfRule type="cellIs" dxfId="8664" priority="9646" operator="between">
      <formula>0.7</formula>
      <formula>0.8</formula>
    </cfRule>
  </conditionalFormatting>
  <conditionalFormatting sqref="F1168:F1185">
    <cfRule type="cellIs" dxfId="8663" priority="9643" operator="lessThan">
      <formula>0.7</formula>
    </cfRule>
    <cfRule type="cellIs" dxfId="8662" priority="9644" operator="between">
      <formula>0.7</formula>
      <formula>0.8</formula>
    </cfRule>
  </conditionalFormatting>
  <conditionalFormatting sqref="G1168:G1185">
    <cfRule type="cellIs" dxfId="8661" priority="9641" operator="lessThan">
      <formula>0.7</formula>
    </cfRule>
    <cfRule type="cellIs" dxfId="8660" priority="9642" operator="between">
      <formula>0.7</formula>
      <formula>0.8</formula>
    </cfRule>
  </conditionalFormatting>
  <conditionalFormatting sqref="F1145:F1162">
    <cfRule type="cellIs" dxfId="8659" priority="9639" operator="lessThan">
      <formula>0.7</formula>
    </cfRule>
    <cfRule type="cellIs" dxfId="8658" priority="9640" operator="between">
      <formula>0.7</formula>
      <formula>0.8</formula>
    </cfRule>
  </conditionalFormatting>
  <conditionalFormatting sqref="G1145:G1162">
    <cfRule type="cellIs" dxfId="8657" priority="9637" operator="lessThan">
      <formula>0.7</formula>
    </cfRule>
    <cfRule type="cellIs" dxfId="8656" priority="9638" operator="between">
      <formula>0.7</formula>
      <formula>0.8</formula>
    </cfRule>
  </conditionalFormatting>
  <conditionalFormatting sqref="F1236:F1253">
    <cfRule type="cellIs" dxfId="8655" priority="9635" operator="lessThan">
      <formula>0.7</formula>
    </cfRule>
    <cfRule type="cellIs" dxfId="8654" priority="9636" operator="between">
      <formula>0.7</formula>
      <formula>0.8</formula>
    </cfRule>
  </conditionalFormatting>
  <conditionalFormatting sqref="G1236:G1253">
    <cfRule type="cellIs" dxfId="8653" priority="9633" operator="lessThan">
      <formula>0.7</formula>
    </cfRule>
    <cfRule type="cellIs" dxfId="8652" priority="9634" operator="between">
      <formula>0.7</formula>
      <formula>0.8</formula>
    </cfRule>
  </conditionalFormatting>
  <conditionalFormatting sqref="F1260:F1277">
    <cfRule type="cellIs" dxfId="8651" priority="9631" operator="lessThan">
      <formula>0.7</formula>
    </cfRule>
    <cfRule type="cellIs" dxfId="8650" priority="9632" operator="between">
      <formula>0.7</formula>
      <formula>0.8</formula>
    </cfRule>
  </conditionalFormatting>
  <conditionalFormatting sqref="G1260:G1277">
    <cfRule type="cellIs" dxfId="8649" priority="9629" operator="lessThan">
      <formula>0.7</formula>
    </cfRule>
    <cfRule type="cellIs" dxfId="8648" priority="9630" operator="between">
      <formula>0.7</formula>
      <formula>0.8</formula>
    </cfRule>
  </conditionalFormatting>
  <conditionalFormatting sqref="F1123:F1140">
    <cfRule type="cellIs" dxfId="8647" priority="9627" operator="lessThan">
      <formula>0.7</formula>
    </cfRule>
    <cfRule type="cellIs" dxfId="8646" priority="9628" operator="between">
      <formula>0.7</formula>
      <formula>0.8</formula>
    </cfRule>
  </conditionalFormatting>
  <conditionalFormatting sqref="G1123:G1140">
    <cfRule type="cellIs" dxfId="8645" priority="9625" operator="lessThan">
      <formula>0.7</formula>
    </cfRule>
    <cfRule type="cellIs" dxfId="8644" priority="9626" operator="between">
      <formula>0.7</formula>
      <formula>0.8</formula>
    </cfRule>
  </conditionalFormatting>
  <conditionalFormatting sqref="F1236:F1253">
    <cfRule type="cellIs" dxfId="8643" priority="9623" operator="lessThan">
      <formula>0.7</formula>
    </cfRule>
    <cfRule type="cellIs" dxfId="8642" priority="9624" operator="between">
      <formula>0.7</formula>
      <formula>0.8</formula>
    </cfRule>
  </conditionalFormatting>
  <conditionalFormatting sqref="G1236:G1253">
    <cfRule type="cellIs" dxfId="8641" priority="9621" operator="lessThan">
      <formula>0.7</formula>
    </cfRule>
    <cfRule type="cellIs" dxfId="8640" priority="9622" operator="between">
      <formula>0.7</formula>
      <formula>0.8</formula>
    </cfRule>
  </conditionalFormatting>
  <conditionalFormatting sqref="F1213:F1230">
    <cfRule type="cellIs" dxfId="8639" priority="9619" operator="lessThan">
      <formula>0.7</formula>
    </cfRule>
    <cfRule type="cellIs" dxfId="8638" priority="9620" operator="between">
      <formula>0.7</formula>
      <formula>0.8</formula>
    </cfRule>
  </conditionalFormatting>
  <conditionalFormatting sqref="G1213:G1230">
    <cfRule type="cellIs" dxfId="8637" priority="9617" operator="lessThan">
      <formula>0.7</formula>
    </cfRule>
    <cfRule type="cellIs" dxfId="8636" priority="9618" operator="between">
      <formula>0.7</formula>
      <formula>0.8</formula>
    </cfRule>
  </conditionalFormatting>
  <conditionalFormatting sqref="F1191:F1208">
    <cfRule type="cellIs" dxfId="8635" priority="9615" operator="lessThan">
      <formula>0.7</formula>
    </cfRule>
    <cfRule type="cellIs" dxfId="8634" priority="9616" operator="between">
      <formula>0.7</formula>
      <formula>0.8</formula>
    </cfRule>
  </conditionalFormatting>
  <conditionalFormatting sqref="G1191:G1208">
    <cfRule type="cellIs" dxfId="8633" priority="9613" operator="lessThan">
      <formula>0.7</formula>
    </cfRule>
    <cfRule type="cellIs" dxfId="8632" priority="9614" operator="between">
      <formula>0.7</formula>
      <formula>0.8</formula>
    </cfRule>
  </conditionalFormatting>
  <conditionalFormatting sqref="F1168:F1185">
    <cfRule type="cellIs" dxfId="8631" priority="9611" operator="lessThan">
      <formula>0.7</formula>
    </cfRule>
    <cfRule type="cellIs" dxfId="8630" priority="9612" operator="between">
      <formula>0.7</formula>
      <formula>0.8</formula>
    </cfRule>
  </conditionalFormatting>
  <conditionalFormatting sqref="G1168:G1185">
    <cfRule type="cellIs" dxfId="8629" priority="9609" operator="lessThan">
      <formula>0.7</formula>
    </cfRule>
    <cfRule type="cellIs" dxfId="8628" priority="9610" operator="between">
      <formula>0.7</formula>
      <formula>0.8</formula>
    </cfRule>
  </conditionalFormatting>
  <conditionalFormatting sqref="F1259:F1276">
    <cfRule type="cellIs" dxfId="8627" priority="9607" operator="lessThan">
      <formula>0.7</formula>
    </cfRule>
    <cfRule type="cellIs" dxfId="8626" priority="9608" operator="between">
      <formula>0.7</formula>
      <formula>0.8</formula>
    </cfRule>
  </conditionalFormatting>
  <conditionalFormatting sqref="G1259:G1276">
    <cfRule type="cellIs" dxfId="8625" priority="9605" operator="lessThan">
      <formula>0.7</formula>
    </cfRule>
    <cfRule type="cellIs" dxfId="8624" priority="9606" operator="between">
      <formula>0.7</formula>
      <formula>0.8</formula>
    </cfRule>
  </conditionalFormatting>
  <conditionalFormatting sqref="F1283:F1300">
    <cfRule type="cellIs" dxfId="8623" priority="9603" operator="lessThan">
      <formula>0.7</formula>
    </cfRule>
    <cfRule type="cellIs" dxfId="8622" priority="9604" operator="between">
      <formula>0.7</formula>
      <formula>0.8</formula>
    </cfRule>
  </conditionalFormatting>
  <conditionalFormatting sqref="G1283:G1300">
    <cfRule type="cellIs" dxfId="8621" priority="9601" operator="lessThan">
      <formula>0.7</formula>
    </cfRule>
    <cfRule type="cellIs" dxfId="8620" priority="9602" operator="between">
      <formula>0.7</formula>
      <formula>0.8</formula>
    </cfRule>
  </conditionalFormatting>
  <conditionalFormatting sqref="F1146:F1163">
    <cfRule type="cellIs" dxfId="8619" priority="9599" operator="lessThan">
      <formula>0.7</formula>
    </cfRule>
    <cfRule type="cellIs" dxfId="8618" priority="9600" operator="between">
      <formula>0.7</formula>
      <formula>0.8</formula>
    </cfRule>
  </conditionalFormatting>
  <conditionalFormatting sqref="G1146:G1163">
    <cfRule type="cellIs" dxfId="8617" priority="9597" operator="lessThan">
      <formula>0.7</formula>
    </cfRule>
    <cfRule type="cellIs" dxfId="8616" priority="9598" operator="between">
      <formula>0.7</formula>
      <formula>0.8</formula>
    </cfRule>
  </conditionalFormatting>
  <conditionalFormatting sqref="F1123:F1140">
    <cfRule type="cellIs" dxfId="8615" priority="9595" operator="lessThan">
      <formula>0.7</formula>
    </cfRule>
    <cfRule type="cellIs" dxfId="8614" priority="9596" operator="between">
      <formula>0.7</formula>
      <formula>0.8</formula>
    </cfRule>
  </conditionalFormatting>
  <conditionalFormatting sqref="G1123:G1140">
    <cfRule type="cellIs" dxfId="8613" priority="9593" operator="lessThan">
      <formula>0.7</formula>
    </cfRule>
    <cfRule type="cellIs" dxfId="8612" priority="9594" operator="between">
      <formula>0.7</formula>
      <formula>0.8</formula>
    </cfRule>
  </conditionalFormatting>
  <conditionalFormatting sqref="F1306:F1323">
    <cfRule type="cellIs" dxfId="8611" priority="9591" operator="lessThan">
      <formula>0.7</formula>
    </cfRule>
    <cfRule type="cellIs" dxfId="8610" priority="9592" operator="between">
      <formula>0.7</formula>
      <formula>0.8</formula>
    </cfRule>
  </conditionalFormatting>
  <conditionalFormatting sqref="G1306:G1323">
    <cfRule type="cellIs" dxfId="8609" priority="9589" operator="lessThan">
      <formula>0.7</formula>
    </cfRule>
    <cfRule type="cellIs" dxfId="8608" priority="9590" operator="between">
      <formula>0.7</formula>
      <formula>0.8</formula>
    </cfRule>
  </conditionalFormatting>
  <conditionalFormatting sqref="F1100:F1117">
    <cfRule type="cellIs" dxfId="8607" priority="9587" operator="lessThan">
      <formula>0.7</formula>
    </cfRule>
    <cfRule type="cellIs" dxfId="8606" priority="9588" operator="between">
      <formula>0.7</formula>
      <formula>0.8</formula>
    </cfRule>
  </conditionalFormatting>
  <conditionalFormatting sqref="G1100:G1117">
    <cfRule type="cellIs" dxfId="8605" priority="9585" operator="lessThan">
      <formula>0.7</formula>
    </cfRule>
    <cfRule type="cellIs" dxfId="8604" priority="9586" operator="between">
      <formula>0.7</formula>
      <formula>0.8</formula>
    </cfRule>
  </conditionalFormatting>
  <conditionalFormatting sqref="F1100:F1117">
    <cfRule type="cellIs" dxfId="8603" priority="9583" operator="lessThan">
      <formula>0.7</formula>
    </cfRule>
    <cfRule type="cellIs" dxfId="8602" priority="9584" operator="between">
      <formula>0.7</formula>
      <formula>0.8</formula>
    </cfRule>
  </conditionalFormatting>
  <conditionalFormatting sqref="G1100:G1117">
    <cfRule type="cellIs" dxfId="8601" priority="9581" operator="lessThan">
      <formula>0.7</formula>
    </cfRule>
    <cfRule type="cellIs" dxfId="8600" priority="9582" operator="between">
      <formula>0.7</formula>
      <formula>0.8</formula>
    </cfRule>
  </conditionalFormatting>
  <conditionalFormatting sqref="F1329:F1346">
    <cfRule type="cellIs" dxfId="8599" priority="9575" operator="lessThan">
      <formula>0.7</formula>
    </cfRule>
    <cfRule type="cellIs" dxfId="8598" priority="9576" operator="between">
      <formula>0.7</formula>
      <formula>0.8</formula>
    </cfRule>
  </conditionalFormatting>
  <conditionalFormatting sqref="G1329:G1346">
    <cfRule type="cellIs" dxfId="8597" priority="9573" operator="lessThan">
      <formula>0.7</formula>
    </cfRule>
    <cfRule type="cellIs" dxfId="8596" priority="9574" operator="between">
      <formula>0.7</formula>
      <formula>0.8</formula>
    </cfRule>
  </conditionalFormatting>
  <conditionalFormatting sqref="F1329:F1346">
    <cfRule type="cellIs" dxfId="8595" priority="9579" operator="lessThan">
      <formula>0.7</formula>
    </cfRule>
    <cfRule type="cellIs" dxfId="8594" priority="9580" operator="between">
      <formula>0.7</formula>
      <formula>0.8</formula>
    </cfRule>
  </conditionalFormatting>
  <conditionalFormatting sqref="G1329:G1346">
    <cfRule type="cellIs" dxfId="8593" priority="9577" operator="lessThan">
      <formula>0.7</formula>
    </cfRule>
    <cfRule type="cellIs" dxfId="8592" priority="9578" operator="between">
      <formula>0.7</formula>
      <formula>0.8</formula>
    </cfRule>
  </conditionalFormatting>
  <conditionalFormatting sqref="F1053:F1070">
    <cfRule type="cellIs" dxfId="8591" priority="9567" operator="lessThan">
      <formula>0.7</formula>
    </cfRule>
    <cfRule type="cellIs" dxfId="8590" priority="9568" operator="between">
      <formula>0.7</formula>
      <formula>0.8</formula>
    </cfRule>
  </conditionalFormatting>
  <conditionalFormatting sqref="G1050:G1070">
    <cfRule type="cellIs" dxfId="8589" priority="9565" operator="lessThan">
      <formula>0.7</formula>
    </cfRule>
    <cfRule type="cellIs" dxfId="8588" priority="9566" operator="between">
      <formula>0.7</formula>
      <formula>0.8</formula>
    </cfRule>
  </conditionalFormatting>
  <conditionalFormatting sqref="F1050:F1070">
    <cfRule type="cellIs" dxfId="8587" priority="9571" operator="lessThan">
      <formula>0.7</formula>
    </cfRule>
    <cfRule type="cellIs" dxfId="8586" priority="9572" operator="between">
      <formula>0.7</formula>
      <formula>0.8</formula>
    </cfRule>
  </conditionalFormatting>
  <conditionalFormatting sqref="G1050:G1070">
    <cfRule type="cellIs" dxfId="8585" priority="9569" operator="lessThan">
      <formula>0.7</formula>
    </cfRule>
    <cfRule type="cellIs" dxfId="8584" priority="9570" operator="between">
      <formula>0.7</formula>
      <formula>0.8</formula>
    </cfRule>
  </conditionalFormatting>
  <conditionalFormatting sqref="G1028:G1048">
    <cfRule type="cellIs" dxfId="8583" priority="9557" operator="lessThan">
      <formula>0.7</formula>
    </cfRule>
    <cfRule type="cellIs" dxfId="8582" priority="9558" operator="between">
      <formula>0.7</formula>
      <formula>0.8</formula>
    </cfRule>
  </conditionalFormatting>
  <conditionalFormatting sqref="F1031:F1048">
    <cfRule type="cellIs" dxfId="8581" priority="9559" operator="lessThan">
      <formula>0.7</formula>
    </cfRule>
    <cfRule type="cellIs" dxfId="8580" priority="9560" operator="between">
      <formula>0.7</formula>
      <formula>0.8</formula>
    </cfRule>
  </conditionalFormatting>
  <conditionalFormatting sqref="F1028:F1048">
    <cfRule type="cellIs" dxfId="8579" priority="9563" operator="lessThan">
      <formula>0.7</formula>
    </cfRule>
    <cfRule type="cellIs" dxfId="8578" priority="9564" operator="between">
      <formula>0.7</formula>
      <formula>0.8</formula>
    </cfRule>
  </conditionalFormatting>
  <conditionalFormatting sqref="G1028:G1048">
    <cfRule type="cellIs" dxfId="8577" priority="9561" operator="lessThan">
      <formula>0.7</formula>
    </cfRule>
    <cfRule type="cellIs" dxfId="8576" priority="9562" operator="between">
      <formula>0.7</formula>
      <formula>0.8</formula>
    </cfRule>
  </conditionalFormatting>
  <conditionalFormatting sqref="G1006:G1026">
    <cfRule type="cellIs" dxfId="8575" priority="9549" operator="lessThan">
      <formula>0.7</formula>
    </cfRule>
    <cfRule type="cellIs" dxfId="8574" priority="9550" operator="between">
      <formula>0.7</formula>
      <formula>0.8</formula>
    </cfRule>
  </conditionalFormatting>
  <conditionalFormatting sqref="F1009:F1026">
    <cfRule type="cellIs" dxfId="8573" priority="9551" operator="lessThan">
      <formula>0.7</formula>
    </cfRule>
    <cfRule type="cellIs" dxfId="8572" priority="9552" operator="between">
      <formula>0.7</formula>
      <formula>0.8</formula>
    </cfRule>
  </conditionalFormatting>
  <conditionalFormatting sqref="F1006:F1026">
    <cfRule type="cellIs" dxfId="8571" priority="9555" operator="lessThan">
      <formula>0.7</formula>
    </cfRule>
    <cfRule type="cellIs" dxfId="8570" priority="9556" operator="between">
      <formula>0.7</formula>
      <formula>0.8</formula>
    </cfRule>
  </conditionalFormatting>
  <conditionalFormatting sqref="G1006:G1026">
    <cfRule type="cellIs" dxfId="8569" priority="9553" operator="lessThan">
      <formula>0.7</formula>
    </cfRule>
    <cfRule type="cellIs" dxfId="8568" priority="9554" operator="between">
      <formula>0.7</formula>
      <formula>0.8</formula>
    </cfRule>
  </conditionalFormatting>
  <conditionalFormatting sqref="G983:G1003">
    <cfRule type="cellIs" dxfId="8567" priority="9541" operator="lessThan">
      <formula>0.7</formula>
    </cfRule>
    <cfRule type="cellIs" dxfId="8566" priority="9542" operator="between">
      <formula>0.7</formula>
      <formula>0.8</formula>
    </cfRule>
  </conditionalFormatting>
  <conditionalFormatting sqref="F986:F1003">
    <cfRule type="cellIs" dxfId="8565" priority="9543" operator="lessThan">
      <formula>0.7</formula>
    </cfRule>
    <cfRule type="cellIs" dxfId="8564" priority="9544" operator="between">
      <formula>0.7</formula>
      <formula>0.8</formula>
    </cfRule>
  </conditionalFormatting>
  <conditionalFormatting sqref="F983:F1003">
    <cfRule type="cellIs" dxfId="8563" priority="9547" operator="lessThan">
      <formula>0.7</formula>
    </cfRule>
    <cfRule type="cellIs" dxfId="8562" priority="9548" operator="between">
      <formula>0.7</formula>
      <formula>0.8</formula>
    </cfRule>
  </conditionalFormatting>
  <conditionalFormatting sqref="G983:G1003">
    <cfRule type="cellIs" dxfId="8561" priority="9545" operator="lessThan">
      <formula>0.7</formula>
    </cfRule>
    <cfRule type="cellIs" dxfId="8560" priority="9546" operator="between">
      <formula>0.7</formula>
      <formula>0.8</formula>
    </cfRule>
  </conditionalFormatting>
  <conditionalFormatting sqref="G1349:G1369">
    <cfRule type="cellIs" dxfId="8559" priority="9533" operator="lessThan">
      <formula>0.7</formula>
    </cfRule>
    <cfRule type="cellIs" dxfId="8558" priority="9534" operator="between">
      <formula>0.7</formula>
      <formula>0.8</formula>
    </cfRule>
  </conditionalFormatting>
  <conditionalFormatting sqref="F1352:F1369">
    <cfRule type="cellIs" dxfId="8557" priority="9535" operator="lessThan">
      <formula>0.7</formula>
    </cfRule>
    <cfRule type="cellIs" dxfId="8556" priority="9536" operator="between">
      <formula>0.7</formula>
      <formula>0.8</formula>
    </cfRule>
  </conditionalFormatting>
  <conditionalFormatting sqref="F1349:F1369">
    <cfRule type="cellIs" dxfId="8555" priority="9539" operator="lessThan">
      <formula>0.7</formula>
    </cfRule>
    <cfRule type="cellIs" dxfId="8554" priority="9540" operator="between">
      <formula>0.7</formula>
      <formula>0.8</formula>
    </cfRule>
  </conditionalFormatting>
  <conditionalFormatting sqref="G1349:G1369">
    <cfRule type="cellIs" dxfId="8553" priority="9537" operator="lessThan">
      <formula>0.7</formula>
    </cfRule>
    <cfRule type="cellIs" dxfId="8552" priority="9538" operator="between">
      <formula>0.7</formula>
      <formula>0.8</formula>
    </cfRule>
  </conditionalFormatting>
  <conditionalFormatting sqref="G964:G981">
    <cfRule type="cellIs" dxfId="8551" priority="9529" operator="lessThan">
      <formula>0.7</formula>
    </cfRule>
    <cfRule type="cellIs" dxfId="8550" priority="9530" operator="between">
      <formula>0.7</formula>
      <formula>0.8</formula>
    </cfRule>
  </conditionalFormatting>
  <conditionalFormatting sqref="G964:G981">
    <cfRule type="cellIs" dxfId="8549" priority="9531" operator="lessThan">
      <formula>0.7</formula>
    </cfRule>
    <cfRule type="cellIs" dxfId="8548" priority="9532" operator="between">
      <formula>0.7</formula>
      <formula>0.8</formula>
    </cfRule>
  </conditionalFormatting>
  <conditionalFormatting sqref="F1375:F1392">
    <cfRule type="cellIs" dxfId="8547" priority="9523" operator="lessThan">
      <formula>0.7</formula>
    </cfRule>
    <cfRule type="cellIs" dxfId="8546" priority="9524" operator="between">
      <formula>0.7</formula>
      <formula>0.8</formula>
    </cfRule>
  </conditionalFormatting>
  <conditionalFormatting sqref="G1375:G1392">
    <cfRule type="cellIs" dxfId="8545" priority="9521" operator="lessThan">
      <formula>0.7</formula>
    </cfRule>
    <cfRule type="cellIs" dxfId="8544" priority="9522" operator="between">
      <formula>0.7</formula>
      <formula>0.8</formula>
    </cfRule>
  </conditionalFormatting>
  <conditionalFormatting sqref="F1375:F1392">
    <cfRule type="cellIs" dxfId="8543" priority="9527" operator="lessThan">
      <formula>0.7</formula>
    </cfRule>
    <cfRule type="cellIs" dxfId="8542" priority="9528" operator="between">
      <formula>0.7</formula>
      <formula>0.8</formula>
    </cfRule>
  </conditionalFormatting>
  <conditionalFormatting sqref="G1375:G1392">
    <cfRule type="cellIs" dxfId="8541" priority="9525" operator="lessThan">
      <formula>0.7</formula>
    </cfRule>
    <cfRule type="cellIs" dxfId="8540" priority="9526" operator="between">
      <formula>0.7</formula>
      <formula>0.8</formula>
    </cfRule>
  </conditionalFormatting>
  <conditionalFormatting sqref="F964:F981">
    <cfRule type="cellIs" dxfId="8539" priority="9517" operator="lessThan">
      <formula>0.7</formula>
    </cfRule>
    <cfRule type="cellIs" dxfId="8538" priority="9518" operator="between">
      <formula>0.7</formula>
      <formula>0.8</formula>
    </cfRule>
  </conditionalFormatting>
  <conditionalFormatting sqref="F964:F981">
    <cfRule type="cellIs" dxfId="8537" priority="9519" operator="lessThan">
      <formula>0.7</formula>
    </cfRule>
    <cfRule type="cellIs" dxfId="8536" priority="9520" operator="between">
      <formula>0.7</formula>
      <formula>0.8</formula>
    </cfRule>
  </conditionalFormatting>
  <conditionalFormatting sqref="G942:G959">
    <cfRule type="cellIs" dxfId="8535" priority="9513" operator="lessThan">
      <formula>0.7</formula>
    </cfRule>
    <cfRule type="cellIs" dxfId="8534" priority="9514" operator="between">
      <formula>0.7</formula>
      <formula>0.8</formula>
    </cfRule>
  </conditionalFormatting>
  <conditionalFormatting sqref="G942:G959">
    <cfRule type="cellIs" dxfId="8533" priority="9515" operator="lessThan">
      <formula>0.7</formula>
    </cfRule>
    <cfRule type="cellIs" dxfId="8532" priority="9516" operator="between">
      <formula>0.7</formula>
      <formula>0.8</formula>
    </cfRule>
  </conditionalFormatting>
  <conditionalFormatting sqref="F942:F959">
    <cfRule type="cellIs" dxfId="8531" priority="9509" operator="lessThan">
      <formula>0.7</formula>
    </cfRule>
    <cfRule type="cellIs" dxfId="8530" priority="9510" operator="between">
      <formula>0.7</formula>
      <formula>0.8</formula>
    </cfRule>
  </conditionalFormatting>
  <conditionalFormatting sqref="F942:F959">
    <cfRule type="cellIs" dxfId="8529" priority="9511" operator="lessThan">
      <formula>0.7</formula>
    </cfRule>
    <cfRule type="cellIs" dxfId="8528" priority="9512" operator="between">
      <formula>0.7</formula>
      <formula>0.8</formula>
    </cfRule>
  </conditionalFormatting>
  <conditionalFormatting sqref="G920:G935">
    <cfRule type="cellIs" dxfId="8527" priority="9505" operator="lessThan">
      <formula>0.7</formula>
    </cfRule>
    <cfRule type="cellIs" dxfId="8526" priority="9506" operator="between">
      <formula>0.7</formula>
      <formula>0.8</formula>
    </cfRule>
  </conditionalFormatting>
  <conditionalFormatting sqref="G920:G935">
    <cfRule type="cellIs" dxfId="8525" priority="9507" operator="lessThan">
      <formula>0.7</formula>
    </cfRule>
    <cfRule type="cellIs" dxfId="8524" priority="9508" operator="between">
      <formula>0.7</formula>
      <formula>0.8</formula>
    </cfRule>
  </conditionalFormatting>
  <conditionalFormatting sqref="F920:F935">
    <cfRule type="cellIs" dxfId="8523" priority="9501" operator="lessThan">
      <formula>0.7</formula>
    </cfRule>
    <cfRule type="cellIs" dxfId="8522" priority="9502" operator="between">
      <formula>0.7</formula>
      <formula>0.8</formula>
    </cfRule>
  </conditionalFormatting>
  <conditionalFormatting sqref="F920:F935">
    <cfRule type="cellIs" dxfId="8521" priority="9503" operator="lessThan">
      <formula>0.7</formula>
    </cfRule>
    <cfRule type="cellIs" dxfId="8520" priority="9504" operator="between">
      <formula>0.7</formula>
      <formula>0.8</formula>
    </cfRule>
  </conditionalFormatting>
  <conditionalFormatting sqref="G936:G937">
    <cfRule type="cellIs" dxfId="8519" priority="9497" operator="lessThan">
      <formula>0.7</formula>
    </cfRule>
    <cfRule type="cellIs" dxfId="8518" priority="9498" operator="between">
      <formula>0.7</formula>
      <formula>0.8</formula>
    </cfRule>
  </conditionalFormatting>
  <conditionalFormatting sqref="G936:G937">
    <cfRule type="cellIs" dxfId="8517" priority="9499" operator="lessThan">
      <formula>0.7</formula>
    </cfRule>
    <cfRule type="cellIs" dxfId="8516" priority="9500" operator="between">
      <formula>0.7</formula>
      <formula>0.8</formula>
    </cfRule>
  </conditionalFormatting>
  <conditionalFormatting sqref="F936:F937">
    <cfRule type="cellIs" dxfId="8515" priority="9493" operator="lessThan">
      <formula>0.7</formula>
    </cfRule>
    <cfRule type="cellIs" dxfId="8514" priority="9494" operator="between">
      <formula>0.7</formula>
      <formula>0.8</formula>
    </cfRule>
  </conditionalFormatting>
  <conditionalFormatting sqref="F936:F937">
    <cfRule type="cellIs" dxfId="8513" priority="9495" operator="lessThan">
      <formula>0.7</formula>
    </cfRule>
    <cfRule type="cellIs" dxfId="8512" priority="9496" operator="between">
      <formula>0.7</formula>
      <formula>0.8</formula>
    </cfRule>
  </conditionalFormatting>
  <conditionalFormatting sqref="G892:G909">
    <cfRule type="cellIs" dxfId="8511" priority="9489" operator="lessThan">
      <formula>0.7</formula>
    </cfRule>
    <cfRule type="cellIs" dxfId="8510" priority="9490" operator="between">
      <formula>0.7</formula>
      <formula>0.8</formula>
    </cfRule>
  </conditionalFormatting>
  <conditionalFormatting sqref="G892:G909">
    <cfRule type="cellIs" dxfId="8509" priority="9491" operator="lessThan">
      <formula>0.7</formula>
    </cfRule>
    <cfRule type="cellIs" dxfId="8508" priority="9492" operator="between">
      <formula>0.7</formula>
      <formula>0.8</formula>
    </cfRule>
  </conditionalFormatting>
  <conditionalFormatting sqref="F892:F909">
    <cfRule type="cellIs" dxfId="8507" priority="9485" operator="lessThan">
      <formula>0.7</formula>
    </cfRule>
    <cfRule type="cellIs" dxfId="8506" priority="9486" operator="between">
      <formula>0.7</formula>
      <formula>0.8</formula>
    </cfRule>
  </conditionalFormatting>
  <conditionalFormatting sqref="F892:F909">
    <cfRule type="cellIs" dxfId="8505" priority="9487" operator="lessThan">
      <formula>0.7</formula>
    </cfRule>
    <cfRule type="cellIs" dxfId="8504" priority="9488" operator="between">
      <formula>0.7</formula>
      <formula>0.8</formula>
    </cfRule>
  </conditionalFormatting>
  <conditionalFormatting sqref="G869:G886">
    <cfRule type="cellIs" dxfId="8503" priority="9481" operator="lessThan">
      <formula>0.7</formula>
    </cfRule>
    <cfRule type="cellIs" dxfId="8502" priority="9482" operator="between">
      <formula>0.7</formula>
      <formula>0.8</formula>
    </cfRule>
  </conditionalFormatting>
  <conditionalFormatting sqref="G869:G886">
    <cfRule type="cellIs" dxfId="8501" priority="9483" operator="lessThan">
      <formula>0.7</formula>
    </cfRule>
    <cfRule type="cellIs" dxfId="8500" priority="9484" operator="between">
      <formula>0.7</formula>
      <formula>0.8</formula>
    </cfRule>
  </conditionalFormatting>
  <conditionalFormatting sqref="F869:F886">
    <cfRule type="cellIs" dxfId="8499" priority="9477" operator="lessThan">
      <formula>0.7</formula>
    </cfRule>
    <cfRule type="cellIs" dxfId="8498" priority="9478" operator="between">
      <formula>0.7</formula>
      <formula>0.8</formula>
    </cfRule>
  </conditionalFormatting>
  <conditionalFormatting sqref="F869:F886">
    <cfRule type="cellIs" dxfId="8497" priority="9479" operator="lessThan">
      <formula>0.7</formula>
    </cfRule>
    <cfRule type="cellIs" dxfId="8496" priority="9480" operator="between">
      <formula>0.7</formula>
      <formula>0.8</formula>
    </cfRule>
  </conditionalFormatting>
  <conditionalFormatting sqref="G846:G863">
    <cfRule type="cellIs" dxfId="8495" priority="9473" operator="lessThan">
      <formula>0.7</formula>
    </cfRule>
    <cfRule type="cellIs" dxfId="8494" priority="9474" operator="between">
      <formula>0.7</formula>
      <formula>0.8</formula>
    </cfRule>
  </conditionalFormatting>
  <conditionalFormatting sqref="G846:G863">
    <cfRule type="cellIs" dxfId="8493" priority="9475" operator="lessThan">
      <formula>0.7</formula>
    </cfRule>
    <cfRule type="cellIs" dxfId="8492" priority="9476" operator="between">
      <formula>0.7</formula>
      <formula>0.8</formula>
    </cfRule>
  </conditionalFormatting>
  <conditionalFormatting sqref="F846:F863">
    <cfRule type="cellIs" dxfId="8491" priority="9469" operator="lessThan">
      <formula>0.7</formula>
    </cfRule>
    <cfRule type="cellIs" dxfId="8490" priority="9470" operator="between">
      <formula>0.7</formula>
      <formula>0.8</formula>
    </cfRule>
  </conditionalFormatting>
  <conditionalFormatting sqref="F846:F863">
    <cfRule type="cellIs" dxfId="8489" priority="9471" operator="lessThan">
      <formula>0.7</formula>
    </cfRule>
    <cfRule type="cellIs" dxfId="8488" priority="9472" operator="between">
      <formula>0.7</formula>
      <formula>0.8</formula>
    </cfRule>
  </conditionalFormatting>
  <conditionalFormatting sqref="AL823:AL840">
    <cfRule type="cellIs" dxfId="8487" priority="9465" operator="lessThan">
      <formula>0.7</formula>
    </cfRule>
    <cfRule type="cellIs" dxfId="8486" priority="9466" operator="between">
      <formula>0.7</formula>
      <formula>0.8</formula>
    </cfRule>
  </conditionalFormatting>
  <conditionalFormatting sqref="AL823:AL840">
    <cfRule type="cellIs" dxfId="8485" priority="9467" operator="lessThan">
      <formula>0.7</formula>
    </cfRule>
    <cfRule type="cellIs" dxfId="8484" priority="9468" operator="between">
      <formula>0.7</formula>
      <formula>0.8</formula>
    </cfRule>
  </conditionalFormatting>
  <conditionalFormatting sqref="AK823:AK840">
    <cfRule type="cellIs" dxfId="8483" priority="9461" operator="lessThan">
      <formula>0.7</formula>
    </cfRule>
    <cfRule type="cellIs" dxfId="8482" priority="9462" operator="between">
      <formula>0.7</formula>
      <formula>0.8</formula>
    </cfRule>
  </conditionalFormatting>
  <conditionalFormatting sqref="AK823:AK840">
    <cfRule type="cellIs" dxfId="8481" priority="9463" operator="lessThan">
      <formula>0.7</formula>
    </cfRule>
    <cfRule type="cellIs" dxfId="8480" priority="9464" operator="between">
      <formula>0.7</formula>
      <formula>0.8</formula>
    </cfRule>
  </conditionalFormatting>
  <conditionalFormatting sqref="AL823:AL840">
    <cfRule type="cellIs" dxfId="8479" priority="9457" operator="lessThan">
      <formula>0.7</formula>
    </cfRule>
    <cfRule type="cellIs" dxfId="8478" priority="9458" operator="between">
      <formula>0.7</formula>
      <formula>0.8</formula>
    </cfRule>
  </conditionalFormatting>
  <conditionalFormatting sqref="AL823:AL840">
    <cfRule type="cellIs" dxfId="8477" priority="9459" operator="lessThan">
      <formula>0.7</formula>
    </cfRule>
    <cfRule type="cellIs" dxfId="8476" priority="9460" operator="between">
      <formula>0.7</formula>
      <formula>0.8</formula>
    </cfRule>
  </conditionalFormatting>
  <conditionalFormatting sqref="AK823:AK840">
    <cfRule type="cellIs" dxfId="8475" priority="9453" operator="lessThan">
      <formula>0.7</formula>
    </cfRule>
    <cfRule type="cellIs" dxfId="8474" priority="9454" operator="between">
      <formula>0.7</formula>
      <formula>0.8</formula>
    </cfRule>
  </conditionalFormatting>
  <conditionalFormatting sqref="AK823:AK840">
    <cfRule type="cellIs" dxfId="8473" priority="9455" operator="lessThan">
      <formula>0.7</formula>
    </cfRule>
    <cfRule type="cellIs" dxfId="8472" priority="9456" operator="between">
      <formula>0.7</formula>
      <formula>0.8</formula>
    </cfRule>
  </conditionalFormatting>
  <conditionalFormatting sqref="G801:G818">
    <cfRule type="cellIs" dxfId="8471" priority="9449" operator="lessThan">
      <formula>0.7</formula>
    </cfRule>
    <cfRule type="cellIs" dxfId="8470" priority="9450" operator="between">
      <formula>0.7</formula>
      <formula>0.8</formula>
    </cfRule>
  </conditionalFormatting>
  <conditionalFormatting sqref="G801:G818">
    <cfRule type="cellIs" dxfId="8469" priority="9451" operator="lessThan">
      <formula>0.7</formula>
    </cfRule>
    <cfRule type="cellIs" dxfId="8468" priority="9452" operator="between">
      <formula>0.7</formula>
      <formula>0.8</formula>
    </cfRule>
  </conditionalFormatting>
  <conditionalFormatting sqref="F801:F818">
    <cfRule type="cellIs" dxfId="8467" priority="9445" operator="lessThan">
      <formula>0.7</formula>
    </cfRule>
    <cfRule type="cellIs" dxfId="8466" priority="9446" operator="between">
      <formula>0.7</formula>
      <formula>0.8</formula>
    </cfRule>
  </conditionalFormatting>
  <conditionalFormatting sqref="F801:F818">
    <cfRule type="cellIs" dxfId="8465" priority="9447" operator="lessThan">
      <formula>0.7</formula>
    </cfRule>
    <cfRule type="cellIs" dxfId="8464" priority="9448" operator="between">
      <formula>0.7</formula>
      <formula>0.8</formula>
    </cfRule>
  </conditionalFormatting>
  <conditionalFormatting sqref="AL801:AL818">
    <cfRule type="cellIs" dxfId="8463" priority="9425" operator="lessThan">
      <formula>0.7</formula>
    </cfRule>
    <cfRule type="cellIs" dxfId="8462" priority="9426" operator="between">
      <formula>0.7</formula>
      <formula>0.8</formula>
    </cfRule>
  </conditionalFormatting>
  <conditionalFormatting sqref="AL801:AL818">
    <cfRule type="cellIs" dxfId="8461" priority="9427" operator="lessThan">
      <formula>0.7</formula>
    </cfRule>
    <cfRule type="cellIs" dxfId="8460" priority="9428" operator="between">
      <formula>0.7</formula>
      <formula>0.8</formula>
    </cfRule>
  </conditionalFormatting>
  <conditionalFormatting sqref="AK801:AK818">
    <cfRule type="cellIs" dxfId="8459" priority="9421" operator="lessThan">
      <formula>0.7</formula>
    </cfRule>
    <cfRule type="cellIs" dxfId="8458" priority="9422" operator="between">
      <formula>0.7</formula>
      <formula>0.8</formula>
    </cfRule>
  </conditionalFormatting>
  <conditionalFormatting sqref="AK801:AK818">
    <cfRule type="cellIs" dxfId="8457" priority="9423" operator="lessThan">
      <formula>0.7</formula>
    </cfRule>
    <cfRule type="cellIs" dxfId="8456" priority="9424" operator="between">
      <formula>0.7</formula>
      <formula>0.8</formula>
    </cfRule>
  </conditionalFormatting>
  <conditionalFormatting sqref="G778:G795">
    <cfRule type="cellIs" dxfId="8455" priority="9417" operator="lessThan">
      <formula>0.7</formula>
    </cfRule>
    <cfRule type="cellIs" dxfId="8454" priority="9418" operator="between">
      <formula>0.7</formula>
      <formula>0.8</formula>
    </cfRule>
  </conditionalFormatting>
  <conditionalFormatting sqref="G778:G795">
    <cfRule type="cellIs" dxfId="8453" priority="9419" operator="lessThan">
      <formula>0.7</formula>
    </cfRule>
    <cfRule type="cellIs" dxfId="8452" priority="9420" operator="between">
      <formula>0.7</formula>
      <formula>0.8</formula>
    </cfRule>
  </conditionalFormatting>
  <conditionalFormatting sqref="F778:F795">
    <cfRule type="cellIs" dxfId="8451" priority="9413" operator="lessThan">
      <formula>0.7</formula>
    </cfRule>
    <cfRule type="cellIs" dxfId="8450" priority="9414" operator="between">
      <formula>0.7</formula>
      <formula>0.8</formula>
    </cfRule>
  </conditionalFormatting>
  <conditionalFormatting sqref="F778:F795">
    <cfRule type="cellIs" dxfId="8449" priority="9415" operator="lessThan">
      <formula>0.7</formula>
    </cfRule>
    <cfRule type="cellIs" dxfId="8448" priority="9416" operator="between">
      <formula>0.7</formula>
      <formula>0.8</formula>
    </cfRule>
  </conditionalFormatting>
  <conditionalFormatting sqref="AL778:AL795">
    <cfRule type="cellIs" dxfId="8447" priority="9409" operator="lessThan">
      <formula>0.7</formula>
    </cfRule>
    <cfRule type="cellIs" dxfId="8446" priority="9410" operator="between">
      <formula>0.7</formula>
      <formula>0.8</formula>
    </cfRule>
  </conditionalFormatting>
  <conditionalFormatting sqref="AL778:AL795">
    <cfRule type="cellIs" dxfId="8445" priority="9411" operator="lessThan">
      <formula>0.7</formula>
    </cfRule>
    <cfRule type="cellIs" dxfId="8444" priority="9412" operator="between">
      <formula>0.7</formula>
      <formula>0.8</formula>
    </cfRule>
  </conditionalFormatting>
  <conditionalFormatting sqref="AK778:AK795">
    <cfRule type="cellIs" dxfId="8443" priority="9405" operator="lessThan">
      <formula>0.7</formula>
    </cfRule>
    <cfRule type="cellIs" dxfId="8442" priority="9406" operator="between">
      <formula>0.7</formula>
      <formula>0.8</formula>
    </cfRule>
  </conditionalFormatting>
  <conditionalFormatting sqref="AK778:AK795">
    <cfRule type="cellIs" dxfId="8441" priority="9407" operator="lessThan">
      <formula>0.7</formula>
    </cfRule>
    <cfRule type="cellIs" dxfId="8440" priority="9408" operator="between">
      <formula>0.7</formula>
      <formula>0.8</formula>
    </cfRule>
  </conditionalFormatting>
  <conditionalFormatting sqref="G755:G772">
    <cfRule type="cellIs" dxfId="8439" priority="9401" operator="lessThan">
      <formula>0.7</formula>
    </cfRule>
    <cfRule type="cellIs" dxfId="8438" priority="9402" operator="between">
      <formula>0.7</formula>
      <formula>0.8</formula>
    </cfRule>
  </conditionalFormatting>
  <conditionalFormatting sqref="G755:G772">
    <cfRule type="cellIs" dxfId="8437" priority="9403" operator="lessThan">
      <formula>0.7</formula>
    </cfRule>
    <cfRule type="cellIs" dxfId="8436" priority="9404" operator="between">
      <formula>0.7</formula>
      <formula>0.8</formula>
    </cfRule>
  </conditionalFormatting>
  <conditionalFormatting sqref="F755:F772">
    <cfRule type="cellIs" dxfId="8435" priority="9397" operator="lessThan">
      <formula>0.7</formula>
    </cfRule>
    <cfRule type="cellIs" dxfId="8434" priority="9398" operator="between">
      <formula>0.7</formula>
      <formula>0.8</formula>
    </cfRule>
  </conditionalFormatting>
  <conditionalFormatting sqref="F755:F772">
    <cfRule type="cellIs" dxfId="8433" priority="9399" operator="lessThan">
      <formula>0.7</formula>
    </cfRule>
    <cfRule type="cellIs" dxfId="8432" priority="9400" operator="between">
      <formula>0.7</formula>
      <formula>0.8</formula>
    </cfRule>
  </conditionalFormatting>
  <conditionalFormatting sqref="AL755:AL772">
    <cfRule type="cellIs" dxfId="8431" priority="9393" operator="lessThan">
      <formula>0.7</formula>
    </cfRule>
    <cfRule type="cellIs" dxfId="8430" priority="9394" operator="between">
      <formula>0.7</formula>
      <formula>0.8</formula>
    </cfRule>
  </conditionalFormatting>
  <conditionalFormatting sqref="AL755:AL772">
    <cfRule type="cellIs" dxfId="8429" priority="9395" operator="lessThan">
      <formula>0.7</formula>
    </cfRule>
    <cfRule type="cellIs" dxfId="8428" priority="9396" operator="between">
      <formula>0.7</formula>
      <formula>0.8</formula>
    </cfRule>
  </conditionalFormatting>
  <conditionalFormatting sqref="AK755:AK772">
    <cfRule type="cellIs" dxfId="8427" priority="9389" operator="lessThan">
      <formula>0.7</formula>
    </cfRule>
    <cfRule type="cellIs" dxfId="8426" priority="9390" operator="between">
      <formula>0.7</formula>
      <formula>0.8</formula>
    </cfRule>
  </conditionalFormatting>
  <conditionalFormatting sqref="AK755:AK772">
    <cfRule type="cellIs" dxfId="8425" priority="9391" operator="lessThan">
      <formula>0.7</formula>
    </cfRule>
    <cfRule type="cellIs" dxfId="8424" priority="9392" operator="between">
      <formula>0.7</formula>
      <formula>0.8</formula>
    </cfRule>
  </conditionalFormatting>
  <conditionalFormatting sqref="F733:F750">
    <cfRule type="cellIs" dxfId="8423" priority="9381" operator="lessThan">
      <formula>0.7</formula>
    </cfRule>
    <cfRule type="cellIs" dxfId="8422" priority="9382" operator="between">
      <formula>0.7</formula>
      <formula>0.8</formula>
    </cfRule>
  </conditionalFormatting>
  <conditionalFormatting sqref="F733:F750">
    <cfRule type="cellIs" dxfId="8421" priority="9383" operator="lessThan">
      <formula>0.7</formula>
    </cfRule>
    <cfRule type="cellIs" dxfId="8420" priority="9384" operator="between">
      <formula>0.7</formula>
      <formula>0.8</formula>
    </cfRule>
  </conditionalFormatting>
  <conditionalFormatting sqref="G733:G750">
    <cfRule type="cellIs" dxfId="8419" priority="9361" operator="lessThan">
      <formula>0.7</formula>
    </cfRule>
    <cfRule type="cellIs" dxfId="8418" priority="9362" operator="between">
      <formula>0.7</formula>
      <formula>0.8</formula>
    </cfRule>
  </conditionalFormatting>
  <conditionalFormatting sqref="G733:G750">
    <cfRule type="cellIs" dxfId="8417" priority="9363" operator="lessThan">
      <formula>0.7</formula>
    </cfRule>
    <cfRule type="cellIs" dxfId="8416" priority="9364" operator="between">
      <formula>0.7</formula>
      <formula>0.8</formula>
    </cfRule>
  </conditionalFormatting>
  <conditionalFormatting sqref="AK733:AK750">
    <cfRule type="cellIs" dxfId="8415" priority="9357" operator="lessThan">
      <formula>0.7</formula>
    </cfRule>
    <cfRule type="cellIs" dxfId="8414" priority="9358" operator="between">
      <formula>0.7</formula>
      <formula>0.8</formula>
    </cfRule>
  </conditionalFormatting>
  <conditionalFormatting sqref="AK733:AK750">
    <cfRule type="cellIs" dxfId="8413" priority="9359" operator="lessThan">
      <formula>0.7</formula>
    </cfRule>
    <cfRule type="cellIs" dxfId="8412" priority="9360" operator="between">
      <formula>0.7</formula>
      <formula>0.8</formula>
    </cfRule>
  </conditionalFormatting>
  <conditionalFormatting sqref="AL733:AL750">
    <cfRule type="cellIs" dxfId="8411" priority="9353" operator="lessThan">
      <formula>0.7</formula>
    </cfRule>
    <cfRule type="cellIs" dxfId="8410" priority="9354" operator="between">
      <formula>0.7</formula>
      <formula>0.8</formula>
    </cfRule>
  </conditionalFormatting>
  <conditionalFormatting sqref="AL733:AL750">
    <cfRule type="cellIs" dxfId="8409" priority="9355" operator="lessThan">
      <formula>0.7</formula>
    </cfRule>
    <cfRule type="cellIs" dxfId="8408" priority="9356" operator="between">
      <formula>0.7</formula>
      <formula>0.8</formula>
    </cfRule>
  </conditionalFormatting>
  <conditionalFormatting sqref="F705:F722">
    <cfRule type="cellIs" dxfId="8407" priority="9349" operator="lessThan">
      <formula>0.7</formula>
    </cfRule>
    <cfRule type="cellIs" dxfId="8406" priority="9350" operator="between">
      <formula>0.7</formula>
      <formula>0.8</formula>
    </cfRule>
  </conditionalFormatting>
  <conditionalFormatting sqref="F705:F722">
    <cfRule type="cellIs" dxfId="8405" priority="9351" operator="lessThan">
      <formula>0.7</formula>
    </cfRule>
    <cfRule type="cellIs" dxfId="8404" priority="9352" operator="between">
      <formula>0.7</formula>
      <formula>0.8</formula>
    </cfRule>
  </conditionalFormatting>
  <conditionalFormatting sqref="G705:G722">
    <cfRule type="cellIs" dxfId="8403" priority="9345" operator="lessThan">
      <formula>0.7</formula>
    </cfRule>
    <cfRule type="cellIs" dxfId="8402" priority="9346" operator="between">
      <formula>0.7</formula>
      <formula>0.8</formula>
    </cfRule>
  </conditionalFormatting>
  <conditionalFormatting sqref="G705:G722">
    <cfRule type="cellIs" dxfId="8401" priority="9347" operator="lessThan">
      <formula>0.7</formula>
    </cfRule>
    <cfRule type="cellIs" dxfId="8400" priority="9348" operator="between">
      <formula>0.7</formula>
      <formula>0.8</formula>
    </cfRule>
  </conditionalFormatting>
  <conditionalFormatting sqref="AL705:AL722">
    <cfRule type="cellIs" dxfId="8399" priority="9341" operator="lessThan">
      <formula>0.7</formula>
    </cfRule>
    <cfRule type="cellIs" dxfId="8398" priority="9342" operator="between">
      <formula>0.7</formula>
      <formula>0.8</formula>
    </cfRule>
  </conditionalFormatting>
  <conditionalFormatting sqref="AL705:AL722">
    <cfRule type="cellIs" dxfId="8397" priority="9343" operator="lessThan">
      <formula>0.7</formula>
    </cfRule>
    <cfRule type="cellIs" dxfId="8396" priority="9344" operator="between">
      <formula>0.7</formula>
      <formula>0.8</formula>
    </cfRule>
  </conditionalFormatting>
  <conditionalFormatting sqref="AK705:AK722">
    <cfRule type="cellIs" dxfId="8395" priority="9337" operator="lessThan">
      <formula>0.7</formula>
    </cfRule>
    <cfRule type="cellIs" dxfId="8394" priority="9338" operator="between">
      <formula>0.7</formula>
      <formula>0.8</formula>
    </cfRule>
  </conditionalFormatting>
  <conditionalFormatting sqref="AK705:AK722">
    <cfRule type="cellIs" dxfId="8393" priority="9339" operator="lessThan">
      <formula>0.7</formula>
    </cfRule>
    <cfRule type="cellIs" dxfId="8392" priority="9340" operator="between">
      <formula>0.7</formula>
      <formula>0.8</formula>
    </cfRule>
  </conditionalFormatting>
  <conditionalFormatting sqref="AL705:AL722">
    <cfRule type="cellIs" dxfId="8391" priority="9333" operator="lessThan">
      <formula>0.7</formula>
    </cfRule>
    <cfRule type="cellIs" dxfId="8390" priority="9334" operator="between">
      <formula>0.7</formula>
      <formula>0.8</formula>
    </cfRule>
  </conditionalFormatting>
  <conditionalFormatting sqref="AL705:AL722">
    <cfRule type="cellIs" dxfId="8389" priority="9335" operator="lessThan">
      <formula>0.7</formula>
    </cfRule>
    <cfRule type="cellIs" dxfId="8388" priority="9336" operator="between">
      <formula>0.7</formula>
      <formula>0.8</formula>
    </cfRule>
  </conditionalFormatting>
  <conditionalFormatting sqref="AK705:AK722">
    <cfRule type="cellIs" dxfId="8387" priority="9329" operator="lessThan">
      <formula>0.7</formula>
    </cfRule>
    <cfRule type="cellIs" dxfId="8386" priority="9330" operator="between">
      <formula>0.7</formula>
      <formula>0.8</formula>
    </cfRule>
  </conditionalFormatting>
  <conditionalFormatting sqref="AK705:AK722">
    <cfRule type="cellIs" dxfId="8385" priority="9331" operator="lessThan">
      <formula>0.7</formula>
    </cfRule>
    <cfRule type="cellIs" dxfId="8384" priority="9332" operator="between">
      <formula>0.7</formula>
      <formula>0.8</formula>
    </cfRule>
  </conditionalFormatting>
  <conditionalFormatting sqref="F683:F700">
    <cfRule type="cellIs" dxfId="8383" priority="9325" operator="lessThan">
      <formula>0.7</formula>
    </cfRule>
    <cfRule type="cellIs" dxfId="8382" priority="9326" operator="between">
      <formula>0.7</formula>
      <formula>0.8</formula>
    </cfRule>
  </conditionalFormatting>
  <conditionalFormatting sqref="F683:F700">
    <cfRule type="cellIs" dxfId="8381" priority="9327" operator="lessThan">
      <formula>0.7</formula>
    </cfRule>
    <cfRule type="cellIs" dxfId="8380" priority="9328" operator="between">
      <formula>0.7</formula>
      <formula>0.8</formula>
    </cfRule>
  </conditionalFormatting>
  <conditionalFormatting sqref="G683:G700">
    <cfRule type="cellIs" dxfId="8379" priority="9321" operator="lessThan">
      <formula>0.7</formula>
    </cfRule>
    <cfRule type="cellIs" dxfId="8378" priority="9322" operator="between">
      <formula>0.7</formula>
      <formula>0.8</formula>
    </cfRule>
  </conditionalFormatting>
  <conditionalFormatting sqref="G683:G700">
    <cfRule type="cellIs" dxfId="8377" priority="9323" operator="lessThan">
      <formula>0.7</formula>
    </cfRule>
    <cfRule type="cellIs" dxfId="8376" priority="9324" operator="between">
      <formula>0.7</formula>
      <formula>0.8</formula>
    </cfRule>
  </conditionalFormatting>
  <conditionalFormatting sqref="F1189:F1206">
    <cfRule type="cellIs" dxfId="8375" priority="9311" operator="lessThan">
      <formula>0.7</formula>
    </cfRule>
    <cfRule type="cellIs" dxfId="8374" priority="9312" operator="between">
      <formula>0.7</formula>
      <formula>0.8</formula>
    </cfRule>
  </conditionalFormatting>
  <conditionalFormatting sqref="G1189:G1206">
    <cfRule type="cellIs" dxfId="8373" priority="9309" operator="lessThan">
      <formula>0.7</formula>
    </cfRule>
    <cfRule type="cellIs" dxfId="8372" priority="9310" operator="between">
      <formula>0.7</formula>
      <formula>0.8</formula>
    </cfRule>
  </conditionalFormatting>
  <conditionalFormatting sqref="Q1166:Q1183">
    <cfRule type="cellIs" dxfId="8371" priority="9299" operator="lessThan">
      <formula>0.7</formula>
    </cfRule>
    <cfRule type="cellIs" dxfId="8370" priority="9300" operator="between">
      <formula>0.7</formula>
      <formula>0.8</formula>
    </cfRule>
  </conditionalFormatting>
  <conditionalFormatting sqref="R1166:R1183">
    <cfRule type="cellIs" dxfId="8369" priority="9297" operator="lessThan">
      <formula>0.7</formula>
    </cfRule>
    <cfRule type="cellIs" dxfId="8368" priority="9298" operator="between">
      <formula>0.7</formula>
      <formula>0.8</formula>
    </cfRule>
  </conditionalFormatting>
  <conditionalFormatting sqref="Q1189:Q1206">
    <cfRule type="cellIs" dxfId="8367" priority="9307" operator="lessThan">
      <formula>0.7</formula>
    </cfRule>
    <cfRule type="cellIs" dxfId="8366" priority="9308" operator="between">
      <formula>0.7</formula>
      <formula>0.8</formula>
    </cfRule>
  </conditionalFormatting>
  <conditionalFormatting sqref="R1189:R1206">
    <cfRule type="cellIs" dxfId="8365" priority="9305" operator="lessThan">
      <formula>0.7</formula>
    </cfRule>
    <cfRule type="cellIs" dxfId="8364" priority="9306" operator="between">
      <formula>0.7</formula>
      <formula>0.8</formula>
    </cfRule>
  </conditionalFormatting>
  <conditionalFormatting sqref="F1166:F1183">
    <cfRule type="cellIs" dxfId="8363" priority="9303" operator="lessThan">
      <formula>0.7</formula>
    </cfRule>
    <cfRule type="cellIs" dxfId="8362" priority="9304" operator="between">
      <formula>0.7</formula>
      <formula>0.8</formula>
    </cfRule>
  </conditionalFormatting>
  <conditionalFormatting sqref="G1166:G1183">
    <cfRule type="cellIs" dxfId="8361" priority="9301" operator="lessThan">
      <formula>0.7</formula>
    </cfRule>
    <cfRule type="cellIs" dxfId="8360" priority="9302" operator="between">
      <formula>0.7</formula>
      <formula>0.8</formula>
    </cfRule>
  </conditionalFormatting>
  <conditionalFormatting sqref="F1144:F1161">
    <cfRule type="cellIs" dxfId="8359" priority="9295" operator="lessThan">
      <formula>0.7</formula>
    </cfRule>
    <cfRule type="cellIs" dxfId="8358" priority="9296" operator="between">
      <formula>0.7</formula>
      <formula>0.8</formula>
    </cfRule>
  </conditionalFormatting>
  <conditionalFormatting sqref="G1144:G1161">
    <cfRule type="cellIs" dxfId="8357" priority="9293" operator="lessThan">
      <formula>0.7</formula>
    </cfRule>
    <cfRule type="cellIs" dxfId="8356" priority="9294" operator="between">
      <formula>0.7</formula>
      <formula>0.8</formula>
    </cfRule>
  </conditionalFormatting>
  <conditionalFormatting sqref="Q1144:Q1161">
    <cfRule type="cellIs" dxfId="8355" priority="9291" operator="lessThan">
      <formula>0.7</formula>
    </cfRule>
    <cfRule type="cellIs" dxfId="8354" priority="9292" operator="between">
      <formula>0.7</formula>
      <formula>0.8</formula>
    </cfRule>
  </conditionalFormatting>
  <conditionalFormatting sqref="R1144:R1161">
    <cfRule type="cellIs" dxfId="8353" priority="9289" operator="lessThan">
      <formula>0.7</formula>
    </cfRule>
    <cfRule type="cellIs" dxfId="8352" priority="9290" operator="between">
      <formula>0.7</formula>
      <formula>0.8</formula>
    </cfRule>
  </conditionalFormatting>
  <conditionalFormatting sqref="F1121:F1138">
    <cfRule type="cellIs" dxfId="8351" priority="9287" operator="lessThan">
      <formula>0.7</formula>
    </cfRule>
    <cfRule type="cellIs" dxfId="8350" priority="9288" operator="between">
      <formula>0.7</formula>
      <formula>0.8</formula>
    </cfRule>
  </conditionalFormatting>
  <conditionalFormatting sqref="G1121:G1138">
    <cfRule type="cellIs" dxfId="8349" priority="9285" operator="lessThan">
      <formula>0.7</formula>
    </cfRule>
    <cfRule type="cellIs" dxfId="8348" priority="9286" operator="between">
      <formula>0.7</formula>
      <formula>0.8</formula>
    </cfRule>
  </conditionalFormatting>
  <conditionalFormatting sqref="Q1212:Q1229">
    <cfRule type="cellIs" dxfId="8347" priority="9279" operator="lessThan">
      <formula>0.7</formula>
    </cfRule>
    <cfRule type="cellIs" dxfId="8346" priority="9280" operator="between">
      <formula>0.7</formula>
      <formula>0.8</formula>
    </cfRule>
  </conditionalFormatting>
  <conditionalFormatting sqref="R1212:R1229">
    <cfRule type="cellIs" dxfId="8345" priority="9277" operator="lessThan">
      <formula>0.7</formula>
    </cfRule>
    <cfRule type="cellIs" dxfId="8344" priority="9278" operator="between">
      <formula>0.7</formula>
      <formula>0.8</formula>
    </cfRule>
  </conditionalFormatting>
  <conditionalFormatting sqref="F1212:F1229">
    <cfRule type="cellIs" dxfId="8343" priority="9283" operator="lessThan">
      <formula>0.7</formula>
    </cfRule>
    <cfRule type="cellIs" dxfId="8342" priority="9284" operator="between">
      <formula>0.7</formula>
      <formula>0.8</formula>
    </cfRule>
  </conditionalFormatting>
  <conditionalFormatting sqref="G1212:G1229">
    <cfRule type="cellIs" dxfId="8341" priority="9281" operator="lessThan">
      <formula>0.7</formula>
    </cfRule>
    <cfRule type="cellIs" dxfId="8340" priority="9282" operator="between">
      <formula>0.7</formula>
      <formula>0.8</formula>
    </cfRule>
  </conditionalFormatting>
  <conditionalFormatting sqref="F1236:F1253">
    <cfRule type="cellIs" dxfId="8339" priority="9275" operator="lessThan">
      <formula>0.7</formula>
    </cfRule>
    <cfRule type="cellIs" dxfId="8338" priority="9276" operator="between">
      <formula>0.7</formula>
      <formula>0.8</formula>
    </cfRule>
  </conditionalFormatting>
  <conditionalFormatting sqref="G1236:G1253">
    <cfRule type="cellIs" dxfId="8337" priority="9273" operator="lessThan">
      <formula>0.7</formula>
    </cfRule>
    <cfRule type="cellIs" dxfId="8336" priority="9274" operator="between">
      <formula>0.7</formula>
      <formula>0.8</formula>
    </cfRule>
  </conditionalFormatting>
  <conditionalFormatting sqref="Q1236:Q1253">
    <cfRule type="cellIs" dxfId="8335" priority="9271" operator="lessThan">
      <formula>0.7</formula>
    </cfRule>
    <cfRule type="cellIs" dxfId="8334" priority="9272" operator="between">
      <formula>0.7</formula>
      <formula>0.8</formula>
    </cfRule>
  </conditionalFormatting>
  <conditionalFormatting sqref="R1236:R1253">
    <cfRule type="cellIs" dxfId="8333" priority="9269" operator="lessThan">
      <formula>0.7</formula>
    </cfRule>
    <cfRule type="cellIs" dxfId="8332" priority="9270" operator="between">
      <formula>0.7</formula>
      <formula>0.8</formula>
    </cfRule>
  </conditionalFormatting>
  <conditionalFormatting sqref="Q1121:Q1138">
    <cfRule type="cellIs" dxfId="8331" priority="9267" operator="lessThan">
      <formula>0.7</formula>
    </cfRule>
    <cfRule type="cellIs" dxfId="8330" priority="9268" operator="between">
      <formula>0.7</formula>
      <formula>0.8</formula>
    </cfRule>
  </conditionalFormatting>
  <conditionalFormatting sqref="R1121:R1138">
    <cfRule type="cellIs" dxfId="8329" priority="9265" operator="lessThan">
      <formula>0.7</formula>
    </cfRule>
    <cfRule type="cellIs" dxfId="8328" priority="9266" operator="between">
      <formula>0.7</formula>
      <formula>0.8</formula>
    </cfRule>
  </conditionalFormatting>
  <conditionalFormatting sqref="F1099:F1116">
    <cfRule type="cellIs" dxfId="8327" priority="9263" operator="lessThan">
      <formula>0.7</formula>
    </cfRule>
    <cfRule type="cellIs" dxfId="8326" priority="9264" operator="between">
      <formula>0.7</formula>
      <formula>0.8</formula>
    </cfRule>
  </conditionalFormatting>
  <conditionalFormatting sqref="G1099:G1116">
    <cfRule type="cellIs" dxfId="8325" priority="9261" operator="lessThan">
      <formula>0.7</formula>
    </cfRule>
    <cfRule type="cellIs" dxfId="8324" priority="9262" operator="between">
      <formula>0.7</formula>
      <formula>0.8</formula>
    </cfRule>
  </conditionalFormatting>
  <conditionalFormatting sqref="Q1099:Q1116">
    <cfRule type="cellIs" dxfId="8323" priority="9259" operator="lessThan">
      <formula>0.7</formula>
    </cfRule>
    <cfRule type="cellIs" dxfId="8322" priority="9260" operator="between">
      <formula>0.7</formula>
      <formula>0.8</formula>
    </cfRule>
  </conditionalFormatting>
  <conditionalFormatting sqref="R1099:R1116">
    <cfRule type="cellIs" dxfId="8321" priority="9257" operator="lessThan">
      <formula>0.7</formula>
    </cfRule>
    <cfRule type="cellIs" dxfId="8320" priority="9258" operator="between">
      <formula>0.7</formula>
      <formula>0.8</formula>
    </cfRule>
  </conditionalFormatting>
  <conditionalFormatting sqref="F1212:F1229">
    <cfRule type="cellIs" dxfId="8319" priority="9255" operator="lessThan">
      <formula>0.7</formula>
    </cfRule>
    <cfRule type="cellIs" dxfId="8318" priority="9256" operator="between">
      <formula>0.7</formula>
      <formula>0.8</formula>
    </cfRule>
  </conditionalFormatting>
  <conditionalFormatting sqref="G1212:G1229">
    <cfRule type="cellIs" dxfId="8317" priority="9253" operator="lessThan">
      <formula>0.7</formula>
    </cfRule>
    <cfRule type="cellIs" dxfId="8316" priority="9254" operator="between">
      <formula>0.7</formula>
      <formula>0.8</formula>
    </cfRule>
  </conditionalFormatting>
  <conditionalFormatting sqref="Q1189:Q1206">
    <cfRule type="cellIs" dxfId="8315" priority="9243" operator="lessThan">
      <formula>0.7</formula>
    </cfRule>
    <cfRule type="cellIs" dxfId="8314" priority="9244" operator="between">
      <formula>0.7</formula>
      <formula>0.8</formula>
    </cfRule>
  </conditionalFormatting>
  <conditionalFormatting sqref="R1189:R1206">
    <cfRule type="cellIs" dxfId="8313" priority="9241" operator="lessThan">
      <formula>0.7</formula>
    </cfRule>
    <cfRule type="cellIs" dxfId="8312" priority="9242" operator="between">
      <formula>0.7</formula>
      <formula>0.8</formula>
    </cfRule>
  </conditionalFormatting>
  <conditionalFormatting sqref="Q1212:Q1229">
    <cfRule type="cellIs" dxfId="8311" priority="9251" operator="lessThan">
      <formula>0.7</formula>
    </cfRule>
    <cfRule type="cellIs" dxfId="8310" priority="9252" operator="between">
      <formula>0.7</formula>
      <formula>0.8</formula>
    </cfRule>
  </conditionalFormatting>
  <conditionalFormatting sqref="R1212:R1229">
    <cfRule type="cellIs" dxfId="8309" priority="9249" operator="lessThan">
      <formula>0.7</formula>
    </cfRule>
    <cfRule type="cellIs" dxfId="8308" priority="9250" operator="between">
      <formula>0.7</formula>
      <formula>0.8</formula>
    </cfRule>
  </conditionalFormatting>
  <conditionalFormatting sqref="F1189:F1206">
    <cfRule type="cellIs" dxfId="8307" priority="9247" operator="lessThan">
      <formula>0.7</formula>
    </cfRule>
    <cfRule type="cellIs" dxfId="8306" priority="9248" operator="between">
      <formula>0.7</formula>
      <formula>0.8</formula>
    </cfRule>
  </conditionalFormatting>
  <conditionalFormatting sqref="G1189:G1206">
    <cfRule type="cellIs" dxfId="8305" priority="9245" operator="lessThan">
      <formula>0.7</formula>
    </cfRule>
    <cfRule type="cellIs" dxfId="8304" priority="9246" operator="between">
      <formula>0.7</formula>
      <formula>0.8</formula>
    </cfRule>
  </conditionalFormatting>
  <conditionalFormatting sqref="F1167:F1184">
    <cfRule type="cellIs" dxfId="8303" priority="9239" operator="lessThan">
      <formula>0.7</formula>
    </cfRule>
    <cfRule type="cellIs" dxfId="8302" priority="9240" operator="between">
      <formula>0.7</formula>
      <formula>0.8</formula>
    </cfRule>
  </conditionalFormatting>
  <conditionalFormatting sqref="G1167:G1184">
    <cfRule type="cellIs" dxfId="8301" priority="9237" operator="lessThan">
      <formula>0.7</formula>
    </cfRule>
    <cfRule type="cellIs" dxfId="8300" priority="9238" operator="between">
      <formula>0.7</formula>
      <formula>0.8</formula>
    </cfRule>
  </conditionalFormatting>
  <conditionalFormatting sqref="Q1167:Q1184">
    <cfRule type="cellIs" dxfId="8299" priority="9235" operator="lessThan">
      <formula>0.7</formula>
    </cfRule>
    <cfRule type="cellIs" dxfId="8298" priority="9236" operator="between">
      <formula>0.7</formula>
      <formula>0.8</formula>
    </cfRule>
  </conditionalFormatting>
  <conditionalFormatting sqref="R1167:R1184">
    <cfRule type="cellIs" dxfId="8297" priority="9233" operator="lessThan">
      <formula>0.7</formula>
    </cfRule>
    <cfRule type="cellIs" dxfId="8296" priority="9234" operator="between">
      <formula>0.7</formula>
      <formula>0.8</formula>
    </cfRule>
  </conditionalFormatting>
  <conditionalFormatting sqref="F1144:F1161">
    <cfRule type="cellIs" dxfId="8295" priority="9231" operator="lessThan">
      <formula>0.7</formula>
    </cfRule>
    <cfRule type="cellIs" dxfId="8294" priority="9232" operator="between">
      <formula>0.7</formula>
      <formula>0.8</formula>
    </cfRule>
  </conditionalFormatting>
  <conditionalFormatting sqref="G1144:G1161">
    <cfRule type="cellIs" dxfId="8293" priority="9229" operator="lessThan">
      <formula>0.7</formula>
    </cfRule>
    <cfRule type="cellIs" dxfId="8292" priority="9230" operator="between">
      <formula>0.7</formula>
      <formula>0.8</formula>
    </cfRule>
  </conditionalFormatting>
  <conditionalFormatting sqref="Q1235:Q1252">
    <cfRule type="cellIs" dxfId="8291" priority="9223" operator="lessThan">
      <formula>0.7</formula>
    </cfRule>
    <cfRule type="cellIs" dxfId="8290" priority="9224" operator="between">
      <formula>0.7</formula>
      <formula>0.8</formula>
    </cfRule>
  </conditionalFormatting>
  <conditionalFormatting sqref="R1235:R1252">
    <cfRule type="cellIs" dxfId="8289" priority="9221" operator="lessThan">
      <formula>0.7</formula>
    </cfRule>
    <cfRule type="cellIs" dxfId="8288" priority="9222" operator="between">
      <formula>0.7</formula>
      <formula>0.8</formula>
    </cfRule>
  </conditionalFormatting>
  <conditionalFormatting sqref="F1235:F1252">
    <cfRule type="cellIs" dxfId="8287" priority="9227" operator="lessThan">
      <formula>0.7</formula>
    </cfRule>
    <cfRule type="cellIs" dxfId="8286" priority="9228" operator="between">
      <formula>0.7</formula>
      <formula>0.8</formula>
    </cfRule>
  </conditionalFormatting>
  <conditionalFormatting sqref="G1235:G1252">
    <cfRule type="cellIs" dxfId="8285" priority="9225" operator="lessThan">
      <formula>0.7</formula>
    </cfRule>
    <cfRule type="cellIs" dxfId="8284" priority="9226" operator="between">
      <formula>0.7</formula>
      <formula>0.8</formula>
    </cfRule>
  </conditionalFormatting>
  <conditionalFormatting sqref="F1259:F1276">
    <cfRule type="cellIs" dxfId="8283" priority="9219" operator="lessThan">
      <formula>0.7</formula>
    </cfRule>
    <cfRule type="cellIs" dxfId="8282" priority="9220" operator="between">
      <formula>0.7</formula>
      <formula>0.8</formula>
    </cfRule>
  </conditionalFormatting>
  <conditionalFormatting sqref="G1259:G1276">
    <cfRule type="cellIs" dxfId="8281" priority="9217" operator="lessThan">
      <formula>0.7</formula>
    </cfRule>
    <cfRule type="cellIs" dxfId="8280" priority="9218" operator="between">
      <formula>0.7</formula>
      <formula>0.8</formula>
    </cfRule>
  </conditionalFormatting>
  <conditionalFormatting sqref="Q1259:Q1276">
    <cfRule type="cellIs" dxfId="8279" priority="9215" operator="lessThan">
      <formula>0.7</formula>
    </cfRule>
    <cfRule type="cellIs" dxfId="8278" priority="9216" operator="between">
      <formula>0.7</formula>
      <formula>0.8</formula>
    </cfRule>
  </conditionalFormatting>
  <conditionalFormatting sqref="R1259:R1276">
    <cfRule type="cellIs" dxfId="8277" priority="9213" operator="lessThan">
      <formula>0.7</formula>
    </cfRule>
    <cfRule type="cellIs" dxfId="8276" priority="9214" operator="between">
      <formula>0.7</formula>
      <formula>0.8</formula>
    </cfRule>
  </conditionalFormatting>
  <conditionalFormatting sqref="Q1144:Q1161">
    <cfRule type="cellIs" dxfId="8275" priority="9211" operator="lessThan">
      <formula>0.7</formula>
    </cfRule>
    <cfRule type="cellIs" dxfId="8274" priority="9212" operator="between">
      <formula>0.7</formula>
      <formula>0.8</formula>
    </cfRule>
  </conditionalFormatting>
  <conditionalFormatting sqref="R1144:R1161">
    <cfRule type="cellIs" dxfId="8273" priority="9209" operator="lessThan">
      <formula>0.7</formula>
    </cfRule>
    <cfRule type="cellIs" dxfId="8272" priority="9210" operator="between">
      <formula>0.7</formula>
      <formula>0.8</formula>
    </cfRule>
  </conditionalFormatting>
  <conditionalFormatting sqref="F1122:F1139">
    <cfRule type="cellIs" dxfId="8271" priority="9207" operator="lessThan">
      <formula>0.7</formula>
    </cfRule>
    <cfRule type="cellIs" dxfId="8270" priority="9208" operator="between">
      <formula>0.7</formula>
      <formula>0.8</formula>
    </cfRule>
  </conditionalFormatting>
  <conditionalFormatting sqref="G1122:G1139">
    <cfRule type="cellIs" dxfId="8269" priority="9205" operator="lessThan">
      <formula>0.7</formula>
    </cfRule>
    <cfRule type="cellIs" dxfId="8268" priority="9206" operator="between">
      <formula>0.7</formula>
      <formula>0.8</formula>
    </cfRule>
  </conditionalFormatting>
  <conditionalFormatting sqref="Q1122:Q1139">
    <cfRule type="cellIs" dxfId="8267" priority="9203" operator="lessThan">
      <formula>0.7</formula>
    </cfRule>
    <cfRule type="cellIs" dxfId="8266" priority="9204" operator="between">
      <formula>0.7</formula>
      <formula>0.8</formula>
    </cfRule>
  </conditionalFormatting>
  <conditionalFormatting sqref="R1122:R1139">
    <cfRule type="cellIs" dxfId="8265" priority="9201" operator="lessThan">
      <formula>0.7</formula>
    </cfRule>
    <cfRule type="cellIs" dxfId="8264" priority="9202" operator="between">
      <formula>0.7</formula>
      <formula>0.8</formula>
    </cfRule>
  </conditionalFormatting>
  <conditionalFormatting sqref="F1099:F1116">
    <cfRule type="cellIs" dxfId="8263" priority="9199" operator="lessThan">
      <formula>0.7</formula>
    </cfRule>
    <cfRule type="cellIs" dxfId="8262" priority="9200" operator="between">
      <formula>0.7</formula>
      <formula>0.8</formula>
    </cfRule>
  </conditionalFormatting>
  <conditionalFormatting sqref="G1099:G1116">
    <cfRule type="cellIs" dxfId="8261" priority="9197" operator="lessThan">
      <formula>0.7</formula>
    </cfRule>
    <cfRule type="cellIs" dxfId="8260" priority="9198" operator="between">
      <formula>0.7</formula>
      <formula>0.8</formula>
    </cfRule>
  </conditionalFormatting>
  <conditionalFormatting sqref="Q1099:Q1116">
    <cfRule type="cellIs" dxfId="8259" priority="9195" operator="lessThan">
      <formula>0.7</formula>
    </cfRule>
    <cfRule type="cellIs" dxfId="8258" priority="9196" operator="between">
      <formula>0.7</formula>
      <formula>0.8</formula>
    </cfRule>
  </conditionalFormatting>
  <conditionalFormatting sqref="R1099:R1116">
    <cfRule type="cellIs" dxfId="8257" priority="9193" operator="lessThan">
      <formula>0.7</formula>
    </cfRule>
    <cfRule type="cellIs" dxfId="8256" priority="9194" operator="between">
      <formula>0.7</formula>
      <formula>0.8</formula>
    </cfRule>
  </conditionalFormatting>
  <conditionalFormatting sqref="F1282:F1299">
    <cfRule type="cellIs" dxfId="8255" priority="9191" operator="lessThan">
      <formula>0.7</formula>
    </cfRule>
    <cfRule type="cellIs" dxfId="8254" priority="9192" operator="between">
      <formula>0.7</formula>
      <formula>0.8</formula>
    </cfRule>
  </conditionalFormatting>
  <conditionalFormatting sqref="G1282:G1299">
    <cfRule type="cellIs" dxfId="8253" priority="9189" operator="lessThan">
      <formula>0.7</formula>
    </cfRule>
    <cfRule type="cellIs" dxfId="8252" priority="9190" operator="between">
      <formula>0.7</formula>
      <formula>0.8</formula>
    </cfRule>
  </conditionalFormatting>
  <conditionalFormatting sqref="Q1282:Q1299">
    <cfRule type="cellIs" dxfId="8251" priority="9187" operator="lessThan">
      <formula>0.7</formula>
    </cfRule>
    <cfRule type="cellIs" dxfId="8250" priority="9188" operator="between">
      <formula>0.7</formula>
      <formula>0.8</formula>
    </cfRule>
  </conditionalFormatting>
  <conditionalFormatting sqref="R1282:R1299">
    <cfRule type="cellIs" dxfId="8249" priority="9185" operator="lessThan">
      <formula>0.7</formula>
    </cfRule>
    <cfRule type="cellIs" dxfId="8248" priority="9186" operator="between">
      <formula>0.7</formula>
      <formula>0.8</formula>
    </cfRule>
  </conditionalFormatting>
  <conditionalFormatting sqref="Q1282:Q1299">
    <cfRule type="cellIs" dxfId="8247" priority="9183" operator="lessThan">
      <formula>0.7</formula>
    </cfRule>
    <cfRule type="cellIs" dxfId="8246" priority="9184" operator="between">
      <formula>0.7</formula>
      <formula>0.8</formula>
    </cfRule>
  </conditionalFormatting>
  <conditionalFormatting sqref="R1282:R1299">
    <cfRule type="cellIs" dxfId="8245" priority="9181" operator="lessThan">
      <formula>0.7</formula>
    </cfRule>
    <cfRule type="cellIs" dxfId="8244" priority="9182" operator="between">
      <formula>0.7</formula>
      <formula>0.8</formula>
    </cfRule>
  </conditionalFormatting>
  <conditionalFormatting sqref="F1076:F1093">
    <cfRule type="cellIs" dxfId="8243" priority="9175" operator="lessThan">
      <formula>0.7</formula>
    </cfRule>
    <cfRule type="cellIs" dxfId="8242" priority="9176" operator="between">
      <formula>0.7</formula>
      <formula>0.8</formula>
    </cfRule>
  </conditionalFormatting>
  <conditionalFormatting sqref="G1072:G1093">
    <cfRule type="cellIs" dxfId="8241" priority="9173" operator="lessThan">
      <formula>0.7</formula>
    </cfRule>
    <cfRule type="cellIs" dxfId="8240" priority="9174" operator="between">
      <formula>0.7</formula>
      <formula>0.8</formula>
    </cfRule>
  </conditionalFormatting>
  <conditionalFormatting sqref="F1212:F1229">
    <cfRule type="cellIs" dxfId="8239" priority="9171" operator="lessThan">
      <formula>0.7</formula>
    </cfRule>
    <cfRule type="cellIs" dxfId="8238" priority="9172" operator="between">
      <formula>0.7</formula>
      <formula>0.8</formula>
    </cfRule>
  </conditionalFormatting>
  <conditionalFormatting sqref="G1212:G1229">
    <cfRule type="cellIs" dxfId="8237" priority="9169" operator="lessThan">
      <formula>0.7</formula>
    </cfRule>
    <cfRule type="cellIs" dxfId="8236" priority="9170" operator="between">
      <formula>0.7</formula>
      <formula>0.8</formula>
    </cfRule>
  </conditionalFormatting>
  <conditionalFormatting sqref="F1072:F1093">
    <cfRule type="cellIs" dxfId="8235" priority="9179" operator="lessThan">
      <formula>0.7</formula>
    </cfRule>
    <cfRule type="cellIs" dxfId="8234" priority="9180" operator="between">
      <formula>0.7</formula>
      <formula>0.8</formula>
    </cfRule>
  </conditionalFormatting>
  <conditionalFormatting sqref="G1072:G1093">
    <cfRule type="cellIs" dxfId="8233" priority="9177" operator="lessThan">
      <formula>0.7</formula>
    </cfRule>
    <cfRule type="cellIs" dxfId="8232" priority="9178" operator="between">
      <formula>0.7</formula>
      <formula>0.8</formula>
    </cfRule>
  </conditionalFormatting>
  <conditionalFormatting sqref="Q1189:Q1206">
    <cfRule type="cellIs" dxfId="8231" priority="9159" operator="lessThan">
      <formula>0.7</formula>
    </cfRule>
    <cfRule type="cellIs" dxfId="8230" priority="9160" operator="between">
      <formula>0.7</formula>
      <formula>0.8</formula>
    </cfRule>
  </conditionalFormatting>
  <conditionalFormatting sqref="R1189:R1206">
    <cfRule type="cellIs" dxfId="8229" priority="9157" operator="lessThan">
      <formula>0.7</formula>
    </cfRule>
    <cfRule type="cellIs" dxfId="8228" priority="9158" operator="between">
      <formula>0.7</formula>
      <formula>0.8</formula>
    </cfRule>
  </conditionalFormatting>
  <conditionalFormatting sqref="Q1212:Q1229">
    <cfRule type="cellIs" dxfId="8227" priority="9167" operator="lessThan">
      <formula>0.7</formula>
    </cfRule>
    <cfRule type="cellIs" dxfId="8226" priority="9168" operator="between">
      <formula>0.7</formula>
      <formula>0.8</formula>
    </cfRule>
  </conditionalFormatting>
  <conditionalFormatting sqref="R1212:R1229">
    <cfRule type="cellIs" dxfId="8225" priority="9165" operator="lessThan">
      <formula>0.7</formula>
    </cfRule>
    <cfRule type="cellIs" dxfId="8224" priority="9166" operator="between">
      <formula>0.7</formula>
      <formula>0.8</formula>
    </cfRule>
  </conditionalFormatting>
  <conditionalFormatting sqref="F1189:F1206">
    <cfRule type="cellIs" dxfId="8223" priority="9163" operator="lessThan">
      <formula>0.7</formula>
    </cfRule>
    <cfRule type="cellIs" dxfId="8222" priority="9164" operator="between">
      <formula>0.7</formula>
      <formula>0.8</formula>
    </cfRule>
  </conditionalFormatting>
  <conditionalFormatting sqref="G1189:G1206">
    <cfRule type="cellIs" dxfId="8221" priority="9161" operator="lessThan">
      <formula>0.7</formula>
    </cfRule>
    <cfRule type="cellIs" dxfId="8220" priority="9162" operator="between">
      <formula>0.7</formula>
      <formula>0.8</formula>
    </cfRule>
  </conditionalFormatting>
  <conditionalFormatting sqref="F1167:F1184">
    <cfRule type="cellIs" dxfId="8219" priority="9155" operator="lessThan">
      <formula>0.7</formula>
    </cfRule>
    <cfRule type="cellIs" dxfId="8218" priority="9156" operator="between">
      <formula>0.7</formula>
      <formula>0.8</formula>
    </cfRule>
  </conditionalFormatting>
  <conditionalFormatting sqref="G1167:G1184">
    <cfRule type="cellIs" dxfId="8217" priority="9153" operator="lessThan">
      <formula>0.7</formula>
    </cfRule>
    <cfRule type="cellIs" dxfId="8216" priority="9154" operator="between">
      <formula>0.7</formula>
      <formula>0.8</formula>
    </cfRule>
  </conditionalFormatting>
  <conditionalFormatting sqref="Q1167:Q1184">
    <cfRule type="cellIs" dxfId="8215" priority="9151" operator="lessThan">
      <formula>0.7</formula>
    </cfRule>
    <cfRule type="cellIs" dxfId="8214" priority="9152" operator="between">
      <formula>0.7</formula>
      <formula>0.8</formula>
    </cfRule>
  </conditionalFormatting>
  <conditionalFormatting sqref="R1167:R1184">
    <cfRule type="cellIs" dxfId="8213" priority="9149" operator="lessThan">
      <formula>0.7</formula>
    </cfRule>
    <cfRule type="cellIs" dxfId="8212" priority="9150" operator="between">
      <formula>0.7</formula>
      <formula>0.8</formula>
    </cfRule>
  </conditionalFormatting>
  <conditionalFormatting sqref="F1144:F1161">
    <cfRule type="cellIs" dxfId="8211" priority="9147" operator="lessThan">
      <formula>0.7</formula>
    </cfRule>
    <cfRule type="cellIs" dxfId="8210" priority="9148" operator="between">
      <formula>0.7</formula>
      <formula>0.8</formula>
    </cfRule>
  </conditionalFormatting>
  <conditionalFormatting sqref="G1144:G1161">
    <cfRule type="cellIs" dxfId="8209" priority="9145" operator="lessThan">
      <formula>0.7</formula>
    </cfRule>
    <cfRule type="cellIs" dxfId="8208" priority="9146" operator="between">
      <formula>0.7</formula>
      <formula>0.8</formula>
    </cfRule>
  </conditionalFormatting>
  <conditionalFormatting sqref="Q1235:Q1252">
    <cfRule type="cellIs" dxfId="8207" priority="9139" operator="lessThan">
      <formula>0.7</formula>
    </cfRule>
    <cfRule type="cellIs" dxfId="8206" priority="9140" operator="between">
      <formula>0.7</formula>
      <formula>0.8</formula>
    </cfRule>
  </conditionalFormatting>
  <conditionalFormatting sqref="R1235:R1252">
    <cfRule type="cellIs" dxfId="8205" priority="9137" operator="lessThan">
      <formula>0.7</formula>
    </cfRule>
    <cfRule type="cellIs" dxfId="8204" priority="9138" operator="between">
      <formula>0.7</formula>
      <formula>0.8</formula>
    </cfRule>
  </conditionalFormatting>
  <conditionalFormatting sqref="F1235:F1252">
    <cfRule type="cellIs" dxfId="8203" priority="9143" operator="lessThan">
      <formula>0.7</formula>
    </cfRule>
    <cfRule type="cellIs" dxfId="8202" priority="9144" operator="between">
      <formula>0.7</formula>
      <formula>0.8</formula>
    </cfRule>
  </conditionalFormatting>
  <conditionalFormatting sqref="G1235:G1252">
    <cfRule type="cellIs" dxfId="8201" priority="9141" operator="lessThan">
      <formula>0.7</formula>
    </cfRule>
    <cfRule type="cellIs" dxfId="8200" priority="9142" operator="between">
      <formula>0.7</formula>
      <formula>0.8</formula>
    </cfRule>
  </conditionalFormatting>
  <conditionalFormatting sqref="F1259:F1276">
    <cfRule type="cellIs" dxfId="8199" priority="9135" operator="lessThan">
      <formula>0.7</formula>
    </cfRule>
    <cfRule type="cellIs" dxfId="8198" priority="9136" operator="between">
      <formula>0.7</formula>
      <formula>0.8</formula>
    </cfRule>
  </conditionalFormatting>
  <conditionalFormatting sqref="G1259:G1276">
    <cfRule type="cellIs" dxfId="8197" priority="9133" operator="lessThan">
      <formula>0.7</formula>
    </cfRule>
    <cfRule type="cellIs" dxfId="8196" priority="9134" operator="between">
      <formula>0.7</formula>
      <formula>0.8</formula>
    </cfRule>
  </conditionalFormatting>
  <conditionalFormatting sqref="Q1259:Q1276">
    <cfRule type="cellIs" dxfId="8195" priority="9131" operator="lessThan">
      <formula>0.7</formula>
    </cfRule>
    <cfRule type="cellIs" dxfId="8194" priority="9132" operator="between">
      <formula>0.7</formula>
      <formula>0.8</formula>
    </cfRule>
  </conditionalFormatting>
  <conditionalFormatting sqref="R1259:R1276">
    <cfRule type="cellIs" dxfId="8193" priority="9129" operator="lessThan">
      <formula>0.7</formula>
    </cfRule>
    <cfRule type="cellIs" dxfId="8192" priority="9130" operator="between">
      <formula>0.7</formula>
      <formula>0.8</formula>
    </cfRule>
  </conditionalFormatting>
  <conditionalFormatting sqref="Q1144:Q1161">
    <cfRule type="cellIs" dxfId="8191" priority="9127" operator="lessThan">
      <formula>0.7</formula>
    </cfRule>
    <cfRule type="cellIs" dxfId="8190" priority="9128" operator="between">
      <formula>0.7</formula>
      <formula>0.8</formula>
    </cfRule>
  </conditionalFormatting>
  <conditionalFormatting sqref="R1144:R1161">
    <cfRule type="cellIs" dxfId="8189" priority="9125" operator="lessThan">
      <formula>0.7</formula>
    </cfRule>
    <cfRule type="cellIs" dxfId="8188" priority="9126" operator="between">
      <formula>0.7</formula>
      <formula>0.8</formula>
    </cfRule>
  </conditionalFormatting>
  <conditionalFormatting sqref="F1122:F1139">
    <cfRule type="cellIs" dxfId="8187" priority="9123" operator="lessThan">
      <formula>0.7</formula>
    </cfRule>
    <cfRule type="cellIs" dxfId="8186" priority="9124" operator="between">
      <formula>0.7</formula>
      <formula>0.8</formula>
    </cfRule>
  </conditionalFormatting>
  <conditionalFormatting sqref="G1122:G1139">
    <cfRule type="cellIs" dxfId="8185" priority="9121" operator="lessThan">
      <formula>0.7</formula>
    </cfRule>
    <cfRule type="cellIs" dxfId="8184" priority="9122" operator="between">
      <formula>0.7</formula>
      <formula>0.8</formula>
    </cfRule>
  </conditionalFormatting>
  <conditionalFormatting sqref="Q1122:Q1139">
    <cfRule type="cellIs" dxfId="8183" priority="9119" operator="lessThan">
      <formula>0.7</formula>
    </cfRule>
    <cfRule type="cellIs" dxfId="8182" priority="9120" operator="between">
      <formula>0.7</formula>
      <formula>0.8</formula>
    </cfRule>
  </conditionalFormatting>
  <conditionalFormatting sqref="R1122:R1139">
    <cfRule type="cellIs" dxfId="8181" priority="9117" operator="lessThan">
      <formula>0.7</formula>
    </cfRule>
    <cfRule type="cellIs" dxfId="8180" priority="9118" operator="between">
      <formula>0.7</formula>
      <formula>0.8</formula>
    </cfRule>
  </conditionalFormatting>
  <conditionalFormatting sqref="F1235:F1252">
    <cfRule type="cellIs" dxfId="8179" priority="9115" operator="lessThan">
      <formula>0.7</formula>
    </cfRule>
    <cfRule type="cellIs" dxfId="8178" priority="9116" operator="between">
      <formula>0.7</formula>
      <formula>0.8</formula>
    </cfRule>
  </conditionalFormatting>
  <conditionalFormatting sqref="G1235:G1252">
    <cfRule type="cellIs" dxfId="8177" priority="9113" operator="lessThan">
      <formula>0.7</formula>
    </cfRule>
    <cfRule type="cellIs" dxfId="8176" priority="9114" operator="between">
      <formula>0.7</formula>
      <formula>0.8</formula>
    </cfRule>
  </conditionalFormatting>
  <conditionalFormatting sqref="Q1212:Q1229">
    <cfRule type="cellIs" dxfId="8175" priority="9103" operator="lessThan">
      <formula>0.7</formula>
    </cfRule>
    <cfRule type="cellIs" dxfId="8174" priority="9104" operator="between">
      <formula>0.7</formula>
      <formula>0.8</formula>
    </cfRule>
  </conditionalFormatting>
  <conditionalFormatting sqref="R1212:R1229">
    <cfRule type="cellIs" dxfId="8173" priority="9101" operator="lessThan">
      <formula>0.7</formula>
    </cfRule>
    <cfRule type="cellIs" dxfId="8172" priority="9102" operator="between">
      <formula>0.7</formula>
      <formula>0.8</formula>
    </cfRule>
  </conditionalFormatting>
  <conditionalFormatting sqref="Q1235:Q1252">
    <cfRule type="cellIs" dxfId="8171" priority="9111" operator="lessThan">
      <formula>0.7</formula>
    </cfRule>
    <cfRule type="cellIs" dxfId="8170" priority="9112" operator="between">
      <formula>0.7</formula>
      <formula>0.8</formula>
    </cfRule>
  </conditionalFormatting>
  <conditionalFormatting sqref="R1235:R1252">
    <cfRule type="cellIs" dxfId="8169" priority="9109" operator="lessThan">
      <formula>0.7</formula>
    </cfRule>
    <cfRule type="cellIs" dxfId="8168" priority="9110" operator="between">
      <formula>0.7</formula>
      <formula>0.8</formula>
    </cfRule>
  </conditionalFormatting>
  <conditionalFormatting sqref="F1212:F1229">
    <cfRule type="cellIs" dxfId="8167" priority="9107" operator="lessThan">
      <formula>0.7</formula>
    </cfRule>
    <cfRule type="cellIs" dxfId="8166" priority="9108" operator="between">
      <formula>0.7</formula>
      <formula>0.8</formula>
    </cfRule>
  </conditionalFormatting>
  <conditionalFormatting sqref="G1212:G1229">
    <cfRule type="cellIs" dxfId="8165" priority="9105" operator="lessThan">
      <formula>0.7</formula>
    </cfRule>
    <cfRule type="cellIs" dxfId="8164" priority="9106" operator="between">
      <formula>0.7</formula>
      <formula>0.8</formula>
    </cfRule>
  </conditionalFormatting>
  <conditionalFormatting sqref="F1190:F1207">
    <cfRule type="cellIs" dxfId="8163" priority="9099" operator="lessThan">
      <formula>0.7</formula>
    </cfRule>
    <cfRule type="cellIs" dxfId="8162" priority="9100" operator="between">
      <formula>0.7</formula>
      <formula>0.8</formula>
    </cfRule>
  </conditionalFormatting>
  <conditionalFormatting sqref="G1190:G1207">
    <cfRule type="cellIs" dxfId="8161" priority="9097" operator="lessThan">
      <formula>0.7</formula>
    </cfRule>
    <cfRule type="cellIs" dxfId="8160" priority="9098" operator="between">
      <formula>0.7</formula>
      <formula>0.8</formula>
    </cfRule>
  </conditionalFormatting>
  <conditionalFormatting sqref="Q1190:Q1207">
    <cfRule type="cellIs" dxfId="8159" priority="9095" operator="lessThan">
      <formula>0.7</formula>
    </cfRule>
    <cfRule type="cellIs" dxfId="8158" priority="9096" operator="between">
      <formula>0.7</formula>
      <formula>0.8</formula>
    </cfRule>
  </conditionalFormatting>
  <conditionalFormatting sqref="R1190:R1207">
    <cfRule type="cellIs" dxfId="8157" priority="9093" operator="lessThan">
      <formula>0.7</formula>
    </cfRule>
    <cfRule type="cellIs" dxfId="8156" priority="9094" operator="between">
      <formula>0.7</formula>
      <formula>0.8</formula>
    </cfRule>
  </conditionalFormatting>
  <conditionalFormatting sqref="F1167:F1184">
    <cfRule type="cellIs" dxfId="8155" priority="9091" operator="lessThan">
      <formula>0.7</formula>
    </cfRule>
    <cfRule type="cellIs" dxfId="8154" priority="9092" operator="between">
      <formula>0.7</formula>
      <formula>0.8</formula>
    </cfRule>
  </conditionalFormatting>
  <conditionalFormatting sqref="G1167:G1184">
    <cfRule type="cellIs" dxfId="8153" priority="9089" operator="lessThan">
      <formula>0.7</formula>
    </cfRule>
    <cfRule type="cellIs" dxfId="8152" priority="9090" operator="between">
      <formula>0.7</formula>
      <formula>0.8</formula>
    </cfRule>
  </conditionalFormatting>
  <conditionalFormatting sqref="Q1258:Q1275">
    <cfRule type="cellIs" dxfId="8151" priority="9083" operator="lessThan">
      <formula>0.7</formula>
    </cfRule>
    <cfRule type="cellIs" dxfId="8150" priority="9084" operator="between">
      <formula>0.7</formula>
      <formula>0.8</formula>
    </cfRule>
  </conditionalFormatting>
  <conditionalFormatting sqref="R1258:R1275">
    <cfRule type="cellIs" dxfId="8149" priority="9081" operator="lessThan">
      <formula>0.7</formula>
    </cfRule>
    <cfRule type="cellIs" dxfId="8148" priority="9082" operator="between">
      <formula>0.7</formula>
      <formula>0.8</formula>
    </cfRule>
  </conditionalFormatting>
  <conditionalFormatting sqref="F1258:F1275">
    <cfRule type="cellIs" dxfId="8147" priority="9087" operator="lessThan">
      <formula>0.7</formula>
    </cfRule>
    <cfRule type="cellIs" dxfId="8146" priority="9088" operator="between">
      <formula>0.7</formula>
      <formula>0.8</formula>
    </cfRule>
  </conditionalFormatting>
  <conditionalFormatting sqref="G1258:G1275">
    <cfRule type="cellIs" dxfId="8145" priority="9085" operator="lessThan">
      <formula>0.7</formula>
    </cfRule>
    <cfRule type="cellIs" dxfId="8144" priority="9086" operator="between">
      <formula>0.7</formula>
      <formula>0.8</formula>
    </cfRule>
  </conditionalFormatting>
  <conditionalFormatting sqref="F1282:F1299">
    <cfRule type="cellIs" dxfId="8143" priority="9079" operator="lessThan">
      <formula>0.7</formula>
    </cfRule>
    <cfRule type="cellIs" dxfId="8142" priority="9080" operator="between">
      <formula>0.7</formula>
      <formula>0.8</formula>
    </cfRule>
  </conditionalFormatting>
  <conditionalFormatting sqref="G1282:G1299">
    <cfRule type="cellIs" dxfId="8141" priority="9077" operator="lessThan">
      <formula>0.7</formula>
    </cfRule>
    <cfRule type="cellIs" dxfId="8140" priority="9078" operator="between">
      <formula>0.7</formula>
      <formula>0.8</formula>
    </cfRule>
  </conditionalFormatting>
  <conditionalFormatting sqref="Q1282:Q1299">
    <cfRule type="cellIs" dxfId="8139" priority="9075" operator="lessThan">
      <formula>0.7</formula>
    </cfRule>
    <cfRule type="cellIs" dxfId="8138" priority="9076" operator="between">
      <formula>0.7</formula>
      <formula>0.8</formula>
    </cfRule>
  </conditionalFormatting>
  <conditionalFormatting sqref="R1282:R1299">
    <cfRule type="cellIs" dxfId="8137" priority="9073" operator="lessThan">
      <formula>0.7</formula>
    </cfRule>
    <cfRule type="cellIs" dxfId="8136" priority="9074" operator="between">
      <formula>0.7</formula>
      <formula>0.8</formula>
    </cfRule>
  </conditionalFormatting>
  <conditionalFormatting sqref="Q1167:Q1184">
    <cfRule type="cellIs" dxfId="8135" priority="9071" operator="lessThan">
      <formula>0.7</formula>
    </cfRule>
    <cfRule type="cellIs" dxfId="8134" priority="9072" operator="between">
      <formula>0.7</formula>
      <formula>0.8</formula>
    </cfRule>
  </conditionalFormatting>
  <conditionalFormatting sqref="R1167:R1184">
    <cfRule type="cellIs" dxfId="8133" priority="9069" operator="lessThan">
      <formula>0.7</formula>
    </cfRule>
    <cfRule type="cellIs" dxfId="8132" priority="9070" operator="between">
      <formula>0.7</formula>
      <formula>0.8</formula>
    </cfRule>
  </conditionalFormatting>
  <conditionalFormatting sqref="F1145:F1162">
    <cfRule type="cellIs" dxfId="8131" priority="9067" operator="lessThan">
      <formula>0.7</formula>
    </cfRule>
    <cfRule type="cellIs" dxfId="8130" priority="9068" operator="between">
      <formula>0.7</formula>
      <formula>0.8</formula>
    </cfRule>
  </conditionalFormatting>
  <conditionalFormatting sqref="G1145:G1162">
    <cfRule type="cellIs" dxfId="8129" priority="9065" operator="lessThan">
      <formula>0.7</formula>
    </cfRule>
    <cfRule type="cellIs" dxfId="8128" priority="9066" operator="between">
      <formula>0.7</formula>
      <formula>0.8</formula>
    </cfRule>
  </conditionalFormatting>
  <conditionalFormatting sqref="Q1145:Q1162">
    <cfRule type="cellIs" dxfId="8127" priority="9063" operator="lessThan">
      <formula>0.7</formula>
    </cfRule>
    <cfRule type="cellIs" dxfId="8126" priority="9064" operator="between">
      <formula>0.7</formula>
      <formula>0.8</formula>
    </cfRule>
  </conditionalFormatting>
  <conditionalFormatting sqref="R1145:R1162">
    <cfRule type="cellIs" dxfId="8125" priority="9061" operator="lessThan">
      <formula>0.7</formula>
    </cfRule>
    <cfRule type="cellIs" dxfId="8124" priority="9062" operator="between">
      <formula>0.7</formula>
      <formula>0.8</formula>
    </cfRule>
  </conditionalFormatting>
  <conditionalFormatting sqref="F1122:F1139">
    <cfRule type="cellIs" dxfId="8123" priority="9059" operator="lessThan">
      <formula>0.7</formula>
    </cfRule>
    <cfRule type="cellIs" dxfId="8122" priority="9060" operator="between">
      <formula>0.7</formula>
      <formula>0.8</formula>
    </cfRule>
  </conditionalFormatting>
  <conditionalFormatting sqref="G1122:G1139">
    <cfRule type="cellIs" dxfId="8121" priority="9057" operator="lessThan">
      <formula>0.7</formula>
    </cfRule>
    <cfRule type="cellIs" dxfId="8120" priority="9058" operator="between">
      <formula>0.7</formula>
      <formula>0.8</formula>
    </cfRule>
  </conditionalFormatting>
  <conditionalFormatting sqref="Q1122:Q1139">
    <cfRule type="cellIs" dxfId="8119" priority="9055" operator="lessThan">
      <formula>0.7</formula>
    </cfRule>
    <cfRule type="cellIs" dxfId="8118" priority="9056" operator="between">
      <formula>0.7</formula>
      <formula>0.8</formula>
    </cfRule>
  </conditionalFormatting>
  <conditionalFormatting sqref="R1122:R1139">
    <cfRule type="cellIs" dxfId="8117" priority="9053" operator="lessThan">
      <formula>0.7</formula>
    </cfRule>
    <cfRule type="cellIs" dxfId="8116" priority="9054" operator="between">
      <formula>0.7</formula>
      <formula>0.8</formula>
    </cfRule>
  </conditionalFormatting>
  <conditionalFormatting sqref="F1305:F1322">
    <cfRule type="cellIs" dxfId="8115" priority="9051" operator="lessThan">
      <formula>0.7</formula>
    </cfRule>
    <cfRule type="cellIs" dxfId="8114" priority="9052" operator="between">
      <formula>0.7</formula>
      <formula>0.8</formula>
    </cfRule>
  </conditionalFormatting>
  <conditionalFormatting sqref="G1305:G1322">
    <cfRule type="cellIs" dxfId="8113" priority="9049" operator="lessThan">
      <formula>0.7</formula>
    </cfRule>
    <cfRule type="cellIs" dxfId="8112" priority="9050" operator="between">
      <formula>0.7</formula>
      <formula>0.8</formula>
    </cfRule>
  </conditionalFormatting>
  <conditionalFormatting sqref="Q1305:Q1322">
    <cfRule type="cellIs" dxfId="8111" priority="9047" operator="lessThan">
      <formula>0.7</formula>
    </cfRule>
    <cfRule type="cellIs" dxfId="8110" priority="9048" operator="between">
      <formula>0.7</formula>
      <formula>0.8</formula>
    </cfRule>
  </conditionalFormatting>
  <conditionalFormatting sqref="R1305:R1322">
    <cfRule type="cellIs" dxfId="8109" priority="9045" operator="lessThan">
      <formula>0.7</formula>
    </cfRule>
    <cfRule type="cellIs" dxfId="8108" priority="9046" operator="between">
      <formula>0.7</formula>
      <formula>0.8</formula>
    </cfRule>
  </conditionalFormatting>
  <conditionalFormatting sqref="Q1305:Q1322">
    <cfRule type="cellIs" dxfId="8107" priority="9043" operator="lessThan">
      <formula>0.7</formula>
    </cfRule>
    <cfRule type="cellIs" dxfId="8106" priority="9044" operator="between">
      <formula>0.7</formula>
      <formula>0.8</formula>
    </cfRule>
  </conditionalFormatting>
  <conditionalFormatting sqref="R1305:R1322">
    <cfRule type="cellIs" dxfId="8105" priority="9041" operator="lessThan">
      <formula>0.7</formula>
    </cfRule>
    <cfRule type="cellIs" dxfId="8104" priority="9042" operator="between">
      <formula>0.7</formula>
      <formula>0.8</formula>
    </cfRule>
  </conditionalFormatting>
  <conditionalFormatting sqref="Q1098:Q1115">
    <cfRule type="cellIs" dxfId="8103" priority="9039" operator="lessThan">
      <formula>0.7</formula>
    </cfRule>
    <cfRule type="cellIs" dxfId="8102" priority="9040" operator="between">
      <formula>0.7</formula>
      <formula>0.8</formula>
    </cfRule>
  </conditionalFormatting>
  <conditionalFormatting sqref="R1098:R1115">
    <cfRule type="cellIs" dxfId="8101" priority="9037" operator="lessThan">
      <formula>0.7</formula>
    </cfRule>
    <cfRule type="cellIs" dxfId="8100" priority="9038" operator="between">
      <formula>0.7</formula>
      <formula>0.8</formula>
    </cfRule>
  </conditionalFormatting>
  <conditionalFormatting sqref="Q1099:Q1116">
    <cfRule type="cellIs" dxfId="8099" priority="9035" operator="lessThan">
      <formula>0.7</formula>
    </cfRule>
    <cfRule type="cellIs" dxfId="8098" priority="9036" operator="between">
      <formula>0.7</formula>
      <formula>0.8</formula>
    </cfRule>
  </conditionalFormatting>
  <conditionalFormatting sqref="R1099:R1116">
    <cfRule type="cellIs" dxfId="8097" priority="9033" operator="lessThan">
      <formula>0.7</formula>
    </cfRule>
    <cfRule type="cellIs" dxfId="8096" priority="9034" operator="between">
      <formula>0.7</formula>
      <formula>0.8</formula>
    </cfRule>
  </conditionalFormatting>
  <conditionalFormatting sqref="F1099:F1116">
    <cfRule type="cellIs" dxfId="8095" priority="9031" operator="lessThan">
      <formula>0.7</formula>
    </cfRule>
    <cfRule type="cellIs" dxfId="8094" priority="9032" operator="between">
      <formula>0.7</formula>
      <formula>0.8</formula>
    </cfRule>
  </conditionalFormatting>
  <conditionalFormatting sqref="G1099:G1116">
    <cfRule type="cellIs" dxfId="8093" priority="9029" operator="lessThan">
      <formula>0.7</formula>
    </cfRule>
    <cfRule type="cellIs" dxfId="8092" priority="9030" operator="between">
      <formula>0.7</formula>
      <formula>0.8</formula>
    </cfRule>
  </conditionalFormatting>
  <conditionalFormatting sqref="F1099:F1116">
    <cfRule type="cellIs" dxfId="8091" priority="9027" operator="lessThan">
      <formula>0.7</formula>
    </cfRule>
    <cfRule type="cellIs" dxfId="8090" priority="9028" operator="between">
      <formula>0.7</formula>
      <formula>0.8</formula>
    </cfRule>
  </conditionalFormatting>
  <conditionalFormatting sqref="G1099:G1116">
    <cfRule type="cellIs" dxfId="8089" priority="9025" operator="lessThan">
      <formula>0.7</formula>
    </cfRule>
    <cfRule type="cellIs" dxfId="8088" priority="9026" operator="between">
      <formula>0.7</formula>
      <formula>0.8</formula>
    </cfRule>
  </conditionalFormatting>
  <conditionalFormatting sqref="F1328:F1345">
    <cfRule type="cellIs" dxfId="8087" priority="9019" operator="lessThan">
      <formula>0.7</formula>
    </cfRule>
    <cfRule type="cellIs" dxfId="8086" priority="9020" operator="between">
      <formula>0.7</formula>
      <formula>0.8</formula>
    </cfRule>
  </conditionalFormatting>
  <conditionalFormatting sqref="G1328:G1345">
    <cfRule type="cellIs" dxfId="8085" priority="9017" operator="lessThan">
      <formula>0.7</formula>
    </cfRule>
    <cfRule type="cellIs" dxfId="8084" priority="9018" operator="between">
      <formula>0.7</formula>
      <formula>0.8</formula>
    </cfRule>
  </conditionalFormatting>
  <conditionalFormatting sqref="F1328:F1345">
    <cfRule type="cellIs" dxfId="8083" priority="9023" operator="lessThan">
      <formula>0.7</formula>
    </cfRule>
    <cfRule type="cellIs" dxfId="8082" priority="9024" operator="between">
      <formula>0.7</formula>
      <formula>0.8</formula>
    </cfRule>
  </conditionalFormatting>
  <conditionalFormatting sqref="G1328:G1345">
    <cfRule type="cellIs" dxfId="8081" priority="9021" operator="lessThan">
      <formula>0.7</formula>
    </cfRule>
    <cfRule type="cellIs" dxfId="8080" priority="9022" operator="between">
      <formula>0.7</formula>
      <formula>0.8</formula>
    </cfRule>
  </conditionalFormatting>
  <conditionalFormatting sqref="Q1328:Q1345">
    <cfRule type="cellIs" dxfId="8079" priority="9015" operator="lessThan">
      <formula>0.7</formula>
    </cfRule>
    <cfRule type="cellIs" dxfId="8078" priority="9016" operator="between">
      <formula>0.7</formula>
      <formula>0.8</formula>
    </cfRule>
  </conditionalFormatting>
  <conditionalFormatting sqref="R1328:R1345">
    <cfRule type="cellIs" dxfId="8077" priority="9013" operator="lessThan">
      <formula>0.7</formula>
    </cfRule>
    <cfRule type="cellIs" dxfId="8076" priority="9014" operator="between">
      <formula>0.7</formula>
      <formula>0.8</formula>
    </cfRule>
  </conditionalFormatting>
  <conditionalFormatting sqref="Q1328:Q1345">
    <cfRule type="cellIs" dxfId="8075" priority="9011" operator="lessThan">
      <formula>0.7</formula>
    </cfRule>
    <cfRule type="cellIs" dxfId="8074" priority="9012" operator="between">
      <formula>0.7</formula>
      <formula>0.8</formula>
    </cfRule>
  </conditionalFormatting>
  <conditionalFormatting sqref="R1328:R1345">
    <cfRule type="cellIs" dxfId="8073" priority="9009" operator="lessThan">
      <formula>0.7</formula>
    </cfRule>
    <cfRule type="cellIs" dxfId="8072" priority="9010" operator="between">
      <formula>0.7</formula>
      <formula>0.8</formula>
    </cfRule>
  </conditionalFormatting>
  <conditionalFormatting sqref="Q1328:Q1345">
    <cfRule type="cellIs" dxfId="8071" priority="9007" operator="lessThan">
      <formula>0.7</formula>
    </cfRule>
    <cfRule type="cellIs" dxfId="8070" priority="9008" operator="between">
      <formula>0.7</formula>
      <formula>0.8</formula>
    </cfRule>
  </conditionalFormatting>
  <conditionalFormatting sqref="R1328:R1345">
    <cfRule type="cellIs" dxfId="8069" priority="9005" operator="lessThan">
      <formula>0.7</formula>
    </cfRule>
    <cfRule type="cellIs" dxfId="8068" priority="9006" operator="between">
      <formula>0.7</formula>
      <formula>0.8</formula>
    </cfRule>
  </conditionalFormatting>
  <conditionalFormatting sqref="Q1328:Q1345">
    <cfRule type="cellIs" dxfId="8067" priority="9003" operator="lessThan">
      <formula>0.7</formula>
    </cfRule>
    <cfRule type="cellIs" dxfId="8066" priority="9004" operator="between">
      <formula>0.7</formula>
      <formula>0.8</formula>
    </cfRule>
  </conditionalFormatting>
  <conditionalFormatting sqref="R1328:R1345">
    <cfRule type="cellIs" dxfId="8065" priority="9001" operator="lessThan">
      <formula>0.7</formula>
    </cfRule>
    <cfRule type="cellIs" dxfId="8064" priority="9002" operator="between">
      <formula>0.7</formula>
      <formula>0.8</formula>
    </cfRule>
  </conditionalFormatting>
  <conditionalFormatting sqref="Q1075:Q1092">
    <cfRule type="cellIs" dxfId="8063" priority="8999" operator="lessThan">
      <formula>0.7</formula>
    </cfRule>
    <cfRule type="cellIs" dxfId="8062" priority="9000" operator="between">
      <formula>0.7</formula>
      <formula>0.8</formula>
    </cfRule>
  </conditionalFormatting>
  <conditionalFormatting sqref="R1075:R1092">
    <cfRule type="cellIs" dxfId="8061" priority="8997" operator="lessThan">
      <formula>0.7</formula>
    </cfRule>
    <cfRule type="cellIs" dxfId="8060" priority="8998" operator="between">
      <formula>0.7</formula>
      <formula>0.8</formula>
    </cfRule>
  </conditionalFormatting>
  <conditionalFormatting sqref="Q1076:Q1093">
    <cfRule type="cellIs" dxfId="8059" priority="8995" operator="lessThan">
      <formula>0.7</formula>
    </cfRule>
    <cfRule type="cellIs" dxfId="8058" priority="8996" operator="between">
      <formula>0.7</formula>
      <formula>0.8</formula>
    </cfRule>
  </conditionalFormatting>
  <conditionalFormatting sqref="R1076:R1093">
    <cfRule type="cellIs" dxfId="8057" priority="8993" operator="lessThan">
      <formula>0.7</formula>
    </cfRule>
    <cfRule type="cellIs" dxfId="8056" priority="8994" operator="between">
      <formula>0.7</formula>
      <formula>0.8</formula>
    </cfRule>
  </conditionalFormatting>
  <conditionalFormatting sqref="Q1076:Q1093">
    <cfRule type="cellIs" dxfId="8055" priority="8991" operator="lessThan">
      <formula>0.7</formula>
    </cfRule>
    <cfRule type="cellIs" dxfId="8054" priority="8992" operator="between">
      <formula>0.7</formula>
      <formula>0.8</formula>
    </cfRule>
  </conditionalFormatting>
  <conditionalFormatting sqref="R1076:R1093">
    <cfRule type="cellIs" dxfId="8053" priority="8989" operator="lessThan">
      <formula>0.7</formula>
    </cfRule>
    <cfRule type="cellIs" dxfId="8052" priority="8990" operator="between">
      <formula>0.7</formula>
      <formula>0.8</formula>
    </cfRule>
  </conditionalFormatting>
  <conditionalFormatting sqref="Q1076:Q1093">
    <cfRule type="cellIs" dxfId="8051" priority="8987" operator="lessThan">
      <formula>0.7</formula>
    </cfRule>
    <cfRule type="cellIs" dxfId="8050" priority="8988" operator="between">
      <formula>0.7</formula>
      <formula>0.8</formula>
    </cfRule>
  </conditionalFormatting>
  <conditionalFormatting sqref="R1076:R1093">
    <cfRule type="cellIs" dxfId="8049" priority="8985" operator="lessThan">
      <formula>0.7</formula>
    </cfRule>
    <cfRule type="cellIs" dxfId="8048" priority="8986" operator="between">
      <formula>0.7</formula>
      <formula>0.8</formula>
    </cfRule>
  </conditionalFormatting>
  <conditionalFormatting sqref="F1052:F1069">
    <cfRule type="cellIs" dxfId="8047" priority="8979" operator="lessThan">
      <formula>0.7</formula>
    </cfRule>
    <cfRule type="cellIs" dxfId="8046" priority="8980" operator="between">
      <formula>0.7</formula>
      <formula>0.8</formula>
    </cfRule>
  </conditionalFormatting>
  <conditionalFormatting sqref="G1049:G1069">
    <cfRule type="cellIs" dxfId="8045" priority="8977" operator="lessThan">
      <formula>0.7</formula>
    </cfRule>
    <cfRule type="cellIs" dxfId="8044" priority="8978" operator="between">
      <formula>0.7</formula>
      <formula>0.8</formula>
    </cfRule>
  </conditionalFormatting>
  <conditionalFormatting sqref="F1049:F1069">
    <cfRule type="cellIs" dxfId="8043" priority="8983" operator="lessThan">
      <formula>0.7</formula>
    </cfRule>
    <cfRule type="cellIs" dxfId="8042" priority="8984" operator="between">
      <formula>0.7</formula>
      <formula>0.8</formula>
    </cfRule>
  </conditionalFormatting>
  <conditionalFormatting sqref="G1049:G1069">
    <cfRule type="cellIs" dxfId="8041" priority="8981" operator="lessThan">
      <formula>0.7</formula>
    </cfRule>
    <cfRule type="cellIs" dxfId="8040" priority="8982" operator="between">
      <formula>0.7</formula>
      <formula>0.8</formula>
    </cfRule>
  </conditionalFormatting>
  <conditionalFormatting sqref="Q1052:Q1069">
    <cfRule type="cellIs" dxfId="8039" priority="8971" operator="lessThan">
      <formula>0.7</formula>
    </cfRule>
    <cfRule type="cellIs" dxfId="8038" priority="8972" operator="between">
      <formula>0.7</formula>
      <formula>0.8</formula>
    </cfRule>
  </conditionalFormatting>
  <conditionalFormatting sqref="R1049:R1069">
    <cfRule type="cellIs" dxfId="8037" priority="8969" operator="lessThan">
      <formula>0.7</formula>
    </cfRule>
    <cfRule type="cellIs" dxfId="8036" priority="8970" operator="between">
      <formula>0.7</formula>
      <formula>0.8</formula>
    </cfRule>
  </conditionalFormatting>
  <conditionalFormatting sqref="Q1049:Q1069">
    <cfRule type="cellIs" dxfId="8035" priority="8975" operator="lessThan">
      <formula>0.7</formula>
    </cfRule>
    <cfRule type="cellIs" dxfId="8034" priority="8976" operator="between">
      <formula>0.7</formula>
      <formula>0.8</formula>
    </cfRule>
  </conditionalFormatting>
  <conditionalFormatting sqref="R1049:R1069">
    <cfRule type="cellIs" dxfId="8033" priority="8973" operator="lessThan">
      <formula>0.7</formula>
    </cfRule>
    <cfRule type="cellIs" dxfId="8032" priority="8974" operator="between">
      <formula>0.7</formula>
      <formula>0.8</formula>
    </cfRule>
  </conditionalFormatting>
  <conditionalFormatting sqref="G1027:G1047">
    <cfRule type="cellIs" dxfId="8031" priority="8961" operator="lessThan">
      <formula>0.7</formula>
    </cfRule>
    <cfRule type="cellIs" dxfId="8030" priority="8962" operator="between">
      <formula>0.7</formula>
      <formula>0.8</formula>
    </cfRule>
  </conditionalFormatting>
  <conditionalFormatting sqref="F1030:F1047">
    <cfRule type="cellIs" dxfId="8029" priority="8963" operator="lessThan">
      <formula>0.7</formula>
    </cfRule>
    <cfRule type="cellIs" dxfId="8028" priority="8964" operator="between">
      <formula>0.7</formula>
      <formula>0.8</formula>
    </cfRule>
  </conditionalFormatting>
  <conditionalFormatting sqref="R1027:R1047">
    <cfRule type="cellIs" dxfId="8027" priority="8953" operator="lessThan">
      <formula>0.7</formula>
    </cfRule>
    <cfRule type="cellIs" dxfId="8026" priority="8954" operator="between">
      <formula>0.7</formula>
      <formula>0.8</formula>
    </cfRule>
  </conditionalFormatting>
  <conditionalFormatting sqref="F1027:F1047">
    <cfRule type="cellIs" dxfId="8025" priority="8967" operator="lessThan">
      <formula>0.7</formula>
    </cfRule>
    <cfRule type="cellIs" dxfId="8024" priority="8968" operator="between">
      <formula>0.7</formula>
      <formula>0.8</formula>
    </cfRule>
  </conditionalFormatting>
  <conditionalFormatting sqref="G1027:G1047">
    <cfRule type="cellIs" dxfId="8023" priority="8965" operator="lessThan">
      <formula>0.7</formula>
    </cfRule>
    <cfRule type="cellIs" dxfId="8022" priority="8966" operator="between">
      <formula>0.7</formula>
      <formula>0.8</formula>
    </cfRule>
  </conditionalFormatting>
  <conditionalFormatting sqref="Q1030:Q1047">
    <cfRule type="cellIs" dxfId="8021" priority="8955" operator="lessThan">
      <formula>0.7</formula>
    </cfRule>
    <cfRule type="cellIs" dxfId="8020" priority="8956" operator="between">
      <formula>0.7</formula>
      <formula>0.8</formula>
    </cfRule>
  </conditionalFormatting>
  <conditionalFormatting sqref="Q1027:Q1047">
    <cfRule type="cellIs" dxfId="8019" priority="8959" operator="lessThan">
      <formula>0.7</formula>
    </cfRule>
    <cfRule type="cellIs" dxfId="8018" priority="8960" operator="between">
      <formula>0.7</formula>
      <formula>0.8</formula>
    </cfRule>
  </conditionalFormatting>
  <conditionalFormatting sqref="R1027:R1047">
    <cfRule type="cellIs" dxfId="8017" priority="8957" operator="lessThan">
      <formula>0.7</formula>
    </cfRule>
    <cfRule type="cellIs" dxfId="8016" priority="8958" operator="between">
      <formula>0.7</formula>
      <formula>0.8</formula>
    </cfRule>
  </conditionalFormatting>
  <conditionalFormatting sqref="G1005:G1025">
    <cfRule type="cellIs" dxfId="8015" priority="8945" operator="lessThan">
      <formula>0.7</formula>
    </cfRule>
    <cfRule type="cellIs" dxfId="8014" priority="8946" operator="between">
      <formula>0.7</formula>
      <formula>0.8</formula>
    </cfRule>
  </conditionalFormatting>
  <conditionalFormatting sqref="F1008:F1025">
    <cfRule type="cellIs" dxfId="8013" priority="8947" operator="lessThan">
      <formula>0.7</formula>
    </cfRule>
    <cfRule type="cellIs" dxfId="8012" priority="8948" operator="between">
      <formula>0.7</formula>
      <formula>0.8</formula>
    </cfRule>
  </conditionalFormatting>
  <conditionalFormatting sqref="F1005:F1025">
    <cfRule type="cellIs" dxfId="8011" priority="8951" operator="lessThan">
      <formula>0.7</formula>
    </cfRule>
    <cfRule type="cellIs" dxfId="8010" priority="8952" operator="between">
      <formula>0.7</formula>
      <formula>0.8</formula>
    </cfRule>
  </conditionalFormatting>
  <conditionalFormatting sqref="G1005:G1025">
    <cfRule type="cellIs" dxfId="8009" priority="8949" operator="lessThan">
      <formula>0.7</formula>
    </cfRule>
    <cfRule type="cellIs" dxfId="8008" priority="8950" operator="between">
      <formula>0.7</formula>
      <formula>0.8</formula>
    </cfRule>
  </conditionalFormatting>
  <conditionalFormatting sqref="R1005:R1025">
    <cfRule type="cellIs" dxfId="8007" priority="8937" operator="lessThan">
      <formula>0.7</formula>
    </cfRule>
    <cfRule type="cellIs" dxfId="8006" priority="8938" operator="between">
      <formula>0.7</formula>
      <formula>0.8</formula>
    </cfRule>
  </conditionalFormatting>
  <conditionalFormatting sqref="Q1008:Q1025">
    <cfRule type="cellIs" dxfId="8005" priority="8939" operator="lessThan">
      <formula>0.7</formula>
    </cfRule>
    <cfRule type="cellIs" dxfId="8004" priority="8940" operator="between">
      <formula>0.7</formula>
      <formula>0.8</formula>
    </cfRule>
  </conditionalFormatting>
  <conditionalFormatting sqref="Q1005:Q1025">
    <cfRule type="cellIs" dxfId="8003" priority="8943" operator="lessThan">
      <formula>0.7</formula>
    </cfRule>
    <cfRule type="cellIs" dxfId="8002" priority="8944" operator="between">
      <formula>0.7</formula>
      <formula>0.8</formula>
    </cfRule>
  </conditionalFormatting>
  <conditionalFormatting sqref="R1005:R1025">
    <cfRule type="cellIs" dxfId="8001" priority="8941" operator="lessThan">
      <formula>0.7</formula>
    </cfRule>
    <cfRule type="cellIs" dxfId="8000" priority="8942" operator="between">
      <formula>0.7</formula>
      <formula>0.8</formula>
    </cfRule>
  </conditionalFormatting>
  <conditionalFormatting sqref="G982:G1002">
    <cfRule type="cellIs" dxfId="7999" priority="8929" operator="lessThan">
      <formula>0.7</formula>
    </cfRule>
    <cfRule type="cellIs" dxfId="7998" priority="8930" operator="between">
      <formula>0.7</formula>
      <formula>0.8</formula>
    </cfRule>
  </conditionalFormatting>
  <conditionalFormatting sqref="F985:F1002">
    <cfRule type="cellIs" dxfId="7997" priority="8931" operator="lessThan">
      <formula>0.7</formula>
    </cfRule>
    <cfRule type="cellIs" dxfId="7996" priority="8932" operator="between">
      <formula>0.7</formula>
      <formula>0.8</formula>
    </cfRule>
  </conditionalFormatting>
  <conditionalFormatting sqref="F982:F1002">
    <cfRule type="cellIs" dxfId="7995" priority="8935" operator="lessThan">
      <formula>0.7</formula>
    </cfRule>
    <cfRule type="cellIs" dxfId="7994" priority="8936" operator="between">
      <formula>0.7</formula>
      <formula>0.8</formula>
    </cfRule>
  </conditionalFormatting>
  <conditionalFormatting sqref="G982:G1002">
    <cfRule type="cellIs" dxfId="7993" priority="8933" operator="lessThan">
      <formula>0.7</formula>
    </cfRule>
    <cfRule type="cellIs" dxfId="7992" priority="8934" operator="between">
      <formula>0.7</formula>
      <formula>0.8</formula>
    </cfRule>
  </conditionalFormatting>
  <conditionalFormatting sqref="R982:R1002">
    <cfRule type="cellIs" dxfId="7991" priority="8921" operator="lessThan">
      <formula>0.7</formula>
    </cfRule>
    <cfRule type="cellIs" dxfId="7990" priority="8922" operator="between">
      <formula>0.7</formula>
      <formula>0.8</formula>
    </cfRule>
  </conditionalFormatting>
  <conditionalFormatting sqref="Q985:Q1002">
    <cfRule type="cellIs" dxfId="7989" priority="8923" operator="lessThan">
      <formula>0.7</formula>
    </cfRule>
    <cfRule type="cellIs" dxfId="7988" priority="8924" operator="between">
      <formula>0.7</formula>
      <formula>0.8</formula>
    </cfRule>
  </conditionalFormatting>
  <conditionalFormatting sqref="Q982:Q1002">
    <cfRule type="cellIs" dxfId="7987" priority="8927" operator="lessThan">
      <formula>0.7</formula>
    </cfRule>
    <cfRule type="cellIs" dxfId="7986" priority="8928" operator="between">
      <formula>0.7</formula>
      <formula>0.8</formula>
    </cfRule>
  </conditionalFormatting>
  <conditionalFormatting sqref="R982:R1002">
    <cfRule type="cellIs" dxfId="7985" priority="8925" operator="lessThan">
      <formula>0.7</formula>
    </cfRule>
    <cfRule type="cellIs" dxfId="7984" priority="8926" operator="between">
      <formula>0.7</formula>
      <formula>0.8</formula>
    </cfRule>
  </conditionalFormatting>
  <conditionalFormatting sqref="Q1351:Q1368">
    <cfRule type="cellIs" dxfId="7983" priority="8919" operator="lessThan">
      <formula>0.7</formula>
    </cfRule>
    <cfRule type="cellIs" dxfId="7982" priority="8920" operator="between">
      <formula>0.7</formula>
      <formula>0.8</formula>
    </cfRule>
  </conditionalFormatting>
  <conditionalFormatting sqref="R1351:R1368">
    <cfRule type="cellIs" dxfId="7981" priority="8917" operator="lessThan">
      <formula>0.7</formula>
    </cfRule>
    <cfRule type="cellIs" dxfId="7980" priority="8918" operator="between">
      <formula>0.7</formula>
      <formula>0.8</formula>
    </cfRule>
  </conditionalFormatting>
  <conditionalFormatting sqref="Q1351:Q1368">
    <cfRule type="cellIs" dxfId="7979" priority="8915" operator="lessThan">
      <formula>0.7</formula>
    </cfRule>
    <cfRule type="cellIs" dxfId="7978" priority="8916" operator="between">
      <formula>0.7</formula>
      <formula>0.8</formula>
    </cfRule>
  </conditionalFormatting>
  <conditionalFormatting sqref="R1351:R1368">
    <cfRule type="cellIs" dxfId="7977" priority="8913" operator="lessThan">
      <formula>0.7</formula>
    </cfRule>
    <cfRule type="cellIs" dxfId="7976" priority="8914" operator="between">
      <formula>0.7</formula>
      <formula>0.8</formula>
    </cfRule>
  </conditionalFormatting>
  <conditionalFormatting sqref="Q1351:Q1368">
    <cfRule type="cellIs" dxfId="7975" priority="8911" operator="lessThan">
      <formula>0.7</formula>
    </cfRule>
    <cfRule type="cellIs" dxfId="7974" priority="8912" operator="between">
      <formula>0.7</formula>
      <formula>0.8</formula>
    </cfRule>
  </conditionalFormatting>
  <conditionalFormatting sqref="R1351:R1368">
    <cfRule type="cellIs" dxfId="7973" priority="8909" operator="lessThan">
      <formula>0.7</formula>
    </cfRule>
    <cfRule type="cellIs" dxfId="7972" priority="8910" operator="between">
      <formula>0.7</formula>
      <formula>0.8</formula>
    </cfRule>
  </conditionalFormatting>
  <conditionalFormatting sqref="Q1351:Q1368">
    <cfRule type="cellIs" dxfId="7971" priority="8907" operator="lessThan">
      <formula>0.7</formula>
    </cfRule>
    <cfRule type="cellIs" dxfId="7970" priority="8908" operator="between">
      <formula>0.7</formula>
      <formula>0.8</formula>
    </cfRule>
  </conditionalFormatting>
  <conditionalFormatting sqref="R1351:R1368">
    <cfRule type="cellIs" dxfId="7969" priority="8905" operator="lessThan">
      <formula>0.7</formula>
    </cfRule>
    <cfRule type="cellIs" dxfId="7968" priority="8906" operator="between">
      <formula>0.7</formula>
      <formula>0.8</formula>
    </cfRule>
  </conditionalFormatting>
  <conditionalFormatting sqref="G1348:G1368">
    <cfRule type="cellIs" dxfId="7967" priority="8897" operator="lessThan">
      <formula>0.7</formula>
    </cfRule>
    <cfRule type="cellIs" dxfId="7966" priority="8898" operator="between">
      <formula>0.7</formula>
      <formula>0.8</formula>
    </cfRule>
  </conditionalFormatting>
  <conditionalFormatting sqref="F1351:F1368">
    <cfRule type="cellIs" dxfId="7965" priority="8899" operator="lessThan">
      <formula>0.7</formula>
    </cfRule>
    <cfRule type="cellIs" dxfId="7964" priority="8900" operator="between">
      <formula>0.7</formula>
      <formula>0.8</formula>
    </cfRule>
  </conditionalFormatting>
  <conditionalFormatting sqref="F1348:F1368">
    <cfRule type="cellIs" dxfId="7963" priority="8903" operator="lessThan">
      <formula>0.7</formula>
    </cfRule>
    <cfRule type="cellIs" dxfId="7962" priority="8904" operator="between">
      <formula>0.7</formula>
      <formula>0.8</formula>
    </cfRule>
  </conditionalFormatting>
  <conditionalFormatting sqref="G1348:G1368">
    <cfRule type="cellIs" dxfId="7961" priority="8901" operator="lessThan">
      <formula>0.7</formula>
    </cfRule>
    <cfRule type="cellIs" dxfId="7960" priority="8902" operator="between">
      <formula>0.7</formula>
      <formula>0.8</formula>
    </cfRule>
  </conditionalFormatting>
  <conditionalFormatting sqref="G963:G980">
    <cfRule type="cellIs" dxfId="7959" priority="8893" operator="lessThan">
      <formula>0.7</formula>
    </cfRule>
    <cfRule type="cellIs" dxfId="7958" priority="8894" operator="between">
      <formula>0.7</formula>
      <formula>0.8</formula>
    </cfRule>
  </conditionalFormatting>
  <conditionalFormatting sqref="G963:G980">
    <cfRule type="cellIs" dxfId="7957" priority="8895" operator="lessThan">
      <formula>0.7</formula>
    </cfRule>
    <cfRule type="cellIs" dxfId="7956" priority="8896" operator="between">
      <formula>0.7</formula>
      <formula>0.8</formula>
    </cfRule>
  </conditionalFormatting>
  <conditionalFormatting sqref="F1374:F1391">
    <cfRule type="cellIs" dxfId="7955" priority="8887" operator="lessThan">
      <formula>0.7</formula>
    </cfRule>
    <cfRule type="cellIs" dxfId="7954" priority="8888" operator="between">
      <formula>0.7</formula>
      <formula>0.8</formula>
    </cfRule>
  </conditionalFormatting>
  <conditionalFormatting sqref="G1374:G1391">
    <cfRule type="cellIs" dxfId="7953" priority="8885" operator="lessThan">
      <formula>0.7</formula>
    </cfRule>
    <cfRule type="cellIs" dxfId="7952" priority="8886" operator="between">
      <formula>0.7</formula>
      <formula>0.8</formula>
    </cfRule>
  </conditionalFormatting>
  <conditionalFormatting sqref="F1374:F1391">
    <cfRule type="cellIs" dxfId="7951" priority="8891" operator="lessThan">
      <formula>0.7</formula>
    </cfRule>
    <cfRule type="cellIs" dxfId="7950" priority="8892" operator="between">
      <formula>0.7</formula>
      <formula>0.8</formula>
    </cfRule>
  </conditionalFormatting>
  <conditionalFormatting sqref="G1374:G1391">
    <cfRule type="cellIs" dxfId="7949" priority="8889" operator="lessThan">
      <formula>0.7</formula>
    </cfRule>
    <cfRule type="cellIs" dxfId="7948" priority="8890" operator="between">
      <formula>0.7</formula>
      <formula>0.8</formula>
    </cfRule>
  </conditionalFormatting>
  <conditionalFormatting sqref="Q1374:Q1391">
    <cfRule type="cellIs" dxfId="7947" priority="8879" operator="lessThan">
      <formula>0.7</formula>
    </cfRule>
    <cfRule type="cellIs" dxfId="7946" priority="8880" operator="between">
      <formula>0.7</formula>
      <formula>0.8</formula>
    </cfRule>
  </conditionalFormatting>
  <conditionalFormatting sqref="R1374:R1391">
    <cfRule type="cellIs" dxfId="7945" priority="8877" operator="lessThan">
      <formula>0.7</formula>
    </cfRule>
    <cfRule type="cellIs" dxfId="7944" priority="8878" operator="between">
      <formula>0.7</formula>
      <formula>0.8</formula>
    </cfRule>
  </conditionalFormatting>
  <conditionalFormatting sqref="Q1374:Q1391">
    <cfRule type="cellIs" dxfId="7943" priority="8883" operator="lessThan">
      <formula>0.7</formula>
    </cfRule>
    <cfRule type="cellIs" dxfId="7942" priority="8884" operator="between">
      <formula>0.7</formula>
      <formula>0.8</formula>
    </cfRule>
  </conditionalFormatting>
  <conditionalFormatting sqref="R1374:R1391">
    <cfRule type="cellIs" dxfId="7941" priority="8881" operator="lessThan">
      <formula>0.7</formula>
    </cfRule>
    <cfRule type="cellIs" dxfId="7940" priority="8882" operator="between">
      <formula>0.7</formula>
      <formula>0.8</formula>
    </cfRule>
  </conditionalFormatting>
  <conditionalFormatting sqref="Q963:Q980">
    <cfRule type="cellIs" dxfId="7939" priority="8871" operator="lessThan">
      <formula>0.7</formula>
    </cfRule>
    <cfRule type="cellIs" dxfId="7938" priority="8872" operator="between">
      <formula>0.7</formula>
      <formula>0.8</formula>
    </cfRule>
  </conditionalFormatting>
  <conditionalFormatting sqref="R963:R980">
    <cfRule type="cellIs" dxfId="7937" priority="8869" operator="lessThan">
      <formula>0.7</formula>
    </cfRule>
    <cfRule type="cellIs" dxfId="7936" priority="8870" operator="between">
      <formula>0.7</formula>
      <formula>0.8</formula>
    </cfRule>
  </conditionalFormatting>
  <conditionalFormatting sqref="Q963:Q980">
    <cfRule type="cellIs" dxfId="7935" priority="8875" operator="lessThan">
      <formula>0.7</formula>
    </cfRule>
    <cfRule type="cellIs" dxfId="7934" priority="8876" operator="between">
      <formula>0.7</formula>
      <formula>0.8</formula>
    </cfRule>
  </conditionalFormatting>
  <conditionalFormatting sqref="R963:R980">
    <cfRule type="cellIs" dxfId="7933" priority="8873" operator="lessThan">
      <formula>0.7</formula>
    </cfRule>
    <cfRule type="cellIs" dxfId="7932" priority="8874" operator="between">
      <formula>0.7</formula>
      <formula>0.8</formula>
    </cfRule>
  </conditionalFormatting>
  <conditionalFormatting sqref="F963:F980">
    <cfRule type="cellIs" dxfId="7931" priority="8865" operator="lessThan">
      <formula>0.7</formula>
    </cfRule>
    <cfRule type="cellIs" dxfId="7930" priority="8866" operator="between">
      <formula>0.7</formula>
      <formula>0.8</formula>
    </cfRule>
  </conditionalFormatting>
  <conditionalFormatting sqref="F963:F980">
    <cfRule type="cellIs" dxfId="7929" priority="8867" operator="lessThan">
      <formula>0.7</formula>
    </cfRule>
    <cfRule type="cellIs" dxfId="7928" priority="8868" operator="between">
      <formula>0.7</formula>
      <formula>0.8</formula>
    </cfRule>
  </conditionalFormatting>
  <conditionalFormatting sqref="G941:G958">
    <cfRule type="cellIs" dxfId="7927" priority="8861" operator="lessThan">
      <formula>0.7</formula>
    </cfRule>
    <cfRule type="cellIs" dxfId="7926" priority="8862" operator="between">
      <formula>0.7</formula>
      <formula>0.8</formula>
    </cfRule>
  </conditionalFormatting>
  <conditionalFormatting sqref="G941:G958">
    <cfRule type="cellIs" dxfId="7925" priority="8863" operator="lessThan">
      <formula>0.7</formula>
    </cfRule>
    <cfRule type="cellIs" dxfId="7924" priority="8864" operator="between">
      <formula>0.7</formula>
      <formula>0.8</formula>
    </cfRule>
  </conditionalFormatting>
  <conditionalFormatting sqref="F941:F958">
    <cfRule type="cellIs" dxfId="7923" priority="8857" operator="lessThan">
      <formula>0.7</formula>
    </cfRule>
    <cfRule type="cellIs" dxfId="7922" priority="8858" operator="between">
      <formula>0.7</formula>
      <formula>0.8</formula>
    </cfRule>
  </conditionalFormatting>
  <conditionalFormatting sqref="F941:F958">
    <cfRule type="cellIs" dxfId="7921" priority="8859" operator="lessThan">
      <formula>0.7</formula>
    </cfRule>
    <cfRule type="cellIs" dxfId="7920" priority="8860" operator="between">
      <formula>0.7</formula>
      <formula>0.8</formula>
    </cfRule>
  </conditionalFormatting>
  <conditionalFormatting sqref="R941:R958">
    <cfRule type="cellIs" dxfId="7919" priority="8853" operator="lessThan">
      <formula>0.7</formula>
    </cfRule>
    <cfRule type="cellIs" dxfId="7918" priority="8854" operator="between">
      <formula>0.7</formula>
      <formula>0.8</formula>
    </cfRule>
  </conditionalFormatting>
  <conditionalFormatting sqref="R941:R958">
    <cfRule type="cellIs" dxfId="7917" priority="8855" operator="lessThan">
      <formula>0.7</formula>
    </cfRule>
    <cfRule type="cellIs" dxfId="7916" priority="8856" operator="between">
      <formula>0.7</formula>
      <formula>0.8</formula>
    </cfRule>
  </conditionalFormatting>
  <conditionalFormatting sqref="Q941:Q958">
    <cfRule type="cellIs" dxfId="7915" priority="8849" operator="lessThan">
      <formula>0.7</formula>
    </cfRule>
    <cfRule type="cellIs" dxfId="7914" priority="8850" operator="between">
      <formula>0.7</formula>
      <formula>0.8</formula>
    </cfRule>
  </conditionalFormatting>
  <conditionalFormatting sqref="Q941:Q958">
    <cfRule type="cellIs" dxfId="7913" priority="8851" operator="lessThan">
      <formula>0.7</formula>
    </cfRule>
    <cfRule type="cellIs" dxfId="7912" priority="8852" operator="between">
      <formula>0.7</formula>
      <formula>0.8</formula>
    </cfRule>
  </conditionalFormatting>
  <conditionalFormatting sqref="G919:G934">
    <cfRule type="cellIs" dxfId="7911" priority="8845" operator="lessThan">
      <formula>0.7</formula>
    </cfRule>
    <cfRule type="cellIs" dxfId="7910" priority="8846" operator="between">
      <formula>0.7</formula>
      <formula>0.8</formula>
    </cfRule>
  </conditionalFormatting>
  <conditionalFormatting sqref="G919:G934">
    <cfRule type="cellIs" dxfId="7909" priority="8847" operator="lessThan">
      <formula>0.7</formula>
    </cfRule>
    <cfRule type="cellIs" dxfId="7908" priority="8848" operator="between">
      <formula>0.7</formula>
      <formula>0.8</formula>
    </cfRule>
  </conditionalFormatting>
  <conditionalFormatting sqref="F919:F934">
    <cfRule type="cellIs" dxfId="7907" priority="8841" operator="lessThan">
      <formula>0.7</formula>
    </cfRule>
    <cfRule type="cellIs" dxfId="7906" priority="8842" operator="between">
      <formula>0.7</formula>
      <formula>0.8</formula>
    </cfRule>
  </conditionalFormatting>
  <conditionalFormatting sqref="F919:F934">
    <cfRule type="cellIs" dxfId="7905" priority="8843" operator="lessThan">
      <formula>0.7</formula>
    </cfRule>
    <cfRule type="cellIs" dxfId="7904" priority="8844" operator="between">
      <formula>0.7</formula>
      <formula>0.8</formula>
    </cfRule>
  </conditionalFormatting>
  <conditionalFormatting sqref="R919:R934 R936">
    <cfRule type="cellIs" dxfId="7903" priority="8837" operator="lessThan">
      <formula>0.7</formula>
    </cfRule>
    <cfRule type="cellIs" dxfId="7902" priority="8838" operator="between">
      <formula>0.7</formula>
      <formula>0.8</formula>
    </cfRule>
  </conditionalFormatting>
  <conditionalFormatting sqref="R919:R934 R936">
    <cfRule type="cellIs" dxfId="7901" priority="8839" operator="lessThan">
      <formula>0.7</formula>
    </cfRule>
    <cfRule type="cellIs" dxfId="7900" priority="8840" operator="between">
      <formula>0.7</formula>
      <formula>0.8</formula>
    </cfRule>
  </conditionalFormatting>
  <conditionalFormatting sqref="Q919:Q934 Q936">
    <cfRule type="cellIs" dxfId="7899" priority="8833" operator="lessThan">
      <formula>0.7</formula>
    </cfRule>
    <cfRule type="cellIs" dxfId="7898" priority="8834" operator="between">
      <formula>0.7</formula>
      <formula>0.8</formula>
    </cfRule>
  </conditionalFormatting>
  <conditionalFormatting sqref="Q919:Q934 Q936">
    <cfRule type="cellIs" dxfId="7897" priority="8835" operator="lessThan">
      <formula>0.7</formula>
    </cfRule>
    <cfRule type="cellIs" dxfId="7896" priority="8836" operator="between">
      <formula>0.7</formula>
      <formula>0.8</formula>
    </cfRule>
  </conditionalFormatting>
  <conditionalFormatting sqref="G935:G936">
    <cfRule type="cellIs" dxfId="7895" priority="8829" operator="lessThan">
      <formula>0.7</formula>
    </cfRule>
    <cfRule type="cellIs" dxfId="7894" priority="8830" operator="between">
      <formula>0.7</formula>
      <formula>0.8</formula>
    </cfRule>
  </conditionalFormatting>
  <conditionalFormatting sqref="G935:G936">
    <cfRule type="cellIs" dxfId="7893" priority="8831" operator="lessThan">
      <formula>0.7</formula>
    </cfRule>
    <cfRule type="cellIs" dxfId="7892" priority="8832" operator="between">
      <formula>0.7</formula>
      <formula>0.8</formula>
    </cfRule>
  </conditionalFormatting>
  <conditionalFormatting sqref="F935:F936">
    <cfRule type="cellIs" dxfId="7891" priority="8825" operator="lessThan">
      <formula>0.7</formula>
    </cfRule>
    <cfRule type="cellIs" dxfId="7890" priority="8826" operator="between">
      <formula>0.7</formula>
      <formula>0.8</formula>
    </cfRule>
  </conditionalFormatting>
  <conditionalFormatting sqref="F935:F936">
    <cfRule type="cellIs" dxfId="7889" priority="8827" operator="lessThan">
      <formula>0.7</formula>
    </cfRule>
    <cfRule type="cellIs" dxfId="7888" priority="8828" operator="between">
      <formula>0.7</formula>
      <formula>0.8</formula>
    </cfRule>
  </conditionalFormatting>
  <conditionalFormatting sqref="R935">
    <cfRule type="cellIs" dxfId="7887" priority="8821" operator="lessThan">
      <formula>0.7</formula>
    </cfRule>
    <cfRule type="cellIs" dxfId="7886" priority="8822" operator="between">
      <formula>0.7</formula>
      <formula>0.8</formula>
    </cfRule>
  </conditionalFormatting>
  <conditionalFormatting sqref="R935">
    <cfRule type="cellIs" dxfId="7885" priority="8823" operator="lessThan">
      <formula>0.7</formula>
    </cfRule>
    <cfRule type="cellIs" dxfId="7884" priority="8824" operator="between">
      <formula>0.7</formula>
      <formula>0.8</formula>
    </cfRule>
  </conditionalFormatting>
  <conditionalFormatting sqref="Q935">
    <cfRule type="cellIs" dxfId="7883" priority="8817" operator="lessThan">
      <formula>0.7</formula>
    </cfRule>
    <cfRule type="cellIs" dxfId="7882" priority="8818" operator="between">
      <formula>0.7</formula>
      <formula>0.8</formula>
    </cfRule>
  </conditionalFormatting>
  <conditionalFormatting sqref="Q935">
    <cfRule type="cellIs" dxfId="7881" priority="8819" operator="lessThan">
      <formula>0.7</formula>
    </cfRule>
    <cfRule type="cellIs" dxfId="7880" priority="8820" operator="between">
      <formula>0.7</formula>
      <formula>0.8</formula>
    </cfRule>
  </conditionalFormatting>
  <conditionalFormatting sqref="G891:G908">
    <cfRule type="cellIs" dxfId="7879" priority="8813" operator="lessThan">
      <formula>0.7</formula>
    </cfRule>
    <cfRule type="cellIs" dxfId="7878" priority="8814" operator="between">
      <formula>0.7</formula>
      <formula>0.8</formula>
    </cfRule>
  </conditionalFormatting>
  <conditionalFormatting sqref="G891:G908">
    <cfRule type="cellIs" dxfId="7877" priority="8815" operator="lessThan">
      <formula>0.7</formula>
    </cfRule>
    <cfRule type="cellIs" dxfId="7876" priority="8816" operator="between">
      <formula>0.7</formula>
      <formula>0.8</formula>
    </cfRule>
  </conditionalFormatting>
  <conditionalFormatting sqref="F891:F908">
    <cfRule type="cellIs" dxfId="7875" priority="8809" operator="lessThan">
      <formula>0.7</formula>
    </cfRule>
    <cfRule type="cellIs" dxfId="7874" priority="8810" operator="between">
      <formula>0.7</formula>
      <formula>0.8</formula>
    </cfRule>
  </conditionalFormatting>
  <conditionalFormatting sqref="F891:F908">
    <cfRule type="cellIs" dxfId="7873" priority="8811" operator="lessThan">
      <formula>0.7</formula>
    </cfRule>
    <cfRule type="cellIs" dxfId="7872" priority="8812" operator="between">
      <formula>0.7</formula>
      <formula>0.8</formula>
    </cfRule>
  </conditionalFormatting>
  <conditionalFormatting sqref="R907:R908">
    <cfRule type="cellIs" dxfId="7871" priority="8797" operator="lessThan">
      <formula>0.7</formula>
    </cfRule>
    <cfRule type="cellIs" dxfId="7870" priority="8798" operator="between">
      <formula>0.7</formula>
      <formula>0.8</formula>
    </cfRule>
  </conditionalFormatting>
  <conditionalFormatting sqref="R907:R908">
    <cfRule type="cellIs" dxfId="7869" priority="8799" operator="lessThan">
      <formula>0.7</formula>
    </cfRule>
    <cfRule type="cellIs" dxfId="7868" priority="8800" operator="between">
      <formula>0.7</formula>
      <formula>0.8</formula>
    </cfRule>
  </conditionalFormatting>
  <conditionalFormatting sqref="Q907:Q908">
    <cfRule type="cellIs" dxfId="7867" priority="8793" operator="lessThan">
      <formula>0.7</formula>
    </cfRule>
    <cfRule type="cellIs" dxfId="7866" priority="8794" operator="between">
      <formula>0.7</formula>
      <formula>0.8</formula>
    </cfRule>
  </conditionalFormatting>
  <conditionalFormatting sqref="Q907:Q908">
    <cfRule type="cellIs" dxfId="7865" priority="8795" operator="lessThan">
      <formula>0.7</formula>
    </cfRule>
    <cfRule type="cellIs" dxfId="7864" priority="8796" operator="between">
      <formula>0.7</formula>
      <formula>0.8</formula>
    </cfRule>
  </conditionalFormatting>
  <conditionalFormatting sqref="R891:R906">
    <cfRule type="cellIs" dxfId="7863" priority="8805" operator="lessThan">
      <formula>0.7</formula>
    </cfRule>
    <cfRule type="cellIs" dxfId="7862" priority="8806" operator="between">
      <formula>0.7</formula>
      <formula>0.8</formula>
    </cfRule>
  </conditionalFormatting>
  <conditionalFormatting sqref="R891:R906">
    <cfRule type="cellIs" dxfId="7861" priority="8807" operator="lessThan">
      <formula>0.7</formula>
    </cfRule>
    <cfRule type="cellIs" dxfId="7860" priority="8808" operator="between">
      <formula>0.7</formula>
      <formula>0.8</formula>
    </cfRule>
  </conditionalFormatting>
  <conditionalFormatting sqref="Q891:Q906">
    <cfRule type="cellIs" dxfId="7859" priority="8801" operator="lessThan">
      <formula>0.7</formula>
    </cfRule>
    <cfRule type="cellIs" dxfId="7858" priority="8802" operator="between">
      <formula>0.7</formula>
      <formula>0.8</formula>
    </cfRule>
  </conditionalFormatting>
  <conditionalFormatting sqref="Q891:Q906">
    <cfRule type="cellIs" dxfId="7857" priority="8803" operator="lessThan">
      <formula>0.7</formula>
    </cfRule>
    <cfRule type="cellIs" dxfId="7856" priority="8804" operator="between">
      <formula>0.7</formula>
      <formula>0.8</formula>
    </cfRule>
  </conditionalFormatting>
  <conditionalFormatting sqref="G868:G885">
    <cfRule type="cellIs" dxfId="7855" priority="8789" operator="lessThan">
      <formula>0.7</formula>
    </cfRule>
    <cfRule type="cellIs" dxfId="7854" priority="8790" operator="between">
      <formula>0.7</formula>
      <formula>0.8</formula>
    </cfRule>
  </conditionalFormatting>
  <conditionalFormatting sqref="G868:G885">
    <cfRule type="cellIs" dxfId="7853" priority="8791" operator="lessThan">
      <formula>0.7</formula>
    </cfRule>
    <cfRule type="cellIs" dxfId="7852" priority="8792" operator="between">
      <formula>0.7</formula>
      <formula>0.8</formula>
    </cfRule>
  </conditionalFormatting>
  <conditionalFormatting sqref="F868:F885">
    <cfRule type="cellIs" dxfId="7851" priority="8785" operator="lessThan">
      <formula>0.7</formula>
    </cfRule>
    <cfRule type="cellIs" dxfId="7850" priority="8786" operator="between">
      <formula>0.7</formula>
      <formula>0.8</formula>
    </cfRule>
  </conditionalFormatting>
  <conditionalFormatting sqref="F868:F885">
    <cfRule type="cellIs" dxfId="7849" priority="8787" operator="lessThan">
      <formula>0.7</formula>
    </cfRule>
    <cfRule type="cellIs" dxfId="7848" priority="8788" operator="between">
      <formula>0.7</formula>
      <formula>0.8</formula>
    </cfRule>
  </conditionalFormatting>
  <conditionalFormatting sqref="R868:R885">
    <cfRule type="cellIs" dxfId="7847" priority="8781" operator="lessThan">
      <formula>0.7</formula>
    </cfRule>
    <cfRule type="cellIs" dxfId="7846" priority="8782" operator="between">
      <formula>0.7</formula>
      <formula>0.8</formula>
    </cfRule>
  </conditionalFormatting>
  <conditionalFormatting sqref="R868:R885">
    <cfRule type="cellIs" dxfId="7845" priority="8783" operator="lessThan">
      <formula>0.7</formula>
    </cfRule>
    <cfRule type="cellIs" dxfId="7844" priority="8784" operator="between">
      <formula>0.7</formula>
      <formula>0.8</formula>
    </cfRule>
  </conditionalFormatting>
  <conditionalFormatting sqref="Q868:Q885">
    <cfRule type="cellIs" dxfId="7843" priority="8777" operator="lessThan">
      <formula>0.7</formula>
    </cfRule>
    <cfRule type="cellIs" dxfId="7842" priority="8778" operator="between">
      <formula>0.7</formula>
      <formula>0.8</formula>
    </cfRule>
  </conditionalFormatting>
  <conditionalFormatting sqref="Q868:Q885">
    <cfRule type="cellIs" dxfId="7841" priority="8779" operator="lessThan">
      <formula>0.7</formula>
    </cfRule>
    <cfRule type="cellIs" dxfId="7840" priority="8780" operator="between">
      <formula>0.7</formula>
      <formula>0.8</formula>
    </cfRule>
  </conditionalFormatting>
  <conditionalFormatting sqref="G845:G862">
    <cfRule type="cellIs" dxfId="7839" priority="8773" operator="lessThan">
      <formula>0.7</formula>
    </cfRule>
    <cfRule type="cellIs" dxfId="7838" priority="8774" operator="between">
      <formula>0.7</formula>
      <formula>0.8</formula>
    </cfRule>
  </conditionalFormatting>
  <conditionalFormatting sqref="G845:G862">
    <cfRule type="cellIs" dxfId="7837" priority="8775" operator="lessThan">
      <formula>0.7</formula>
    </cfRule>
    <cfRule type="cellIs" dxfId="7836" priority="8776" operator="between">
      <formula>0.7</formula>
      <formula>0.8</formula>
    </cfRule>
  </conditionalFormatting>
  <conditionalFormatting sqref="F845:F862">
    <cfRule type="cellIs" dxfId="7835" priority="8769" operator="lessThan">
      <formula>0.7</formula>
    </cfRule>
    <cfRule type="cellIs" dxfId="7834" priority="8770" operator="between">
      <formula>0.7</formula>
      <formula>0.8</formula>
    </cfRule>
  </conditionalFormatting>
  <conditionalFormatting sqref="F845:F862">
    <cfRule type="cellIs" dxfId="7833" priority="8771" operator="lessThan">
      <formula>0.7</formula>
    </cfRule>
    <cfRule type="cellIs" dxfId="7832" priority="8772" operator="between">
      <formula>0.7</formula>
      <formula>0.8</formula>
    </cfRule>
  </conditionalFormatting>
  <conditionalFormatting sqref="F1212:F1229">
    <cfRule type="cellIs" dxfId="7831" priority="8767" operator="lessThan">
      <formula>0.7</formula>
    </cfRule>
    <cfRule type="cellIs" dxfId="7830" priority="8768" operator="between">
      <formula>0.7</formula>
      <formula>0.8</formula>
    </cfRule>
  </conditionalFormatting>
  <conditionalFormatting sqref="G1212:G1229">
    <cfRule type="cellIs" dxfId="7829" priority="8765" operator="lessThan">
      <formula>0.7</formula>
    </cfRule>
    <cfRule type="cellIs" dxfId="7828" priority="8766" operator="between">
      <formula>0.7</formula>
      <formula>0.8</formula>
    </cfRule>
  </conditionalFormatting>
  <conditionalFormatting sqref="F1189:F1206">
    <cfRule type="cellIs" dxfId="7827" priority="8763" operator="lessThan">
      <formula>0.7</formula>
    </cfRule>
    <cfRule type="cellIs" dxfId="7826" priority="8764" operator="between">
      <formula>0.7</formula>
      <formula>0.8</formula>
    </cfRule>
  </conditionalFormatting>
  <conditionalFormatting sqref="G1189:G1206">
    <cfRule type="cellIs" dxfId="7825" priority="8761" operator="lessThan">
      <formula>0.7</formula>
    </cfRule>
    <cfRule type="cellIs" dxfId="7824" priority="8762" operator="between">
      <formula>0.7</formula>
      <formula>0.8</formula>
    </cfRule>
  </conditionalFormatting>
  <conditionalFormatting sqref="F1167:F1184">
    <cfRule type="cellIs" dxfId="7823" priority="8759" operator="lessThan">
      <formula>0.7</formula>
    </cfRule>
    <cfRule type="cellIs" dxfId="7822" priority="8760" operator="between">
      <formula>0.7</formula>
      <formula>0.8</formula>
    </cfRule>
  </conditionalFormatting>
  <conditionalFormatting sqref="G1167:G1184">
    <cfRule type="cellIs" dxfId="7821" priority="8757" operator="lessThan">
      <formula>0.7</formula>
    </cfRule>
    <cfRule type="cellIs" dxfId="7820" priority="8758" operator="between">
      <formula>0.7</formula>
      <formula>0.8</formula>
    </cfRule>
  </conditionalFormatting>
  <conditionalFormatting sqref="F1144:F1161">
    <cfRule type="cellIs" dxfId="7819" priority="8755" operator="lessThan">
      <formula>0.7</formula>
    </cfRule>
    <cfRule type="cellIs" dxfId="7818" priority="8756" operator="between">
      <formula>0.7</formula>
      <formula>0.8</formula>
    </cfRule>
  </conditionalFormatting>
  <conditionalFormatting sqref="G1144:G1161">
    <cfRule type="cellIs" dxfId="7817" priority="8753" operator="lessThan">
      <formula>0.7</formula>
    </cfRule>
    <cfRule type="cellIs" dxfId="7816" priority="8754" operator="between">
      <formula>0.7</formula>
      <formula>0.8</formula>
    </cfRule>
  </conditionalFormatting>
  <conditionalFormatting sqref="F1235:F1252">
    <cfRule type="cellIs" dxfId="7815" priority="8751" operator="lessThan">
      <formula>0.7</formula>
    </cfRule>
    <cfRule type="cellIs" dxfId="7814" priority="8752" operator="between">
      <formula>0.7</formula>
      <formula>0.8</formula>
    </cfRule>
  </conditionalFormatting>
  <conditionalFormatting sqref="G1235:G1252">
    <cfRule type="cellIs" dxfId="7813" priority="8749" operator="lessThan">
      <formula>0.7</formula>
    </cfRule>
    <cfRule type="cellIs" dxfId="7812" priority="8750" operator="between">
      <formula>0.7</formula>
      <formula>0.8</formula>
    </cfRule>
  </conditionalFormatting>
  <conditionalFormatting sqref="F1259:F1276">
    <cfRule type="cellIs" dxfId="7811" priority="8747" operator="lessThan">
      <formula>0.7</formula>
    </cfRule>
    <cfRule type="cellIs" dxfId="7810" priority="8748" operator="between">
      <formula>0.7</formula>
      <formula>0.8</formula>
    </cfRule>
  </conditionalFormatting>
  <conditionalFormatting sqref="G1259:G1276">
    <cfRule type="cellIs" dxfId="7809" priority="8745" operator="lessThan">
      <formula>0.7</formula>
    </cfRule>
    <cfRule type="cellIs" dxfId="7808" priority="8746" operator="between">
      <formula>0.7</formula>
      <formula>0.8</formula>
    </cfRule>
  </conditionalFormatting>
  <conditionalFormatting sqref="F1122:F1139">
    <cfRule type="cellIs" dxfId="7807" priority="8743" operator="lessThan">
      <formula>0.7</formula>
    </cfRule>
    <cfRule type="cellIs" dxfId="7806" priority="8744" operator="between">
      <formula>0.7</formula>
      <formula>0.8</formula>
    </cfRule>
  </conditionalFormatting>
  <conditionalFormatting sqref="G1122:G1139">
    <cfRule type="cellIs" dxfId="7805" priority="8741" operator="lessThan">
      <formula>0.7</formula>
    </cfRule>
    <cfRule type="cellIs" dxfId="7804" priority="8742" operator="between">
      <formula>0.7</formula>
      <formula>0.8</formula>
    </cfRule>
  </conditionalFormatting>
  <conditionalFormatting sqref="F1235:F1252">
    <cfRule type="cellIs" dxfId="7803" priority="8739" operator="lessThan">
      <formula>0.7</formula>
    </cfRule>
    <cfRule type="cellIs" dxfId="7802" priority="8740" operator="between">
      <formula>0.7</formula>
      <formula>0.8</formula>
    </cfRule>
  </conditionalFormatting>
  <conditionalFormatting sqref="G1235:G1252">
    <cfRule type="cellIs" dxfId="7801" priority="8737" operator="lessThan">
      <formula>0.7</formula>
    </cfRule>
    <cfRule type="cellIs" dxfId="7800" priority="8738" operator="between">
      <formula>0.7</formula>
      <formula>0.8</formula>
    </cfRule>
  </conditionalFormatting>
  <conditionalFormatting sqref="F1212:F1229">
    <cfRule type="cellIs" dxfId="7799" priority="8735" operator="lessThan">
      <formula>0.7</formula>
    </cfRule>
    <cfRule type="cellIs" dxfId="7798" priority="8736" operator="between">
      <formula>0.7</formula>
      <formula>0.8</formula>
    </cfRule>
  </conditionalFormatting>
  <conditionalFormatting sqref="G1212:G1229">
    <cfRule type="cellIs" dxfId="7797" priority="8733" operator="lessThan">
      <formula>0.7</formula>
    </cfRule>
    <cfRule type="cellIs" dxfId="7796" priority="8734" operator="between">
      <formula>0.7</formula>
      <formula>0.8</formula>
    </cfRule>
  </conditionalFormatting>
  <conditionalFormatting sqref="F1190:F1207">
    <cfRule type="cellIs" dxfId="7795" priority="8731" operator="lessThan">
      <formula>0.7</formula>
    </cfRule>
    <cfRule type="cellIs" dxfId="7794" priority="8732" operator="between">
      <formula>0.7</formula>
      <formula>0.8</formula>
    </cfRule>
  </conditionalFormatting>
  <conditionalFormatting sqref="G1190:G1207">
    <cfRule type="cellIs" dxfId="7793" priority="8729" operator="lessThan">
      <formula>0.7</formula>
    </cfRule>
    <cfRule type="cellIs" dxfId="7792" priority="8730" operator="between">
      <formula>0.7</formula>
      <formula>0.8</formula>
    </cfRule>
  </conditionalFormatting>
  <conditionalFormatting sqref="F1167:F1184">
    <cfRule type="cellIs" dxfId="7791" priority="8727" operator="lessThan">
      <formula>0.7</formula>
    </cfRule>
    <cfRule type="cellIs" dxfId="7790" priority="8728" operator="between">
      <formula>0.7</formula>
      <formula>0.8</formula>
    </cfRule>
  </conditionalFormatting>
  <conditionalFormatting sqref="G1167:G1184">
    <cfRule type="cellIs" dxfId="7789" priority="8725" operator="lessThan">
      <formula>0.7</formula>
    </cfRule>
    <cfRule type="cellIs" dxfId="7788" priority="8726" operator="between">
      <formula>0.7</formula>
      <formula>0.8</formula>
    </cfRule>
  </conditionalFormatting>
  <conditionalFormatting sqref="F1258:F1275">
    <cfRule type="cellIs" dxfId="7787" priority="8723" operator="lessThan">
      <formula>0.7</formula>
    </cfRule>
    <cfRule type="cellIs" dxfId="7786" priority="8724" operator="between">
      <formula>0.7</formula>
      <formula>0.8</formula>
    </cfRule>
  </conditionalFormatting>
  <conditionalFormatting sqref="G1258:G1275">
    <cfRule type="cellIs" dxfId="7785" priority="8721" operator="lessThan">
      <formula>0.7</formula>
    </cfRule>
    <cfRule type="cellIs" dxfId="7784" priority="8722" operator="between">
      <formula>0.7</formula>
      <formula>0.8</formula>
    </cfRule>
  </conditionalFormatting>
  <conditionalFormatting sqref="F1282:F1299">
    <cfRule type="cellIs" dxfId="7783" priority="8719" operator="lessThan">
      <formula>0.7</formula>
    </cfRule>
    <cfRule type="cellIs" dxfId="7782" priority="8720" operator="between">
      <formula>0.7</formula>
      <formula>0.8</formula>
    </cfRule>
  </conditionalFormatting>
  <conditionalFormatting sqref="G1282:G1299">
    <cfRule type="cellIs" dxfId="7781" priority="8717" operator="lessThan">
      <formula>0.7</formula>
    </cfRule>
    <cfRule type="cellIs" dxfId="7780" priority="8718" operator="between">
      <formula>0.7</formula>
      <formula>0.8</formula>
    </cfRule>
  </conditionalFormatting>
  <conditionalFormatting sqref="F1145:F1162">
    <cfRule type="cellIs" dxfId="7779" priority="8715" operator="lessThan">
      <formula>0.7</formula>
    </cfRule>
    <cfRule type="cellIs" dxfId="7778" priority="8716" operator="between">
      <formula>0.7</formula>
      <formula>0.8</formula>
    </cfRule>
  </conditionalFormatting>
  <conditionalFormatting sqref="G1145:G1162">
    <cfRule type="cellIs" dxfId="7777" priority="8713" operator="lessThan">
      <formula>0.7</formula>
    </cfRule>
    <cfRule type="cellIs" dxfId="7776" priority="8714" operator="between">
      <formula>0.7</formula>
      <formula>0.8</formula>
    </cfRule>
  </conditionalFormatting>
  <conditionalFormatting sqref="F1122:F1139">
    <cfRule type="cellIs" dxfId="7775" priority="8711" operator="lessThan">
      <formula>0.7</formula>
    </cfRule>
    <cfRule type="cellIs" dxfId="7774" priority="8712" operator="between">
      <formula>0.7</formula>
      <formula>0.8</formula>
    </cfRule>
  </conditionalFormatting>
  <conditionalFormatting sqref="G1122:G1139">
    <cfRule type="cellIs" dxfId="7773" priority="8709" operator="lessThan">
      <formula>0.7</formula>
    </cfRule>
    <cfRule type="cellIs" dxfId="7772" priority="8710" operator="between">
      <formula>0.7</formula>
      <formula>0.8</formula>
    </cfRule>
  </conditionalFormatting>
  <conditionalFormatting sqref="F1305:F1322">
    <cfRule type="cellIs" dxfId="7771" priority="8707" operator="lessThan">
      <formula>0.7</formula>
    </cfRule>
    <cfRule type="cellIs" dxfId="7770" priority="8708" operator="between">
      <formula>0.7</formula>
      <formula>0.8</formula>
    </cfRule>
  </conditionalFormatting>
  <conditionalFormatting sqref="G1305:G1322">
    <cfRule type="cellIs" dxfId="7769" priority="8705" operator="lessThan">
      <formula>0.7</formula>
    </cfRule>
    <cfRule type="cellIs" dxfId="7768" priority="8706" operator="between">
      <formula>0.7</formula>
      <formula>0.8</formula>
    </cfRule>
  </conditionalFormatting>
  <conditionalFormatting sqref="F1099:F1116">
    <cfRule type="cellIs" dxfId="7767" priority="8699" operator="lessThan">
      <formula>0.7</formula>
    </cfRule>
    <cfRule type="cellIs" dxfId="7766" priority="8700" operator="between">
      <formula>0.7</formula>
      <formula>0.8</formula>
    </cfRule>
  </conditionalFormatting>
  <conditionalFormatting sqref="G1095:G1116">
    <cfRule type="cellIs" dxfId="7765" priority="8697" operator="lessThan">
      <formula>0.7</formula>
    </cfRule>
    <cfRule type="cellIs" dxfId="7764" priority="8698" operator="between">
      <formula>0.7</formula>
      <formula>0.8</formula>
    </cfRule>
  </conditionalFormatting>
  <conditionalFormatting sqref="F1235:F1252">
    <cfRule type="cellIs" dxfId="7763" priority="8695" operator="lessThan">
      <formula>0.7</formula>
    </cfRule>
    <cfRule type="cellIs" dxfId="7762" priority="8696" operator="between">
      <formula>0.7</formula>
      <formula>0.8</formula>
    </cfRule>
  </conditionalFormatting>
  <conditionalFormatting sqref="G1235:G1252">
    <cfRule type="cellIs" dxfId="7761" priority="8693" operator="lessThan">
      <formula>0.7</formula>
    </cfRule>
    <cfRule type="cellIs" dxfId="7760" priority="8694" operator="between">
      <formula>0.7</formula>
      <formula>0.8</formula>
    </cfRule>
  </conditionalFormatting>
  <conditionalFormatting sqref="F1095:F1116">
    <cfRule type="cellIs" dxfId="7759" priority="8703" operator="lessThan">
      <formula>0.7</formula>
    </cfRule>
    <cfRule type="cellIs" dxfId="7758" priority="8704" operator="between">
      <formula>0.7</formula>
      <formula>0.8</formula>
    </cfRule>
  </conditionalFormatting>
  <conditionalFormatting sqref="G1095:G1116">
    <cfRule type="cellIs" dxfId="7757" priority="8701" operator="lessThan">
      <formula>0.7</formula>
    </cfRule>
    <cfRule type="cellIs" dxfId="7756" priority="8702" operator="between">
      <formula>0.7</formula>
      <formula>0.8</formula>
    </cfRule>
  </conditionalFormatting>
  <conditionalFormatting sqref="F1212:F1229">
    <cfRule type="cellIs" dxfId="7755" priority="8691" operator="lessThan">
      <formula>0.7</formula>
    </cfRule>
    <cfRule type="cellIs" dxfId="7754" priority="8692" operator="between">
      <formula>0.7</formula>
      <formula>0.8</formula>
    </cfRule>
  </conditionalFormatting>
  <conditionalFormatting sqref="G1212:G1229">
    <cfRule type="cellIs" dxfId="7753" priority="8689" operator="lessThan">
      <formula>0.7</formula>
    </cfRule>
    <cfRule type="cellIs" dxfId="7752" priority="8690" operator="between">
      <formula>0.7</formula>
      <formula>0.8</formula>
    </cfRule>
  </conditionalFormatting>
  <conditionalFormatting sqref="F1190:F1207">
    <cfRule type="cellIs" dxfId="7751" priority="8687" operator="lessThan">
      <formula>0.7</formula>
    </cfRule>
    <cfRule type="cellIs" dxfId="7750" priority="8688" operator="between">
      <formula>0.7</formula>
      <formula>0.8</formula>
    </cfRule>
  </conditionalFormatting>
  <conditionalFormatting sqref="G1190:G1207">
    <cfRule type="cellIs" dxfId="7749" priority="8685" operator="lessThan">
      <formula>0.7</formula>
    </cfRule>
    <cfRule type="cellIs" dxfId="7748" priority="8686" operator="between">
      <formula>0.7</formula>
      <formula>0.8</formula>
    </cfRule>
  </conditionalFormatting>
  <conditionalFormatting sqref="F1167:F1184">
    <cfRule type="cellIs" dxfId="7747" priority="8683" operator="lessThan">
      <formula>0.7</formula>
    </cfRule>
    <cfRule type="cellIs" dxfId="7746" priority="8684" operator="between">
      <formula>0.7</formula>
      <formula>0.8</formula>
    </cfRule>
  </conditionalFormatting>
  <conditionalFormatting sqref="G1167:G1184">
    <cfRule type="cellIs" dxfId="7745" priority="8681" operator="lessThan">
      <formula>0.7</formula>
    </cfRule>
    <cfRule type="cellIs" dxfId="7744" priority="8682" operator="between">
      <formula>0.7</formula>
      <formula>0.8</formula>
    </cfRule>
  </conditionalFormatting>
  <conditionalFormatting sqref="F1258:F1275">
    <cfRule type="cellIs" dxfId="7743" priority="8679" operator="lessThan">
      <formula>0.7</formula>
    </cfRule>
    <cfRule type="cellIs" dxfId="7742" priority="8680" operator="between">
      <formula>0.7</formula>
      <formula>0.8</formula>
    </cfRule>
  </conditionalFormatting>
  <conditionalFormatting sqref="G1258:G1275">
    <cfRule type="cellIs" dxfId="7741" priority="8677" operator="lessThan">
      <formula>0.7</formula>
    </cfRule>
    <cfRule type="cellIs" dxfId="7740" priority="8678" operator="between">
      <formula>0.7</formula>
      <formula>0.8</formula>
    </cfRule>
  </conditionalFormatting>
  <conditionalFormatting sqref="F1282:F1299">
    <cfRule type="cellIs" dxfId="7739" priority="8675" operator="lessThan">
      <formula>0.7</formula>
    </cfRule>
    <cfRule type="cellIs" dxfId="7738" priority="8676" operator="between">
      <formula>0.7</formula>
      <formula>0.8</formula>
    </cfRule>
  </conditionalFormatting>
  <conditionalFormatting sqref="G1282:G1299">
    <cfRule type="cellIs" dxfId="7737" priority="8673" operator="lessThan">
      <formula>0.7</formula>
    </cfRule>
    <cfRule type="cellIs" dxfId="7736" priority="8674" operator="between">
      <formula>0.7</formula>
      <formula>0.8</formula>
    </cfRule>
  </conditionalFormatting>
  <conditionalFormatting sqref="F1145:F1162">
    <cfRule type="cellIs" dxfId="7735" priority="8671" operator="lessThan">
      <formula>0.7</formula>
    </cfRule>
    <cfRule type="cellIs" dxfId="7734" priority="8672" operator="between">
      <formula>0.7</formula>
      <formula>0.8</formula>
    </cfRule>
  </conditionalFormatting>
  <conditionalFormatting sqref="G1145:G1162">
    <cfRule type="cellIs" dxfId="7733" priority="8669" operator="lessThan">
      <formula>0.7</formula>
    </cfRule>
    <cfRule type="cellIs" dxfId="7732" priority="8670" operator="between">
      <formula>0.7</formula>
      <formula>0.8</formula>
    </cfRule>
  </conditionalFormatting>
  <conditionalFormatting sqref="F1258:F1275">
    <cfRule type="cellIs" dxfId="7731" priority="8667" operator="lessThan">
      <formula>0.7</formula>
    </cfRule>
    <cfRule type="cellIs" dxfId="7730" priority="8668" operator="between">
      <formula>0.7</formula>
      <formula>0.8</formula>
    </cfRule>
  </conditionalFormatting>
  <conditionalFormatting sqref="G1258:G1275">
    <cfRule type="cellIs" dxfId="7729" priority="8665" operator="lessThan">
      <formula>0.7</formula>
    </cfRule>
    <cfRule type="cellIs" dxfId="7728" priority="8666" operator="between">
      <formula>0.7</formula>
      <formula>0.8</formula>
    </cfRule>
  </conditionalFormatting>
  <conditionalFormatting sqref="F1235:F1252">
    <cfRule type="cellIs" dxfId="7727" priority="8663" operator="lessThan">
      <formula>0.7</formula>
    </cfRule>
    <cfRule type="cellIs" dxfId="7726" priority="8664" operator="between">
      <formula>0.7</formula>
      <formula>0.8</formula>
    </cfRule>
  </conditionalFormatting>
  <conditionalFormatting sqref="G1235:G1252">
    <cfRule type="cellIs" dxfId="7725" priority="8661" operator="lessThan">
      <formula>0.7</formula>
    </cfRule>
    <cfRule type="cellIs" dxfId="7724" priority="8662" operator="between">
      <formula>0.7</formula>
      <formula>0.8</formula>
    </cfRule>
  </conditionalFormatting>
  <conditionalFormatting sqref="F1213:F1230">
    <cfRule type="cellIs" dxfId="7723" priority="8659" operator="lessThan">
      <formula>0.7</formula>
    </cfRule>
    <cfRule type="cellIs" dxfId="7722" priority="8660" operator="between">
      <formula>0.7</formula>
      <formula>0.8</formula>
    </cfRule>
  </conditionalFormatting>
  <conditionalFormatting sqref="G1213:G1230">
    <cfRule type="cellIs" dxfId="7721" priority="8657" operator="lessThan">
      <formula>0.7</formula>
    </cfRule>
    <cfRule type="cellIs" dxfId="7720" priority="8658" operator="between">
      <formula>0.7</formula>
      <formula>0.8</formula>
    </cfRule>
  </conditionalFormatting>
  <conditionalFormatting sqref="F1190:F1207">
    <cfRule type="cellIs" dxfId="7719" priority="8655" operator="lessThan">
      <formula>0.7</formula>
    </cfRule>
    <cfRule type="cellIs" dxfId="7718" priority="8656" operator="between">
      <formula>0.7</formula>
      <formula>0.8</formula>
    </cfRule>
  </conditionalFormatting>
  <conditionalFormatting sqref="G1190:G1207">
    <cfRule type="cellIs" dxfId="7717" priority="8653" operator="lessThan">
      <formula>0.7</formula>
    </cfRule>
    <cfRule type="cellIs" dxfId="7716" priority="8654" operator="between">
      <formula>0.7</formula>
      <formula>0.8</formula>
    </cfRule>
  </conditionalFormatting>
  <conditionalFormatting sqref="F1281:F1298">
    <cfRule type="cellIs" dxfId="7715" priority="8651" operator="lessThan">
      <formula>0.7</formula>
    </cfRule>
    <cfRule type="cellIs" dxfId="7714" priority="8652" operator="between">
      <formula>0.7</formula>
      <formula>0.8</formula>
    </cfRule>
  </conditionalFormatting>
  <conditionalFormatting sqref="G1281:G1298">
    <cfRule type="cellIs" dxfId="7713" priority="8649" operator="lessThan">
      <formula>0.7</formula>
    </cfRule>
    <cfRule type="cellIs" dxfId="7712" priority="8650" operator="between">
      <formula>0.7</formula>
      <formula>0.8</formula>
    </cfRule>
  </conditionalFormatting>
  <conditionalFormatting sqref="F1305:F1322">
    <cfRule type="cellIs" dxfId="7711" priority="8647" operator="lessThan">
      <formula>0.7</formula>
    </cfRule>
    <cfRule type="cellIs" dxfId="7710" priority="8648" operator="between">
      <formula>0.7</formula>
      <formula>0.8</formula>
    </cfRule>
  </conditionalFormatting>
  <conditionalFormatting sqref="G1305:G1322">
    <cfRule type="cellIs" dxfId="7709" priority="8645" operator="lessThan">
      <formula>0.7</formula>
    </cfRule>
    <cfRule type="cellIs" dxfId="7708" priority="8646" operator="between">
      <formula>0.7</formula>
      <formula>0.8</formula>
    </cfRule>
  </conditionalFormatting>
  <conditionalFormatting sqref="F1168:F1185">
    <cfRule type="cellIs" dxfId="7707" priority="8643" operator="lessThan">
      <formula>0.7</formula>
    </cfRule>
    <cfRule type="cellIs" dxfId="7706" priority="8644" operator="between">
      <formula>0.7</formula>
      <formula>0.8</formula>
    </cfRule>
  </conditionalFormatting>
  <conditionalFormatting sqref="G1168:G1185">
    <cfRule type="cellIs" dxfId="7705" priority="8641" operator="lessThan">
      <formula>0.7</formula>
    </cfRule>
    <cfRule type="cellIs" dxfId="7704" priority="8642" operator="between">
      <formula>0.7</formula>
      <formula>0.8</formula>
    </cfRule>
  </conditionalFormatting>
  <conditionalFormatting sqref="F1145:F1162">
    <cfRule type="cellIs" dxfId="7703" priority="8639" operator="lessThan">
      <formula>0.7</formula>
    </cfRule>
    <cfRule type="cellIs" dxfId="7702" priority="8640" operator="between">
      <formula>0.7</formula>
      <formula>0.8</formula>
    </cfRule>
  </conditionalFormatting>
  <conditionalFormatting sqref="G1145:G1162">
    <cfRule type="cellIs" dxfId="7701" priority="8637" operator="lessThan">
      <formula>0.7</formula>
    </cfRule>
    <cfRule type="cellIs" dxfId="7700" priority="8638" operator="between">
      <formula>0.7</formula>
      <formula>0.8</formula>
    </cfRule>
  </conditionalFormatting>
  <conditionalFormatting sqref="F1328:F1345">
    <cfRule type="cellIs" dxfId="7699" priority="8635" operator="lessThan">
      <formula>0.7</formula>
    </cfRule>
    <cfRule type="cellIs" dxfId="7698" priority="8636" operator="between">
      <formula>0.7</formula>
      <formula>0.8</formula>
    </cfRule>
  </conditionalFormatting>
  <conditionalFormatting sqref="G1328:G1345">
    <cfRule type="cellIs" dxfId="7697" priority="8633" operator="lessThan">
      <formula>0.7</formula>
    </cfRule>
    <cfRule type="cellIs" dxfId="7696" priority="8634" operator="between">
      <formula>0.7</formula>
      <formula>0.8</formula>
    </cfRule>
  </conditionalFormatting>
  <conditionalFormatting sqref="F1122:F1139">
    <cfRule type="cellIs" dxfId="7695" priority="8631" operator="lessThan">
      <formula>0.7</formula>
    </cfRule>
    <cfRule type="cellIs" dxfId="7694" priority="8632" operator="between">
      <formula>0.7</formula>
      <formula>0.8</formula>
    </cfRule>
  </conditionalFormatting>
  <conditionalFormatting sqref="G1122:G1139">
    <cfRule type="cellIs" dxfId="7693" priority="8629" operator="lessThan">
      <formula>0.7</formula>
    </cfRule>
    <cfRule type="cellIs" dxfId="7692" priority="8630" operator="between">
      <formula>0.7</formula>
      <formula>0.8</formula>
    </cfRule>
  </conditionalFormatting>
  <conditionalFormatting sqref="F1122:F1139">
    <cfRule type="cellIs" dxfId="7691" priority="8627" operator="lessThan">
      <formula>0.7</formula>
    </cfRule>
    <cfRule type="cellIs" dxfId="7690" priority="8628" operator="between">
      <formula>0.7</formula>
      <formula>0.8</formula>
    </cfRule>
  </conditionalFormatting>
  <conditionalFormatting sqref="G1122:G1139">
    <cfRule type="cellIs" dxfId="7689" priority="8625" operator="lessThan">
      <formula>0.7</formula>
    </cfRule>
    <cfRule type="cellIs" dxfId="7688" priority="8626" operator="between">
      <formula>0.7</formula>
      <formula>0.8</formula>
    </cfRule>
  </conditionalFormatting>
  <conditionalFormatting sqref="F1351:F1368">
    <cfRule type="cellIs" dxfId="7687" priority="8619" operator="lessThan">
      <formula>0.7</formula>
    </cfRule>
    <cfRule type="cellIs" dxfId="7686" priority="8620" operator="between">
      <formula>0.7</formula>
      <formula>0.8</formula>
    </cfRule>
  </conditionalFormatting>
  <conditionalFormatting sqref="G1351:G1368">
    <cfRule type="cellIs" dxfId="7685" priority="8617" operator="lessThan">
      <formula>0.7</formula>
    </cfRule>
    <cfRule type="cellIs" dxfId="7684" priority="8618" operator="between">
      <formula>0.7</formula>
      <formula>0.8</formula>
    </cfRule>
  </conditionalFormatting>
  <conditionalFormatting sqref="F1351:F1368">
    <cfRule type="cellIs" dxfId="7683" priority="8623" operator="lessThan">
      <formula>0.7</formula>
    </cfRule>
    <cfRule type="cellIs" dxfId="7682" priority="8624" operator="between">
      <formula>0.7</formula>
      <formula>0.8</formula>
    </cfRule>
  </conditionalFormatting>
  <conditionalFormatting sqref="G1351:G1368">
    <cfRule type="cellIs" dxfId="7681" priority="8621" operator="lessThan">
      <formula>0.7</formula>
    </cfRule>
    <cfRule type="cellIs" dxfId="7680" priority="8622" operator="between">
      <formula>0.7</formula>
      <formula>0.8</formula>
    </cfRule>
  </conditionalFormatting>
  <conditionalFormatting sqref="F1075:F1092">
    <cfRule type="cellIs" dxfId="7679" priority="8611" operator="lessThan">
      <formula>0.7</formula>
    </cfRule>
    <cfRule type="cellIs" dxfId="7678" priority="8612" operator="between">
      <formula>0.7</formula>
      <formula>0.8</formula>
    </cfRule>
  </conditionalFormatting>
  <conditionalFormatting sqref="G1072:G1092">
    <cfRule type="cellIs" dxfId="7677" priority="8609" operator="lessThan">
      <formula>0.7</formula>
    </cfRule>
    <cfRule type="cellIs" dxfId="7676" priority="8610" operator="between">
      <formula>0.7</formula>
      <formula>0.8</formula>
    </cfRule>
  </conditionalFormatting>
  <conditionalFormatting sqref="F1072:F1092">
    <cfRule type="cellIs" dxfId="7675" priority="8615" operator="lessThan">
      <formula>0.7</formula>
    </cfRule>
    <cfRule type="cellIs" dxfId="7674" priority="8616" operator="between">
      <formula>0.7</formula>
      <formula>0.8</formula>
    </cfRule>
  </conditionalFormatting>
  <conditionalFormatting sqref="G1072:G1092">
    <cfRule type="cellIs" dxfId="7673" priority="8613" operator="lessThan">
      <formula>0.7</formula>
    </cfRule>
    <cfRule type="cellIs" dxfId="7672" priority="8614" operator="between">
      <formula>0.7</formula>
      <formula>0.8</formula>
    </cfRule>
  </conditionalFormatting>
  <conditionalFormatting sqref="G1050:G1070">
    <cfRule type="cellIs" dxfId="7671" priority="8601" operator="lessThan">
      <formula>0.7</formula>
    </cfRule>
    <cfRule type="cellIs" dxfId="7670" priority="8602" operator="between">
      <formula>0.7</formula>
      <formula>0.8</formula>
    </cfRule>
  </conditionalFormatting>
  <conditionalFormatting sqref="F1053:F1070">
    <cfRule type="cellIs" dxfId="7669" priority="8603" operator="lessThan">
      <formula>0.7</formula>
    </cfRule>
    <cfRule type="cellIs" dxfId="7668" priority="8604" operator="between">
      <formula>0.7</formula>
      <formula>0.8</formula>
    </cfRule>
  </conditionalFormatting>
  <conditionalFormatting sqref="F1050:F1070">
    <cfRule type="cellIs" dxfId="7667" priority="8607" operator="lessThan">
      <formula>0.7</formula>
    </cfRule>
    <cfRule type="cellIs" dxfId="7666" priority="8608" operator="between">
      <formula>0.7</formula>
      <formula>0.8</formula>
    </cfRule>
  </conditionalFormatting>
  <conditionalFormatting sqref="G1050:G1070">
    <cfRule type="cellIs" dxfId="7665" priority="8605" operator="lessThan">
      <formula>0.7</formula>
    </cfRule>
    <cfRule type="cellIs" dxfId="7664" priority="8606" operator="between">
      <formula>0.7</formula>
      <formula>0.8</formula>
    </cfRule>
  </conditionalFormatting>
  <conditionalFormatting sqref="G1028:G1048">
    <cfRule type="cellIs" dxfId="7663" priority="8593" operator="lessThan">
      <formula>0.7</formula>
    </cfRule>
    <cfRule type="cellIs" dxfId="7662" priority="8594" operator="between">
      <formula>0.7</formula>
      <formula>0.8</formula>
    </cfRule>
  </conditionalFormatting>
  <conditionalFormatting sqref="F1031:F1048">
    <cfRule type="cellIs" dxfId="7661" priority="8595" operator="lessThan">
      <formula>0.7</formula>
    </cfRule>
    <cfRule type="cellIs" dxfId="7660" priority="8596" operator="between">
      <formula>0.7</formula>
      <formula>0.8</formula>
    </cfRule>
  </conditionalFormatting>
  <conditionalFormatting sqref="F1028:F1048">
    <cfRule type="cellIs" dxfId="7659" priority="8599" operator="lessThan">
      <formula>0.7</formula>
    </cfRule>
    <cfRule type="cellIs" dxfId="7658" priority="8600" operator="between">
      <formula>0.7</formula>
      <formula>0.8</formula>
    </cfRule>
  </conditionalFormatting>
  <conditionalFormatting sqref="G1028:G1048">
    <cfRule type="cellIs" dxfId="7657" priority="8597" operator="lessThan">
      <formula>0.7</formula>
    </cfRule>
    <cfRule type="cellIs" dxfId="7656" priority="8598" operator="between">
      <formula>0.7</formula>
      <formula>0.8</formula>
    </cfRule>
  </conditionalFormatting>
  <conditionalFormatting sqref="G1005:G1025">
    <cfRule type="cellIs" dxfId="7655" priority="8585" operator="lessThan">
      <formula>0.7</formula>
    </cfRule>
    <cfRule type="cellIs" dxfId="7654" priority="8586" operator="between">
      <formula>0.7</formula>
      <formula>0.8</formula>
    </cfRule>
  </conditionalFormatting>
  <conditionalFormatting sqref="F1008:F1025">
    <cfRule type="cellIs" dxfId="7653" priority="8587" operator="lessThan">
      <formula>0.7</formula>
    </cfRule>
    <cfRule type="cellIs" dxfId="7652" priority="8588" operator="between">
      <formula>0.7</formula>
      <formula>0.8</formula>
    </cfRule>
  </conditionalFormatting>
  <conditionalFormatting sqref="F1005:F1025">
    <cfRule type="cellIs" dxfId="7651" priority="8591" operator="lessThan">
      <formula>0.7</formula>
    </cfRule>
    <cfRule type="cellIs" dxfId="7650" priority="8592" operator="between">
      <formula>0.7</formula>
      <formula>0.8</formula>
    </cfRule>
  </conditionalFormatting>
  <conditionalFormatting sqref="G1005:G1025">
    <cfRule type="cellIs" dxfId="7649" priority="8589" operator="lessThan">
      <formula>0.7</formula>
    </cfRule>
    <cfRule type="cellIs" dxfId="7648" priority="8590" operator="between">
      <formula>0.7</formula>
      <formula>0.8</formula>
    </cfRule>
  </conditionalFormatting>
  <conditionalFormatting sqref="G1371:G1391">
    <cfRule type="cellIs" dxfId="7647" priority="8577" operator="lessThan">
      <formula>0.7</formula>
    </cfRule>
    <cfRule type="cellIs" dxfId="7646" priority="8578" operator="between">
      <formula>0.7</formula>
      <formula>0.8</formula>
    </cfRule>
  </conditionalFormatting>
  <conditionalFormatting sqref="F1374:F1391">
    <cfRule type="cellIs" dxfId="7645" priority="8579" operator="lessThan">
      <formula>0.7</formula>
    </cfRule>
    <cfRule type="cellIs" dxfId="7644" priority="8580" operator="between">
      <formula>0.7</formula>
      <formula>0.8</formula>
    </cfRule>
  </conditionalFormatting>
  <conditionalFormatting sqref="F1371:F1391">
    <cfRule type="cellIs" dxfId="7643" priority="8583" operator="lessThan">
      <formula>0.7</formula>
    </cfRule>
    <cfRule type="cellIs" dxfId="7642" priority="8584" operator="between">
      <formula>0.7</formula>
      <formula>0.8</formula>
    </cfRule>
  </conditionalFormatting>
  <conditionalFormatting sqref="G1371:G1391">
    <cfRule type="cellIs" dxfId="7641" priority="8581" operator="lessThan">
      <formula>0.7</formula>
    </cfRule>
    <cfRule type="cellIs" dxfId="7640" priority="8582" operator="between">
      <formula>0.7</formula>
      <formula>0.8</formula>
    </cfRule>
  </conditionalFormatting>
  <conditionalFormatting sqref="G986:G1003">
    <cfRule type="cellIs" dxfId="7639" priority="8573" operator="lessThan">
      <formula>0.7</formula>
    </cfRule>
    <cfRule type="cellIs" dxfId="7638" priority="8574" operator="between">
      <formula>0.7</formula>
      <formula>0.8</formula>
    </cfRule>
  </conditionalFormatting>
  <conditionalFormatting sqref="G986:G1003">
    <cfRule type="cellIs" dxfId="7637" priority="8575" operator="lessThan">
      <formula>0.7</formula>
    </cfRule>
    <cfRule type="cellIs" dxfId="7636" priority="8576" operator="between">
      <formula>0.7</formula>
      <formula>0.8</formula>
    </cfRule>
  </conditionalFormatting>
  <conditionalFormatting sqref="F1397:F1414">
    <cfRule type="cellIs" dxfId="7635" priority="8567" operator="lessThan">
      <formula>0.7</formula>
    </cfRule>
    <cfRule type="cellIs" dxfId="7634" priority="8568" operator="between">
      <formula>0.7</formula>
      <formula>0.8</formula>
    </cfRule>
  </conditionalFormatting>
  <conditionalFormatting sqref="G1397:G1414">
    <cfRule type="cellIs" dxfId="7633" priority="8565" operator="lessThan">
      <formula>0.7</formula>
    </cfRule>
    <cfRule type="cellIs" dxfId="7632" priority="8566" operator="between">
      <formula>0.7</formula>
      <formula>0.8</formula>
    </cfRule>
  </conditionalFormatting>
  <conditionalFormatting sqref="F1397:F1414">
    <cfRule type="cellIs" dxfId="7631" priority="8571" operator="lessThan">
      <formula>0.7</formula>
    </cfRule>
    <cfRule type="cellIs" dxfId="7630" priority="8572" operator="between">
      <formula>0.7</formula>
      <formula>0.8</formula>
    </cfRule>
  </conditionalFormatting>
  <conditionalFormatting sqref="G1397:G1414">
    <cfRule type="cellIs" dxfId="7629" priority="8569" operator="lessThan">
      <formula>0.7</formula>
    </cfRule>
    <cfRule type="cellIs" dxfId="7628" priority="8570" operator="between">
      <formula>0.7</formula>
      <formula>0.8</formula>
    </cfRule>
  </conditionalFormatting>
  <conditionalFormatting sqref="F986:F1003">
    <cfRule type="cellIs" dxfId="7627" priority="8561" operator="lessThan">
      <formula>0.7</formula>
    </cfRule>
    <cfRule type="cellIs" dxfId="7626" priority="8562" operator="between">
      <formula>0.7</formula>
      <formula>0.8</formula>
    </cfRule>
  </conditionalFormatting>
  <conditionalFormatting sqref="F986:F1003">
    <cfRule type="cellIs" dxfId="7625" priority="8563" operator="lessThan">
      <formula>0.7</formula>
    </cfRule>
    <cfRule type="cellIs" dxfId="7624" priority="8564" operator="between">
      <formula>0.7</formula>
      <formula>0.8</formula>
    </cfRule>
  </conditionalFormatting>
  <conditionalFormatting sqref="G964:G981">
    <cfRule type="cellIs" dxfId="7623" priority="8557" operator="lessThan">
      <formula>0.7</formula>
    </cfRule>
    <cfRule type="cellIs" dxfId="7622" priority="8558" operator="between">
      <formula>0.7</formula>
      <formula>0.8</formula>
    </cfRule>
  </conditionalFormatting>
  <conditionalFormatting sqref="G964:G981">
    <cfRule type="cellIs" dxfId="7621" priority="8559" operator="lessThan">
      <formula>0.7</formula>
    </cfRule>
    <cfRule type="cellIs" dxfId="7620" priority="8560" operator="between">
      <formula>0.7</formula>
      <formula>0.8</formula>
    </cfRule>
  </conditionalFormatting>
  <conditionalFormatting sqref="F964:F981">
    <cfRule type="cellIs" dxfId="7619" priority="8553" operator="lessThan">
      <formula>0.7</formula>
    </cfRule>
    <cfRule type="cellIs" dxfId="7618" priority="8554" operator="between">
      <formula>0.7</formula>
      <formula>0.8</formula>
    </cfRule>
  </conditionalFormatting>
  <conditionalFormatting sqref="F964:F981">
    <cfRule type="cellIs" dxfId="7617" priority="8555" operator="lessThan">
      <formula>0.7</formula>
    </cfRule>
    <cfRule type="cellIs" dxfId="7616" priority="8556" operator="between">
      <formula>0.7</formula>
      <formula>0.8</formula>
    </cfRule>
  </conditionalFormatting>
  <conditionalFormatting sqref="G942:G957">
    <cfRule type="cellIs" dxfId="7615" priority="8549" operator="lessThan">
      <formula>0.7</formula>
    </cfRule>
    <cfRule type="cellIs" dxfId="7614" priority="8550" operator="between">
      <formula>0.7</formula>
      <formula>0.8</formula>
    </cfRule>
  </conditionalFormatting>
  <conditionalFormatting sqref="G942:G957">
    <cfRule type="cellIs" dxfId="7613" priority="8551" operator="lessThan">
      <formula>0.7</formula>
    </cfRule>
    <cfRule type="cellIs" dxfId="7612" priority="8552" operator="between">
      <formula>0.7</formula>
      <formula>0.8</formula>
    </cfRule>
  </conditionalFormatting>
  <conditionalFormatting sqref="F942:F957">
    <cfRule type="cellIs" dxfId="7611" priority="8545" operator="lessThan">
      <formula>0.7</formula>
    </cfRule>
    <cfRule type="cellIs" dxfId="7610" priority="8546" operator="between">
      <formula>0.7</formula>
      <formula>0.8</formula>
    </cfRule>
  </conditionalFormatting>
  <conditionalFormatting sqref="F942:F957">
    <cfRule type="cellIs" dxfId="7609" priority="8547" operator="lessThan">
      <formula>0.7</formula>
    </cfRule>
    <cfRule type="cellIs" dxfId="7608" priority="8548" operator="between">
      <formula>0.7</formula>
      <formula>0.8</formula>
    </cfRule>
  </conditionalFormatting>
  <conditionalFormatting sqref="G958:G959">
    <cfRule type="cellIs" dxfId="7607" priority="8541" operator="lessThan">
      <formula>0.7</formula>
    </cfRule>
    <cfRule type="cellIs" dxfId="7606" priority="8542" operator="between">
      <formula>0.7</formula>
      <formula>0.8</formula>
    </cfRule>
  </conditionalFormatting>
  <conditionalFormatting sqref="G958:G959">
    <cfRule type="cellIs" dxfId="7605" priority="8543" operator="lessThan">
      <formula>0.7</formula>
    </cfRule>
    <cfRule type="cellIs" dxfId="7604" priority="8544" operator="between">
      <formula>0.7</formula>
      <formula>0.8</formula>
    </cfRule>
  </conditionalFormatting>
  <conditionalFormatting sqref="F958:F959">
    <cfRule type="cellIs" dxfId="7603" priority="8537" operator="lessThan">
      <formula>0.7</formula>
    </cfRule>
    <cfRule type="cellIs" dxfId="7602" priority="8538" operator="between">
      <formula>0.7</formula>
      <formula>0.8</formula>
    </cfRule>
  </conditionalFormatting>
  <conditionalFormatting sqref="F958:F959">
    <cfRule type="cellIs" dxfId="7601" priority="8539" operator="lessThan">
      <formula>0.7</formula>
    </cfRule>
    <cfRule type="cellIs" dxfId="7600" priority="8540" operator="between">
      <formula>0.7</formula>
      <formula>0.8</formula>
    </cfRule>
  </conditionalFormatting>
  <conditionalFormatting sqref="G914:G931">
    <cfRule type="cellIs" dxfId="7599" priority="8533" operator="lessThan">
      <formula>0.7</formula>
    </cfRule>
    <cfRule type="cellIs" dxfId="7598" priority="8534" operator="between">
      <formula>0.7</formula>
      <formula>0.8</formula>
    </cfRule>
  </conditionalFormatting>
  <conditionalFormatting sqref="G914:G931">
    <cfRule type="cellIs" dxfId="7597" priority="8535" operator="lessThan">
      <formula>0.7</formula>
    </cfRule>
    <cfRule type="cellIs" dxfId="7596" priority="8536" operator="between">
      <formula>0.7</formula>
      <formula>0.8</formula>
    </cfRule>
  </conditionalFormatting>
  <conditionalFormatting sqref="F914:F931">
    <cfRule type="cellIs" dxfId="7595" priority="8529" operator="lessThan">
      <formula>0.7</formula>
    </cfRule>
    <cfRule type="cellIs" dxfId="7594" priority="8530" operator="between">
      <formula>0.7</formula>
      <formula>0.8</formula>
    </cfRule>
  </conditionalFormatting>
  <conditionalFormatting sqref="F914:F931">
    <cfRule type="cellIs" dxfId="7593" priority="8531" operator="lessThan">
      <formula>0.7</formula>
    </cfRule>
    <cfRule type="cellIs" dxfId="7592" priority="8532" operator="between">
      <formula>0.7</formula>
      <formula>0.8</formula>
    </cfRule>
  </conditionalFormatting>
  <conditionalFormatting sqref="G891:G908">
    <cfRule type="cellIs" dxfId="7591" priority="8525" operator="lessThan">
      <formula>0.7</formula>
    </cfRule>
    <cfRule type="cellIs" dxfId="7590" priority="8526" operator="between">
      <formula>0.7</formula>
      <formula>0.8</formula>
    </cfRule>
  </conditionalFormatting>
  <conditionalFormatting sqref="G891:G908">
    <cfRule type="cellIs" dxfId="7589" priority="8527" operator="lessThan">
      <formula>0.7</formula>
    </cfRule>
    <cfRule type="cellIs" dxfId="7588" priority="8528" operator="between">
      <formula>0.7</formula>
      <formula>0.8</formula>
    </cfRule>
  </conditionalFormatting>
  <conditionalFormatting sqref="F891:F908">
    <cfRule type="cellIs" dxfId="7587" priority="8521" operator="lessThan">
      <formula>0.7</formula>
    </cfRule>
    <cfRule type="cellIs" dxfId="7586" priority="8522" operator="between">
      <formula>0.7</formula>
      <formula>0.8</formula>
    </cfRule>
  </conditionalFormatting>
  <conditionalFormatting sqref="F891:F908">
    <cfRule type="cellIs" dxfId="7585" priority="8523" operator="lessThan">
      <formula>0.7</formula>
    </cfRule>
    <cfRule type="cellIs" dxfId="7584" priority="8524" operator="between">
      <formula>0.7</formula>
      <formula>0.8</formula>
    </cfRule>
  </conditionalFormatting>
  <conditionalFormatting sqref="G868:G885">
    <cfRule type="cellIs" dxfId="7583" priority="8517" operator="lessThan">
      <formula>0.7</formula>
    </cfRule>
    <cfRule type="cellIs" dxfId="7582" priority="8518" operator="between">
      <formula>0.7</formula>
      <formula>0.8</formula>
    </cfRule>
  </conditionalFormatting>
  <conditionalFormatting sqref="G868:G885">
    <cfRule type="cellIs" dxfId="7581" priority="8519" operator="lessThan">
      <formula>0.7</formula>
    </cfRule>
    <cfRule type="cellIs" dxfId="7580" priority="8520" operator="between">
      <formula>0.7</formula>
      <formula>0.8</formula>
    </cfRule>
  </conditionalFormatting>
  <conditionalFormatting sqref="F868:F885">
    <cfRule type="cellIs" dxfId="7579" priority="8513" operator="lessThan">
      <formula>0.7</formula>
    </cfRule>
    <cfRule type="cellIs" dxfId="7578" priority="8514" operator="between">
      <formula>0.7</formula>
      <formula>0.8</formula>
    </cfRule>
  </conditionalFormatting>
  <conditionalFormatting sqref="F868:F885">
    <cfRule type="cellIs" dxfId="7577" priority="8515" operator="lessThan">
      <formula>0.7</formula>
    </cfRule>
    <cfRule type="cellIs" dxfId="7576" priority="8516" operator="between">
      <formula>0.7</formula>
      <formula>0.8</formula>
    </cfRule>
  </conditionalFormatting>
  <conditionalFormatting sqref="AL845:AL862">
    <cfRule type="cellIs" dxfId="7575" priority="8509" operator="lessThan">
      <formula>0.7</formula>
    </cfRule>
    <cfRule type="cellIs" dxfId="7574" priority="8510" operator="between">
      <formula>0.7</formula>
      <formula>0.8</formula>
    </cfRule>
  </conditionalFormatting>
  <conditionalFormatting sqref="AL845:AL862">
    <cfRule type="cellIs" dxfId="7573" priority="8511" operator="lessThan">
      <formula>0.7</formula>
    </cfRule>
    <cfRule type="cellIs" dxfId="7572" priority="8512" operator="between">
      <formula>0.7</formula>
      <formula>0.8</formula>
    </cfRule>
  </conditionalFormatting>
  <conditionalFormatting sqref="AK845:AK862">
    <cfRule type="cellIs" dxfId="7571" priority="8505" operator="lessThan">
      <formula>0.7</formula>
    </cfRule>
    <cfRule type="cellIs" dxfId="7570" priority="8506" operator="between">
      <formula>0.7</formula>
      <formula>0.8</formula>
    </cfRule>
  </conditionalFormatting>
  <conditionalFormatting sqref="AK845:AK862">
    <cfRule type="cellIs" dxfId="7569" priority="8507" operator="lessThan">
      <formula>0.7</formula>
    </cfRule>
    <cfRule type="cellIs" dxfId="7568" priority="8508" operator="between">
      <formula>0.7</formula>
      <formula>0.8</formula>
    </cfRule>
  </conditionalFormatting>
  <conditionalFormatting sqref="AL845:AL862">
    <cfRule type="cellIs" dxfId="7567" priority="8501" operator="lessThan">
      <formula>0.7</formula>
    </cfRule>
    <cfRule type="cellIs" dxfId="7566" priority="8502" operator="between">
      <formula>0.7</formula>
      <formula>0.8</formula>
    </cfRule>
  </conditionalFormatting>
  <conditionalFormatting sqref="AL845:AL862">
    <cfRule type="cellIs" dxfId="7565" priority="8503" operator="lessThan">
      <formula>0.7</formula>
    </cfRule>
    <cfRule type="cellIs" dxfId="7564" priority="8504" operator="between">
      <formula>0.7</formula>
      <formula>0.8</formula>
    </cfRule>
  </conditionalFormatting>
  <conditionalFormatting sqref="AK845:AK862">
    <cfRule type="cellIs" dxfId="7563" priority="8497" operator="lessThan">
      <formula>0.7</formula>
    </cfRule>
    <cfRule type="cellIs" dxfId="7562" priority="8498" operator="between">
      <formula>0.7</formula>
      <formula>0.8</formula>
    </cfRule>
  </conditionalFormatting>
  <conditionalFormatting sqref="AK845:AK862">
    <cfRule type="cellIs" dxfId="7561" priority="8499" operator="lessThan">
      <formula>0.7</formula>
    </cfRule>
    <cfRule type="cellIs" dxfId="7560" priority="8500" operator="between">
      <formula>0.7</formula>
      <formula>0.8</formula>
    </cfRule>
  </conditionalFormatting>
  <conditionalFormatting sqref="G823:G840">
    <cfRule type="cellIs" dxfId="7559" priority="8493" operator="lessThan">
      <formula>0.7</formula>
    </cfRule>
    <cfRule type="cellIs" dxfId="7558" priority="8494" operator="between">
      <formula>0.7</formula>
      <formula>0.8</formula>
    </cfRule>
  </conditionalFormatting>
  <conditionalFormatting sqref="G823:G840">
    <cfRule type="cellIs" dxfId="7557" priority="8495" operator="lessThan">
      <formula>0.7</formula>
    </cfRule>
    <cfRule type="cellIs" dxfId="7556" priority="8496" operator="between">
      <formula>0.7</formula>
      <formula>0.8</formula>
    </cfRule>
  </conditionalFormatting>
  <conditionalFormatting sqref="F823:F840">
    <cfRule type="cellIs" dxfId="7555" priority="8489" operator="lessThan">
      <formula>0.7</formula>
    </cfRule>
    <cfRule type="cellIs" dxfId="7554" priority="8490" operator="between">
      <formula>0.7</formula>
      <formula>0.8</formula>
    </cfRule>
  </conditionalFormatting>
  <conditionalFormatting sqref="F823:F840">
    <cfRule type="cellIs" dxfId="7553" priority="8491" operator="lessThan">
      <formula>0.7</formula>
    </cfRule>
    <cfRule type="cellIs" dxfId="7552" priority="8492" operator="between">
      <formula>0.7</formula>
      <formula>0.8</formula>
    </cfRule>
  </conditionalFormatting>
  <conditionalFormatting sqref="AL823:AL840">
    <cfRule type="cellIs" dxfId="7551" priority="8485" operator="lessThan">
      <formula>0.7</formula>
    </cfRule>
    <cfRule type="cellIs" dxfId="7550" priority="8486" operator="between">
      <formula>0.7</formula>
      <formula>0.8</formula>
    </cfRule>
  </conditionalFormatting>
  <conditionalFormatting sqref="AL823:AL840">
    <cfRule type="cellIs" dxfId="7549" priority="8487" operator="lessThan">
      <formula>0.7</formula>
    </cfRule>
    <cfRule type="cellIs" dxfId="7548" priority="8488" operator="between">
      <formula>0.7</formula>
      <formula>0.8</formula>
    </cfRule>
  </conditionalFormatting>
  <conditionalFormatting sqref="AK823:AK840">
    <cfRule type="cellIs" dxfId="7547" priority="8481" operator="lessThan">
      <formula>0.7</formula>
    </cfRule>
    <cfRule type="cellIs" dxfId="7546" priority="8482" operator="between">
      <formula>0.7</formula>
      <formula>0.8</formula>
    </cfRule>
  </conditionalFormatting>
  <conditionalFormatting sqref="AK823:AK840">
    <cfRule type="cellIs" dxfId="7545" priority="8483" operator="lessThan">
      <formula>0.7</formula>
    </cfRule>
    <cfRule type="cellIs" dxfId="7544" priority="8484" operator="between">
      <formula>0.7</formula>
      <formula>0.8</formula>
    </cfRule>
  </conditionalFormatting>
  <conditionalFormatting sqref="G800:G817">
    <cfRule type="cellIs" dxfId="7543" priority="8477" operator="lessThan">
      <formula>0.7</formula>
    </cfRule>
    <cfRule type="cellIs" dxfId="7542" priority="8478" operator="between">
      <formula>0.7</formula>
      <formula>0.8</formula>
    </cfRule>
  </conditionalFormatting>
  <conditionalFormatting sqref="G800:G817">
    <cfRule type="cellIs" dxfId="7541" priority="8479" operator="lessThan">
      <formula>0.7</formula>
    </cfRule>
    <cfRule type="cellIs" dxfId="7540" priority="8480" operator="between">
      <formula>0.7</formula>
      <formula>0.8</formula>
    </cfRule>
  </conditionalFormatting>
  <conditionalFormatting sqref="F800:F817">
    <cfRule type="cellIs" dxfId="7539" priority="8473" operator="lessThan">
      <formula>0.7</formula>
    </cfRule>
    <cfRule type="cellIs" dxfId="7538" priority="8474" operator="between">
      <formula>0.7</formula>
      <formula>0.8</formula>
    </cfRule>
  </conditionalFormatting>
  <conditionalFormatting sqref="F800:F817">
    <cfRule type="cellIs" dxfId="7537" priority="8475" operator="lessThan">
      <formula>0.7</formula>
    </cfRule>
    <cfRule type="cellIs" dxfId="7536" priority="8476" operator="between">
      <formula>0.7</formula>
      <formula>0.8</formula>
    </cfRule>
  </conditionalFormatting>
  <conditionalFormatting sqref="AL800:AL817">
    <cfRule type="cellIs" dxfId="7535" priority="8469" operator="lessThan">
      <formula>0.7</formula>
    </cfRule>
    <cfRule type="cellIs" dxfId="7534" priority="8470" operator="between">
      <formula>0.7</formula>
      <formula>0.8</formula>
    </cfRule>
  </conditionalFormatting>
  <conditionalFormatting sqref="AL800:AL817">
    <cfRule type="cellIs" dxfId="7533" priority="8471" operator="lessThan">
      <formula>0.7</formula>
    </cfRule>
    <cfRule type="cellIs" dxfId="7532" priority="8472" operator="between">
      <formula>0.7</formula>
      <formula>0.8</formula>
    </cfRule>
  </conditionalFormatting>
  <conditionalFormatting sqref="AK800:AK817">
    <cfRule type="cellIs" dxfId="7531" priority="8465" operator="lessThan">
      <formula>0.7</formula>
    </cfRule>
    <cfRule type="cellIs" dxfId="7530" priority="8466" operator="between">
      <formula>0.7</formula>
      <formula>0.8</formula>
    </cfRule>
  </conditionalFormatting>
  <conditionalFormatting sqref="AK800:AK817">
    <cfRule type="cellIs" dxfId="7529" priority="8467" operator="lessThan">
      <formula>0.7</formula>
    </cfRule>
    <cfRule type="cellIs" dxfId="7528" priority="8468" operator="between">
      <formula>0.7</formula>
      <formula>0.8</formula>
    </cfRule>
  </conditionalFormatting>
  <conditionalFormatting sqref="G777:G794">
    <cfRule type="cellIs" dxfId="7527" priority="8461" operator="lessThan">
      <formula>0.7</formula>
    </cfRule>
    <cfRule type="cellIs" dxfId="7526" priority="8462" operator="between">
      <formula>0.7</formula>
      <formula>0.8</formula>
    </cfRule>
  </conditionalFormatting>
  <conditionalFormatting sqref="G777:G794">
    <cfRule type="cellIs" dxfId="7525" priority="8463" operator="lessThan">
      <formula>0.7</formula>
    </cfRule>
    <cfRule type="cellIs" dxfId="7524" priority="8464" operator="between">
      <formula>0.7</formula>
      <formula>0.8</formula>
    </cfRule>
  </conditionalFormatting>
  <conditionalFormatting sqref="F777:F794">
    <cfRule type="cellIs" dxfId="7523" priority="8457" operator="lessThan">
      <formula>0.7</formula>
    </cfRule>
    <cfRule type="cellIs" dxfId="7522" priority="8458" operator="between">
      <formula>0.7</formula>
      <formula>0.8</formula>
    </cfRule>
  </conditionalFormatting>
  <conditionalFormatting sqref="F777:F794">
    <cfRule type="cellIs" dxfId="7521" priority="8459" operator="lessThan">
      <formula>0.7</formula>
    </cfRule>
    <cfRule type="cellIs" dxfId="7520" priority="8460" operator="between">
      <formula>0.7</formula>
      <formula>0.8</formula>
    </cfRule>
  </conditionalFormatting>
  <conditionalFormatting sqref="AL777:AL794">
    <cfRule type="cellIs" dxfId="7519" priority="8453" operator="lessThan">
      <formula>0.7</formula>
    </cfRule>
    <cfRule type="cellIs" dxfId="7518" priority="8454" operator="between">
      <formula>0.7</formula>
      <formula>0.8</formula>
    </cfRule>
  </conditionalFormatting>
  <conditionalFormatting sqref="AL777:AL794">
    <cfRule type="cellIs" dxfId="7517" priority="8455" operator="lessThan">
      <formula>0.7</formula>
    </cfRule>
    <cfRule type="cellIs" dxfId="7516" priority="8456" operator="between">
      <formula>0.7</formula>
      <formula>0.8</formula>
    </cfRule>
  </conditionalFormatting>
  <conditionalFormatting sqref="AK777:AK794">
    <cfRule type="cellIs" dxfId="7515" priority="8449" operator="lessThan">
      <formula>0.7</formula>
    </cfRule>
    <cfRule type="cellIs" dxfId="7514" priority="8450" operator="between">
      <formula>0.7</formula>
      <formula>0.8</formula>
    </cfRule>
  </conditionalFormatting>
  <conditionalFormatting sqref="AK777:AK794">
    <cfRule type="cellIs" dxfId="7513" priority="8451" operator="lessThan">
      <formula>0.7</formula>
    </cfRule>
    <cfRule type="cellIs" dxfId="7512" priority="8452" operator="between">
      <formula>0.7</formula>
      <formula>0.8</formula>
    </cfRule>
  </conditionalFormatting>
  <conditionalFormatting sqref="F755:F772">
    <cfRule type="cellIs" dxfId="7511" priority="8445" operator="lessThan">
      <formula>0.7</formula>
    </cfRule>
    <cfRule type="cellIs" dxfId="7510" priority="8446" operator="between">
      <formula>0.7</formula>
      <formula>0.8</formula>
    </cfRule>
  </conditionalFormatting>
  <conditionalFormatting sqref="F755:F772">
    <cfRule type="cellIs" dxfId="7509" priority="8447" operator="lessThan">
      <formula>0.7</formula>
    </cfRule>
    <cfRule type="cellIs" dxfId="7508" priority="8448" operator="between">
      <formula>0.7</formula>
      <formula>0.8</formula>
    </cfRule>
  </conditionalFormatting>
  <conditionalFormatting sqref="G755:G772">
    <cfRule type="cellIs" dxfId="7507" priority="8441" operator="lessThan">
      <formula>0.7</formula>
    </cfRule>
    <cfRule type="cellIs" dxfId="7506" priority="8442" operator="between">
      <formula>0.7</formula>
      <formula>0.8</formula>
    </cfRule>
  </conditionalFormatting>
  <conditionalFormatting sqref="G755:G772">
    <cfRule type="cellIs" dxfId="7505" priority="8443" operator="lessThan">
      <formula>0.7</formula>
    </cfRule>
    <cfRule type="cellIs" dxfId="7504" priority="8444" operator="between">
      <formula>0.7</formula>
      <formula>0.8</formula>
    </cfRule>
  </conditionalFormatting>
  <conditionalFormatting sqref="AK755:AK772">
    <cfRule type="cellIs" dxfId="7503" priority="8437" operator="lessThan">
      <formula>0.7</formula>
    </cfRule>
    <cfRule type="cellIs" dxfId="7502" priority="8438" operator="between">
      <formula>0.7</formula>
      <formula>0.8</formula>
    </cfRule>
  </conditionalFormatting>
  <conditionalFormatting sqref="AK755:AK772">
    <cfRule type="cellIs" dxfId="7501" priority="8439" operator="lessThan">
      <formula>0.7</formula>
    </cfRule>
    <cfRule type="cellIs" dxfId="7500" priority="8440" operator="between">
      <formula>0.7</formula>
      <formula>0.8</formula>
    </cfRule>
  </conditionalFormatting>
  <conditionalFormatting sqref="AL755:AL772">
    <cfRule type="cellIs" dxfId="7499" priority="8433" operator="lessThan">
      <formula>0.7</formula>
    </cfRule>
    <cfRule type="cellIs" dxfId="7498" priority="8434" operator="between">
      <formula>0.7</formula>
      <formula>0.8</formula>
    </cfRule>
  </conditionalFormatting>
  <conditionalFormatting sqref="AL755:AL772">
    <cfRule type="cellIs" dxfId="7497" priority="8435" operator="lessThan">
      <formula>0.7</formula>
    </cfRule>
    <cfRule type="cellIs" dxfId="7496" priority="8436" operator="between">
      <formula>0.7</formula>
      <formula>0.8</formula>
    </cfRule>
  </conditionalFormatting>
  <conditionalFormatting sqref="F727:F744">
    <cfRule type="cellIs" dxfId="7495" priority="8429" operator="lessThan">
      <formula>0.7</formula>
    </cfRule>
    <cfRule type="cellIs" dxfId="7494" priority="8430" operator="between">
      <formula>0.7</formula>
      <formula>0.8</formula>
    </cfRule>
  </conditionalFormatting>
  <conditionalFormatting sqref="F727:F744">
    <cfRule type="cellIs" dxfId="7493" priority="8431" operator="lessThan">
      <formula>0.7</formula>
    </cfRule>
    <cfRule type="cellIs" dxfId="7492" priority="8432" operator="between">
      <formula>0.7</formula>
      <formula>0.8</formula>
    </cfRule>
  </conditionalFormatting>
  <conditionalFormatting sqref="G727:G744">
    <cfRule type="cellIs" dxfId="7491" priority="8425" operator="lessThan">
      <formula>0.7</formula>
    </cfRule>
    <cfRule type="cellIs" dxfId="7490" priority="8426" operator="between">
      <formula>0.7</formula>
      <formula>0.8</formula>
    </cfRule>
  </conditionalFormatting>
  <conditionalFormatting sqref="G727:G744">
    <cfRule type="cellIs" dxfId="7489" priority="8427" operator="lessThan">
      <formula>0.7</formula>
    </cfRule>
    <cfRule type="cellIs" dxfId="7488" priority="8428" operator="between">
      <formula>0.7</formula>
      <formula>0.8</formula>
    </cfRule>
  </conditionalFormatting>
  <conditionalFormatting sqref="AL727:AL744">
    <cfRule type="cellIs" dxfId="7487" priority="8421" operator="lessThan">
      <formula>0.7</formula>
    </cfRule>
    <cfRule type="cellIs" dxfId="7486" priority="8422" operator="between">
      <formula>0.7</formula>
      <formula>0.8</formula>
    </cfRule>
  </conditionalFormatting>
  <conditionalFormatting sqref="AL727:AL744">
    <cfRule type="cellIs" dxfId="7485" priority="8423" operator="lessThan">
      <formula>0.7</formula>
    </cfRule>
    <cfRule type="cellIs" dxfId="7484" priority="8424" operator="between">
      <formula>0.7</formula>
      <formula>0.8</formula>
    </cfRule>
  </conditionalFormatting>
  <conditionalFormatting sqref="AK727:AK744">
    <cfRule type="cellIs" dxfId="7483" priority="8417" operator="lessThan">
      <formula>0.7</formula>
    </cfRule>
    <cfRule type="cellIs" dxfId="7482" priority="8418" operator="between">
      <formula>0.7</formula>
      <formula>0.8</formula>
    </cfRule>
  </conditionalFormatting>
  <conditionalFormatting sqref="AK727:AK744">
    <cfRule type="cellIs" dxfId="7481" priority="8419" operator="lessThan">
      <formula>0.7</formula>
    </cfRule>
    <cfRule type="cellIs" dxfId="7480" priority="8420" operator="between">
      <formula>0.7</formula>
      <formula>0.8</formula>
    </cfRule>
  </conditionalFormatting>
  <conditionalFormatting sqref="AL727:AL744">
    <cfRule type="cellIs" dxfId="7479" priority="8413" operator="lessThan">
      <formula>0.7</formula>
    </cfRule>
    <cfRule type="cellIs" dxfId="7478" priority="8414" operator="between">
      <formula>0.7</formula>
      <formula>0.8</formula>
    </cfRule>
  </conditionalFormatting>
  <conditionalFormatting sqref="AL727:AL744">
    <cfRule type="cellIs" dxfId="7477" priority="8415" operator="lessThan">
      <formula>0.7</formula>
    </cfRule>
    <cfRule type="cellIs" dxfId="7476" priority="8416" operator="between">
      <formula>0.7</formula>
      <formula>0.8</formula>
    </cfRule>
  </conditionalFormatting>
  <conditionalFormatting sqref="AK727:AK744">
    <cfRule type="cellIs" dxfId="7475" priority="8409" operator="lessThan">
      <formula>0.7</formula>
    </cfRule>
    <cfRule type="cellIs" dxfId="7474" priority="8410" operator="between">
      <formula>0.7</formula>
      <formula>0.8</formula>
    </cfRule>
  </conditionalFormatting>
  <conditionalFormatting sqref="AK727:AK744">
    <cfRule type="cellIs" dxfId="7473" priority="8411" operator="lessThan">
      <formula>0.7</formula>
    </cfRule>
    <cfRule type="cellIs" dxfId="7472" priority="8412" operator="between">
      <formula>0.7</formula>
      <formula>0.8</formula>
    </cfRule>
  </conditionalFormatting>
  <conditionalFormatting sqref="F705:F722">
    <cfRule type="cellIs" dxfId="7471" priority="8405" operator="lessThan">
      <formula>0.7</formula>
    </cfRule>
    <cfRule type="cellIs" dxfId="7470" priority="8406" operator="between">
      <formula>0.7</formula>
      <formula>0.8</formula>
    </cfRule>
  </conditionalFormatting>
  <conditionalFormatting sqref="F705:F722">
    <cfRule type="cellIs" dxfId="7469" priority="8407" operator="lessThan">
      <formula>0.7</formula>
    </cfRule>
    <cfRule type="cellIs" dxfId="7468" priority="8408" operator="between">
      <formula>0.7</formula>
      <formula>0.8</formula>
    </cfRule>
  </conditionalFormatting>
  <conditionalFormatting sqref="G705:G722">
    <cfRule type="cellIs" dxfId="7467" priority="8401" operator="lessThan">
      <formula>0.7</formula>
    </cfRule>
    <cfRule type="cellIs" dxfId="7466" priority="8402" operator="between">
      <formula>0.7</formula>
      <formula>0.8</formula>
    </cfRule>
  </conditionalFormatting>
  <conditionalFormatting sqref="G705:G722">
    <cfRule type="cellIs" dxfId="7465" priority="8403" operator="lessThan">
      <formula>0.7</formula>
    </cfRule>
    <cfRule type="cellIs" dxfId="7464" priority="8404" operator="between">
      <formula>0.7</formula>
      <formula>0.8</formula>
    </cfRule>
  </conditionalFormatting>
  <conditionalFormatting sqref="AK705:AK722">
    <cfRule type="cellIs" dxfId="7463" priority="8397" operator="lessThan">
      <formula>0.7</formula>
    </cfRule>
    <cfRule type="cellIs" dxfId="7462" priority="8398" operator="between">
      <formula>0.7</formula>
      <formula>0.8</formula>
    </cfRule>
  </conditionalFormatting>
  <conditionalFormatting sqref="AK705:AK722">
    <cfRule type="cellIs" dxfId="7461" priority="8399" operator="lessThan">
      <formula>0.7</formula>
    </cfRule>
    <cfRule type="cellIs" dxfId="7460" priority="8400" operator="between">
      <formula>0.7</formula>
      <formula>0.8</formula>
    </cfRule>
  </conditionalFormatting>
  <conditionalFormatting sqref="AL705:AL722">
    <cfRule type="cellIs" dxfId="7459" priority="8393" operator="lessThan">
      <formula>0.7</formula>
    </cfRule>
    <cfRule type="cellIs" dxfId="7458" priority="8394" operator="between">
      <formula>0.7</formula>
      <formula>0.8</formula>
    </cfRule>
  </conditionalFormatting>
  <conditionalFormatting sqref="AL705:AL722">
    <cfRule type="cellIs" dxfId="7457" priority="8395" operator="lessThan">
      <formula>0.7</formula>
    </cfRule>
    <cfRule type="cellIs" dxfId="7456" priority="8396" operator="between">
      <formula>0.7</formula>
      <formula>0.8</formula>
    </cfRule>
  </conditionalFormatting>
  <conditionalFormatting sqref="AK683:AK700">
    <cfRule type="cellIs" dxfId="7455" priority="8389" operator="lessThan">
      <formula>0.7</formula>
    </cfRule>
    <cfRule type="cellIs" dxfId="7454" priority="8390" operator="between">
      <formula>0.7</formula>
      <formula>0.8</formula>
    </cfRule>
  </conditionalFormatting>
  <conditionalFormatting sqref="AK683:AK700">
    <cfRule type="cellIs" dxfId="7453" priority="8391" operator="lessThan">
      <formula>0.7</formula>
    </cfRule>
    <cfRule type="cellIs" dxfId="7452" priority="8392" operator="between">
      <formula>0.7</formula>
      <formula>0.8</formula>
    </cfRule>
  </conditionalFormatting>
  <conditionalFormatting sqref="AL683:AL700">
    <cfRule type="cellIs" dxfId="7451" priority="8385" operator="lessThan">
      <formula>0.7</formula>
    </cfRule>
    <cfRule type="cellIs" dxfId="7450" priority="8386" operator="between">
      <formula>0.7</formula>
      <formula>0.8</formula>
    </cfRule>
  </conditionalFormatting>
  <conditionalFormatting sqref="AL683:AL700">
    <cfRule type="cellIs" dxfId="7449" priority="8387" operator="lessThan">
      <formula>0.7</formula>
    </cfRule>
    <cfRule type="cellIs" dxfId="7448" priority="8388" operator="between">
      <formula>0.7</formula>
      <formula>0.8</formula>
    </cfRule>
  </conditionalFormatting>
  <conditionalFormatting sqref="AK683:AK700">
    <cfRule type="cellIs" dxfId="7447" priority="8381" operator="lessThan">
      <formula>0.7</formula>
    </cfRule>
    <cfRule type="cellIs" dxfId="7446" priority="8382" operator="between">
      <formula>0.7</formula>
      <formula>0.8</formula>
    </cfRule>
  </conditionalFormatting>
  <conditionalFormatting sqref="AK683:AK700">
    <cfRule type="cellIs" dxfId="7445" priority="8383" operator="lessThan">
      <formula>0.7</formula>
    </cfRule>
    <cfRule type="cellIs" dxfId="7444" priority="8384" operator="between">
      <formula>0.7</formula>
      <formula>0.8</formula>
    </cfRule>
  </conditionalFormatting>
  <conditionalFormatting sqref="AL683:AL700">
    <cfRule type="cellIs" dxfId="7443" priority="8377" operator="lessThan">
      <formula>0.7</formula>
    </cfRule>
    <cfRule type="cellIs" dxfId="7442" priority="8378" operator="between">
      <formula>0.7</formula>
      <formula>0.8</formula>
    </cfRule>
  </conditionalFormatting>
  <conditionalFormatting sqref="AL683:AL700">
    <cfRule type="cellIs" dxfId="7441" priority="8379" operator="lessThan">
      <formula>0.7</formula>
    </cfRule>
    <cfRule type="cellIs" dxfId="7440" priority="8380" operator="between">
      <formula>0.7</formula>
      <formula>0.8</formula>
    </cfRule>
  </conditionalFormatting>
  <conditionalFormatting sqref="F660:F677">
    <cfRule type="cellIs" dxfId="7439" priority="8373" operator="lessThan">
      <formula>0.7</formula>
    </cfRule>
    <cfRule type="cellIs" dxfId="7438" priority="8374" operator="between">
      <formula>0.7</formula>
      <formula>0.8</formula>
    </cfRule>
  </conditionalFormatting>
  <conditionalFormatting sqref="F660:F677">
    <cfRule type="cellIs" dxfId="7437" priority="8375" operator="lessThan">
      <formula>0.7</formula>
    </cfRule>
    <cfRule type="cellIs" dxfId="7436" priority="8376" operator="between">
      <formula>0.7</formula>
      <formula>0.8</formula>
    </cfRule>
  </conditionalFormatting>
  <conditionalFormatting sqref="G660:G677">
    <cfRule type="cellIs" dxfId="7435" priority="8369" operator="lessThan">
      <formula>0.7</formula>
    </cfRule>
    <cfRule type="cellIs" dxfId="7434" priority="8370" operator="between">
      <formula>0.7</formula>
      <formula>0.8</formula>
    </cfRule>
  </conditionalFormatting>
  <conditionalFormatting sqref="G660:G677">
    <cfRule type="cellIs" dxfId="7433" priority="8371" operator="lessThan">
      <formula>0.7</formula>
    </cfRule>
    <cfRule type="cellIs" dxfId="7432" priority="8372" operator="between">
      <formula>0.7</formula>
      <formula>0.8</formula>
    </cfRule>
  </conditionalFormatting>
  <conditionalFormatting sqref="AK660:AK677">
    <cfRule type="cellIs" dxfId="7431" priority="8349" operator="lessThan">
      <formula>0.7</formula>
    </cfRule>
    <cfRule type="cellIs" dxfId="7430" priority="8350" operator="between">
      <formula>0.7</formula>
      <formula>0.8</formula>
    </cfRule>
  </conditionalFormatting>
  <conditionalFormatting sqref="AK660:AK677">
    <cfRule type="cellIs" dxfId="7429" priority="8351" operator="lessThan">
      <formula>0.7</formula>
    </cfRule>
    <cfRule type="cellIs" dxfId="7428" priority="8352" operator="between">
      <formula>0.7</formula>
      <formula>0.8</formula>
    </cfRule>
  </conditionalFormatting>
  <conditionalFormatting sqref="AL660:AL677">
    <cfRule type="cellIs" dxfId="7427" priority="8345" operator="lessThan">
      <formula>0.7</formula>
    </cfRule>
    <cfRule type="cellIs" dxfId="7426" priority="8346" operator="between">
      <formula>0.7</formula>
      <formula>0.8</formula>
    </cfRule>
  </conditionalFormatting>
  <conditionalFormatting sqref="AL660:AL677">
    <cfRule type="cellIs" dxfId="7425" priority="8347" operator="lessThan">
      <formula>0.7</formula>
    </cfRule>
    <cfRule type="cellIs" dxfId="7424" priority="8348" operator="between">
      <formula>0.7</formula>
      <formula>0.8</formula>
    </cfRule>
  </conditionalFormatting>
  <conditionalFormatting sqref="F639:F655">
    <cfRule type="cellIs" dxfId="7423" priority="8341" operator="lessThan">
      <formula>0.7</formula>
    </cfRule>
    <cfRule type="cellIs" dxfId="7422" priority="8342" operator="between">
      <formula>0.7</formula>
      <formula>0.8</formula>
    </cfRule>
  </conditionalFormatting>
  <conditionalFormatting sqref="F639:F655">
    <cfRule type="cellIs" dxfId="7421" priority="8343" operator="lessThan">
      <formula>0.7</formula>
    </cfRule>
    <cfRule type="cellIs" dxfId="7420" priority="8344" operator="between">
      <formula>0.7</formula>
      <formula>0.8</formula>
    </cfRule>
  </conditionalFormatting>
  <conditionalFormatting sqref="G639:G655">
    <cfRule type="cellIs" dxfId="7419" priority="8337" operator="lessThan">
      <formula>0.7</formula>
    </cfRule>
    <cfRule type="cellIs" dxfId="7418" priority="8338" operator="between">
      <formula>0.7</formula>
      <formula>0.8</formula>
    </cfRule>
  </conditionalFormatting>
  <conditionalFormatting sqref="G639:G655">
    <cfRule type="cellIs" dxfId="7417" priority="8339" operator="lessThan">
      <formula>0.7</formula>
    </cfRule>
    <cfRule type="cellIs" dxfId="7416" priority="8340" operator="between">
      <formula>0.7</formula>
      <formula>0.8</formula>
    </cfRule>
  </conditionalFormatting>
  <conditionalFormatting sqref="AK638:AK655">
    <cfRule type="cellIs" dxfId="7415" priority="8333" operator="lessThan">
      <formula>0.7</formula>
    </cfRule>
    <cfRule type="cellIs" dxfId="7414" priority="8334" operator="between">
      <formula>0.7</formula>
      <formula>0.8</formula>
    </cfRule>
  </conditionalFormatting>
  <conditionalFormatting sqref="AK638:AK655">
    <cfRule type="cellIs" dxfId="7413" priority="8335" operator="lessThan">
      <formula>0.7</formula>
    </cfRule>
    <cfRule type="cellIs" dxfId="7412" priority="8336" operator="between">
      <formula>0.7</formula>
      <formula>0.8</formula>
    </cfRule>
  </conditionalFormatting>
  <conditionalFormatting sqref="AL638:AL655">
    <cfRule type="cellIs" dxfId="7411" priority="8329" operator="lessThan">
      <formula>0.7</formula>
    </cfRule>
    <cfRule type="cellIs" dxfId="7410" priority="8330" operator="between">
      <formula>0.7</formula>
      <formula>0.8</formula>
    </cfRule>
  </conditionalFormatting>
  <conditionalFormatting sqref="AL638:AL655">
    <cfRule type="cellIs" dxfId="7409" priority="8331" operator="lessThan">
      <formula>0.7</formula>
    </cfRule>
    <cfRule type="cellIs" dxfId="7408" priority="8332" operator="between">
      <formula>0.7</formula>
      <formula>0.8</formula>
    </cfRule>
  </conditionalFormatting>
  <conditionalFormatting sqref="F615:F632">
    <cfRule type="cellIs" dxfId="7407" priority="8325" operator="lessThan">
      <formula>0.7</formula>
    </cfRule>
    <cfRule type="cellIs" dxfId="7406" priority="8326" operator="between">
      <formula>0.7</formula>
      <formula>0.8</formula>
    </cfRule>
  </conditionalFormatting>
  <conditionalFormatting sqref="F615:F632">
    <cfRule type="cellIs" dxfId="7405" priority="8327" operator="lessThan">
      <formula>0.7</formula>
    </cfRule>
    <cfRule type="cellIs" dxfId="7404" priority="8328" operator="between">
      <formula>0.7</formula>
      <formula>0.8</formula>
    </cfRule>
  </conditionalFormatting>
  <conditionalFormatting sqref="G615:G632">
    <cfRule type="cellIs" dxfId="7403" priority="8321" operator="lessThan">
      <formula>0.7</formula>
    </cfRule>
    <cfRule type="cellIs" dxfId="7402" priority="8322" operator="between">
      <formula>0.7</formula>
      <formula>0.8</formula>
    </cfRule>
  </conditionalFormatting>
  <conditionalFormatting sqref="G615:G632">
    <cfRule type="cellIs" dxfId="7401" priority="8323" operator="lessThan">
      <formula>0.7</formula>
    </cfRule>
    <cfRule type="cellIs" dxfId="7400" priority="8324" operator="between">
      <formula>0.7</formula>
      <formula>0.8</formula>
    </cfRule>
  </conditionalFormatting>
  <conditionalFormatting sqref="F1190:F1207">
    <cfRule type="cellIs" dxfId="7399" priority="8295" operator="lessThan">
      <formula>0.7</formula>
    </cfRule>
    <cfRule type="cellIs" dxfId="7398" priority="8296" operator="between">
      <formula>0.7</formula>
      <formula>0.8</formula>
    </cfRule>
  </conditionalFormatting>
  <conditionalFormatting sqref="G1190:G1207">
    <cfRule type="cellIs" dxfId="7397" priority="8293" operator="lessThan">
      <formula>0.7</formula>
    </cfRule>
    <cfRule type="cellIs" dxfId="7396" priority="8294" operator="between">
      <formula>0.7</formula>
      <formula>0.8</formula>
    </cfRule>
  </conditionalFormatting>
  <conditionalFormatting sqref="Q1167:Q1184">
    <cfRule type="cellIs" dxfId="7395" priority="8283" operator="lessThan">
      <formula>0.7</formula>
    </cfRule>
    <cfRule type="cellIs" dxfId="7394" priority="8284" operator="between">
      <formula>0.7</formula>
      <formula>0.8</formula>
    </cfRule>
  </conditionalFormatting>
  <conditionalFormatting sqref="R1167:R1184">
    <cfRule type="cellIs" dxfId="7393" priority="8281" operator="lessThan">
      <formula>0.7</formula>
    </cfRule>
    <cfRule type="cellIs" dxfId="7392" priority="8282" operator="between">
      <formula>0.7</formula>
      <formula>0.8</formula>
    </cfRule>
  </conditionalFormatting>
  <conditionalFormatting sqref="Q1190:Q1207">
    <cfRule type="cellIs" dxfId="7391" priority="8291" operator="lessThan">
      <formula>0.7</formula>
    </cfRule>
    <cfRule type="cellIs" dxfId="7390" priority="8292" operator="between">
      <formula>0.7</formula>
      <formula>0.8</formula>
    </cfRule>
  </conditionalFormatting>
  <conditionalFormatting sqref="R1190:R1207">
    <cfRule type="cellIs" dxfId="7389" priority="8289" operator="lessThan">
      <formula>0.7</formula>
    </cfRule>
    <cfRule type="cellIs" dxfId="7388" priority="8290" operator="between">
      <formula>0.7</formula>
      <formula>0.8</formula>
    </cfRule>
  </conditionalFormatting>
  <conditionalFormatting sqref="F1167:F1184">
    <cfRule type="cellIs" dxfId="7387" priority="8287" operator="lessThan">
      <formula>0.7</formula>
    </cfRule>
    <cfRule type="cellIs" dxfId="7386" priority="8288" operator="between">
      <formula>0.7</formula>
      <formula>0.8</formula>
    </cfRule>
  </conditionalFormatting>
  <conditionalFormatting sqref="G1167:G1184">
    <cfRule type="cellIs" dxfId="7385" priority="8285" operator="lessThan">
      <formula>0.7</formula>
    </cfRule>
    <cfRule type="cellIs" dxfId="7384" priority="8286" operator="between">
      <formula>0.7</formula>
      <formula>0.8</formula>
    </cfRule>
  </conditionalFormatting>
  <conditionalFormatting sqref="F1145:F1162">
    <cfRule type="cellIs" dxfId="7383" priority="8279" operator="lessThan">
      <formula>0.7</formula>
    </cfRule>
    <cfRule type="cellIs" dxfId="7382" priority="8280" operator="between">
      <formula>0.7</formula>
      <formula>0.8</formula>
    </cfRule>
  </conditionalFormatting>
  <conditionalFormatting sqref="G1145:G1162">
    <cfRule type="cellIs" dxfId="7381" priority="8277" operator="lessThan">
      <formula>0.7</formula>
    </cfRule>
    <cfRule type="cellIs" dxfId="7380" priority="8278" operator="between">
      <formula>0.7</formula>
      <formula>0.8</formula>
    </cfRule>
  </conditionalFormatting>
  <conditionalFormatting sqref="Q1145:Q1162">
    <cfRule type="cellIs" dxfId="7379" priority="8275" operator="lessThan">
      <formula>0.7</formula>
    </cfRule>
    <cfRule type="cellIs" dxfId="7378" priority="8276" operator="between">
      <formula>0.7</formula>
      <formula>0.8</formula>
    </cfRule>
  </conditionalFormatting>
  <conditionalFormatting sqref="R1145:R1162">
    <cfRule type="cellIs" dxfId="7377" priority="8273" operator="lessThan">
      <formula>0.7</formula>
    </cfRule>
    <cfRule type="cellIs" dxfId="7376" priority="8274" operator="between">
      <formula>0.7</formula>
      <formula>0.8</formula>
    </cfRule>
  </conditionalFormatting>
  <conditionalFormatting sqref="F1122:F1139">
    <cfRule type="cellIs" dxfId="7375" priority="8271" operator="lessThan">
      <formula>0.7</formula>
    </cfRule>
    <cfRule type="cellIs" dxfId="7374" priority="8272" operator="between">
      <formula>0.7</formula>
      <formula>0.8</formula>
    </cfRule>
  </conditionalFormatting>
  <conditionalFormatting sqref="G1122:G1139">
    <cfRule type="cellIs" dxfId="7373" priority="8269" operator="lessThan">
      <formula>0.7</formula>
    </cfRule>
    <cfRule type="cellIs" dxfId="7372" priority="8270" operator="between">
      <formula>0.7</formula>
      <formula>0.8</formula>
    </cfRule>
  </conditionalFormatting>
  <conditionalFormatting sqref="Q1213:Q1230">
    <cfRule type="cellIs" dxfId="7371" priority="8263" operator="lessThan">
      <formula>0.7</formula>
    </cfRule>
    <cfRule type="cellIs" dxfId="7370" priority="8264" operator="between">
      <formula>0.7</formula>
      <formula>0.8</formula>
    </cfRule>
  </conditionalFormatting>
  <conditionalFormatting sqref="R1213:R1230">
    <cfRule type="cellIs" dxfId="7369" priority="8261" operator="lessThan">
      <formula>0.7</formula>
    </cfRule>
    <cfRule type="cellIs" dxfId="7368" priority="8262" operator="between">
      <formula>0.7</formula>
      <formula>0.8</formula>
    </cfRule>
  </conditionalFormatting>
  <conditionalFormatting sqref="F1213:F1230">
    <cfRule type="cellIs" dxfId="7367" priority="8267" operator="lessThan">
      <formula>0.7</formula>
    </cfRule>
    <cfRule type="cellIs" dxfId="7366" priority="8268" operator="between">
      <formula>0.7</formula>
      <formula>0.8</formula>
    </cfRule>
  </conditionalFormatting>
  <conditionalFormatting sqref="G1213:G1230">
    <cfRule type="cellIs" dxfId="7365" priority="8265" operator="lessThan">
      <formula>0.7</formula>
    </cfRule>
    <cfRule type="cellIs" dxfId="7364" priority="8266" operator="between">
      <formula>0.7</formula>
      <formula>0.8</formula>
    </cfRule>
  </conditionalFormatting>
  <conditionalFormatting sqref="F1237:F1254">
    <cfRule type="cellIs" dxfId="7363" priority="8259" operator="lessThan">
      <formula>0.7</formula>
    </cfRule>
    <cfRule type="cellIs" dxfId="7362" priority="8260" operator="between">
      <formula>0.7</formula>
      <formula>0.8</formula>
    </cfRule>
  </conditionalFormatting>
  <conditionalFormatting sqref="G1237:G1254">
    <cfRule type="cellIs" dxfId="7361" priority="8257" operator="lessThan">
      <formula>0.7</formula>
    </cfRule>
    <cfRule type="cellIs" dxfId="7360" priority="8258" operator="between">
      <formula>0.7</formula>
      <formula>0.8</formula>
    </cfRule>
  </conditionalFormatting>
  <conditionalFormatting sqref="Q1237:Q1254">
    <cfRule type="cellIs" dxfId="7359" priority="8255" operator="lessThan">
      <formula>0.7</formula>
    </cfRule>
    <cfRule type="cellIs" dxfId="7358" priority="8256" operator="between">
      <formula>0.7</formula>
      <formula>0.8</formula>
    </cfRule>
  </conditionalFormatting>
  <conditionalFormatting sqref="R1237:R1254">
    <cfRule type="cellIs" dxfId="7357" priority="8253" operator="lessThan">
      <formula>0.7</formula>
    </cfRule>
    <cfRule type="cellIs" dxfId="7356" priority="8254" operator="between">
      <formula>0.7</formula>
      <formula>0.8</formula>
    </cfRule>
  </conditionalFormatting>
  <conditionalFormatting sqref="Q1122:Q1139">
    <cfRule type="cellIs" dxfId="7355" priority="8251" operator="lessThan">
      <formula>0.7</formula>
    </cfRule>
    <cfRule type="cellIs" dxfId="7354" priority="8252" operator="between">
      <formula>0.7</formula>
      <formula>0.8</formula>
    </cfRule>
  </conditionalFormatting>
  <conditionalFormatting sqref="R1122:R1139">
    <cfRule type="cellIs" dxfId="7353" priority="8249" operator="lessThan">
      <formula>0.7</formula>
    </cfRule>
    <cfRule type="cellIs" dxfId="7352" priority="8250" operator="between">
      <formula>0.7</formula>
      <formula>0.8</formula>
    </cfRule>
  </conditionalFormatting>
  <conditionalFormatting sqref="F1100:F1117">
    <cfRule type="cellIs" dxfId="7351" priority="8247" operator="lessThan">
      <formula>0.7</formula>
    </cfRule>
    <cfRule type="cellIs" dxfId="7350" priority="8248" operator="between">
      <formula>0.7</formula>
      <formula>0.8</formula>
    </cfRule>
  </conditionalFormatting>
  <conditionalFormatting sqref="G1100:G1117">
    <cfRule type="cellIs" dxfId="7349" priority="8245" operator="lessThan">
      <formula>0.7</formula>
    </cfRule>
    <cfRule type="cellIs" dxfId="7348" priority="8246" operator="between">
      <formula>0.7</formula>
      <formula>0.8</formula>
    </cfRule>
  </conditionalFormatting>
  <conditionalFormatting sqref="Q1100:Q1117">
    <cfRule type="cellIs" dxfId="7347" priority="8243" operator="lessThan">
      <formula>0.7</formula>
    </cfRule>
    <cfRule type="cellIs" dxfId="7346" priority="8244" operator="between">
      <formula>0.7</formula>
      <formula>0.8</formula>
    </cfRule>
  </conditionalFormatting>
  <conditionalFormatting sqref="R1100:R1117">
    <cfRule type="cellIs" dxfId="7345" priority="8241" operator="lessThan">
      <formula>0.7</formula>
    </cfRule>
    <cfRule type="cellIs" dxfId="7344" priority="8242" operator="between">
      <formula>0.7</formula>
      <formula>0.8</formula>
    </cfRule>
  </conditionalFormatting>
  <conditionalFormatting sqref="F1213:F1230">
    <cfRule type="cellIs" dxfId="7343" priority="8239" operator="lessThan">
      <formula>0.7</formula>
    </cfRule>
    <cfRule type="cellIs" dxfId="7342" priority="8240" operator="between">
      <formula>0.7</formula>
      <formula>0.8</formula>
    </cfRule>
  </conditionalFormatting>
  <conditionalFormatting sqref="G1213:G1230">
    <cfRule type="cellIs" dxfId="7341" priority="8237" operator="lessThan">
      <formula>0.7</formula>
    </cfRule>
    <cfRule type="cellIs" dxfId="7340" priority="8238" operator="between">
      <formula>0.7</formula>
      <formula>0.8</formula>
    </cfRule>
  </conditionalFormatting>
  <conditionalFormatting sqref="Q1190:Q1207">
    <cfRule type="cellIs" dxfId="7339" priority="8227" operator="lessThan">
      <formula>0.7</formula>
    </cfRule>
    <cfRule type="cellIs" dxfId="7338" priority="8228" operator="between">
      <formula>0.7</formula>
      <formula>0.8</formula>
    </cfRule>
  </conditionalFormatting>
  <conditionalFormatting sqref="R1190:R1207">
    <cfRule type="cellIs" dxfId="7337" priority="8225" operator="lessThan">
      <formula>0.7</formula>
    </cfRule>
    <cfRule type="cellIs" dxfId="7336" priority="8226" operator="between">
      <formula>0.7</formula>
      <formula>0.8</formula>
    </cfRule>
  </conditionalFormatting>
  <conditionalFormatting sqref="Q1213:Q1230">
    <cfRule type="cellIs" dxfId="7335" priority="8235" operator="lessThan">
      <formula>0.7</formula>
    </cfRule>
    <cfRule type="cellIs" dxfId="7334" priority="8236" operator="between">
      <formula>0.7</formula>
      <formula>0.8</formula>
    </cfRule>
  </conditionalFormatting>
  <conditionalFormatting sqref="R1213:R1230">
    <cfRule type="cellIs" dxfId="7333" priority="8233" operator="lessThan">
      <formula>0.7</formula>
    </cfRule>
    <cfRule type="cellIs" dxfId="7332" priority="8234" operator="between">
      <formula>0.7</formula>
      <formula>0.8</formula>
    </cfRule>
  </conditionalFormatting>
  <conditionalFormatting sqref="F1190:F1207">
    <cfRule type="cellIs" dxfId="7331" priority="8231" operator="lessThan">
      <formula>0.7</formula>
    </cfRule>
    <cfRule type="cellIs" dxfId="7330" priority="8232" operator="between">
      <formula>0.7</formula>
      <formula>0.8</formula>
    </cfRule>
  </conditionalFormatting>
  <conditionalFormatting sqref="G1190:G1207">
    <cfRule type="cellIs" dxfId="7329" priority="8229" operator="lessThan">
      <formula>0.7</formula>
    </cfRule>
    <cfRule type="cellIs" dxfId="7328" priority="8230" operator="between">
      <formula>0.7</formula>
      <formula>0.8</formula>
    </cfRule>
  </conditionalFormatting>
  <conditionalFormatting sqref="F1168:F1185">
    <cfRule type="cellIs" dxfId="7327" priority="8223" operator="lessThan">
      <formula>0.7</formula>
    </cfRule>
    <cfRule type="cellIs" dxfId="7326" priority="8224" operator="between">
      <formula>0.7</formula>
      <formula>0.8</formula>
    </cfRule>
  </conditionalFormatting>
  <conditionalFormatting sqref="G1168:G1185">
    <cfRule type="cellIs" dxfId="7325" priority="8221" operator="lessThan">
      <formula>0.7</formula>
    </cfRule>
    <cfRule type="cellIs" dxfId="7324" priority="8222" operator="between">
      <formula>0.7</formula>
      <formula>0.8</formula>
    </cfRule>
  </conditionalFormatting>
  <conditionalFormatting sqref="Q1168:Q1185">
    <cfRule type="cellIs" dxfId="7323" priority="8219" operator="lessThan">
      <formula>0.7</formula>
    </cfRule>
    <cfRule type="cellIs" dxfId="7322" priority="8220" operator="between">
      <formula>0.7</formula>
      <formula>0.8</formula>
    </cfRule>
  </conditionalFormatting>
  <conditionalFormatting sqref="R1168:R1185">
    <cfRule type="cellIs" dxfId="7321" priority="8217" operator="lessThan">
      <formula>0.7</formula>
    </cfRule>
    <cfRule type="cellIs" dxfId="7320" priority="8218" operator="between">
      <formula>0.7</formula>
      <formula>0.8</formula>
    </cfRule>
  </conditionalFormatting>
  <conditionalFormatting sqref="F1145:F1162">
    <cfRule type="cellIs" dxfId="7319" priority="8215" operator="lessThan">
      <formula>0.7</formula>
    </cfRule>
    <cfRule type="cellIs" dxfId="7318" priority="8216" operator="between">
      <formula>0.7</formula>
      <formula>0.8</formula>
    </cfRule>
  </conditionalFormatting>
  <conditionalFormatting sqref="G1145:G1162">
    <cfRule type="cellIs" dxfId="7317" priority="8213" operator="lessThan">
      <formula>0.7</formula>
    </cfRule>
    <cfRule type="cellIs" dxfId="7316" priority="8214" operator="between">
      <formula>0.7</formula>
      <formula>0.8</formula>
    </cfRule>
  </conditionalFormatting>
  <conditionalFormatting sqref="Q1236:Q1253">
    <cfRule type="cellIs" dxfId="7315" priority="8207" operator="lessThan">
      <formula>0.7</formula>
    </cfRule>
    <cfRule type="cellIs" dxfId="7314" priority="8208" operator="between">
      <formula>0.7</formula>
      <formula>0.8</formula>
    </cfRule>
  </conditionalFormatting>
  <conditionalFormatting sqref="R1236:R1253">
    <cfRule type="cellIs" dxfId="7313" priority="8205" operator="lessThan">
      <formula>0.7</formula>
    </cfRule>
    <cfRule type="cellIs" dxfId="7312" priority="8206" operator="between">
      <formula>0.7</formula>
      <formula>0.8</formula>
    </cfRule>
  </conditionalFormatting>
  <conditionalFormatting sqref="F1236:F1253">
    <cfRule type="cellIs" dxfId="7311" priority="8211" operator="lessThan">
      <formula>0.7</formula>
    </cfRule>
    <cfRule type="cellIs" dxfId="7310" priority="8212" operator="between">
      <formula>0.7</formula>
      <formula>0.8</formula>
    </cfRule>
  </conditionalFormatting>
  <conditionalFormatting sqref="G1236:G1253">
    <cfRule type="cellIs" dxfId="7309" priority="8209" operator="lessThan">
      <formula>0.7</formula>
    </cfRule>
    <cfRule type="cellIs" dxfId="7308" priority="8210" operator="between">
      <formula>0.7</formula>
      <formula>0.8</formula>
    </cfRule>
  </conditionalFormatting>
  <conditionalFormatting sqref="F1260:F1277">
    <cfRule type="cellIs" dxfId="7307" priority="8203" operator="lessThan">
      <formula>0.7</formula>
    </cfRule>
    <cfRule type="cellIs" dxfId="7306" priority="8204" operator="between">
      <formula>0.7</formula>
      <formula>0.8</formula>
    </cfRule>
  </conditionalFormatting>
  <conditionalFormatting sqref="G1260:G1277">
    <cfRule type="cellIs" dxfId="7305" priority="8201" operator="lessThan">
      <formula>0.7</formula>
    </cfRule>
    <cfRule type="cellIs" dxfId="7304" priority="8202" operator="between">
      <formula>0.7</formula>
      <formula>0.8</formula>
    </cfRule>
  </conditionalFormatting>
  <conditionalFormatting sqref="Q1260:Q1277">
    <cfRule type="cellIs" dxfId="7303" priority="8199" operator="lessThan">
      <formula>0.7</formula>
    </cfRule>
    <cfRule type="cellIs" dxfId="7302" priority="8200" operator="between">
      <formula>0.7</formula>
      <formula>0.8</formula>
    </cfRule>
  </conditionalFormatting>
  <conditionalFormatting sqref="R1260:R1277">
    <cfRule type="cellIs" dxfId="7301" priority="8197" operator="lessThan">
      <formula>0.7</formula>
    </cfRule>
    <cfRule type="cellIs" dxfId="7300" priority="8198" operator="between">
      <formula>0.7</formula>
      <formula>0.8</formula>
    </cfRule>
  </conditionalFormatting>
  <conditionalFormatting sqref="Q1145:Q1162">
    <cfRule type="cellIs" dxfId="7299" priority="8195" operator="lessThan">
      <formula>0.7</formula>
    </cfRule>
    <cfRule type="cellIs" dxfId="7298" priority="8196" operator="between">
      <formula>0.7</formula>
      <formula>0.8</formula>
    </cfRule>
  </conditionalFormatting>
  <conditionalFormatting sqref="R1145:R1162">
    <cfRule type="cellIs" dxfId="7297" priority="8193" operator="lessThan">
      <formula>0.7</formula>
    </cfRule>
    <cfRule type="cellIs" dxfId="7296" priority="8194" operator="between">
      <formula>0.7</formula>
      <formula>0.8</formula>
    </cfRule>
  </conditionalFormatting>
  <conditionalFormatting sqref="F1123:F1140">
    <cfRule type="cellIs" dxfId="7295" priority="8191" operator="lessThan">
      <formula>0.7</formula>
    </cfRule>
    <cfRule type="cellIs" dxfId="7294" priority="8192" operator="between">
      <formula>0.7</formula>
      <formula>0.8</formula>
    </cfRule>
  </conditionalFormatting>
  <conditionalFormatting sqref="G1123:G1140">
    <cfRule type="cellIs" dxfId="7293" priority="8189" operator="lessThan">
      <formula>0.7</formula>
    </cfRule>
    <cfRule type="cellIs" dxfId="7292" priority="8190" operator="between">
      <formula>0.7</formula>
      <formula>0.8</formula>
    </cfRule>
  </conditionalFormatting>
  <conditionalFormatting sqref="Q1123:Q1140">
    <cfRule type="cellIs" dxfId="7291" priority="8187" operator="lessThan">
      <formula>0.7</formula>
    </cfRule>
    <cfRule type="cellIs" dxfId="7290" priority="8188" operator="between">
      <formula>0.7</formula>
      <formula>0.8</formula>
    </cfRule>
  </conditionalFormatting>
  <conditionalFormatting sqref="R1123:R1140">
    <cfRule type="cellIs" dxfId="7289" priority="8185" operator="lessThan">
      <formula>0.7</formula>
    </cfRule>
    <cfRule type="cellIs" dxfId="7288" priority="8186" operator="between">
      <formula>0.7</formula>
      <formula>0.8</formula>
    </cfRule>
  </conditionalFormatting>
  <conditionalFormatting sqref="F1100:F1117">
    <cfRule type="cellIs" dxfId="7287" priority="8183" operator="lessThan">
      <formula>0.7</formula>
    </cfRule>
    <cfRule type="cellIs" dxfId="7286" priority="8184" operator="between">
      <formula>0.7</formula>
      <formula>0.8</formula>
    </cfRule>
  </conditionalFormatting>
  <conditionalFormatting sqref="G1100:G1117">
    <cfRule type="cellIs" dxfId="7285" priority="8181" operator="lessThan">
      <formula>0.7</formula>
    </cfRule>
    <cfRule type="cellIs" dxfId="7284" priority="8182" operator="between">
      <formula>0.7</formula>
      <formula>0.8</formula>
    </cfRule>
  </conditionalFormatting>
  <conditionalFormatting sqref="Q1100:Q1117">
    <cfRule type="cellIs" dxfId="7283" priority="8179" operator="lessThan">
      <formula>0.7</formula>
    </cfRule>
    <cfRule type="cellIs" dxfId="7282" priority="8180" operator="between">
      <formula>0.7</formula>
      <formula>0.8</formula>
    </cfRule>
  </conditionalFormatting>
  <conditionalFormatting sqref="R1100:R1117">
    <cfRule type="cellIs" dxfId="7281" priority="8177" operator="lessThan">
      <formula>0.7</formula>
    </cfRule>
    <cfRule type="cellIs" dxfId="7280" priority="8178" operator="between">
      <formula>0.7</formula>
      <formula>0.8</formula>
    </cfRule>
  </conditionalFormatting>
  <conditionalFormatting sqref="F1283:F1300">
    <cfRule type="cellIs" dxfId="7279" priority="8175" operator="lessThan">
      <formula>0.7</formula>
    </cfRule>
    <cfRule type="cellIs" dxfId="7278" priority="8176" operator="between">
      <formula>0.7</formula>
      <formula>0.8</formula>
    </cfRule>
  </conditionalFormatting>
  <conditionalFormatting sqref="G1283:G1300">
    <cfRule type="cellIs" dxfId="7277" priority="8173" operator="lessThan">
      <formula>0.7</formula>
    </cfRule>
    <cfRule type="cellIs" dxfId="7276" priority="8174" operator="between">
      <formula>0.7</formula>
      <formula>0.8</formula>
    </cfRule>
  </conditionalFormatting>
  <conditionalFormatting sqref="Q1283:Q1300">
    <cfRule type="cellIs" dxfId="7275" priority="8171" operator="lessThan">
      <formula>0.7</formula>
    </cfRule>
    <cfRule type="cellIs" dxfId="7274" priority="8172" operator="between">
      <formula>0.7</formula>
      <formula>0.8</formula>
    </cfRule>
  </conditionalFormatting>
  <conditionalFormatting sqref="R1283:R1300">
    <cfRule type="cellIs" dxfId="7273" priority="8169" operator="lessThan">
      <formula>0.7</formula>
    </cfRule>
    <cfRule type="cellIs" dxfId="7272" priority="8170" operator="between">
      <formula>0.7</formula>
      <formula>0.8</formula>
    </cfRule>
  </conditionalFormatting>
  <conditionalFormatting sqref="Q1283:Q1300">
    <cfRule type="cellIs" dxfId="7271" priority="8167" operator="lessThan">
      <formula>0.7</formula>
    </cfRule>
    <cfRule type="cellIs" dxfId="7270" priority="8168" operator="between">
      <formula>0.7</formula>
      <formula>0.8</formula>
    </cfRule>
  </conditionalFormatting>
  <conditionalFormatting sqref="R1283:R1300">
    <cfRule type="cellIs" dxfId="7269" priority="8165" operator="lessThan">
      <formula>0.7</formula>
    </cfRule>
    <cfRule type="cellIs" dxfId="7268" priority="8166" operator="between">
      <formula>0.7</formula>
      <formula>0.8</formula>
    </cfRule>
  </conditionalFormatting>
  <conditionalFormatting sqref="F1077:F1094">
    <cfRule type="cellIs" dxfId="7267" priority="8159" operator="lessThan">
      <formula>0.7</formula>
    </cfRule>
    <cfRule type="cellIs" dxfId="7266" priority="8160" operator="between">
      <formula>0.7</formula>
      <formula>0.8</formula>
    </cfRule>
  </conditionalFormatting>
  <conditionalFormatting sqref="G1073:G1094">
    <cfRule type="cellIs" dxfId="7265" priority="8157" operator="lessThan">
      <formula>0.7</formula>
    </cfRule>
    <cfRule type="cellIs" dxfId="7264" priority="8158" operator="between">
      <formula>0.7</formula>
      <formula>0.8</formula>
    </cfRule>
  </conditionalFormatting>
  <conditionalFormatting sqref="F1213:F1230">
    <cfRule type="cellIs" dxfId="7263" priority="8155" operator="lessThan">
      <formula>0.7</formula>
    </cfRule>
    <cfRule type="cellIs" dxfId="7262" priority="8156" operator="between">
      <formula>0.7</formula>
      <formula>0.8</formula>
    </cfRule>
  </conditionalFormatting>
  <conditionalFormatting sqref="G1213:G1230">
    <cfRule type="cellIs" dxfId="7261" priority="8153" operator="lessThan">
      <formula>0.7</formula>
    </cfRule>
    <cfRule type="cellIs" dxfId="7260" priority="8154" operator="between">
      <formula>0.7</formula>
      <formula>0.8</formula>
    </cfRule>
  </conditionalFormatting>
  <conditionalFormatting sqref="F1073:F1094">
    <cfRule type="cellIs" dxfId="7259" priority="8163" operator="lessThan">
      <formula>0.7</formula>
    </cfRule>
    <cfRule type="cellIs" dxfId="7258" priority="8164" operator="between">
      <formula>0.7</formula>
      <formula>0.8</formula>
    </cfRule>
  </conditionalFormatting>
  <conditionalFormatting sqref="G1073:G1094">
    <cfRule type="cellIs" dxfId="7257" priority="8161" operator="lessThan">
      <formula>0.7</formula>
    </cfRule>
    <cfRule type="cellIs" dxfId="7256" priority="8162" operator="between">
      <formula>0.7</formula>
      <formula>0.8</formula>
    </cfRule>
  </conditionalFormatting>
  <conditionalFormatting sqref="Q1190:Q1207">
    <cfRule type="cellIs" dxfId="7255" priority="8143" operator="lessThan">
      <formula>0.7</formula>
    </cfRule>
    <cfRule type="cellIs" dxfId="7254" priority="8144" operator="between">
      <formula>0.7</formula>
      <formula>0.8</formula>
    </cfRule>
  </conditionalFormatting>
  <conditionalFormatting sqref="R1190:R1207">
    <cfRule type="cellIs" dxfId="7253" priority="8141" operator="lessThan">
      <formula>0.7</formula>
    </cfRule>
    <cfRule type="cellIs" dxfId="7252" priority="8142" operator="between">
      <formula>0.7</formula>
      <formula>0.8</formula>
    </cfRule>
  </conditionalFormatting>
  <conditionalFormatting sqref="Q1213:Q1230">
    <cfRule type="cellIs" dxfId="7251" priority="8151" operator="lessThan">
      <formula>0.7</formula>
    </cfRule>
    <cfRule type="cellIs" dxfId="7250" priority="8152" operator="between">
      <formula>0.7</formula>
      <formula>0.8</formula>
    </cfRule>
  </conditionalFormatting>
  <conditionalFormatting sqref="R1213:R1230">
    <cfRule type="cellIs" dxfId="7249" priority="8149" operator="lessThan">
      <formula>0.7</formula>
    </cfRule>
    <cfRule type="cellIs" dxfId="7248" priority="8150" operator="between">
      <formula>0.7</formula>
      <formula>0.8</formula>
    </cfRule>
  </conditionalFormatting>
  <conditionalFormatting sqref="F1190:F1207">
    <cfRule type="cellIs" dxfId="7247" priority="8147" operator="lessThan">
      <formula>0.7</formula>
    </cfRule>
    <cfRule type="cellIs" dxfId="7246" priority="8148" operator="between">
      <formula>0.7</formula>
      <formula>0.8</formula>
    </cfRule>
  </conditionalFormatting>
  <conditionalFormatting sqref="G1190:G1207">
    <cfRule type="cellIs" dxfId="7245" priority="8145" operator="lessThan">
      <formula>0.7</formula>
    </cfRule>
    <cfRule type="cellIs" dxfId="7244" priority="8146" operator="between">
      <formula>0.7</formula>
      <formula>0.8</formula>
    </cfRule>
  </conditionalFormatting>
  <conditionalFormatting sqref="F1168:F1185">
    <cfRule type="cellIs" dxfId="7243" priority="8139" operator="lessThan">
      <formula>0.7</formula>
    </cfRule>
    <cfRule type="cellIs" dxfId="7242" priority="8140" operator="between">
      <formula>0.7</formula>
      <formula>0.8</formula>
    </cfRule>
  </conditionalFormatting>
  <conditionalFormatting sqref="G1168:G1185">
    <cfRule type="cellIs" dxfId="7241" priority="8137" operator="lessThan">
      <formula>0.7</formula>
    </cfRule>
    <cfRule type="cellIs" dxfId="7240" priority="8138" operator="between">
      <formula>0.7</formula>
      <formula>0.8</formula>
    </cfRule>
  </conditionalFormatting>
  <conditionalFormatting sqref="Q1168:Q1185">
    <cfRule type="cellIs" dxfId="7239" priority="8135" operator="lessThan">
      <formula>0.7</formula>
    </cfRule>
    <cfRule type="cellIs" dxfId="7238" priority="8136" operator="between">
      <formula>0.7</formula>
      <formula>0.8</formula>
    </cfRule>
  </conditionalFormatting>
  <conditionalFormatting sqref="R1168:R1185">
    <cfRule type="cellIs" dxfId="7237" priority="8133" operator="lessThan">
      <formula>0.7</formula>
    </cfRule>
    <cfRule type="cellIs" dxfId="7236" priority="8134" operator="between">
      <formula>0.7</formula>
      <formula>0.8</formula>
    </cfRule>
  </conditionalFormatting>
  <conditionalFormatting sqref="F1145:F1162">
    <cfRule type="cellIs" dxfId="7235" priority="8131" operator="lessThan">
      <formula>0.7</formula>
    </cfRule>
    <cfRule type="cellIs" dxfId="7234" priority="8132" operator="between">
      <formula>0.7</formula>
      <formula>0.8</formula>
    </cfRule>
  </conditionalFormatting>
  <conditionalFormatting sqref="G1145:G1162">
    <cfRule type="cellIs" dxfId="7233" priority="8129" operator="lessThan">
      <formula>0.7</formula>
    </cfRule>
    <cfRule type="cellIs" dxfId="7232" priority="8130" operator="between">
      <formula>0.7</formula>
      <formula>0.8</formula>
    </cfRule>
  </conditionalFormatting>
  <conditionalFormatting sqref="Q1236:Q1253">
    <cfRule type="cellIs" dxfId="7231" priority="8123" operator="lessThan">
      <formula>0.7</formula>
    </cfRule>
    <cfRule type="cellIs" dxfId="7230" priority="8124" operator="between">
      <formula>0.7</formula>
      <formula>0.8</formula>
    </cfRule>
  </conditionalFormatting>
  <conditionalFormatting sqref="R1236:R1253">
    <cfRule type="cellIs" dxfId="7229" priority="8121" operator="lessThan">
      <formula>0.7</formula>
    </cfRule>
    <cfRule type="cellIs" dxfId="7228" priority="8122" operator="between">
      <formula>0.7</formula>
      <formula>0.8</formula>
    </cfRule>
  </conditionalFormatting>
  <conditionalFormatting sqref="F1236:F1253">
    <cfRule type="cellIs" dxfId="7227" priority="8127" operator="lessThan">
      <formula>0.7</formula>
    </cfRule>
    <cfRule type="cellIs" dxfId="7226" priority="8128" operator="between">
      <formula>0.7</formula>
      <formula>0.8</formula>
    </cfRule>
  </conditionalFormatting>
  <conditionalFormatting sqref="G1236:G1253">
    <cfRule type="cellIs" dxfId="7225" priority="8125" operator="lessThan">
      <formula>0.7</formula>
    </cfRule>
    <cfRule type="cellIs" dxfId="7224" priority="8126" operator="between">
      <formula>0.7</formula>
      <formula>0.8</formula>
    </cfRule>
  </conditionalFormatting>
  <conditionalFormatting sqref="F1260:F1277">
    <cfRule type="cellIs" dxfId="7223" priority="8119" operator="lessThan">
      <formula>0.7</formula>
    </cfRule>
    <cfRule type="cellIs" dxfId="7222" priority="8120" operator="between">
      <formula>0.7</formula>
      <formula>0.8</formula>
    </cfRule>
  </conditionalFormatting>
  <conditionalFormatting sqref="G1260:G1277">
    <cfRule type="cellIs" dxfId="7221" priority="8117" operator="lessThan">
      <formula>0.7</formula>
    </cfRule>
    <cfRule type="cellIs" dxfId="7220" priority="8118" operator="between">
      <formula>0.7</formula>
      <formula>0.8</formula>
    </cfRule>
  </conditionalFormatting>
  <conditionalFormatting sqref="Q1260:Q1277">
    <cfRule type="cellIs" dxfId="7219" priority="8115" operator="lessThan">
      <formula>0.7</formula>
    </cfRule>
    <cfRule type="cellIs" dxfId="7218" priority="8116" operator="between">
      <formula>0.7</formula>
      <formula>0.8</formula>
    </cfRule>
  </conditionalFormatting>
  <conditionalFormatting sqref="R1260:R1277">
    <cfRule type="cellIs" dxfId="7217" priority="8113" operator="lessThan">
      <formula>0.7</formula>
    </cfRule>
    <cfRule type="cellIs" dxfId="7216" priority="8114" operator="between">
      <formula>0.7</formula>
      <formula>0.8</formula>
    </cfRule>
  </conditionalFormatting>
  <conditionalFormatting sqref="Q1145:Q1162">
    <cfRule type="cellIs" dxfId="7215" priority="8111" operator="lessThan">
      <formula>0.7</formula>
    </cfRule>
    <cfRule type="cellIs" dxfId="7214" priority="8112" operator="between">
      <formula>0.7</formula>
      <formula>0.8</formula>
    </cfRule>
  </conditionalFormatting>
  <conditionalFormatting sqref="R1145:R1162">
    <cfRule type="cellIs" dxfId="7213" priority="8109" operator="lessThan">
      <formula>0.7</formula>
    </cfRule>
    <cfRule type="cellIs" dxfId="7212" priority="8110" operator="between">
      <formula>0.7</formula>
      <formula>0.8</formula>
    </cfRule>
  </conditionalFormatting>
  <conditionalFormatting sqref="F1123:F1140">
    <cfRule type="cellIs" dxfId="7211" priority="8107" operator="lessThan">
      <formula>0.7</formula>
    </cfRule>
    <cfRule type="cellIs" dxfId="7210" priority="8108" operator="between">
      <formula>0.7</formula>
      <formula>0.8</formula>
    </cfRule>
  </conditionalFormatting>
  <conditionalFormatting sqref="G1123:G1140">
    <cfRule type="cellIs" dxfId="7209" priority="8105" operator="lessThan">
      <formula>0.7</formula>
    </cfRule>
    <cfRule type="cellIs" dxfId="7208" priority="8106" operator="between">
      <formula>0.7</formula>
      <formula>0.8</formula>
    </cfRule>
  </conditionalFormatting>
  <conditionalFormatting sqref="Q1123:Q1140">
    <cfRule type="cellIs" dxfId="7207" priority="8103" operator="lessThan">
      <formula>0.7</formula>
    </cfRule>
    <cfRule type="cellIs" dxfId="7206" priority="8104" operator="between">
      <formula>0.7</formula>
      <formula>0.8</formula>
    </cfRule>
  </conditionalFormatting>
  <conditionalFormatting sqref="R1123:R1140">
    <cfRule type="cellIs" dxfId="7205" priority="8101" operator="lessThan">
      <formula>0.7</formula>
    </cfRule>
    <cfRule type="cellIs" dxfId="7204" priority="8102" operator="between">
      <formula>0.7</formula>
      <formula>0.8</formula>
    </cfRule>
  </conditionalFormatting>
  <conditionalFormatting sqref="F1236:F1253">
    <cfRule type="cellIs" dxfId="7203" priority="8099" operator="lessThan">
      <formula>0.7</formula>
    </cfRule>
    <cfRule type="cellIs" dxfId="7202" priority="8100" operator="between">
      <formula>0.7</formula>
      <formula>0.8</formula>
    </cfRule>
  </conditionalFormatting>
  <conditionalFormatting sqref="G1236:G1253">
    <cfRule type="cellIs" dxfId="7201" priority="8097" operator="lessThan">
      <formula>0.7</formula>
    </cfRule>
    <cfRule type="cellIs" dxfId="7200" priority="8098" operator="between">
      <formula>0.7</formula>
      <formula>0.8</formula>
    </cfRule>
  </conditionalFormatting>
  <conditionalFormatting sqref="Q1213:Q1230">
    <cfRule type="cellIs" dxfId="7199" priority="8087" operator="lessThan">
      <formula>0.7</formula>
    </cfRule>
    <cfRule type="cellIs" dxfId="7198" priority="8088" operator="between">
      <formula>0.7</formula>
      <formula>0.8</formula>
    </cfRule>
  </conditionalFormatting>
  <conditionalFormatting sqref="R1213:R1230">
    <cfRule type="cellIs" dxfId="7197" priority="8085" operator="lessThan">
      <formula>0.7</formula>
    </cfRule>
    <cfRule type="cellIs" dxfId="7196" priority="8086" operator="between">
      <formula>0.7</formula>
      <formula>0.8</formula>
    </cfRule>
  </conditionalFormatting>
  <conditionalFormatting sqref="Q1236:Q1253">
    <cfRule type="cellIs" dxfId="7195" priority="8095" operator="lessThan">
      <formula>0.7</formula>
    </cfRule>
    <cfRule type="cellIs" dxfId="7194" priority="8096" operator="between">
      <formula>0.7</formula>
      <formula>0.8</formula>
    </cfRule>
  </conditionalFormatting>
  <conditionalFormatting sqref="R1236:R1253">
    <cfRule type="cellIs" dxfId="7193" priority="8093" operator="lessThan">
      <formula>0.7</formula>
    </cfRule>
    <cfRule type="cellIs" dxfId="7192" priority="8094" operator="between">
      <formula>0.7</formula>
      <formula>0.8</formula>
    </cfRule>
  </conditionalFormatting>
  <conditionalFormatting sqref="F1213:F1230">
    <cfRule type="cellIs" dxfId="7191" priority="8091" operator="lessThan">
      <formula>0.7</formula>
    </cfRule>
    <cfRule type="cellIs" dxfId="7190" priority="8092" operator="between">
      <formula>0.7</formula>
      <formula>0.8</formula>
    </cfRule>
  </conditionalFormatting>
  <conditionalFormatting sqref="G1213:G1230">
    <cfRule type="cellIs" dxfId="7189" priority="8089" operator="lessThan">
      <formula>0.7</formula>
    </cfRule>
    <cfRule type="cellIs" dxfId="7188" priority="8090" operator="between">
      <formula>0.7</formula>
      <formula>0.8</formula>
    </cfRule>
  </conditionalFormatting>
  <conditionalFormatting sqref="F1191:F1208">
    <cfRule type="cellIs" dxfId="7187" priority="8083" operator="lessThan">
      <formula>0.7</formula>
    </cfRule>
    <cfRule type="cellIs" dxfId="7186" priority="8084" operator="between">
      <formula>0.7</formula>
      <formula>0.8</formula>
    </cfRule>
  </conditionalFormatting>
  <conditionalFormatting sqref="G1191:G1208">
    <cfRule type="cellIs" dxfId="7185" priority="8081" operator="lessThan">
      <formula>0.7</formula>
    </cfRule>
    <cfRule type="cellIs" dxfId="7184" priority="8082" operator="between">
      <formula>0.7</formula>
      <formula>0.8</formula>
    </cfRule>
  </conditionalFormatting>
  <conditionalFormatting sqref="Q1191:Q1208">
    <cfRule type="cellIs" dxfId="7183" priority="8079" operator="lessThan">
      <formula>0.7</formula>
    </cfRule>
    <cfRule type="cellIs" dxfId="7182" priority="8080" operator="between">
      <formula>0.7</formula>
      <formula>0.8</formula>
    </cfRule>
  </conditionalFormatting>
  <conditionalFormatting sqref="R1191:R1208">
    <cfRule type="cellIs" dxfId="7181" priority="8077" operator="lessThan">
      <formula>0.7</formula>
    </cfRule>
    <cfRule type="cellIs" dxfId="7180" priority="8078" operator="between">
      <formula>0.7</formula>
      <formula>0.8</formula>
    </cfRule>
  </conditionalFormatting>
  <conditionalFormatting sqref="F1168:F1185">
    <cfRule type="cellIs" dxfId="7179" priority="8075" operator="lessThan">
      <formula>0.7</formula>
    </cfRule>
    <cfRule type="cellIs" dxfId="7178" priority="8076" operator="between">
      <formula>0.7</formula>
      <formula>0.8</formula>
    </cfRule>
  </conditionalFormatting>
  <conditionalFormatting sqref="G1168:G1185">
    <cfRule type="cellIs" dxfId="7177" priority="8073" operator="lessThan">
      <formula>0.7</formula>
    </cfRule>
    <cfRule type="cellIs" dxfId="7176" priority="8074" operator="between">
      <formula>0.7</formula>
      <formula>0.8</formula>
    </cfRule>
  </conditionalFormatting>
  <conditionalFormatting sqref="Q1259:Q1276">
    <cfRule type="cellIs" dxfId="7175" priority="8067" operator="lessThan">
      <formula>0.7</formula>
    </cfRule>
    <cfRule type="cellIs" dxfId="7174" priority="8068" operator="between">
      <formula>0.7</formula>
      <formula>0.8</formula>
    </cfRule>
  </conditionalFormatting>
  <conditionalFormatting sqref="R1259:R1276">
    <cfRule type="cellIs" dxfId="7173" priority="8065" operator="lessThan">
      <formula>0.7</formula>
    </cfRule>
    <cfRule type="cellIs" dxfId="7172" priority="8066" operator="between">
      <formula>0.7</formula>
      <formula>0.8</formula>
    </cfRule>
  </conditionalFormatting>
  <conditionalFormatting sqref="F1259:F1276">
    <cfRule type="cellIs" dxfId="7171" priority="8071" operator="lessThan">
      <formula>0.7</formula>
    </cfRule>
    <cfRule type="cellIs" dxfId="7170" priority="8072" operator="between">
      <formula>0.7</formula>
      <formula>0.8</formula>
    </cfRule>
  </conditionalFormatting>
  <conditionalFormatting sqref="G1259:G1276">
    <cfRule type="cellIs" dxfId="7169" priority="8069" operator="lessThan">
      <formula>0.7</formula>
    </cfRule>
    <cfRule type="cellIs" dxfId="7168" priority="8070" operator="between">
      <formula>0.7</formula>
      <formula>0.8</formula>
    </cfRule>
  </conditionalFormatting>
  <conditionalFormatting sqref="F1283:F1300">
    <cfRule type="cellIs" dxfId="7167" priority="8063" operator="lessThan">
      <formula>0.7</formula>
    </cfRule>
    <cfRule type="cellIs" dxfId="7166" priority="8064" operator="between">
      <formula>0.7</formula>
      <formula>0.8</formula>
    </cfRule>
  </conditionalFormatting>
  <conditionalFormatting sqref="G1283:G1300">
    <cfRule type="cellIs" dxfId="7165" priority="8061" operator="lessThan">
      <formula>0.7</formula>
    </cfRule>
    <cfRule type="cellIs" dxfId="7164" priority="8062" operator="between">
      <formula>0.7</formula>
      <formula>0.8</formula>
    </cfRule>
  </conditionalFormatting>
  <conditionalFormatting sqref="Q1283:Q1300">
    <cfRule type="cellIs" dxfId="7163" priority="8059" operator="lessThan">
      <formula>0.7</formula>
    </cfRule>
    <cfRule type="cellIs" dxfId="7162" priority="8060" operator="between">
      <formula>0.7</formula>
      <formula>0.8</formula>
    </cfRule>
  </conditionalFormatting>
  <conditionalFormatting sqref="R1283:R1300">
    <cfRule type="cellIs" dxfId="7161" priority="8057" operator="lessThan">
      <formula>0.7</formula>
    </cfRule>
    <cfRule type="cellIs" dxfId="7160" priority="8058" operator="between">
      <formula>0.7</formula>
      <formula>0.8</formula>
    </cfRule>
  </conditionalFormatting>
  <conditionalFormatting sqref="Q1168:Q1185">
    <cfRule type="cellIs" dxfId="7159" priority="8055" operator="lessThan">
      <formula>0.7</formula>
    </cfRule>
    <cfRule type="cellIs" dxfId="7158" priority="8056" operator="between">
      <formula>0.7</formula>
      <formula>0.8</formula>
    </cfRule>
  </conditionalFormatting>
  <conditionalFormatting sqref="R1168:R1185">
    <cfRule type="cellIs" dxfId="7157" priority="8053" operator="lessThan">
      <formula>0.7</formula>
    </cfRule>
    <cfRule type="cellIs" dxfId="7156" priority="8054" operator="between">
      <formula>0.7</formula>
      <formula>0.8</formula>
    </cfRule>
  </conditionalFormatting>
  <conditionalFormatting sqref="F1146:F1163">
    <cfRule type="cellIs" dxfId="7155" priority="8051" operator="lessThan">
      <formula>0.7</formula>
    </cfRule>
    <cfRule type="cellIs" dxfId="7154" priority="8052" operator="between">
      <formula>0.7</formula>
      <formula>0.8</formula>
    </cfRule>
  </conditionalFormatting>
  <conditionalFormatting sqref="G1146:G1163">
    <cfRule type="cellIs" dxfId="7153" priority="8049" operator="lessThan">
      <formula>0.7</formula>
    </cfRule>
    <cfRule type="cellIs" dxfId="7152" priority="8050" operator="between">
      <formula>0.7</formula>
      <formula>0.8</formula>
    </cfRule>
  </conditionalFormatting>
  <conditionalFormatting sqref="Q1146:Q1163">
    <cfRule type="cellIs" dxfId="7151" priority="8047" operator="lessThan">
      <formula>0.7</formula>
    </cfRule>
    <cfRule type="cellIs" dxfId="7150" priority="8048" operator="between">
      <formula>0.7</formula>
      <formula>0.8</formula>
    </cfRule>
  </conditionalFormatting>
  <conditionalFormatting sqref="R1146:R1163">
    <cfRule type="cellIs" dxfId="7149" priority="8045" operator="lessThan">
      <formula>0.7</formula>
    </cfRule>
    <cfRule type="cellIs" dxfId="7148" priority="8046" operator="between">
      <formula>0.7</formula>
      <formula>0.8</formula>
    </cfRule>
  </conditionalFormatting>
  <conditionalFormatting sqref="F1123:F1140">
    <cfRule type="cellIs" dxfId="7147" priority="8043" operator="lessThan">
      <formula>0.7</formula>
    </cfRule>
    <cfRule type="cellIs" dxfId="7146" priority="8044" operator="between">
      <formula>0.7</formula>
      <formula>0.8</formula>
    </cfRule>
  </conditionalFormatting>
  <conditionalFormatting sqref="G1123:G1140">
    <cfRule type="cellIs" dxfId="7145" priority="8041" operator="lessThan">
      <formula>0.7</formula>
    </cfRule>
    <cfRule type="cellIs" dxfId="7144" priority="8042" operator="between">
      <formula>0.7</formula>
      <formula>0.8</formula>
    </cfRule>
  </conditionalFormatting>
  <conditionalFormatting sqref="Q1123:Q1140">
    <cfRule type="cellIs" dxfId="7143" priority="8039" operator="lessThan">
      <formula>0.7</formula>
    </cfRule>
    <cfRule type="cellIs" dxfId="7142" priority="8040" operator="between">
      <formula>0.7</formula>
      <formula>0.8</formula>
    </cfRule>
  </conditionalFormatting>
  <conditionalFormatting sqref="R1123:R1140">
    <cfRule type="cellIs" dxfId="7141" priority="8037" operator="lessThan">
      <formula>0.7</formula>
    </cfRule>
    <cfRule type="cellIs" dxfId="7140" priority="8038" operator="between">
      <formula>0.7</formula>
      <formula>0.8</formula>
    </cfRule>
  </conditionalFormatting>
  <conditionalFormatting sqref="F1306:F1323">
    <cfRule type="cellIs" dxfId="7139" priority="8035" operator="lessThan">
      <formula>0.7</formula>
    </cfRule>
    <cfRule type="cellIs" dxfId="7138" priority="8036" operator="between">
      <formula>0.7</formula>
      <formula>0.8</formula>
    </cfRule>
  </conditionalFormatting>
  <conditionalFormatting sqref="G1306:G1323">
    <cfRule type="cellIs" dxfId="7137" priority="8033" operator="lessThan">
      <formula>0.7</formula>
    </cfRule>
    <cfRule type="cellIs" dxfId="7136" priority="8034" operator="between">
      <formula>0.7</formula>
      <formula>0.8</formula>
    </cfRule>
  </conditionalFormatting>
  <conditionalFormatting sqref="Q1306:Q1323">
    <cfRule type="cellIs" dxfId="7135" priority="8031" operator="lessThan">
      <formula>0.7</formula>
    </cfRule>
    <cfRule type="cellIs" dxfId="7134" priority="8032" operator="between">
      <formula>0.7</formula>
      <formula>0.8</formula>
    </cfRule>
  </conditionalFormatting>
  <conditionalFormatting sqref="R1306:R1323">
    <cfRule type="cellIs" dxfId="7133" priority="8029" operator="lessThan">
      <formula>0.7</formula>
    </cfRule>
    <cfRule type="cellIs" dxfId="7132" priority="8030" operator="between">
      <formula>0.7</formula>
      <formula>0.8</formula>
    </cfRule>
  </conditionalFormatting>
  <conditionalFormatting sqref="Q1306:Q1323">
    <cfRule type="cellIs" dxfId="7131" priority="8027" operator="lessThan">
      <formula>0.7</formula>
    </cfRule>
    <cfRule type="cellIs" dxfId="7130" priority="8028" operator="between">
      <formula>0.7</formula>
      <formula>0.8</formula>
    </cfRule>
  </conditionalFormatting>
  <conditionalFormatting sqref="R1306:R1323">
    <cfRule type="cellIs" dxfId="7129" priority="8025" operator="lessThan">
      <formula>0.7</formula>
    </cfRule>
    <cfRule type="cellIs" dxfId="7128" priority="8026" operator="between">
      <formula>0.7</formula>
      <formula>0.8</formula>
    </cfRule>
  </conditionalFormatting>
  <conditionalFormatting sqref="Q1099:Q1116">
    <cfRule type="cellIs" dxfId="7127" priority="8023" operator="lessThan">
      <formula>0.7</formula>
    </cfRule>
    <cfRule type="cellIs" dxfId="7126" priority="8024" operator="between">
      <formula>0.7</formula>
      <formula>0.8</formula>
    </cfRule>
  </conditionalFormatting>
  <conditionalFormatting sqref="R1099:R1116">
    <cfRule type="cellIs" dxfId="7125" priority="8021" operator="lessThan">
      <formula>0.7</formula>
    </cfRule>
    <cfRule type="cellIs" dxfId="7124" priority="8022" operator="between">
      <formula>0.7</formula>
      <formula>0.8</formula>
    </cfRule>
  </conditionalFormatting>
  <conditionalFormatting sqref="Q1100:Q1117">
    <cfRule type="cellIs" dxfId="7123" priority="8019" operator="lessThan">
      <formula>0.7</formula>
    </cfRule>
    <cfRule type="cellIs" dxfId="7122" priority="8020" operator="between">
      <formula>0.7</formula>
      <formula>0.8</formula>
    </cfRule>
  </conditionalFormatting>
  <conditionalFormatting sqref="R1100:R1117">
    <cfRule type="cellIs" dxfId="7121" priority="8017" operator="lessThan">
      <formula>0.7</formula>
    </cfRule>
    <cfRule type="cellIs" dxfId="7120" priority="8018" operator="between">
      <formula>0.7</formula>
      <formula>0.8</formula>
    </cfRule>
  </conditionalFormatting>
  <conditionalFormatting sqref="F1100:F1117">
    <cfRule type="cellIs" dxfId="7119" priority="8015" operator="lessThan">
      <formula>0.7</formula>
    </cfRule>
    <cfRule type="cellIs" dxfId="7118" priority="8016" operator="between">
      <formula>0.7</formula>
      <formula>0.8</formula>
    </cfRule>
  </conditionalFormatting>
  <conditionalFormatting sqref="G1100:G1117">
    <cfRule type="cellIs" dxfId="7117" priority="8013" operator="lessThan">
      <formula>0.7</formula>
    </cfRule>
    <cfRule type="cellIs" dxfId="7116" priority="8014" operator="between">
      <formula>0.7</formula>
      <formula>0.8</formula>
    </cfRule>
  </conditionalFormatting>
  <conditionalFormatting sqref="F1100:F1117">
    <cfRule type="cellIs" dxfId="7115" priority="8011" operator="lessThan">
      <formula>0.7</formula>
    </cfRule>
    <cfRule type="cellIs" dxfId="7114" priority="8012" operator="between">
      <formula>0.7</formula>
      <formula>0.8</formula>
    </cfRule>
  </conditionalFormatting>
  <conditionalFormatting sqref="G1100:G1117">
    <cfRule type="cellIs" dxfId="7113" priority="8009" operator="lessThan">
      <formula>0.7</formula>
    </cfRule>
    <cfRule type="cellIs" dxfId="7112" priority="8010" operator="between">
      <formula>0.7</formula>
      <formula>0.8</formula>
    </cfRule>
  </conditionalFormatting>
  <conditionalFormatting sqref="F1329:F1346">
    <cfRule type="cellIs" dxfId="7111" priority="8003" operator="lessThan">
      <formula>0.7</formula>
    </cfRule>
    <cfRule type="cellIs" dxfId="7110" priority="8004" operator="between">
      <formula>0.7</formula>
      <formula>0.8</formula>
    </cfRule>
  </conditionalFormatting>
  <conditionalFormatting sqref="G1329:G1346">
    <cfRule type="cellIs" dxfId="7109" priority="8001" operator="lessThan">
      <formula>0.7</formula>
    </cfRule>
    <cfRule type="cellIs" dxfId="7108" priority="8002" operator="between">
      <formula>0.7</formula>
      <formula>0.8</formula>
    </cfRule>
  </conditionalFormatting>
  <conditionalFormatting sqref="F1329:F1346">
    <cfRule type="cellIs" dxfId="7107" priority="8007" operator="lessThan">
      <formula>0.7</formula>
    </cfRule>
    <cfRule type="cellIs" dxfId="7106" priority="8008" operator="between">
      <formula>0.7</formula>
      <formula>0.8</formula>
    </cfRule>
  </conditionalFormatting>
  <conditionalFormatting sqref="G1329:G1346">
    <cfRule type="cellIs" dxfId="7105" priority="8005" operator="lessThan">
      <formula>0.7</formula>
    </cfRule>
    <cfRule type="cellIs" dxfId="7104" priority="8006" operator="between">
      <formula>0.7</formula>
      <formula>0.8</formula>
    </cfRule>
  </conditionalFormatting>
  <conditionalFormatting sqref="Q1329:Q1346">
    <cfRule type="cellIs" dxfId="7103" priority="7999" operator="lessThan">
      <formula>0.7</formula>
    </cfRule>
    <cfRule type="cellIs" dxfId="7102" priority="8000" operator="between">
      <formula>0.7</formula>
      <formula>0.8</formula>
    </cfRule>
  </conditionalFormatting>
  <conditionalFormatting sqref="R1329:R1346">
    <cfRule type="cellIs" dxfId="7101" priority="7997" operator="lessThan">
      <formula>0.7</formula>
    </cfRule>
    <cfRule type="cellIs" dxfId="7100" priority="7998" operator="between">
      <formula>0.7</formula>
      <formula>0.8</formula>
    </cfRule>
  </conditionalFormatting>
  <conditionalFormatting sqref="Q1329:Q1346">
    <cfRule type="cellIs" dxfId="7099" priority="7995" operator="lessThan">
      <formula>0.7</formula>
    </cfRule>
    <cfRule type="cellIs" dxfId="7098" priority="7996" operator="between">
      <formula>0.7</formula>
      <formula>0.8</formula>
    </cfRule>
  </conditionalFormatting>
  <conditionalFormatting sqref="R1329:R1346">
    <cfRule type="cellIs" dxfId="7097" priority="7993" operator="lessThan">
      <formula>0.7</formula>
    </cfRule>
    <cfRule type="cellIs" dxfId="7096" priority="7994" operator="between">
      <formula>0.7</formula>
      <formula>0.8</formula>
    </cfRule>
  </conditionalFormatting>
  <conditionalFormatting sqref="Q1329:Q1346">
    <cfRule type="cellIs" dxfId="7095" priority="7991" operator="lessThan">
      <formula>0.7</formula>
    </cfRule>
    <cfRule type="cellIs" dxfId="7094" priority="7992" operator="between">
      <formula>0.7</formula>
      <formula>0.8</formula>
    </cfRule>
  </conditionalFormatting>
  <conditionalFormatting sqref="R1329:R1346">
    <cfRule type="cellIs" dxfId="7093" priority="7989" operator="lessThan">
      <formula>0.7</formula>
    </cfRule>
    <cfRule type="cellIs" dxfId="7092" priority="7990" operator="between">
      <formula>0.7</formula>
      <formula>0.8</formula>
    </cfRule>
  </conditionalFormatting>
  <conditionalFormatting sqref="Q1329:Q1346">
    <cfRule type="cellIs" dxfId="7091" priority="7987" operator="lessThan">
      <formula>0.7</formula>
    </cfRule>
    <cfRule type="cellIs" dxfId="7090" priority="7988" operator="between">
      <formula>0.7</formula>
      <formula>0.8</formula>
    </cfRule>
  </conditionalFormatting>
  <conditionalFormatting sqref="R1329:R1346">
    <cfRule type="cellIs" dxfId="7089" priority="7985" operator="lessThan">
      <formula>0.7</formula>
    </cfRule>
    <cfRule type="cellIs" dxfId="7088" priority="7986" operator="between">
      <formula>0.7</formula>
      <formula>0.8</formula>
    </cfRule>
  </conditionalFormatting>
  <conditionalFormatting sqref="Q1076:Q1093">
    <cfRule type="cellIs" dxfId="7087" priority="7983" operator="lessThan">
      <formula>0.7</formula>
    </cfRule>
    <cfRule type="cellIs" dxfId="7086" priority="7984" operator="between">
      <formula>0.7</formula>
      <formula>0.8</formula>
    </cfRule>
  </conditionalFormatting>
  <conditionalFormatting sqref="R1076:R1093">
    <cfRule type="cellIs" dxfId="7085" priority="7981" operator="lessThan">
      <formula>0.7</formula>
    </cfRule>
    <cfRule type="cellIs" dxfId="7084" priority="7982" operator="between">
      <formula>0.7</formula>
      <formula>0.8</formula>
    </cfRule>
  </conditionalFormatting>
  <conditionalFormatting sqref="Q1077:Q1094">
    <cfRule type="cellIs" dxfId="7083" priority="7979" operator="lessThan">
      <formula>0.7</formula>
    </cfRule>
    <cfRule type="cellIs" dxfId="7082" priority="7980" operator="between">
      <formula>0.7</formula>
      <formula>0.8</formula>
    </cfRule>
  </conditionalFormatting>
  <conditionalFormatting sqref="R1077:R1094">
    <cfRule type="cellIs" dxfId="7081" priority="7977" operator="lessThan">
      <formula>0.7</formula>
    </cfRule>
    <cfRule type="cellIs" dxfId="7080" priority="7978" operator="between">
      <formula>0.7</formula>
      <formula>0.8</formula>
    </cfRule>
  </conditionalFormatting>
  <conditionalFormatting sqref="Q1077:Q1094">
    <cfRule type="cellIs" dxfId="7079" priority="7975" operator="lessThan">
      <formula>0.7</formula>
    </cfRule>
    <cfRule type="cellIs" dxfId="7078" priority="7976" operator="between">
      <formula>0.7</formula>
      <formula>0.8</formula>
    </cfRule>
  </conditionalFormatting>
  <conditionalFormatting sqref="R1077:R1094">
    <cfRule type="cellIs" dxfId="7077" priority="7973" operator="lessThan">
      <formula>0.7</formula>
    </cfRule>
    <cfRule type="cellIs" dxfId="7076" priority="7974" operator="between">
      <formula>0.7</formula>
      <formula>0.8</formula>
    </cfRule>
  </conditionalFormatting>
  <conditionalFormatting sqref="Q1077:Q1094">
    <cfRule type="cellIs" dxfId="7075" priority="7971" operator="lessThan">
      <formula>0.7</formula>
    </cfRule>
    <cfRule type="cellIs" dxfId="7074" priority="7972" operator="between">
      <formula>0.7</formula>
      <formula>0.8</formula>
    </cfRule>
  </conditionalFormatting>
  <conditionalFormatting sqref="R1077:R1094">
    <cfRule type="cellIs" dxfId="7073" priority="7969" operator="lessThan">
      <formula>0.7</formula>
    </cfRule>
    <cfRule type="cellIs" dxfId="7072" priority="7970" operator="between">
      <formula>0.7</formula>
      <formula>0.8</formula>
    </cfRule>
  </conditionalFormatting>
  <conditionalFormatting sqref="F1053:F1070">
    <cfRule type="cellIs" dxfId="7071" priority="7963" operator="lessThan">
      <formula>0.7</formula>
    </cfRule>
    <cfRule type="cellIs" dxfId="7070" priority="7964" operator="between">
      <formula>0.7</formula>
      <formula>0.8</formula>
    </cfRule>
  </conditionalFormatting>
  <conditionalFormatting sqref="G1050:G1070">
    <cfRule type="cellIs" dxfId="7069" priority="7961" operator="lessThan">
      <formula>0.7</formula>
    </cfRule>
    <cfRule type="cellIs" dxfId="7068" priority="7962" operator="between">
      <formula>0.7</formula>
      <formula>0.8</formula>
    </cfRule>
  </conditionalFormatting>
  <conditionalFormatting sqref="F1050:F1070">
    <cfRule type="cellIs" dxfId="7067" priority="7967" operator="lessThan">
      <formula>0.7</formula>
    </cfRule>
    <cfRule type="cellIs" dxfId="7066" priority="7968" operator="between">
      <formula>0.7</formula>
      <formula>0.8</formula>
    </cfRule>
  </conditionalFormatting>
  <conditionalFormatting sqref="G1050:G1070">
    <cfRule type="cellIs" dxfId="7065" priority="7965" operator="lessThan">
      <formula>0.7</formula>
    </cfRule>
    <cfRule type="cellIs" dxfId="7064" priority="7966" operator="between">
      <formula>0.7</formula>
      <formula>0.8</formula>
    </cfRule>
  </conditionalFormatting>
  <conditionalFormatting sqref="Q1053:Q1070">
    <cfRule type="cellIs" dxfId="7063" priority="7955" operator="lessThan">
      <formula>0.7</formula>
    </cfRule>
    <cfRule type="cellIs" dxfId="7062" priority="7956" operator="between">
      <formula>0.7</formula>
      <formula>0.8</formula>
    </cfRule>
  </conditionalFormatting>
  <conditionalFormatting sqref="R1050:R1070">
    <cfRule type="cellIs" dxfId="7061" priority="7953" operator="lessThan">
      <formula>0.7</formula>
    </cfRule>
    <cfRule type="cellIs" dxfId="7060" priority="7954" operator="between">
      <formula>0.7</formula>
      <formula>0.8</formula>
    </cfRule>
  </conditionalFormatting>
  <conditionalFormatting sqref="Q1050:Q1070">
    <cfRule type="cellIs" dxfId="7059" priority="7959" operator="lessThan">
      <formula>0.7</formula>
    </cfRule>
    <cfRule type="cellIs" dxfId="7058" priority="7960" operator="between">
      <formula>0.7</formula>
      <formula>0.8</formula>
    </cfRule>
  </conditionalFormatting>
  <conditionalFormatting sqref="R1050:R1070">
    <cfRule type="cellIs" dxfId="7057" priority="7957" operator="lessThan">
      <formula>0.7</formula>
    </cfRule>
    <cfRule type="cellIs" dxfId="7056" priority="7958" operator="between">
      <formula>0.7</formula>
      <formula>0.8</formula>
    </cfRule>
  </conditionalFormatting>
  <conditionalFormatting sqref="G1028:G1048">
    <cfRule type="cellIs" dxfId="7055" priority="7945" operator="lessThan">
      <formula>0.7</formula>
    </cfRule>
    <cfRule type="cellIs" dxfId="7054" priority="7946" operator="between">
      <formula>0.7</formula>
      <formula>0.8</formula>
    </cfRule>
  </conditionalFormatting>
  <conditionalFormatting sqref="F1031:F1048">
    <cfRule type="cellIs" dxfId="7053" priority="7947" operator="lessThan">
      <formula>0.7</formula>
    </cfRule>
    <cfRule type="cellIs" dxfId="7052" priority="7948" operator="between">
      <formula>0.7</formula>
      <formula>0.8</formula>
    </cfRule>
  </conditionalFormatting>
  <conditionalFormatting sqref="R1028:R1048">
    <cfRule type="cellIs" dxfId="7051" priority="7937" operator="lessThan">
      <formula>0.7</formula>
    </cfRule>
    <cfRule type="cellIs" dxfId="7050" priority="7938" operator="between">
      <formula>0.7</formula>
      <formula>0.8</formula>
    </cfRule>
  </conditionalFormatting>
  <conditionalFormatting sqref="F1028:F1048">
    <cfRule type="cellIs" dxfId="7049" priority="7951" operator="lessThan">
      <formula>0.7</formula>
    </cfRule>
    <cfRule type="cellIs" dxfId="7048" priority="7952" operator="between">
      <formula>0.7</formula>
      <formula>0.8</formula>
    </cfRule>
  </conditionalFormatting>
  <conditionalFormatting sqref="G1028:G1048">
    <cfRule type="cellIs" dxfId="7047" priority="7949" operator="lessThan">
      <formula>0.7</formula>
    </cfRule>
    <cfRule type="cellIs" dxfId="7046" priority="7950" operator="between">
      <formula>0.7</formula>
      <formula>0.8</formula>
    </cfRule>
  </conditionalFormatting>
  <conditionalFormatting sqref="Q1031:Q1048">
    <cfRule type="cellIs" dxfId="7045" priority="7939" operator="lessThan">
      <formula>0.7</formula>
    </cfRule>
    <cfRule type="cellIs" dxfId="7044" priority="7940" operator="between">
      <formula>0.7</formula>
      <formula>0.8</formula>
    </cfRule>
  </conditionalFormatting>
  <conditionalFormatting sqref="Q1028:Q1048">
    <cfRule type="cellIs" dxfId="7043" priority="7943" operator="lessThan">
      <formula>0.7</formula>
    </cfRule>
    <cfRule type="cellIs" dxfId="7042" priority="7944" operator="between">
      <formula>0.7</formula>
      <formula>0.8</formula>
    </cfRule>
  </conditionalFormatting>
  <conditionalFormatting sqref="R1028:R1048">
    <cfRule type="cellIs" dxfId="7041" priority="7941" operator="lessThan">
      <formula>0.7</formula>
    </cfRule>
    <cfRule type="cellIs" dxfId="7040" priority="7942" operator="between">
      <formula>0.7</formula>
      <formula>0.8</formula>
    </cfRule>
  </conditionalFormatting>
  <conditionalFormatting sqref="G1006:G1026">
    <cfRule type="cellIs" dxfId="7039" priority="7929" operator="lessThan">
      <formula>0.7</formula>
    </cfRule>
    <cfRule type="cellIs" dxfId="7038" priority="7930" operator="between">
      <formula>0.7</formula>
      <formula>0.8</formula>
    </cfRule>
  </conditionalFormatting>
  <conditionalFormatting sqref="F1009:F1026">
    <cfRule type="cellIs" dxfId="7037" priority="7931" operator="lessThan">
      <formula>0.7</formula>
    </cfRule>
    <cfRule type="cellIs" dxfId="7036" priority="7932" operator="between">
      <formula>0.7</formula>
      <formula>0.8</formula>
    </cfRule>
  </conditionalFormatting>
  <conditionalFormatting sqref="F1006:F1026">
    <cfRule type="cellIs" dxfId="7035" priority="7935" operator="lessThan">
      <formula>0.7</formula>
    </cfRule>
    <cfRule type="cellIs" dxfId="7034" priority="7936" operator="between">
      <formula>0.7</formula>
      <formula>0.8</formula>
    </cfRule>
  </conditionalFormatting>
  <conditionalFormatting sqref="G1006:G1026">
    <cfRule type="cellIs" dxfId="7033" priority="7933" operator="lessThan">
      <formula>0.7</formula>
    </cfRule>
    <cfRule type="cellIs" dxfId="7032" priority="7934" operator="between">
      <formula>0.7</formula>
      <formula>0.8</formula>
    </cfRule>
  </conditionalFormatting>
  <conditionalFormatting sqref="R1006:R1026">
    <cfRule type="cellIs" dxfId="7031" priority="7921" operator="lessThan">
      <formula>0.7</formula>
    </cfRule>
    <cfRule type="cellIs" dxfId="7030" priority="7922" operator="between">
      <formula>0.7</formula>
      <formula>0.8</formula>
    </cfRule>
  </conditionalFormatting>
  <conditionalFormatting sqref="Q1009:Q1026">
    <cfRule type="cellIs" dxfId="7029" priority="7923" operator="lessThan">
      <formula>0.7</formula>
    </cfRule>
    <cfRule type="cellIs" dxfId="7028" priority="7924" operator="between">
      <formula>0.7</formula>
      <formula>0.8</formula>
    </cfRule>
  </conditionalFormatting>
  <conditionalFormatting sqref="Q1006:Q1026">
    <cfRule type="cellIs" dxfId="7027" priority="7927" operator="lessThan">
      <formula>0.7</formula>
    </cfRule>
    <cfRule type="cellIs" dxfId="7026" priority="7928" operator="between">
      <formula>0.7</formula>
      <formula>0.8</formula>
    </cfRule>
  </conditionalFormatting>
  <conditionalFormatting sqref="R1006:R1026">
    <cfRule type="cellIs" dxfId="7025" priority="7925" operator="lessThan">
      <formula>0.7</formula>
    </cfRule>
    <cfRule type="cellIs" dxfId="7024" priority="7926" operator="between">
      <formula>0.7</formula>
      <formula>0.8</formula>
    </cfRule>
  </conditionalFormatting>
  <conditionalFormatting sqref="G983:G1003">
    <cfRule type="cellIs" dxfId="7023" priority="7913" operator="lessThan">
      <formula>0.7</formula>
    </cfRule>
    <cfRule type="cellIs" dxfId="7022" priority="7914" operator="between">
      <formula>0.7</formula>
      <formula>0.8</formula>
    </cfRule>
  </conditionalFormatting>
  <conditionalFormatting sqref="F986:F1003">
    <cfRule type="cellIs" dxfId="7021" priority="7915" operator="lessThan">
      <formula>0.7</formula>
    </cfRule>
    <cfRule type="cellIs" dxfId="7020" priority="7916" operator="between">
      <formula>0.7</formula>
      <formula>0.8</formula>
    </cfRule>
  </conditionalFormatting>
  <conditionalFormatting sqref="F983:F1003">
    <cfRule type="cellIs" dxfId="7019" priority="7919" operator="lessThan">
      <formula>0.7</formula>
    </cfRule>
    <cfRule type="cellIs" dxfId="7018" priority="7920" operator="between">
      <formula>0.7</formula>
      <formula>0.8</formula>
    </cfRule>
  </conditionalFormatting>
  <conditionalFormatting sqref="G983:G1003">
    <cfRule type="cellIs" dxfId="7017" priority="7917" operator="lessThan">
      <formula>0.7</formula>
    </cfRule>
    <cfRule type="cellIs" dxfId="7016" priority="7918" operator="between">
      <formula>0.7</formula>
      <formula>0.8</formula>
    </cfRule>
  </conditionalFormatting>
  <conditionalFormatting sqref="R983:R1003">
    <cfRule type="cellIs" dxfId="7015" priority="7905" operator="lessThan">
      <formula>0.7</formula>
    </cfRule>
    <cfRule type="cellIs" dxfId="7014" priority="7906" operator="between">
      <formula>0.7</formula>
      <formula>0.8</formula>
    </cfRule>
  </conditionalFormatting>
  <conditionalFormatting sqref="Q986:Q1003">
    <cfRule type="cellIs" dxfId="7013" priority="7907" operator="lessThan">
      <formula>0.7</formula>
    </cfRule>
    <cfRule type="cellIs" dxfId="7012" priority="7908" operator="between">
      <formula>0.7</formula>
      <formula>0.8</formula>
    </cfRule>
  </conditionalFormatting>
  <conditionalFormatting sqref="Q983:Q1003">
    <cfRule type="cellIs" dxfId="7011" priority="7911" operator="lessThan">
      <formula>0.7</formula>
    </cfRule>
    <cfRule type="cellIs" dxfId="7010" priority="7912" operator="between">
      <formula>0.7</formula>
      <formula>0.8</formula>
    </cfRule>
  </conditionalFormatting>
  <conditionalFormatting sqref="R983:R1003">
    <cfRule type="cellIs" dxfId="7009" priority="7909" operator="lessThan">
      <formula>0.7</formula>
    </cfRule>
    <cfRule type="cellIs" dxfId="7008" priority="7910" operator="between">
      <formula>0.7</formula>
      <formula>0.8</formula>
    </cfRule>
  </conditionalFormatting>
  <conditionalFormatting sqref="Q1352:Q1369">
    <cfRule type="cellIs" dxfId="7007" priority="7903" operator="lessThan">
      <formula>0.7</formula>
    </cfRule>
    <cfRule type="cellIs" dxfId="7006" priority="7904" operator="between">
      <formula>0.7</formula>
      <formula>0.8</formula>
    </cfRule>
  </conditionalFormatting>
  <conditionalFormatting sqref="R1352:R1369">
    <cfRule type="cellIs" dxfId="7005" priority="7901" operator="lessThan">
      <formula>0.7</formula>
    </cfRule>
    <cfRule type="cellIs" dxfId="7004" priority="7902" operator="between">
      <formula>0.7</formula>
      <formula>0.8</formula>
    </cfRule>
  </conditionalFormatting>
  <conditionalFormatting sqref="Q1352:Q1369">
    <cfRule type="cellIs" dxfId="7003" priority="7899" operator="lessThan">
      <formula>0.7</formula>
    </cfRule>
    <cfRule type="cellIs" dxfId="7002" priority="7900" operator="between">
      <formula>0.7</formula>
      <formula>0.8</formula>
    </cfRule>
  </conditionalFormatting>
  <conditionalFormatting sqref="R1352:R1369">
    <cfRule type="cellIs" dxfId="7001" priority="7897" operator="lessThan">
      <formula>0.7</formula>
    </cfRule>
    <cfRule type="cellIs" dxfId="7000" priority="7898" operator="between">
      <formula>0.7</formula>
      <formula>0.8</formula>
    </cfRule>
  </conditionalFormatting>
  <conditionalFormatting sqref="Q1352:Q1369">
    <cfRule type="cellIs" dxfId="6999" priority="7895" operator="lessThan">
      <formula>0.7</formula>
    </cfRule>
    <cfRule type="cellIs" dxfId="6998" priority="7896" operator="between">
      <formula>0.7</formula>
      <formula>0.8</formula>
    </cfRule>
  </conditionalFormatting>
  <conditionalFormatting sqref="R1352:R1369">
    <cfRule type="cellIs" dxfId="6997" priority="7893" operator="lessThan">
      <formula>0.7</formula>
    </cfRule>
    <cfRule type="cellIs" dxfId="6996" priority="7894" operator="between">
      <formula>0.7</formula>
      <formula>0.8</formula>
    </cfRule>
  </conditionalFormatting>
  <conditionalFormatting sqref="Q1352:Q1369">
    <cfRule type="cellIs" dxfId="6995" priority="7891" operator="lessThan">
      <formula>0.7</formula>
    </cfRule>
    <cfRule type="cellIs" dxfId="6994" priority="7892" operator="between">
      <formula>0.7</formula>
      <formula>0.8</formula>
    </cfRule>
  </conditionalFormatting>
  <conditionalFormatting sqref="R1352:R1369">
    <cfRule type="cellIs" dxfId="6993" priority="7889" operator="lessThan">
      <formula>0.7</formula>
    </cfRule>
    <cfRule type="cellIs" dxfId="6992" priority="7890" operator="between">
      <formula>0.7</formula>
      <formula>0.8</formula>
    </cfRule>
  </conditionalFormatting>
  <conditionalFormatting sqref="G1349:G1369">
    <cfRule type="cellIs" dxfId="6991" priority="7881" operator="lessThan">
      <formula>0.7</formula>
    </cfRule>
    <cfRule type="cellIs" dxfId="6990" priority="7882" operator="between">
      <formula>0.7</formula>
      <formula>0.8</formula>
    </cfRule>
  </conditionalFormatting>
  <conditionalFormatting sqref="F1352:F1369">
    <cfRule type="cellIs" dxfId="6989" priority="7883" operator="lessThan">
      <formula>0.7</formula>
    </cfRule>
    <cfRule type="cellIs" dxfId="6988" priority="7884" operator="between">
      <formula>0.7</formula>
      <formula>0.8</formula>
    </cfRule>
  </conditionalFormatting>
  <conditionalFormatting sqref="F1349:F1369">
    <cfRule type="cellIs" dxfId="6987" priority="7887" operator="lessThan">
      <formula>0.7</formula>
    </cfRule>
    <cfRule type="cellIs" dxfId="6986" priority="7888" operator="between">
      <formula>0.7</formula>
      <formula>0.8</formula>
    </cfRule>
  </conditionalFormatting>
  <conditionalFormatting sqref="G1349:G1369">
    <cfRule type="cellIs" dxfId="6985" priority="7885" operator="lessThan">
      <formula>0.7</formula>
    </cfRule>
    <cfRule type="cellIs" dxfId="6984" priority="7886" operator="between">
      <formula>0.7</formula>
      <formula>0.8</formula>
    </cfRule>
  </conditionalFormatting>
  <conditionalFormatting sqref="G964:G981">
    <cfRule type="cellIs" dxfId="6983" priority="7877" operator="lessThan">
      <formula>0.7</formula>
    </cfRule>
    <cfRule type="cellIs" dxfId="6982" priority="7878" operator="between">
      <formula>0.7</formula>
      <formula>0.8</formula>
    </cfRule>
  </conditionalFormatting>
  <conditionalFormatting sqref="G964:G981">
    <cfRule type="cellIs" dxfId="6981" priority="7879" operator="lessThan">
      <formula>0.7</formula>
    </cfRule>
    <cfRule type="cellIs" dxfId="6980" priority="7880" operator="between">
      <formula>0.7</formula>
      <formula>0.8</formula>
    </cfRule>
  </conditionalFormatting>
  <conditionalFormatting sqref="F1375:F1392">
    <cfRule type="cellIs" dxfId="6979" priority="7871" operator="lessThan">
      <formula>0.7</formula>
    </cfRule>
    <cfRule type="cellIs" dxfId="6978" priority="7872" operator="between">
      <formula>0.7</formula>
      <formula>0.8</formula>
    </cfRule>
  </conditionalFormatting>
  <conditionalFormatting sqref="G1375:G1392">
    <cfRule type="cellIs" dxfId="6977" priority="7869" operator="lessThan">
      <formula>0.7</formula>
    </cfRule>
    <cfRule type="cellIs" dxfId="6976" priority="7870" operator="between">
      <formula>0.7</formula>
      <formula>0.8</formula>
    </cfRule>
  </conditionalFormatting>
  <conditionalFormatting sqref="F1375:F1392">
    <cfRule type="cellIs" dxfId="6975" priority="7875" operator="lessThan">
      <formula>0.7</formula>
    </cfRule>
    <cfRule type="cellIs" dxfId="6974" priority="7876" operator="between">
      <formula>0.7</formula>
      <formula>0.8</formula>
    </cfRule>
  </conditionalFormatting>
  <conditionalFormatting sqref="G1375:G1392">
    <cfRule type="cellIs" dxfId="6973" priority="7873" operator="lessThan">
      <formula>0.7</formula>
    </cfRule>
    <cfRule type="cellIs" dxfId="6972" priority="7874" operator="between">
      <formula>0.7</formula>
      <formula>0.8</formula>
    </cfRule>
  </conditionalFormatting>
  <conditionalFormatting sqref="Q1375:Q1392">
    <cfRule type="cellIs" dxfId="6971" priority="7863" operator="lessThan">
      <formula>0.7</formula>
    </cfRule>
    <cfRule type="cellIs" dxfId="6970" priority="7864" operator="between">
      <formula>0.7</formula>
      <formula>0.8</formula>
    </cfRule>
  </conditionalFormatting>
  <conditionalFormatting sqref="R1375:R1392">
    <cfRule type="cellIs" dxfId="6969" priority="7861" operator="lessThan">
      <formula>0.7</formula>
    </cfRule>
    <cfRule type="cellIs" dxfId="6968" priority="7862" operator="between">
      <formula>0.7</formula>
      <formula>0.8</formula>
    </cfRule>
  </conditionalFormatting>
  <conditionalFormatting sqref="Q1375:Q1392">
    <cfRule type="cellIs" dxfId="6967" priority="7867" operator="lessThan">
      <formula>0.7</formula>
    </cfRule>
    <cfRule type="cellIs" dxfId="6966" priority="7868" operator="between">
      <formula>0.7</formula>
      <formula>0.8</formula>
    </cfRule>
  </conditionalFormatting>
  <conditionalFormatting sqref="R1375:R1392">
    <cfRule type="cellIs" dxfId="6965" priority="7865" operator="lessThan">
      <formula>0.7</formula>
    </cfRule>
    <cfRule type="cellIs" dxfId="6964" priority="7866" operator="between">
      <formula>0.7</formula>
      <formula>0.8</formula>
    </cfRule>
  </conditionalFormatting>
  <conditionalFormatting sqref="Q964:Q981">
    <cfRule type="cellIs" dxfId="6963" priority="7855" operator="lessThan">
      <formula>0.7</formula>
    </cfRule>
    <cfRule type="cellIs" dxfId="6962" priority="7856" operator="between">
      <formula>0.7</formula>
      <formula>0.8</formula>
    </cfRule>
  </conditionalFormatting>
  <conditionalFormatting sqref="R964:R981">
    <cfRule type="cellIs" dxfId="6961" priority="7853" operator="lessThan">
      <formula>0.7</formula>
    </cfRule>
    <cfRule type="cellIs" dxfId="6960" priority="7854" operator="between">
      <formula>0.7</formula>
      <formula>0.8</formula>
    </cfRule>
  </conditionalFormatting>
  <conditionalFormatting sqref="Q964:Q981">
    <cfRule type="cellIs" dxfId="6959" priority="7859" operator="lessThan">
      <formula>0.7</formula>
    </cfRule>
    <cfRule type="cellIs" dxfId="6958" priority="7860" operator="between">
      <formula>0.7</formula>
      <formula>0.8</formula>
    </cfRule>
  </conditionalFormatting>
  <conditionalFormatting sqref="R964:R981">
    <cfRule type="cellIs" dxfId="6957" priority="7857" operator="lessThan">
      <formula>0.7</formula>
    </cfRule>
    <cfRule type="cellIs" dxfId="6956" priority="7858" operator="between">
      <formula>0.7</formula>
      <formula>0.8</formula>
    </cfRule>
  </conditionalFormatting>
  <conditionalFormatting sqref="F964:F981">
    <cfRule type="cellIs" dxfId="6955" priority="7849" operator="lessThan">
      <formula>0.7</formula>
    </cfRule>
    <cfRule type="cellIs" dxfId="6954" priority="7850" operator="between">
      <formula>0.7</formula>
      <formula>0.8</formula>
    </cfRule>
  </conditionalFormatting>
  <conditionalFormatting sqref="F964:F981">
    <cfRule type="cellIs" dxfId="6953" priority="7851" operator="lessThan">
      <formula>0.7</formula>
    </cfRule>
    <cfRule type="cellIs" dxfId="6952" priority="7852" operator="between">
      <formula>0.7</formula>
      <formula>0.8</formula>
    </cfRule>
  </conditionalFormatting>
  <conditionalFormatting sqref="G942:G959">
    <cfRule type="cellIs" dxfId="6951" priority="7845" operator="lessThan">
      <formula>0.7</formula>
    </cfRule>
    <cfRule type="cellIs" dxfId="6950" priority="7846" operator="between">
      <formula>0.7</formula>
      <formula>0.8</formula>
    </cfRule>
  </conditionalFormatting>
  <conditionalFormatting sqref="G942:G959">
    <cfRule type="cellIs" dxfId="6949" priority="7847" operator="lessThan">
      <formula>0.7</formula>
    </cfRule>
    <cfRule type="cellIs" dxfId="6948" priority="7848" operator="between">
      <formula>0.7</formula>
      <formula>0.8</formula>
    </cfRule>
  </conditionalFormatting>
  <conditionalFormatting sqref="F942:F959">
    <cfRule type="cellIs" dxfId="6947" priority="7841" operator="lessThan">
      <formula>0.7</formula>
    </cfRule>
    <cfRule type="cellIs" dxfId="6946" priority="7842" operator="between">
      <formula>0.7</formula>
      <formula>0.8</formula>
    </cfRule>
  </conditionalFormatting>
  <conditionalFormatting sqref="F942:F959">
    <cfRule type="cellIs" dxfId="6945" priority="7843" operator="lessThan">
      <formula>0.7</formula>
    </cfRule>
    <cfRule type="cellIs" dxfId="6944" priority="7844" operator="between">
      <formula>0.7</formula>
      <formula>0.8</formula>
    </cfRule>
  </conditionalFormatting>
  <conditionalFormatting sqref="R942:R959">
    <cfRule type="cellIs" dxfId="6943" priority="7837" operator="lessThan">
      <formula>0.7</formula>
    </cfRule>
    <cfRule type="cellIs" dxfId="6942" priority="7838" operator="between">
      <formula>0.7</formula>
      <formula>0.8</formula>
    </cfRule>
  </conditionalFormatting>
  <conditionalFormatting sqref="R942:R959">
    <cfRule type="cellIs" dxfId="6941" priority="7839" operator="lessThan">
      <formula>0.7</formula>
    </cfRule>
    <cfRule type="cellIs" dxfId="6940" priority="7840" operator="between">
      <formula>0.7</formula>
      <formula>0.8</formula>
    </cfRule>
  </conditionalFormatting>
  <conditionalFormatting sqref="Q942:Q959">
    <cfRule type="cellIs" dxfId="6939" priority="7833" operator="lessThan">
      <formula>0.7</formula>
    </cfRule>
    <cfRule type="cellIs" dxfId="6938" priority="7834" operator="between">
      <formula>0.7</formula>
      <formula>0.8</formula>
    </cfRule>
  </conditionalFormatting>
  <conditionalFormatting sqref="Q942:Q959">
    <cfRule type="cellIs" dxfId="6937" priority="7835" operator="lessThan">
      <formula>0.7</formula>
    </cfRule>
    <cfRule type="cellIs" dxfId="6936" priority="7836" operator="between">
      <formula>0.7</formula>
      <formula>0.8</formula>
    </cfRule>
  </conditionalFormatting>
  <conditionalFormatting sqref="G920:G935">
    <cfRule type="cellIs" dxfId="6935" priority="7829" operator="lessThan">
      <formula>0.7</formula>
    </cfRule>
    <cfRule type="cellIs" dxfId="6934" priority="7830" operator="between">
      <formula>0.7</formula>
      <formula>0.8</formula>
    </cfRule>
  </conditionalFormatting>
  <conditionalFormatting sqref="G920:G935">
    <cfRule type="cellIs" dxfId="6933" priority="7831" operator="lessThan">
      <formula>0.7</formula>
    </cfRule>
    <cfRule type="cellIs" dxfId="6932" priority="7832" operator="between">
      <formula>0.7</formula>
      <formula>0.8</formula>
    </cfRule>
  </conditionalFormatting>
  <conditionalFormatting sqref="F920:F935">
    <cfRule type="cellIs" dxfId="6931" priority="7825" operator="lessThan">
      <formula>0.7</formula>
    </cfRule>
    <cfRule type="cellIs" dxfId="6930" priority="7826" operator="between">
      <formula>0.7</formula>
      <formula>0.8</formula>
    </cfRule>
  </conditionalFormatting>
  <conditionalFormatting sqref="F920:F935">
    <cfRule type="cellIs" dxfId="6929" priority="7827" operator="lessThan">
      <formula>0.7</formula>
    </cfRule>
    <cfRule type="cellIs" dxfId="6928" priority="7828" operator="between">
      <formula>0.7</formula>
      <formula>0.8</formula>
    </cfRule>
  </conditionalFormatting>
  <conditionalFormatting sqref="R920:R935 R937">
    <cfRule type="cellIs" dxfId="6927" priority="7821" operator="lessThan">
      <formula>0.7</formula>
    </cfRule>
    <cfRule type="cellIs" dxfId="6926" priority="7822" operator="between">
      <formula>0.7</formula>
      <formula>0.8</formula>
    </cfRule>
  </conditionalFormatting>
  <conditionalFormatting sqref="R920:R935 R937">
    <cfRule type="cellIs" dxfId="6925" priority="7823" operator="lessThan">
      <formula>0.7</formula>
    </cfRule>
    <cfRule type="cellIs" dxfId="6924" priority="7824" operator="between">
      <formula>0.7</formula>
      <formula>0.8</formula>
    </cfRule>
  </conditionalFormatting>
  <conditionalFormatting sqref="Q920:Q935 Q937">
    <cfRule type="cellIs" dxfId="6923" priority="7817" operator="lessThan">
      <formula>0.7</formula>
    </cfRule>
    <cfRule type="cellIs" dxfId="6922" priority="7818" operator="between">
      <formula>0.7</formula>
      <formula>0.8</formula>
    </cfRule>
  </conditionalFormatting>
  <conditionalFormatting sqref="Q920:Q935 Q937">
    <cfRule type="cellIs" dxfId="6921" priority="7819" operator="lessThan">
      <formula>0.7</formula>
    </cfRule>
    <cfRule type="cellIs" dxfId="6920" priority="7820" operator="between">
      <formula>0.7</formula>
      <formula>0.8</formula>
    </cfRule>
  </conditionalFormatting>
  <conditionalFormatting sqref="G936:G937">
    <cfRule type="cellIs" dxfId="6919" priority="7813" operator="lessThan">
      <formula>0.7</formula>
    </cfRule>
    <cfRule type="cellIs" dxfId="6918" priority="7814" operator="between">
      <formula>0.7</formula>
      <formula>0.8</formula>
    </cfRule>
  </conditionalFormatting>
  <conditionalFormatting sqref="G936:G937">
    <cfRule type="cellIs" dxfId="6917" priority="7815" operator="lessThan">
      <formula>0.7</formula>
    </cfRule>
    <cfRule type="cellIs" dxfId="6916" priority="7816" operator="between">
      <formula>0.7</formula>
      <formula>0.8</formula>
    </cfRule>
  </conditionalFormatting>
  <conditionalFormatting sqref="F936:F937">
    <cfRule type="cellIs" dxfId="6915" priority="7809" operator="lessThan">
      <formula>0.7</formula>
    </cfRule>
    <cfRule type="cellIs" dxfId="6914" priority="7810" operator="between">
      <formula>0.7</formula>
      <formula>0.8</formula>
    </cfRule>
  </conditionalFormatting>
  <conditionalFormatting sqref="F936:F937">
    <cfRule type="cellIs" dxfId="6913" priority="7811" operator="lessThan">
      <formula>0.7</formula>
    </cfRule>
    <cfRule type="cellIs" dxfId="6912" priority="7812" operator="between">
      <formula>0.7</formula>
      <formula>0.8</formula>
    </cfRule>
  </conditionalFormatting>
  <conditionalFormatting sqref="R936">
    <cfRule type="cellIs" dxfId="6911" priority="7805" operator="lessThan">
      <formula>0.7</formula>
    </cfRule>
    <cfRule type="cellIs" dxfId="6910" priority="7806" operator="between">
      <formula>0.7</formula>
      <formula>0.8</formula>
    </cfRule>
  </conditionalFormatting>
  <conditionalFormatting sqref="R936">
    <cfRule type="cellIs" dxfId="6909" priority="7807" operator="lessThan">
      <formula>0.7</formula>
    </cfRule>
    <cfRule type="cellIs" dxfId="6908" priority="7808" operator="between">
      <formula>0.7</formula>
      <formula>0.8</formula>
    </cfRule>
  </conditionalFormatting>
  <conditionalFormatting sqref="Q936">
    <cfRule type="cellIs" dxfId="6907" priority="7801" operator="lessThan">
      <formula>0.7</formula>
    </cfRule>
    <cfRule type="cellIs" dxfId="6906" priority="7802" operator="between">
      <formula>0.7</formula>
      <formula>0.8</formula>
    </cfRule>
  </conditionalFormatting>
  <conditionalFormatting sqref="Q936">
    <cfRule type="cellIs" dxfId="6905" priority="7803" operator="lessThan">
      <formula>0.7</formula>
    </cfRule>
    <cfRule type="cellIs" dxfId="6904" priority="7804" operator="between">
      <formula>0.7</formula>
      <formula>0.8</formula>
    </cfRule>
  </conditionalFormatting>
  <conditionalFormatting sqref="G892:G909">
    <cfRule type="cellIs" dxfId="6903" priority="7797" operator="lessThan">
      <formula>0.7</formula>
    </cfRule>
    <cfRule type="cellIs" dxfId="6902" priority="7798" operator="between">
      <formula>0.7</formula>
      <formula>0.8</formula>
    </cfRule>
  </conditionalFormatting>
  <conditionalFormatting sqref="G892:G909">
    <cfRule type="cellIs" dxfId="6901" priority="7799" operator="lessThan">
      <formula>0.7</formula>
    </cfRule>
    <cfRule type="cellIs" dxfId="6900" priority="7800" operator="between">
      <formula>0.7</formula>
      <formula>0.8</formula>
    </cfRule>
  </conditionalFormatting>
  <conditionalFormatting sqref="F892:F909">
    <cfRule type="cellIs" dxfId="6899" priority="7793" operator="lessThan">
      <formula>0.7</formula>
    </cfRule>
    <cfRule type="cellIs" dxfId="6898" priority="7794" operator="between">
      <formula>0.7</formula>
      <formula>0.8</formula>
    </cfRule>
  </conditionalFormatting>
  <conditionalFormatting sqref="F892:F909">
    <cfRule type="cellIs" dxfId="6897" priority="7795" operator="lessThan">
      <formula>0.7</formula>
    </cfRule>
    <cfRule type="cellIs" dxfId="6896" priority="7796" operator="between">
      <formula>0.7</formula>
      <formula>0.8</formula>
    </cfRule>
  </conditionalFormatting>
  <conditionalFormatting sqref="R908:R909">
    <cfRule type="cellIs" dxfId="6895" priority="7781" operator="lessThan">
      <formula>0.7</formula>
    </cfRule>
    <cfRule type="cellIs" dxfId="6894" priority="7782" operator="between">
      <formula>0.7</formula>
      <formula>0.8</formula>
    </cfRule>
  </conditionalFormatting>
  <conditionalFormatting sqref="R908:R909">
    <cfRule type="cellIs" dxfId="6893" priority="7783" operator="lessThan">
      <formula>0.7</formula>
    </cfRule>
    <cfRule type="cellIs" dxfId="6892" priority="7784" operator="between">
      <formula>0.7</formula>
      <formula>0.8</formula>
    </cfRule>
  </conditionalFormatting>
  <conditionalFormatting sqref="Q908:Q909">
    <cfRule type="cellIs" dxfId="6891" priority="7777" operator="lessThan">
      <formula>0.7</formula>
    </cfRule>
    <cfRule type="cellIs" dxfId="6890" priority="7778" operator="between">
      <formula>0.7</formula>
      <formula>0.8</formula>
    </cfRule>
  </conditionalFormatting>
  <conditionalFormatting sqref="Q908:Q909">
    <cfRule type="cellIs" dxfId="6889" priority="7779" operator="lessThan">
      <formula>0.7</formula>
    </cfRule>
    <cfRule type="cellIs" dxfId="6888" priority="7780" operator="between">
      <formula>0.7</formula>
      <formula>0.8</formula>
    </cfRule>
  </conditionalFormatting>
  <conditionalFormatting sqref="R892:R907">
    <cfRule type="cellIs" dxfId="6887" priority="7789" operator="lessThan">
      <formula>0.7</formula>
    </cfRule>
    <cfRule type="cellIs" dxfId="6886" priority="7790" operator="between">
      <formula>0.7</formula>
      <formula>0.8</formula>
    </cfRule>
  </conditionalFormatting>
  <conditionalFormatting sqref="R892:R907">
    <cfRule type="cellIs" dxfId="6885" priority="7791" operator="lessThan">
      <formula>0.7</formula>
    </cfRule>
    <cfRule type="cellIs" dxfId="6884" priority="7792" operator="between">
      <formula>0.7</formula>
      <formula>0.8</formula>
    </cfRule>
  </conditionalFormatting>
  <conditionalFormatting sqref="Q892:Q907">
    <cfRule type="cellIs" dxfId="6883" priority="7785" operator="lessThan">
      <formula>0.7</formula>
    </cfRule>
    <cfRule type="cellIs" dxfId="6882" priority="7786" operator="between">
      <formula>0.7</formula>
      <formula>0.8</formula>
    </cfRule>
  </conditionalFormatting>
  <conditionalFormatting sqref="Q892:Q907">
    <cfRule type="cellIs" dxfId="6881" priority="7787" operator="lessThan">
      <formula>0.7</formula>
    </cfRule>
    <cfRule type="cellIs" dxfId="6880" priority="7788" operator="between">
      <formula>0.7</formula>
      <formula>0.8</formula>
    </cfRule>
  </conditionalFormatting>
  <conditionalFormatting sqref="G869:G886">
    <cfRule type="cellIs" dxfId="6879" priority="7773" operator="lessThan">
      <formula>0.7</formula>
    </cfRule>
    <cfRule type="cellIs" dxfId="6878" priority="7774" operator="between">
      <formula>0.7</formula>
      <formula>0.8</formula>
    </cfRule>
  </conditionalFormatting>
  <conditionalFormatting sqref="G869:G886">
    <cfRule type="cellIs" dxfId="6877" priority="7775" operator="lessThan">
      <formula>0.7</formula>
    </cfRule>
    <cfRule type="cellIs" dxfId="6876" priority="7776" operator="between">
      <formula>0.7</formula>
      <formula>0.8</formula>
    </cfRule>
  </conditionalFormatting>
  <conditionalFormatting sqref="F869:F886">
    <cfRule type="cellIs" dxfId="6875" priority="7769" operator="lessThan">
      <formula>0.7</formula>
    </cfRule>
    <cfRule type="cellIs" dxfId="6874" priority="7770" operator="between">
      <formula>0.7</formula>
      <formula>0.8</formula>
    </cfRule>
  </conditionalFormatting>
  <conditionalFormatting sqref="F869:F886">
    <cfRule type="cellIs" dxfId="6873" priority="7771" operator="lessThan">
      <formula>0.7</formula>
    </cfRule>
    <cfRule type="cellIs" dxfId="6872" priority="7772" operator="between">
      <formula>0.7</formula>
      <formula>0.8</formula>
    </cfRule>
  </conditionalFormatting>
  <conditionalFormatting sqref="R869:R886">
    <cfRule type="cellIs" dxfId="6871" priority="7765" operator="lessThan">
      <formula>0.7</formula>
    </cfRule>
    <cfRule type="cellIs" dxfId="6870" priority="7766" operator="between">
      <formula>0.7</formula>
      <formula>0.8</formula>
    </cfRule>
  </conditionalFormatting>
  <conditionalFormatting sqref="R869:R886">
    <cfRule type="cellIs" dxfId="6869" priority="7767" operator="lessThan">
      <formula>0.7</formula>
    </cfRule>
    <cfRule type="cellIs" dxfId="6868" priority="7768" operator="between">
      <formula>0.7</formula>
      <formula>0.8</formula>
    </cfRule>
  </conditionalFormatting>
  <conditionalFormatting sqref="Q869:Q886">
    <cfRule type="cellIs" dxfId="6867" priority="7761" operator="lessThan">
      <formula>0.7</formula>
    </cfRule>
    <cfRule type="cellIs" dxfId="6866" priority="7762" operator="between">
      <formula>0.7</formula>
      <formula>0.8</formula>
    </cfRule>
  </conditionalFormatting>
  <conditionalFormatting sqref="Q869:Q886">
    <cfRule type="cellIs" dxfId="6865" priority="7763" operator="lessThan">
      <formula>0.7</formula>
    </cfRule>
    <cfRule type="cellIs" dxfId="6864" priority="7764" operator="between">
      <formula>0.7</formula>
      <formula>0.8</formula>
    </cfRule>
  </conditionalFormatting>
  <conditionalFormatting sqref="G846:G863">
    <cfRule type="cellIs" dxfId="6863" priority="7757" operator="lessThan">
      <formula>0.7</formula>
    </cfRule>
    <cfRule type="cellIs" dxfId="6862" priority="7758" operator="between">
      <formula>0.7</formula>
      <formula>0.8</formula>
    </cfRule>
  </conditionalFormatting>
  <conditionalFormatting sqref="G846:G863">
    <cfRule type="cellIs" dxfId="6861" priority="7759" operator="lessThan">
      <formula>0.7</formula>
    </cfRule>
    <cfRule type="cellIs" dxfId="6860" priority="7760" operator="between">
      <formula>0.7</formula>
      <formula>0.8</formula>
    </cfRule>
  </conditionalFormatting>
  <conditionalFormatting sqref="F846:F863">
    <cfRule type="cellIs" dxfId="6859" priority="7753" operator="lessThan">
      <formula>0.7</formula>
    </cfRule>
    <cfRule type="cellIs" dxfId="6858" priority="7754" operator="between">
      <formula>0.7</formula>
      <formula>0.8</formula>
    </cfRule>
  </conditionalFormatting>
  <conditionalFormatting sqref="F846:F863">
    <cfRule type="cellIs" dxfId="6857" priority="7755" operator="lessThan">
      <formula>0.7</formula>
    </cfRule>
    <cfRule type="cellIs" dxfId="6856" priority="7756" operator="between">
      <formula>0.7</formula>
      <formula>0.8</formula>
    </cfRule>
  </conditionalFormatting>
  <conditionalFormatting sqref="F1213:F1230">
    <cfRule type="cellIs" dxfId="6855" priority="7751" operator="lessThan">
      <formula>0.7</formula>
    </cfRule>
    <cfRule type="cellIs" dxfId="6854" priority="7752" operator="between">
      <formula>0.7</formula>
      <formula>0.8</formula>
    </cfRule>
  </conditionalFormatting>
  <conditionalFormatting sqref="G1213:G1230">
    <cfRule type="cellIs" dxfId="6853" priority="7749" operator="lessThan">
      <formula>0.7</formula>
    </cfRule>
    <cfRule type="cellIs" dxfId="6852" priority="7750" operator="between">
      <formula>0.7</formula>
      <formula>0.8</formula>
    </cfRule>
  </conditionalFormatting>
  <conditionalFormatting sqref="F1190:F1207">
    <cfRule type="cellIs" dxfId="6851" priority="7747" operator="lessThan">
      <formula>0.7</formula>
    </cfRule>
    <cfRule type="cellIs" dxfId="6850" priority="7748" operator="between">
      <formula>0.7</formula>
      <formula>0.8</formula>
    </cfRule>
  </conditionalFormatting>
  <conditionalFormatting sqref="G1190:G1207">
    <cfRule type="cellIs" dxfId="6849" priority="7745" operator="lessThan">
      <formula>0.7</formula>
    </cfRule>
    <cfRule type="cellIs" dxfId="6848" priority="7746" operator="between">
      <formula>0.7</formula>
      <formula>0.8</formula>
    </cfRule>
  </conditionalFormatting>
  <conditionalFormatting sqref="F1168:F1185">
    <cfRule type="cellIs" dxfId="6847" priority="7743" operator="lessThan">
      <formula>0.7</formula>
    </cfRule>
    <cfRule type="cellIs" dxfId="6846" priority="7744" operator="between">
      <formula>0.7</formula>
      <formula>0.8</formula>
    </cfRule>
  </conditionalFormatting>
  <conditionalFormatting sqref="G1168:G1185">
    <cfRule type="cellIs" dxfId="6845" priority="7741" operator="lessThan">
      <formula>0.7</formula>
    </cfRule>
    <cfRule type="cellIs" dxfId="6844" priority="7742" operator="between">
      <formula>0.7</formula>
      <formula>0.8</formula>
    </cfRule>
  </conditionalFormatting>
  <conditionalFormatting sqref="F1145:F1162">
    <cfRule type="cellIs" dxfId="6843" priority="7739" operator="lessThan">
      <formula>0.7</formula>
    </cfRule>
    <cfRule type="cellIs" dxfId="6842" priority="7740" operator="between">
      <formula>0.7</formula>
      <formula>0.8</formula>
    </cfRule>
  </conditionalFormatting>
  <conditionalFormatting sqref="G1145:G1162">
    <cfRule type="cellIs" dxfId="6841" priority="7737" operator="lessThan">
      <formula>0.7</formula>
    </cfRule>
    <cfRule type="cellIs" dxfId="6840" priority="7738" operator="between">
      <formula>0.7</formula>
      <formula>0.8</formula>
    </cfRule>
  </conditionalFormatting>
  <conditionalFormatting sqref="F1236:F1253">
    <cfRule type="cellIs" dxfId="6839" priority="7735" operator="lessThan">
      <formula>0.7</formula>
    </cfRule>
    <cfRule type="cellIs" dxfId="6838" priority="7736" operator="between">
      <formula>0.7</formula>
      <formula>0.8</formula>
    </cfRule>
  </conditionalFormatting>
  <conditionalFormatting sqref="G1236:G1253">
    <cfRule type="cellIs" dxfId="6837" priority="7733" operator="lessThan">
      <formula>0.7</formula>
    </cfRule>
    <cfRule type="cellIs" dxfId="6836" priority="7734" operator="between">
      <formula>0.7</formula>
      <formula>0.8</formula>
    </cfRule>
  </conditionalFormatting>
  <conditionalFormatting sqref="F1260:F1277">
    <cfRule type="cellIs" dxfId="6835" priority="7731" operator="lessThan">
      <formula>0.7</formula>
    </cfRule>
    <cfRule type="cellIs" dxfId="6834" priority="7732" operator="between">
      <formula>0.7</formula>
      <formula>0.8</formula>
    </cfRule>
  </conditionalFormatting>
  <conditionalFormatting sqref="G1260:G1277">
    <cfRule type="cellIs" dxfId="6833" priority="7729" operator="lessThan">
      <formula>0.7</formula>
    </cfRule>
    <cfRule type="cellIs" dxfId="6832" priority="7730" operator="between">
      <formula>0.7</formula>
      <formula>0.8</formula>
    </cfRule>
  </conditionalFormatting>
  <conditionalFormatting sqref="F1123:F1140">
    <cfRule type="cellIs" dxfId="6831" priority="7727" operator="lessThan">
      <formula>0.7</formula>
    </cfRule>
    <cfRule type="cellIs" dxfId="6830" priority="7728" operator="between">
      <formula>0.7</formula>
      <formula>0.8</formula>
    </cfRule>
  </conditionalFormatting>
  <conditionalFormatting sqref="G1123:G1140">
    <cfRule type="cellIs" dxfId="6829" priority="7725" operator="lessThan">
      <formula>0.7</formula>
    </cfRule>
    <cfRule type="cellIs" dxfId="6828" priority="7726" operator="between">
      <formula>0.7</formula>
      <formula>0.8</formula>
    </cfRule>
  </conditionalFormatting>
  <conditionalFormatting sqref="F1236:F1253">
    <cfRule type="cellIs" dxfId="6827" priority="7723" operator="lessThan">
      <formula>0.7</formula>
    </cfRule>
    <cfRule type="cellIs" dxfId="6826" priority="7724" operator="between">
      <formula>0.7</formula>
      <formula>0.8</formula>
    </cfRule>
  </conditionalFormatting>
  <conditionalFormatting sqref="G1236:G1253">
    <cfRule type="cellIs" dxfId="6825" priority="7721" operator="lessThan">
      <formula>0.7</formula>
    </cfRule>
    <cfRule type="cellIs" dxfId="6824" priority="7722" operator="between">
      <formula>0.7</formula>
      <formula>0.8</formula>
    </cfRule>
  </conditionalFormatting>
  <conditionalFormatting sqref="F1213:F1230">
    <cfRule type="cellIs" dxfId="6823" priority="7719" operator="lessThan">
      <formula>0.7</formula>
    </cfRule>
    <cfRule type="cellIs" dxfId="6822" priority="7720" operator="between">
      <formula>0.7</formula>
      <formula>0.8</formula>
    </cfRule>
  </conditionalFormatting>
  <conditionalFormatting sqref="G1213:G1230">
    <cfRule type="cellIs" dxfId="6821" priority="7717" operator="lessThan">
      <formula>0.7</formula>
    </cfRule>
    <cfRule type="cellIs" dxfId="6820" priority="7718" operator="between">
      <formula>0.7</formula>
      <formula>0.8</formula>
    </cfRule>
  </conditionalFormatting>
  <conditionalFormatting sqref="F1191:F1208">
    <cfRule type="cellIs" dxfId="6819" priority="7715" operator="lessThan">
      <formula>0.7</formula>
    </cfRule>
    <cfRule type="cellIs" dxfId="6818" priority="7716" operator="between">
      <formula>0.7</formula>
      <formula>0.8</formula>
    </cfRule>
  </conditionalFormatting>
  <conditionalFormatting sqref="G1191:G1208">
    <cfRule type="cellIs" dxfId="6817" priority="7713" operator="lessThan">
      <formula>0.7</formula>
    </cfRule>
    <cfRule type="cellIs" dxfId="6816" priority="7714" operator="between">
      <formula>0.7</formula>
      <formula>0.8</formula>
    </cfRule>
  </conditionalFormatting>
  <conditionalFormatting sqref="F1168:F1185">
    <cfRule type="cellIs" dxfId="6815" priority="7711" operator="lessThan">
      <formula>0.7</formula>
    </cfRule>
    <cfRule type="cellIs" dxfId="6814" priority="7712" operator="between">
      <formula>0.7</formula>
      <formula>0.8</formula>
    </cfRule>
  </conditionalFormatting>
  <conditionalFormatting sqref="G1168:G1185">
    <cfRule type="cellIs" dxfId="6813" priority="7709" operator="lessThan">
      <formula>0.7</formula>
    </cfRule>
    <cfRule type="cellIs" dxfId="6812" priority="7710" operator="between">
      <formula>0.7</formula>
      <formula>0.8</formula>
    </cfRule>
  </conditionalFormatting>
  <conditionalFormatting sqref="F1259:F1276">
    <cfRule type="cellIs" dxfId="6811" priority="7707" operator="lessThan">
      <formula>0.7</formula>
    </cfRule>
    <cfRule type="cellIs" dxfId="6810" priority="7708" operator="between">
      <formula>0.7</formula>
      <formula>0.8</formula>
    </cfRule>
  </conditionalFormatting>
  <conditionalFormatting sqref="G1259:G1276">
    <cfRule type="cellIs" dxfId="6809" priority="7705" operator="lessThan">
      <formula>0.7</formula>
    </cfRule>
    <cfRule type="cellIs" dxfId="6808" priority="7706" operator="between">
      <formula>0.7</formula>
      <formula>0.8</formula>
    </cfRule>
  </conditionalFormatting>
  <conditionalFormatting sqref="F1283:F1300">
    <cfRule type="cellIs" dxfId="6807" priority="7703" operator="lessThan">
      <formula>0.7</formula>
    </cfRule>
    <cfRule type="cellIs" dxfId="6806" priority="7704" operator="between">
      <formula>0.7</formula>
      <formula>0.8</formula>
    </cfRule>
  </conditionalFormatting>
  <conditionalFormatting sqref="G1283:G1300">
    <cfRule type="cellIs" dxfId="6805" priority="7701" operator="lessThan">
      <formula>0.7</formula>
    </cfRule>
    <cfRule type="cellIs" dxfId="6804" priority="7702" operator="between">
      <formula>0.7</formula>
      <formula>0.8</formula>
    </cfRule>
  </conditionalFormatting>
  <conditionalFormatting sqref="F1146:F1163">
    <cfRule type="cellIs" dxfId="6803" priority="7699" operator="lessThan">
      <formula>0.7</formula>
    </cfRule>
    <cfRule type="cellIs" dxfId="6802" priority="7700" operator="between">
      <formula>0.7</formula>
      <formula>0.8</formula>
    </cfRule>
  </conditionalFormatting>
  <conditionalFormatting sqref="G1146:G1163">
    <cfRule type="cellIs" dxfId="6801" priority="7697" operator="lessThan">
      <formula>0.7</formula>
    </cfRule>
    <cfRule type="cellIs" dxfId="6800" priority="7698" operator="between">
      <formula>0.7</formula>
      <formula>0.8</formula>
    </cfRule>
  </conditionalFormatting>
  <conditionalFormatting sqref="F1123:F1140">
    <cfRule type="cellIs" dxfId="6799" priority="7695" operator="lessThan">
      <formula>0.7</formula>
    </cfRule>
    <cfRule type="cellIs" dxfId="6798" priority="7696" operator="between">
      <formula>0.7</formula>
      <formula>0.8</formula>
    </cfRule>
  </conditionalFormatting>
  <conditionalFormatting sqref="G1123:G1140">
    <cfRule type="cellIs" dxfId="6797" priority="7693" operator="lessThan">
      <formula>0.7</formula>
    </cfRule>
    <cfRule type="cellIs" dxfId="6796" priority="7694" operator="between">
      <formula>0.7</formula>
      <formula>0.8</formula>
    </cfRule>
  </conditionalFormatting>
  <conditionalFormatting sqref="F1306:F1323">
    <cfRule type="cellIs" dxfId="6795" priority="7691" operator="lessThan">
      <formula>0.7</formula>
    </cfRule>
    <cfRule type="cellIs" dxfId="6794" priority="7692" operator="between">
      <formula>0.7</formula>
      <formula>0.8</formula>
    </cfRule>
  </conditionalFormatting>
  <conditionalFormatting sqref="G1306:G1323">
    <cfRule type="cellIs" dxfId="6793" priority="7689" operator="lessThan">
      <formula>0.7</formula>
    </cfRule>
    <cfRule type="cellIs" dxfId="6792" priority="7690" operator="between">
      <formula>0.7</formula>
      <formula>0.8</formula>
    </cfRule>
  </conditionalFormatting>
  <conditionalFormatting sqref="F1100:F1117">
    <cfRule type="cellIs" dxfId="6791" priority="7683" operator="lessThan">
      <formula>0.7</formula>
    </cfRule>
    <cfRule type="cellIs" dxfId="6790" priority="7684" operator="between">
      <formula>0.7</formula>
      <formula>0.8</formula>
    </cfRule>
  </conditionalFormatting>
  <conditionalFormatting sqref="G1096:G1117">
    <cfRule type="cellIs" dxfId="6789" priority="7681" operator="lessThan">
      <formula>0.7</formula>
    </cfRule>
    <cfRule type="cellIs" dxfId="6788" priority="7682" operator="between">
      <formula>0.7</formula>
      <formula>0.8</formula>
    </cfRule>
  </conditionalFormatting>
  <conditionalFormatting sqref="F1236:F1253">
    <cfRule type="cellIs" dxfId="6787" priority="7679" operator="lessThan">
      <formula>0.7</formula>
    </cfRule>
    <cfRule type="cellIs" dxfId="6786" priority="7680" operator="between">
      <formula>0.7</formula>
      <formula>0.8</formula>
    </cfRule>
  </conditionalFormatting>
  <conditionalFormatting sqref="G1236:G1253">
    <cfRule type="cellIs" dxfId="6785" priority="7677" operator="lessThan">
      <formula>0.7</formula>
    </cfRule>
    <cfRule type="cellIs" dxfId="6784" priority="7678" operator="between">
      <formula>0.7</formula>
      <formula>0.8</formula>
    </cfRule>
  </conditionalFormatting>
  <conditionalFormatting sqref="F1096:F1117">
    <cfRule type="cellIs" dxfId="6783" priority="7687" operator="lessThan">
      <formula>0.7</formula>
    </cfRule>
    <cfRule type="cellIs" dxfId="6782" priority="7688" operator="between">
      <formula>0.7</formula>
      <formula>0.8</formula>
    </cfRule>
  </conditionalFormatting>
  <conditionalFormatting sqref="G1096:G1117">
    <cfRule type="cellIs" dxfId="6781" priority="7685" operator="lessThan">
      <formula>0.7</formula>
    </cfRule>
    <cfRule type="cellIs" dxfId="6780" priority="7686" operator="between">
      <formula>0.7</formula>
      <formula>0.8</formula>
    </cfRule>
  </conditionalFormatting>
  <conditionalFormatting sqref="F1213:F1230">
    <cfRule type="cellIs" dxfId="6779" priority="7675" operator="lessThan">
      <formula>0.7</formula>
    </cfRule>
    <cfRule type="cellIs" dxfId="6778" priority="7676" operator="between">
      <formula>0.7</formula>
      <formula>0.8</formula>
    </cfRule>
  </conditionalFormatting>
  <conditionalFormatting sqref="G1213:G1230">
    <cfRule type="cellIs" dxfId="6777" priority="7673" operator="lessThan">
      <formula>0.7</formula>
    </cfRule>
    <cfRule type="cellIs" dxfId="6776" priority="7674" operator="between">
      <formula>0.7</formula>
      <formula>0.8</formula>
    </cfRule>
  </conditionalFormatting>
  <conditionalFormatting sqref="F1191:F1208">
    <cfRule type="cellIs" dxfId="6775" priority="7671" operator="lessThan">
      <formula>0.7</formula>
    </cfRule>
    <cfRule type="cellIs" dxfId="6774" priority="7672" operator="between">
      <formula>0.7</formula>
      <formula>0.8</formula>
    </cfRule>
  </conditionalFormatting>
  <conditionalFormatting sqref="G1191:G1208">
    <cfRule type="cellIs" dxfId="6773" priority="7669" operator="lessThan">
      <formula>0.7</formula>
    </cfRule>
    <cfRule type="cellIs" dxfId="6772" priority="7670" operator="between">
      <formula>0.7</formula>
      <formula>0.8</formula>
    </cfRule>
  </conditionalFormatting>
  <conditionalFormatting sqref="F1168:F1185">
    <cfRule type="cellIs" dxfId="6771" priority="7667" operator="lessThan">
      <formula>0.7</formula>
    </cfRule>
    <cfRule type="cellIs" dxfId="6770" priority="7668" operator="between">
      <formula>0.7</formula>
      <formula>0.8</formula>
    </cfRule>
  </conditionalFormatting>
  <conditionalFormatting sqref="G1168:G1185">
    <cfRule type="cellIs" dxfId="6769" priority="7665" operator="lessThan">
      <formula>0.7</formula>
    </cfRule>
    <cfRule type="cellIs" dxfId="6768" priority="7666" operator="between">
      <formula>0.7</formula>
      <formula>0.8</formula>
    </cfRule>
  </conditionalFormatting>
  <conditionalFormatting sqref="F1259:F1276">
    <cfRule type="cellIs" dxfId="6767" priority="7663" operator="lessThan">
      <formula>0.7</formula>
    </cfRule>
    <cfRule type="cellIs" dxfId="6766" priority="7664" operator="between">
      <formula>0.7</formula>
      <formula>0.8</formula>
    </cfRule>
  </conditionalFormatting>
  <conditionalFormatting sqref="G1259:G1276">
    <cfRule type="cellIs" dxfId="6765" priority="7661" operator="lessThan">
      <formula>0.7</formula>
    </cfRule>
    <cfRule type="cellIs" dxfId="6764" priority="7662" operator="between">
      <formula>0.7</formula>
      <formula>0.8</formula>
    </cfRule>
  </conditionalFormatting>
  <conditionalFormatting sqref="F1283:F1300">
    <cfRule type="cellIs" dxfId="6763" priority="7659" operator="lessThan">
      <formula>0.7</formula>
    </cfRule>
    <cfRule type="cellIs" dxfId="6762" priority="7660" operator="between">
      <formula>0.7</formula>
      <formula>0.8</formula>
    </cfRule>
  </conditionalFormatting>
  <conditionalFormatting sqref="G1283:G1300">
    <cfRule type="cellIs" dxfId="6761" priority="7657" operator="lessThan">
      <formula>0.7</formula>
    </cfRule>
    <cfRule type="cellIs" dxfId="6760" priority="7658" operator="between">
      <formula>0.7</formula>
      <formula>0.8</formula>
    </cfRule>
  </conditionalFormatting>
  <conditionalFormatting sqref="F1146:F1163">
    <cfRule type="cellIs" dxfId="6759" priority="7655" operator="lessThan">
      <formula>0.7</formula>
    </cfRule>
    <cfRule type="cellIs" dxfId="6758" priority="7656" operator="between">
      <formula>0.7</formula>
      <formula>0.8</formula>
    </cfRule>
  </conditionalFormatting>
  <conditionalFormatting sqref="G1146:G1163">
    <cfRule type="cellIs" dxfId="6757" priority="7653" operator="lessThan">
      <formula>0.7</formula>
    </cfRule>
    <cfRule type="cellIs" dxfId="6756" priority="7654" operator="between">
      <formula>0.7</formula>
      <formula>0.8</formula>
    </cfRule>
  </conditionalFormatting>
  <conditionalFormatting sqref="F1259:F1276">
    <cfRule type="cellIs" dxfId="6755" priority="7651" operator="lessThan">
      <formula>0.7</formula>
    </cfRule>
    <cfRule type="cellIs" dxfId="6754" priority="7652" operator="between">
      <formula>0.7</formula>
      <formula>0.8</formula>
    </cfRule>
  </conditionalFormatting>
  <conditionalFormatting sqref="G1259:G1276">
    <cfRule type="cellIs" dxfId="6753" priority="7649" operator="lessThan">
      <formula>0.7</formula>
    </cfRule>
    <cfRule type="cellIs" dxfId="6752" priority="7650" operator="between">
      <formula>0.7</formula>
      <formula>0.8</formula>
    </cfRule>
  </conditionalFormatting>
  <conditionalFormatting sqref="F1236:F1253">
    <cfRule type="cellIs" dxfId="6751" priority="7647" operator="lessThan">
      <formula>0.7</formula>
    </cfRule>
    <cfRule type="cellIs" dxfId="6750" priority="7648" operator="between">
      <formula>0.7</formula>
      <formula>0.8</formula>
    </cfRule>
  </conditionalFormatting>
  <conditionalFormatting sqref="G1236:G1253">
    <cfRule type="cellIs" dxfId="6749" priority="7645" operator="lessThan">
      <formula>0.7</formula>
    </cfRule>
    <cfRule type="cellIs" dxfId="6748" priority="7646" operator="between">
      <formula>0.7</formula>
      <formula>0.8</formula>
    </cfRule>
  </conditionalFormatting>
  <conditionalFormatting sqref="F1214:F1231">
    <cfRule type="cellIs" dxfId="6747" priority="7643" operator="lessThan">
      <formula>0.7</formula>
    </cfRule>
    <cfRule type="cellIs" dxfId="6746" priority="7644" operator="between">
      <formula>0.7</formula>
      <formula>0.8</formula>
    </cfRule>
  </conditionalFormatting>
  <conditionalFormatting sqref="G1214:G1231">
    <cfRule type="cellIs" dxfId="6745" priority="7641" operator="lessThan">
      <formula>0.7</formula>
    </cfRule>
    <cfRule type="cellIs" dxfId="6744" priority="7642" operator="between">
      <formula>0.7</formula>
      <formula>0.8</formula>
    </cfRule>
  </conditionalFormatting>
  <conditionalFormatting sqref="F1191:F1208">
    <cfRule type="cellIs" dxfId="6743" priority="7639" operator="lessThan">
      <formula>0.7</formula>
    </cfRule>
    <cfRule type="cellIs" dxfId="6742" priority="7640" operator="between">
      <formula>0.7</formula>
      <formula>0.8</formula>
    </cfRule>
  </conditionalFormatting>
  <conditionalFormatting sqref="G1191:G1208">
    <cfRule type="cellIs" dxfId="6741" priority="7637" operator="lessThan">
      <formula>0.7</formula>
    </cfRule>
    <cfRule type="cellIs" dxfId="6740" priority="7638" operator="between">
      <formula>0.7</formula>
      <formula>0.8</formula>
    </cfRule>
  </conditionalFormatting>
  <conditionalFormatting sqref="F1282:F1299">
    <cfRule type="cellIs" dxfId="6739" priority="7635" operator="lessThan">
      <formula>0.7</formula>
    </cfRule>
    <cfRule type="cellIs" dxfId="6738" priority="7636" operator="between">
      <formula>0.7</formula>
      <formula>0.8</formula>
    </cfRule>
  </conditionalFormatting>
  <conditionalFormatting sqref="G1282:G1299">
    <cfRule type="cellIs" dxfId="6737" priority="7633" operator="lessThan">
      <formula>0.7</formula>
    </cfRule>
    <cfRule type="cellIs" dxfId="6736" priority="7634" operator="between">
      <formula>0.7</formula>
      <formula>0.8</formula>
    </cfRule>
  </conditionalFormatting>
  <conditionalFormatting sqref="F1306:F1323">
    <cfRule type="cellIs" dxfId="6735" priority="7631" operator="lessThan">
      <formula>0.7</formula>
    </cfRule>
    <cfRule type="cellIs" dxfId="6734" priority="7632" operator="between">
      <formula>0.7</formula>
      <formula>0.8</formula>
    </cfRule>
  </conditionalFormatting>
  <conditionalFormatting sqref="G1306:G1323">
    <cfRule type="cellIs" dxfId="6733" priority="7629" operator="lessThan">
      <formula>0.7</formula>
    </cfRule>
    <cfRule type="cellIs" dxfId="6732" priority="7630" operator="between">
      <formula>0.7</formula>
      <formula>0.8</formula>
    </cfRule>
  </conditionalFormatting>
  <conditionalFormatting sqref="F1169:F1186">
    <cfRule type="cellIs" dxfId="6731" priority="7627" operator="lessThan">
      <formula>0.7</formula>
    </cfRule>
    <cfRule type="cellIs" dxfId="6730" priority="7628" operator="between">
      <formula>0.7</formula>
      <formula>0.8</formula>
    </cfRule>
  </conditionalFormatting>
  <conditionalFormatting sqref="G1169:G1186">
    <cfRule type="cellIs" dxfId="6729" priority="7625" operator="lessThan">
      <formula>0.7</formula>
    </cfRule>
    <cfRule type="cellIs" dxfId="6728" priority="7626" operator="between">
      <formula>0.7</formula>
      <formula>0.8</formula>
    </cfRule>
  </conditionalFormatting>
  <conditionalFormatting sqref="F1146:F1163">
    <cfRule type="cellIs" dxfId="6727" priority="7623" operator="lessThan">
      <formula>0.7</formula>
    </cfRule>
    <cfRule type="cellIs" dxfId="6726" priority="7624" operator="between">
      <formula>0.7</formula>
      <formula>0.8</formula>
    </cfRule>
  </conditionalFormatting>
  <conditionalFormatting sqref="G1146:G1163">
    <cfRule type="cellIs" dxfId="6725" priority="7621" operator="lessThan">
      <formula>0.7</formula>
    </cfRule>
    <cfRule type="cellIs" dxfId="6724" priority="7622" operator="between">
      <formula>0.7</formula>
      <formula>0.8</formula>
    </cfRule>
  </conditionalFormatting>
  <conditionalFormatting sqref="F1329:F1346">
    <cfRule type="cellIs" dxfId="6723" priority="7619" operator="lessThan">
      <formula>0.7</formula>
    </cfRule>
    <cfRule type="cellIs" dxfId="6722" priority="7620" operator="between">
      <formula>0.7</formula>
      <formula>0.8</formula>
    </cfRule>
  </conditionalFormatting>
  <conditionalFormatting sqref="G1329:G1346">
    <cfRule type="cellIs" dxfId="6721" priority="7617" operator="lessThan">
      <formula>0.7</formula>
    </cfRule>
    <cfRule type="cellIs" dxfId="6720" priority="7618" operator="between">
      <formula>0.7</formula>
      <formula>0.8</formula>
    </cfRule>
  </conditionalFormatting>
  <conditionalFormatting sqref="F1123:F1140">
    <cfRule type="cellIs" dxfId="6719" priority="7615" operator="lessThan">
      <formula>0.7</formula>
    </cfRule>
    <cfRule type="cellIs" dxfId="6718" priority="7616" operator="between">
      <formula>0.7</formula>
      <formula>0.8</formula>
    </cfRule>
  </conditionalFormatting>
  <conditionalFormatting sqref="G1123:G1140">
    <cfRule type="cellIs" dxfId="6717" priority="7613" operator="lessThan">
      <formula>0.7</formula>
    </cfRule>
    <cfRule type="cellIs" dxfId="6716" priority="7614" operator="between">
      <formula>0.7</formula>
      <formula>0.8</formula>
    </cfRule>
  </conditionalFormatting>
  <conditionalFormatting sqref="F1123:F1140">
    <cfRule type="cellIs" dxfId="6715" priority="7611" operator="lessThan">
      <formula>0.7</formula>
    </cfRule>
    <cfRule type="cellIs" dxfId="6714" priority="7612" operator="between">
      <formula>0.7</formula>
      <formula>0.8</formula>
    </cfRule>
  </conditionalFormatting>
  <conditionalFormatting sqref="G1123:G1140">
    <cfRule type="cellIs" dxfId="6713" priority="7609" operator="lessThan">
      <formula>0.7</formula>
    </cfRule>
    <cfRule type="cellIs" dxfId="6712" priority="7610" operator="between">
      <formula>0.7</formula>
      <formula>0.8</formula>
    </cfRule>
  </conditionalFormatting>
  <conditionalFormatting sqref="F1352:F1369">
    <cfRule type="cellIs" dxfId="6711" priority="7603" operator="lessThan">
      <formula>0.7</formula>
    </cfRule>
    <cfRule type="cellIs" dxfId="6710" priority="7604" operator="between">
      <formula>0.7</formula>
      <formula>0.8</formula>
    </cfRule>
  </conditionalFormatting>
  <conditionalFormatting sqref="G1352:G1369">
    <cfRule type="cellIs" dxfId="6709" priority="7601" operator="lessThan">
      <formula>0.7</formula>
    </cfRule>
    <cfRule type="cellIs" dxfId="6708" priority="7602" operator="between">
      <formula>0.7</formula>
      <formula>0.8</formula>
    </cfRule>
  </conditionalFormatting>
  <conditionalFormatting sqref="F1352:F1369">
    <cfRule type="cellIs" dxfId="6707" priority="7607" operator="lessThan">
      <formula>0.7</formula>
    </cfRule>
    <cfRule type="cellIs" dxfId="6706" priority="7608" operator="between">
      <formula>0.7</formula>
      <formula>0.8</formula>
    </cfRule>
  </conditionalFormatting>
  <conditionalFormatting sqref="G1352:G1369">
    <cfRule type="cellIs" dxfId="6705" priority="7605" operator="lessThan">
      <formula>0.7</formula>
    </cfRule>
    <cfRule type="cellIs" dxfId="6704" priority="7606" operator="between">
      <formula>0.7</formula>
      <formula>0.8</formula>
    </cfRule>
  </conditionalFormatting>
  <conditionalFormatting sqref="F1076:F1093">
    <cfRule type="cellIs" dxfId="6703" priority="7595" operator="lessThan">
      <formula>0.7</formula>
    </cfRule>
    <cfRule type="cellIs" dxfId="6702" priority="7596" operator="between">
      <formula>0.7</formula>
      <formula>0.8</formula>
    </cfRule>
  </conditionalFormatting>
  <conditionalFormatting sqref="G1073:G1093">
    <cfRule type="cellIs" dxfId="6701" priority="7593" operator="lessThan">
      <formula>0.7</formula>
    </cfRule>
    <cfRule type="cellIs" dxfId="6700" priority="7594" operator="between">
      <formula>0.7</formula>
      <formula>0.8</formula>
    </cfRule>
  </conditionalFormatting>
  <conditionalFormatting sqref="F1073:F1093">
    <cfRule type="cellIs" dxfId="6699" priority="7599" operator="lessThan">
      <formula>0.7</formula>
    </cfRule>
    <cfRule type="cellIs" dxfId="6698" priority="7600" operator="between">
      <formula>0.7</formula>
      <formula>0.8</formula>
    </cfRule>
  </conditionalFormatting>
  <conditionalFormatting sqref="G1073:G1093">
    <cfRule type="cellIs" dxfId="6697" priority="7597" operator="lessThan">
      <formula>0.7</formula>
    </cfRule>
    <cfRule type="cellIs" dxfId="6696" priority="7598" operator="between">
      <formula>0.7</formula>
      <formula>0.8</formula>
    </cfRule>
  </conditionalFormatting>
  <conditionalFormatting sqref="G1051:G1071">
    <cfRule type="cellIs" dxfId="6695" priority="7585" operator="lessThan">
      <formula>0.7</formula>
    </cfRule>
    <cfRule type="cellIs" dxfId="6694" priority="7586" operator="between">
      <formula>0.7</formula>
      <formula>0.8</formula>
    </cfRule>
  </conditionalFormatting>
  <conditionalFormatting sqref="F1054:F1071">
    <cfRule type="cellIs" dxfId="6693" priority="7587" operator="lessThan">
      <formula>0.7</formula>
    </cfRule>
    <cfRule type="cellIs" dxfId="6692" priority="7588" operator="between">
      <formula>0.7</formula>
      <formula>0.8</formula>
    </cfRule>
  </conditionalFormatting>
  <conditionalFormatting sqref="F1051:F1071">
    <cfRule type="cellIs" dxfId="6691" priority="7591" operator="lessThan">
      <formula>0.7</formula>
    </cfRule>
    <cfRule type="cellIs" dxfId="6690" priority="7592" operator="between">
      <formula>0.7</formula>
      <formula>0.8</formula>
    </cfRule>
  </conditionalFormatting>
  <conditionalFormatting sqref="G1051:G1071">
    <cfRule type="cellIs" dxfId="6689" priority="7589" operator="lessThan">
      <formula>0.7</formula>
    </cfRule>
    <cfRule type="cellIs" dxfId="6688" priority="7590" operator="between">
      <formula>0.7</formula>
      <formula>0.8</formula>
    </cfRule>
  </conditionalFormatting>
  <conditionalFormatting sqref="G1029:G1049">
    <cfRule type="cellIs" dxfId="6687" priority="7577" operator="lessThan">
      <formula>0.7</formula>
    </cfRule>
    <cfRule type="cellIs" dxfId="6686" priority="7578" operator="between">
      <formula>0.7</formula>
      <formula>0.8</formula>
    </cfRule>
  </conditionalFormatting>
  <conditionalFormatting sqref="F1032:F1049">
    <cfRule type="cellIs" dxfId="6685" priority="7579" operator="lessThan">
      <formula>0.7</formula>
    </cfRule>
    <cfRule type="cellIs" dxfId="6684" priority="7580" operator="between">
      <formula>0.7</formula>
      <formula>0.8</formula>
    </cfRule>
  </conditionalFormatting>
  <conditionalFormatting sqref="F1029:F1049">
    <cfRule type="cellIs" dxfId="6683" priority="7583" operator="lessThan">
      <formula>0.7</formula>
    </cfRule>
    <cfRule type="cellIs" dxfId="6682" priority="7584" operator="between">
      <formula>0.7</formula>
      <formula>0.8</formula>
    </cfRule>
  </conditionalFormatting>
  <conditionalFormatting sqref="G1029:G1049">
    <cfRule type="cellIs" dxfId="6681" priority="7581" operator="lessThan">
      <formula>0.7</formula>
    </cfRule>
    <cfRule type="cellIs" dxfId="6680" priority="7582" operator="between">
      <formula>0.7</formula>
      <formula>0.8</formula>
    </cfRule>
  </conditionalFormatting>
  <conditionalFormatting sqref="G1006:G1026">
    <cfRule type="cellIs" dxfId="6679" priority="7569" operator="lessThan">
      <formula>0.7</formula>
    </cfRule>
    <cfRule type="cellIs" dxfId="6678" priority="7570" operator="between">
      <formula>0.7</formula>
      <formula>0.8</formula>
    </cfRule>
  </conditionalFormatting>
  <conditionalFormatting sqref="F1009:F1026">
    <cfRule type="cellIs" dxfId="6677" priority="7571" operator="lessThan">
      <formula>0.7</formula>
    </cfRule>
    <cfRule type="cellIs" dxfId="6676" priority="7572" operator="between">
      <formula>0.7</formula>
      <formula>0.8</formula>
    </cfRule>
  </conditionalFormatting>
  <conditionalFormatting sqref="F1006:F1026">
    <cfRule type="cellIs" dxfId="6675" priority="7575" operator="lessThan">
      <formula>0.7</formula>
    </cfRule>
    <cfRule type="cellIs" dxfId="6674" priority="7576" operator="between">
      <formula>0.7</formula>
      <formula>0.8</formula>
    </cfRule>
  </conditionalFormatting>
  <conditionalFormatting sqref="G1006:G1026">
    <cfRule type="cellIs" dxfId="6673" priority="7573" operator="lessThan">
      <formula>0.7</formula>
    </cfRule>
    <cfRule type="cellIs" dxfId="6672" priority="7574" operator="between">
      <formula>0.7</formula>
      <formula>0.8</formula>
    </cfRule>
  </conditionalFormatting>
  <conditionalFormatting sqref="G1372:G1392">
    <cfRule type="cellIs" dxfId="6671" priority="7561" operator="lessThan">
      <formula>0.7</formula>
    </cfRule>
    <cfRule type="cellIs" dxfId="6670" priority="7562" operator="between">
      <formula>0.7</formula>
      <formula>0.8</formula>
    </cfRule>
  </conditionalFormatting>
  <conditionalFormatting sqref="F1375:F1392">
    <cfRule type="cellIs" dxfId="6669" priority="7563" operator="lessThan">
      <formula>0.7</formula>
    </cfRule>
    <cfRule type="cellIs" dxfId="6668" priority="7564" operator="between">
      <formula>0.7</formula>
      <formula>0.8</formula>
    </cfRule>
  </conditionalFormatting>
  <conditionalFormatting sqref="F1372:F1392">
    <cfRule type="cellIs" dxfId="6667" priority="7567" operator="lessThan">
      <formula>0.7</formula>
    </cfRule>
    <cfRule type="cellIs" dxfId="6666" priority="7568" operator="between">
      <formula>0.7</formula>
      <formula>0.8</formula>
    </cfRule>
  </conditionalFormatting>
  <conditionalFormatting sqref="G1372:G1392">
    <cfRule type="cellIs" dxfId="6665" priority="7565" operator="lessThan">
      <formula>0.7</formula>
    </cfRule>
    <cfRule type="cellIs" dxfId="6664" priority="7566" operator="between">
      <formula>0.7</formula>
      <formula>0.8</formula>
    </cfRule>
  </conditionalFormatting>
  <conditionalFormatting sqref="G987:G1004">
    <cfRule type="cellIs" dxfId="6663" priority="7557" operator="lessThan">
      <formula>0.7</formula>
    </cfRule>
    <cfRule type="cellIs" dxfId="6662" priority="7558" operator="between">
      <formula>0.7</formula>
      <formula>0.8</formula>
    </cfRule>
  </conditionalFormatting>
  <conditionalFormatting sqref="G987:G1004">
    <cfRule type="cellIs" dxfId="6661" priority="7559" operator="lessThan">
      <formula>0.7</formula>
    </cfRule>
    <cfRule type="cellIs" dxfId="6660" priority="7560" operator="between">
      <formula>0.7</formula>
      <formula>0.8</formula>
    </cfRule>
  </conditionalFormatting>
  <conditionalFormatting sqref="F1398:F1415">
    <cfRule type="cellIs" dxfId="6659" priority="7551" operator="lessThan">
      <formula>0.7</formula>
    </cfRule>
    <cfRule type="cellIs" dxfId="6658" priority="7552" operator="between">
      <formula>0.7</formula>
      <formula>0.8</formula>
    </cfRule>
  </conditionalFormatting>
  <conditionalFormatting sqref="G1398:G1415">
    <cfRule type="cellIs" dxfId="6657" priority="7549" operator="lessThan">
      <formula>0.7</formula>
    </cfRule>
    <cfRule type="cellIs" dxfId="6656" priority="7550" operator="between">
      <formula>0.7</formula>
      <formula>0.8</formula>
    </cfRule>
  </conditionalFormatting>
  <conditionalFormatting sqref="F1398:F1415">
    <cfRule type="cellIs" dxfId="6655" priority="7555" operator="lessThan">
      <formula>0.7</formula>
    </cfRule>
    <cfRule type="cellIs" dxfId="6654" priority="7556" operator="between">
      <formula>0.7</formula>
      <formula>0.8</formula>
    </cfRule>
  </conditionalFormatting>
  <conditionalFormatting sqref="G1398:G1415">
    <cfRule type="cellIs" dxfId="6653" priority="7553" operator="lessThan">
      <formula>0.7</formula>
    </cfRule>
    <cfRule type="cellIs" dxfId="6652" priority="7554" operator="between">
      <formula>0.7</formula>
      <formula>0.8</formula>
    </cfRule>
  </conditionalFormatting>
  <conditionalFormatting sqref="F987:F1004">
    <cfRule type="cellIs" dxfId="6651" priority="7545" operator="lessThan">
      <formula>0.7</formula>
    </cfRule>
    <cfRule type="cellIs" dxfId="6650" priority="7546" operator="between">
      <formula>0.7</formula>
      <formula>0.8</formula>
    </cfRule>
  </conditionalFormatting>
  <conditionalFormatting sqref="F987:F1004">
    <cfRule type="cellIs" dxfId="6649" priority="7547" operator="lessThan">
      <formula>0.7</formula>
    </cfRule>
    <cfRule type="cellIs" dxfId="6648" priority="7548" operator="between">
      <formula>0.7</formula>
      <formula>0.8</formula>
    </cfRule>
  </conditionalFormatting>
  <conditionalFormatting sqref="G965:G982">
    <cfRule type="cellIs" dxfId="6647" priority="7541" operator="lessThan">
      <formula>0.7</formula>
    </cfRule>
    <cfRule type="cellIs" dxfId="6646" priority="7542" operator="between">
      <formula>0.7</formula>
      <formula>0.8</formula>
    </cfRule>
  </conditionalFormatting>
  <conditionalFormatting sqref="G965:G982">
    <cfRule type="cellIs" dxfId="6645" priority="7543" operator="lessThan">
      <formula>0.7</formula>
    </cfRule>
    <cfRule type="cellIs" dxfId="6644" priority="7544" operator="between">
      <formula>0.7</formula>
      <formula>0.8</formula>
    </cfRule>
  </conditionalFormatting>
  <conditionalFormatting sqref="F965:F982">
    <cfRule type="cellIs" dxfId="6643" priority="7537" operator="lessThan">
      <formula>0.7</formula>
    </cfRule>
    <cfRule type="cellIs" dxfId="6642" priority="7538" operator="between">
      <formula>0.7</formula>
      <formula>0.8</formula>
    </cfRule>
  </conditionalFormatting>
  <conditionalFormatting sqref="F965:F982">
    <cfRule type="cellIs" dxfId="6641" priority="7539" operator="lessThan">
      <formula>0.7</formula>
    </cfRule>
    <cfRule type="cellIs" dxfId="6640" priority="7540" operator="between">
      <formula>0.7</formula>
      <formula>0.8</formula>
    </cfRule>
  </conditionalFormatting>
  <conditionalFormatting sqref="G943:G958">
    <cfRule type="cellIs" dxfId="6639" priority="7533" operator="lessThan">
      <formula>0.7</formula>
    </cfRule>
    <cfRule type="cellIs" dxfId="6638" priority="7534" operator="between">
      <formula>0.7</formula>
      <formula>0.8</formula>
    </cfRule>
  </conditionalFormatting>
  <conditionalFormatting sqref="G943:G958">
    <cfRule type="cellIs" dxfId="6637" priority="7535" operator="lessThan">
      <formula>0.7</formula>
    </cfRule>
    <cfRule type="cellIs" dxfId="6636" priority="7536" operator="between">
      <formula>0.7</formula>
      <formula>0.8</formula>
    </cfRule>
  </conditionalFormatting>
  <conditionalFormatting sqref="F943:F958">
    <cfRule type="cellIs" dxfId="6635" priority="7529" operator="lessThan">
      <formula>0.7</formula>
    </cfRule>
    <cfRule type="cellIs" dxfId="6634" priority="7530" operator="between">
      <formula>0.7</formula>
      <formula>0.8</formula>
    </cfRule>
  </conditionalFormatting>
  <conditionalFormatting sqref="F943:F958">
    <cfRule type="cellIs" dxfId="6633" priority="7531" operator="lessThan">
      <formula>0.7</formula>
    </cfRule>
    <cfRule type="cellIs" dxfId="6632" priority="7532" operator="between">
      <formula>0.7</formula>
      <formula>0.8</formula>
    </cfRule>
  </conditionalFormatting>
  <conditionalFormatting sqref="G959:G960">
    <cfRule type="cellIs" dxfId="6631" priority="7525" operator="lessThan">
      <formula>0.7</formula>
    </cfRule>
    <cfRule type="cellIs" dxfId="6630" priority="7526" operator="between">
      <formula>0.7</formula>
      <formula>0.8</formula>
    </cfRule>
  </conditionalFormatting>
  <conditionalFormatting sqref="G959:G960">
    <cfRule type="cellIs" dxfId="6629" priority="7527" operator="lessThan">
      <formula>0.7</formula>
    </cfRule>
    <cfRule type="cellIs" dxfId="6628" priority="7528" operator="between">
      <formula>0.7</formula>
      <formula>0.8</formula>
    </cfRule>
  </conditionalFormatting>
  <conditionalFormatting sqref="F959:F960">
    <cfRule type="cellIs" dxfId="6627" priority="7521" operator="lessThan">
      <formula>0.7</formula>
    </cfRule>
    <cfRule type="cellIs" dxfId="6626" priority="7522" operator="between">
      <formula>0.7</formula>
      <formula>0.8</formula>
    </cfRule>
  </conditionalFormatting>
  <conditionalFormatting sqref="F959:F960">
    <cfRule type="cellIs" dxfId="6625" priority="7523" operator="lessThan">
      <formula>0.7</formula>
    </cfRule>
    <cfRule type="cellIs" dxfId="6624" priority="7524" operator="between">
      <formula>0.7</formula>
      <formula>0.8</formula>
    </cfRule>
  </conditionalFormatting>
  <conditionalFormatting sqref="G915:G932">
    <cfRule type="cellIs" dxfId="6623" priority="7517" operator="lessThan">
      <formula>0.7</formula>
    </cfRule>
    <cfRule type="cellIs" dxfId="6622" priority="7518" operator="between">
      <formula>0.7</formula>
      <formula>0.8</formula>
    </cfRule>
  </conditionalFormatting>
  <conditionalFormatting sqref="G915:G932">
    <cfRule type="cellIs" dxfId="6621" priority="7519" operator="lessThan">
      <formula>0.7</formula>
    </cfRule>
    <cfRule type="cellIs" dxfId="6620" priority="7520" operator="between">
      <formula>0.7</formula>
      <formula>0.8</formula>
    </cfRule>
  </conditionalFormatting>
  <conditionalFormatting sqref="F915:F932">
    <cfRule type="cellIs" dxfId="6619" priority="7513" operator="lessThan">
      <formula>0.7</formula>
    </cfRule>
    <cfRule type="cellIs" dxfId="6618" priority="7514" operator="between">
      <formula>0.7</formula>
      <formula>0.8</formula>
    </cfRule>
  </conditionalFormatting>
  <conditionalFormatting sqref="F915:F932">
    <cfRule type="cellIs" dxfId="6617" priority="7515" operator="lessThan">
      <formula>0.7</formula>
    </cfRule>
    <cfRule type="cellIs" dxfId="6616" priority="7516" operator="between">
      <formula>0.7</formula>
      <formula>0.8</formula>
    </cfRule>
  </conditionalFormatting>
  <conditionalFormatting sqref="G892:G909">
    <cfRule type="cellIs" dxfId="6615" priority="7509" operator="lessThan">
      <formula>0.7</formula>
    </cfRule>
    <cfRule type="cellIs" dxfId="6614" priority="7510" operator="between">
      <formula>0.7</formula>
      <formula>0.8</formula>
    </cfRule>
  </conditionalFormatting>
  <conditionalFormatting sqref="G892:G909">
    <cfRule type="cellIs" dxfId="6613" priority="7511" operator="lessThan">
      <formula>0.7</formula>
    </cfRule>
    <cfRule type="cellIs" dxfId="6612" priority="7512" operator="between">
      <formula>0.7</formula>
      <formula>0.8</formula>
    </cfRule>
  </conditionalFormatting>
  <conditionalFormatting sqref="F892:F909">
    <cfRule type="cellIs" dxfId="6611" priority="7505" operator="lessThan">
      <formula>0.7</formula>
    </cfRule>
    <cfRule type="cellIs" dxfId="6610" priority="7506" operator="between">
      <formula>0.7</formula>
      <formula>0.8</formula>
    </cfRule>
  </conditionalFormatting>
  <conditionalFormatting sqref="F892:F909">
    <cfRule type="cellIs" dxfId="6609" priority="7507" operator="lessThan">
      <formula>0.7</formula>
    </cfRule>
    <cfRule type="cellIs" dxfId="6608" priority="7508" operator="between">
      <formula>0.7</formula>
      <formula>0.8</formula>
    </cfRule>
  </conditionalFormatting>
  <conditionalFormatting sqref="G869:G886">
    <cfRule type="cellIs" dxfId="6607" priority="7501" operator="lessThan">
      <formula>0.7</formula>
    </cfRule>
    <cfRule type="cellIs" dxfId="6606" priority="7502" operator="between">
      <formula>0.7</formula>
      <formula>0.8</formula>
    </cfRule>
  </conditionalFormatting>
  <conditionalFormatting sqref="G869:G886">
    <cfRule type="cellIs" dxfId="6605" priority="7503" operator="lessThan">
      <formula>0.7</formula>
    </cfRule>
    <cfRule type="cellIs" dxfId="6604" priority="7504" operator="between">
      <formula>0.7</formula>
      <formula>0.8</formula>
    </cfRule>
  </conditionalFormatting>
  <conditionalFormatting sqref="F869:F886">
    <cfRule type="cellIs" dxfId="6603" priority="7497" operator="lessThan">
      <formula>0.7</formula>
    </cfRule>
    <cfRule type="cellIs" dxfId="6602" priority="7498" operator="between">
      <formula>0.7</formula>
      <formula>0.8</formula>
    </cfRule>
  </conditionalFormatting>
  <conditionalFormatting sqref="F869:F886">
    <cfRule type="cellIs" dxfId="6601" priority="7499" operator="lessThan">
      <formula>0.7</formula>
    </cfRule>
    <cfRule type="cellIs" dxfId="6600" priority="7500" operator="between">
      <formula>0.7</formula>
      <formula>0.8</formula>
    </cfRule>
  </conditionalFormatting>
  <conditionalFormatting sqref="AL846:AL863">
    <cfRule type="cellIs" dxfId="6599" priority="7493" operator="lessThan">
      <formula>0.7</formula>
    </cfRule>
    <cfRule type="cellIs" dxfId="6598" priority="7494" operator="between">
      <formula>0.7</formula>
      <formula>0.8</formula>
    </cfRule>
  </conditionalFormatting>
  <conditionalFormatting sqref="AL846:AL863">
    <cfRule type="cellIs" dxfId="6597" priority="7495" operator="lessThan">
      <formula>0.7</formula>
    </cfRule>
    <cfRule type="cellIs" dxfId="6596" priority="7496" operator="between">
      <formula>0.7</formula>
      <formula>0.8</formula>
    </cfRule>
  </conditionalFormatting>
  <conditionalFormatting sqref="AK846:AK863">
    <cfRule type="cellIs" dxfId="6595" priority="7489" operator="lessThan">
      <formula>0.7</formula>
    </cfRule>
    <cfRule type="cellIs" dxfId="6594" priority="7490" operator="between">
      <formula>0.7</formula>
      <formula>0.8</formula>
    </cfRule>
  </conditionalFormatting>
  <conditionalFormatting sqref="AK846:AK863">
    <cfRule type="cellIs" dxfId="6593" priority="7491" operator="lessThan">
      <formula>0.7</formula>
    </cfRule>
    <cfRule type="cellIs" dxfId="6592" priority="7492" operator="between">
      <formula>0.7</formula>
      <formula>0.8</formula>
    </cfRule>
  </conditionalFormatting>
  <conditionalFormatting sqref="AL846:AL863">
    <cfRule type="cellIs" dxfId="6591" priority="7485" operator="lessThan">
      <formula>0.7</formula>
    </cfRule>
    <cfRule type="cellIs" dxfId="6590" priority="7486" operator="between">
      <formula>0.7</formula>
      <formula>0.8</formula>
    </cfRule>
  </conditionalFormatting>
  <conditionalFormatting sqref="AL846:AL863">
    <cfRule type="cellIs" dxfId="6589" priority="7487" operator="lessThan">
      <formula>0.7</formula>
    </cfRule>
    <cfRule type="cellIs" dxfId="6588" priority="7488" operator="between">
      <formula>0.7</formula>
      <formula>0.8</formula>
    </cfRule>
  </conditionalFormatting>
  <conditionalFormatting sqref="AK846:AK863">
    <cfRule type="cellIs" dxfId="6587" priority="7481" operator="lessThan">
      <formula>0.7</formula>
    </cfRule>
    <cfRule type="cellIs" dxfId="6586" priority="7482" operator="between">
      <formula>0.7</formula>
      <formula>0.8</formula>
    </cfRule>
  </conditionalFormatting>
  <conditionalFormatting sqref="AK846:AK863">
    <cfRule type="cellIs" dxfId="6585" priority="7483" operator="lessThan">
      <formula>0.7</formula>
    </cfRule>
    <cfRule type="cellIs" dxfId="6584" priority="7484" operator="between">
      <formula>0.7</formula>
      <formula>0.8</formula>
    </cfRule>
  </conditionalFormatting>
  <conditionalFormatting sqref="G824:G841">
    <cfRule type="cellIs" dxfId="6583" priority="7477" operator="lessThan">
      <formula>0.7</formula>
    </cfRule>
    <cfRule type="cellIs" dxfId="6582" priority="7478" operator="between">
      <formula>0.7</formula>
      <formula>0.8</formula>
    </cfRule>
  </conditionalFormatting>
  <conditionalFormatting sqref="G824:G841">
    <cfRule type="cellIs" dxfId="6581" priority="7479" operator="lessThan">
      <formula>0.7</formula>
    </cfRule>
    <cfRule type="cellIs" dxfId="6580" priority="7480" operator="between">
      <formula>0.7</formula>
      <formula>0.8</formula>
    </cfRule>
  </conditionalFormatting>
  <conditionalFormatting sqref="F824:F841">
    <cfRule type="cellIs" dxfId="6579" priority="7473" operator="lessThan">
      <formula>0.7</formula>
    </cfRule>
    <cfRule type="cellIs" dxfId="6578" priority="7474" operator="between">
      <formula>0.7</formula>
      <formula>0.8</formula>
    </cfRule>
  </conditionalFormatting>
  <conditionalFormatting sqref="F824:F841">
    <cfRule type="cellIs" dxfId="6577" priority="7475" operator="lessThan">
      <formula>0.7</formula>
    </cfRule>
    <cfRule type="cellIs" dxfId="6576" priority="7476" operator="between">
      <formula>0.7</formula>
      <formula>0.8</formula>
    </cfRule>
  </conditionalFormatting>
  <conditionalFormatting sqref="AL824:AL841">
    <cfRule type="cellIs" dxfId="6575" priority="7469" operator="lessThan">
      <formula>0.7</formula>
    </cfRule>
    <cfRule type="cellIs" dxfId="6574" priority="7470" operator="between">
      <formula>0.7</formula>
      <formula>0.8</formula>
    </cfRule>
  </conditionalFormatting>
  <conditionalFormatting sqref="AL824:AL841">
    <cfRule type="cellIs" dxfId="6573" priority="7471" operator="lessThan">
      <formula>0.7</formula>
    </cfRule>
    <cfRule type="cellIs" dxfId="6572" priority="7472" operator="between">
      <formula>0.7</formula>
      <formula>0.8</formula>
    </cfRule>
  </conditionalFormatting>
  <conditionalFormatting sqref="AK824:AK841">
    <cfRule type="cellIs" dxfId="6571" priority="7465" operator="lessThan">
      <formula>0.7</formula>
    </cfRule>
    <cfRule type="cellIs" dxfId="6570" priority="7466" operator="between">
      <formula>0.7</formula>
      <formula>0.8</formula>
    </cfRule>
  </conditionalFormatting>
  <conditionalFormatting sqref="AK824:AK841">
    <cfRule type="cellIs" dxfId="6569" priority="7467" operator="lessThan">
      <formula>0.7</formula>
    </cfRule>
    <cfRule type="cellIs" dxfId="6568" priority="7468" operator="between">
      <formula>0.7</formula>
      <formula>0.8</formula>
    </cfRule>
  </conditionalFormatting>
  <conditionalFormatting sqref="G801:G818">
    <cfRule type="cellIs" dxfId="6567" priority="7461" operator="lessThan">
      <formula>0.7</formula>
    </cfRule>
    <cfRule type="cellIs" dxfId="6566" priority="7462" operator="between">
      <formula>0.7</formula>
      <formula>0.8</formula>
    </cfRule>
  </conditionalFormatting>
  <conditionalFormatting sqref="G801:G818">
    <cfRule type="cellIs" dxfId="6565" priority="7463" operator="lessThan">
      <formula>0.7</formula>
    </cfRule>
    <cfRule type="cellIs" dxfId="6564" priority="7464" operator="between">
      <formula>0.7</formula>
      <formula>0.8</formula>
    </cfRule>
  </conditionalFormatting>
  <conditionalFormatting sqref="F801:F818">
    <cfRule type="cellIs" dxfId="6563" priority="7457" operator="lessThan">
      <formula>0.7</formula>
    </cfRule>
    <cfRule type="cellIs" dxfId="6562" priority="7458" operator="between">
      <formula>0.7</formula>
      <formula>0.8</formula>
    </cfRule>
  </conditionalFormatting>
  <conditionalFormatting sqref="F801:F818">
    <cfRule type="cellIs" dxfId="6561" priority="7459" operator="lessThan">
      <formula>0.7</formula>
    </cfRule>
    <cfRule type="cellIs" dxfId="6560" priority="7460" operator="between">
      <formula>0.7</formula>
      <formula>0.8</formula>
    </cfRule>
  </conditionalFormatting>
  <conditionalFormatting sqref="AL801:AL818">
    <cfRule type="cellIs" dxfId="6559" priority="7453" operator="lessThan">
      <formula>0.7</formula>
    </cfRule>
    <cfRule type="cellIs" dxfId="6558" priority="7454" operator="between">
      <formula>0.7</formula>
      <formula>0.8</formula>
    </cfRule>
  </conditionalFormatting>
  <conditionalFormatting sqref="AL801:AL818">
    <cfRule type="cellIs" dxfId="6557" priority="7455" operator="lessThan">
      <formula>0.7</formula>
    </cfRule>
    <cfRule type="cellIs" dxfId="6556" priority="7456" operator="between">
      <formula>0.7</formula>
      <formula>0.8</formula>
    </cfRule>
  </conditionalFormatting>
  <conditionalFormatting sqref="AK801:AK818">
    <cfRule type="cellIs" dxfId="6555" priority="7449" operator="lessThan">
      <formula>0.7</formula>
    </cfRule>
    <cfRule type="cellIs" dxfId="6554" priority="7450" operator="between">
      <formula>0.7</formula>
      <formula>0.8</formula>
    </cfRule>
  </conditionalFormatting>
  <conditionalFormatting sqref="AK801:AK818">
    <cfRule type="cellIs" dxfId="6553" priority="7451" operator="lessThan">
      <formula>0.7</formula>
    </cfRule>
    <cfRule type="cellIs" dxfId="6552" priority="7452" operator="between">
      <formula>0.7</formula>
      <formula>0.8</formula>
    </cfRule>
  </conditionalFormatting>
  <conditionalFormatting sqref="G778:G795">
    <cfRule type="cellIs" dxfId="6551" priority="7445" operator="lessThan">
      <formula>0.7</formula>
    </cfRule>
    <cfRule type="cellIs" dxfId="6550" priority="7446" operator="between">
      <formula>0.7</formula>
      <formula>0.8</formula>
    </cfRule>
  </conditionalFormatting>
  <conditionalFormatting sqref="G778:G795">
    <cfRule type="cellIs" dxfId="6549" priority="7447" operator="lessThan">
      <formula>0.7</formula>
    </cfRule>
    <cfRule type="cellIs" dxfId="6548" priority="7448" operator="between">
      <formula>0.7</formula>
      <formula>0.8</formula>
    </cfRule>
  </conditionalFormatting>
  <conditionalFormatting sqref="F778:F795">
    <cfRule type="cellIs" dxfId="6547" priority="7441" operator="lessThan">
      <formula>0.7</formula>
    </cfRule>
    <cfRule type="cellIs" dxfId="6546" priority="7442" operator="between">
      <formula>0.7</formula>
      <formula>0.8</formula>
    </cfRule>
  </conditionalFormatting>
  <conditionalFormatting sqref="F778:F795">
    <cfRule type="cellIs" dxfId="6545" priority="7443" operator="lessThan">
      <formula>0.7</formula>
    </cfRule>
    <cfRule type="cellIs" dxfId="6544" priority="7444" operator="between">
      <formula>0.7</formula>
      <formula>0.8</formula>
    </cfRule>
  </conditionalFormatting>
  <conditionalFormatting sqref="AL778:AL795">
    <cfRule type="cellIs" dxfId="6543" priority="7437" operator="lessThan">
      <formula>0.7</formula>
    </cfRule>
    <cfRule type="cellIs" dxfId="6542" priority="7438" operator="between">
      <formula>0.7</formula>
      <formula>0.8</formula>
    </cfRule>
  </conditionalFormatting>
  <conditionalFormatting sqref="AL778:AL795">
    <cfRule type="cellIs" dxfId="6541" priority="7439" operator="lessThan">
      <formula>0.7</formula>
    </cfRule>
    <cfRule type="cellIs" dxfId="6540" priority="7440" operator="between">
      <formula>0.7</formula>
      <formula>0.8</formula>
    </cfRule>
  </conditionalFormatting>
  <conditionalFormatting sqref="AK778:AK795">
    <cfRule type="cellIs" dxfId="6539" priority="7433" operator="lessThan">
      <formula>0.7</formula>
    </cfRule>
    <cfRule type="cellIs" dxfId="6538" priority="7434" operator="between">
      <formula>0.7</formula>
      <formula>0.8</formula>
    </cfRule>
  </conditionalFormatting>
  <conditionalFormatting sqref="AK778:AK795">
    <cfRule type="cellIs" dxfId="6537" priority="7435" operator="lessThan">
      <formula>0.7</formula>
    </cfRule>
    <cfRule type="cellIs" dxfId="6536" priority="7436" operator="between">
      <formula>0.7</formula>
      <formula>0.8</formula>
    </cfRule>
  </conditionalFormatting>
  <conditionalFormatting sqref="F756:F773">
    <cfRule type="cellIs" dxfId="6535" priority="7429" operator="lessThan">
      <formula>0.7</formula>
    </cfRule>
    <cfRule type="cellIs" dxfId="6534" priority="7430" operator="between">
      <formula>0.7</formula>
      <formula>0.8</formula>
    </cfRule>
  </conditionalFormatting>
  <conditionalFormatting sqref="F756:F773">
    <cfRule type="cellIs" dxfId="6533" priority="7431" operator="lessThan">
      <formula>0.7</formula>
    </cfRule>
    <cfRule type="cellIs" dxfId="6532" priority="7432" operator="between">
      <formula>0.7</formula>
      <formula>0.8</formula>
    </cfRule>
  </conditionalFormatting>
  <conditionalFormatting sqref="G756:G773">
    <cfRule type="cellIs" dxfId="6531" priority="7425" operator="lessThan">
      <formula>0.7</formula>
    </cfRule>
    <cfRule type="cellIs" dxfId="6530" priority="7426" operator="between">
      <formula>0.7</formula>
      <formula>0.8</formula>
    </cfRule>
  </conditionalFormatting>
  <conditionalFormatting sqref="G756:G773">
    <cfRule type="cellIs" dxfId="6529" priority="7427" operator="lessThan">
      <formula>0.7</formula>
    </cfRule>
    <cfRule type="cellIs" dxfId="6528" priority="7428" operator="between">
      <formula>0.7</formula>
      <formula>0.8</formula>
    </cfRule>
  </conditionalFormatting>
  <conditionalFormatting sqref="AK756:AK773">
    <cfRule type="cellIs" dxfId="6527" priority="7421" operator="lessThan">
      <formula>0.7</formula>
    </cfRule>
    <cfRule type="cellIs" dxfId="6526" priority="7422" operator="between">
      <formula>0.7</formula>
      <formula>0.8</formula>
    </cfRule>
  </conditionalFormatting>
  <conditionalFormatting sqref="AK756:AK773">
    <cfRule type="cellIs" dxfId="6525" priority="7423" operator="lessThan">
      <formula>0.7</formula>
    </cfRule>
    <cfRule type="cellIs" dxfId="6524" priority="7424" operator="between">
      <formula>0.7</formula>
      <formula>0.8</formula>
    </cfRule>
  </conditionalFormatting>
  <conditionalFormatting sqref="AL756:AL773">
    <cfRule type="cellIs" dxfId="6523" priority="7417" operator="lessThan">
      <formula>0.7</formula>
    </cfRule>
    <cfRule type="cellIs" dxfId="6522" priority="7418" operator="between">
      <formula>0.7</formula>
      <formula>0.8</formula>
    </cfRule>
  </conditionalFormatting>
  <conditionalFormatting sqref="AL756:AL773">
    <cfRule type="cellIs" dxfId="6521" priority="7419" operator="lessThan">
      <formula>0.7</formula>
    </cfRule>
    <cfRule type="cellIs" dxfId="6520" priority="7420" operator="between">
      <formula>0.7</formula>
      <formula>0.8</formula>
    </cfRule>
  </conditionalFormatting>
  <conditionalFormatting sqref="F728:F745">
    <cfRule type="cellIs" dxfId="6519" priority="7413" operator="lessThan">
      <formula>0.7</formula>
    </cfRule>
    <cfRule type="cellIs" dxfId="6518" priority="7414" operator="between">
      <formula>0.7</formula>
      <formula>0.8</formula>
    </cfRule>
  </conditionalFormatting>
  <conditionalFormatting sqref="F728:F745">
    <cfRule type="cellIs" dxfId="6517" priority="7415" operator="lessThan">
      <formula>0.7</formula>
    </cfRule>
    <cfRule type="cellIs" dxfId="6516" priority="7416" operator="between">
      <formula>0.7</formula>
      <formula>0.8</formula>
    </cfRule>
  </conditionalFormatting>
  <conditionalFormatting sqref="G728:G745">
    <cfRule type="cellIs" dxfId="6515" priority="7409" operator="lessThan">
      <formula>0.7</formula>
    </cfRule>
    <cfRule type="cellIs" dxfId="6514" priority="7410" operator="between">
      <formula>0.7</formula>
      <formula>0.8</formula>
    </cfRule>
  </conditionalFormatting>
  <conditionalFormatting sqref="G728:G745">
    <cfRule type="cellIs" dxfId="6513" priority="7411" operator="lessThan">
      <formula>0.7</formula>
    </cfRule>
    <cfRule type="cellIs" dxfId="6512" priority="7412" operator="between">
      <formula>0.7</formula>
      <formula>0.8</formula>
    </cfRule>
  </conditionalFormatting>
  <conditionalFormatting sqref="AL728:AL745">
    <cfRule type="cellIs" dxfId="6511" priority="7405" operator="lessThan">
      <formula>0.7</formula>
    </cfRule>
    <cfRule type="cellIs" dxfId="6510" priority="7406" operator="between">
      <formula>0.7</formula>
      <formula>0.8</formula>
    </cfRule>
  </conditionalFormatting>
  <conditionalFormatting sqref="AL728:AL745">
    <cfRule type="cellIs" dxfId="6509" priority="7407" operator="lessThan">
      <formula>0.7</formula>
    </cfRule>
    <cfRule type="cellIs" dxfId="6508" priority="7408" operator="between">
      <formula>0.7</formula>
      <formula>0.8</formula>
    </cfRule>
  </conditionalFormatting>
  <conditionalFormatting sqref="AK728:AK745">
    <cfRule type="cellIs" dxfId="6507" priority="7401" operator="lessThan">
      <formula>0.7</formula>
    </cfRule>
    <cfRule type="cellIs" dxfId="6506" priority="7402" operator="between">
      <formula>0.7</formula>
      <formula>0.8</formula>
    </cfRule>
  </conditionalFormatting>
  <conditionalFormatting sqref="AK728:AK745">
    <cfRule type="cellIs" dxfId="6505" priority="7403" operator="lessThan">
      <formula>0.7</formula>
    </cfRule>
    <cfRule type="cellIs" dxfId="6504" priority="7404" operator="between">
      <formula>0.7</formula>
      <formula>0.8</formula>
    </cfRule>
  </conditionalFormatting>
  <conditionalFormatting sqref="AL728:AL745">
    <cfRule type="cellIs" dxfId="6503" priority="7397" operator="lessThan">
      <formula>0.7</formula>
    </cfRule>
    <cfRule type="cellIs" dxfId="6502" priority="7398" operator="between">
      <formula>0.7</formula>
      <formula>0.8</formula>
    </cfRule>
  </conditionalFormatting>
  <conditionalFormatting sqref="AL728:AL745">
    <cfRule type="cellIs" dxfId="6501" priority="7399" operator="lessThan">
      <formula>0.7</formula>
    </cfRule>
    <cfRule type="cellIs" dxfId="6500" priority="7400" operator="between">
      <formula>0.7</formula>
      <formula>0.8</formula>
    </cfRule>
  </conditionalFormatting>
  <conditionalFormatting sqref="AK728:AK745">
    <cfRule type="cellIs" dxfId="6499" priority="7393" operator="lessThan">
      <formula>0.7</formula>
    </cfRule>
    <cfRule type="cellIs" dxfId="6498" priority="7394" operator="between">
      <formula>0.7</formula>
      <formula>0.8</formula>
    </cfRule>
  </conditionalFormatting>
  <conditionalFormatting sqref="AK728:AK745">
    <cfRule type="cellIs" dxfId="6497" priority="7395" operator="lessThan">
      <formula>0.7</formula>
    </cfRule>
    <cfRule type="cellIs" dxfId="6496" priority="7396" operator="between">
      <formula>0.7</formula>
      <formula>0.8</formula>
    </cfRule>
  </conditionalFormatting>
  <conditionalFormatting sqref="F706:F723">
    <cfRule type="cellIs" dxfId="6495" priority="7389" operator="lessThan">
      <formula>0.7</formula>
    </cfRule>
    <cfRule type="cellIs" dxfId="6494" priority="7390" operator="between">
      <formula>0.7</formula>
      <formula>0.8</formula>
    </cfRule>
  </conditionalFormatting>
  <conditionalFormatting sqref="F706:F723">
    <cfRule type="cellIs" dxfId="6493" priority="7391" operator="lessThan">
      <formula>0.7</formula>
    </cfRule>
    <cfRule type="cellIs" dxfId="6492" priority="7392" operator="between">
      <formula>0.7</formula>
      <formula>0.8</formula>
    </cfRule>
  </conditionalFormatting>
  <conditionalFormatting sqref="G706:G723">
    <cfRule type="cellIs" dxfId="6491" priority="7385" operator="lessThan">
      <formula>0.7</formula>
    </cfRule>
    <cfRule type="cellIs" dxfId="6490" priority="7386" operator="between">
      <formula>0.7</formula>
      <formula>0.8</formula>
    </cfRule>
  </conditionalFormatting>
  <conditionalFormatting sqref="G706:G723">
    <cfRule type="cellIs" dxfId="6489" priority="7387" operator="lessThan">
      <formula>0.7</formula>
    </cfRule>
    <cfRule type="cellIs" dxfId="6488" priority="7388" operator="between">
      <formula>0.7</formula>
      <formula>0.8</formula>
    </cfRule>
  </conditionalFormatting>
  <conditionalFormatting sqref="F1212:F1229">
    <cfRule type="cellIs" dxfId="6487" priority="7383" operator="lessThan">
      <formula>0.7</formula>
    </cfRule>
    <cfRule type="cellIs" dxfId="6486" priority="7384" operator="between">
      <formula>0.7</formula>
      <formula>0.8</formula>
    </cfRule>
  </conditionalFormatting>
  <conditionalFormatting sqref="G1212:G1229">
    <cfRule type="cellIs" dxfId="6485" priority="7381" operator="lessThan">
      <formula>0.7</formula>
    </cfRule>
    <cfRule type="cellIs" dxfId="6484" priority="7382" operator="between">
      <formula>0.7</formula>
      <formula>0.8</formula>
    </cfRule>
  </conditionalFormatting>
  <conditionalFormatting sqref="Q1189:Q1206">
    <cfRule type="cellIs" dxfId="6483" priority="7371" operator="lessThan">
      <formula>0.7</formula>
    </cfRule>
    <cfRule type="cellIs" dxfId="6482" priority="7372" operator="between">
      <formula>0.7</formula>
      <formula>0.8</formula>
    </cfRule>
  </conditionalFormatting>
  <conditionalFormatting sqref="R1189:R1206">
    <cfRule type="cellIs" dxfId="6481" priority="7369" operator="lessThan">
      <formula>0.7</formula>
    </cfRule>
    <cfRule type="cellIs" dxfId="6480" priority="7370" operator="between">
      <formula>0.7</formula>
      <formula>0.8</formula>
    </cfRule>
  </conditionalFormatting>
  <conditionalFormatting sqref="Q1212:Q1229">
    <cfRule type="cellIs" dxfId="6479" priority="7379" operator="lessThan">
      <formula>0.7</formula>
    </cfRule>
    <cfRule type="cellIs" dxfId="6478" priority="7380" operator="between">
      <formula>0.7</formula>
      <formula>0.8</formula>
    </cfRule>
  </conditionalFormatting>
  <conditionalFormatting sqref="R1212:R1229">
    <cfRule type="cellIs" dxfId="6477" priority="7377" operator="lessThan">
      <formula>0.7</formula>
    </cfRule>
    <cfRule type="cellIs" dxfId="6476" priority="7378" operator="between">
      <formula>0.7</formula>
      <formula>0.8</formula>
    </cfRule>
  </conditionalFormatting>
  <conditionalFormatting sqref="F1189:F1206">
    <cfRule type="cellIs" dxfId="6475" priority="7375" operator="lessThan">
      <formula>0.7</formula>
    </cfRule>
    <cfRule type="cellIs" dxfId="6474" priority="7376" operator="between">
      <formula>0.7</formula>
      <formula>0.8</formula>
    </cfRule>
  </conditionalFormatting>
  <conditionalFormatting sqref="G1189:G1206">
    <cfRule type="cellIs" dxfId="6473" priority="7373" operator="lessThan">
      <formula>0.7</formula>
    </cfRule>
    <cfRule type="cellIs" dxfId="6472" priority="7374" operator="between">
      <formula>0.7</formula>
      <formula>0.8</formula>
    </cfRule>
  </conditionalFormatting>
  <conditionalFormatting sqref="F1167:F1184">
    <cfRule type="cellIs" dxfId="6471" priority="7367" operator="lessThan">
      <formula>0.7</formula>
    </cfRule>
    <cfRule type="cellIs" dxfId="6470" priority="7368" operator="between">
      <formula>0.7</formula>
      <formula>0.8</formula>
    </cfRule>
  </conditionalFormatting>
  <conditionalFormatting sqref="G1167:G1184">
    <cfRule type="cellIs" dxfId="6469" priority="7365" operator="lessThan">
      <formula>0.7</formula>
    </cfRule>
    <cfRule type="cellIs" dxfId="6468" priority="7366" operator="between">
      <formula>0.7</formula>
      <formula>0.8</formula>
    </cfRule>
  </conditionalFormatting>
  <conditionalFormatting sqref="Q1167:Q1184">
    <cfRule type="cellIs" dxfId="6467" priority="7363" operator="lessThan">
      <formula>0.7</formula>
    </cfRule>
    <cfRule type="cellIs" dxfId="6466" priority="7364" operator="between">
      <formula>0.7</formula>
      <formula>0.8</formula>
    </cfRule>
  </conditionalFormatting>
  <conditionalFormatting sqref="R1167:R1184">
    <cfRule type="cellIs" dxfId="6465" priority="7361" operator="lessThan">
      <formula>0.7</formula>
    </cfRule>
    <cfRule type="cellIs" dxfId="6464" priority="7362" operator="between">
      <formula>0.7</formula>
      <formula>0.8</formula>
    </cfRule>
  </conditionalFormatting>
  <conditionalFormatting sqref="F1144:F1161">
    <cfRule type="cellIs" dxfId="6463" priority="7359" operator="lessThan">
      <formula>0.7</formula>
    </cfRule>
    <cfRule type="cellIs" dxfId="6462" priority="7360" operator="between">
      <formula>0.7</formula>
      <formula>0.8</formula>
    </cfRule>
  </conditionalFormatting>
  <conditionalFormatting sqref="G1144:G1161">
    <cfRule type="cellIs" dxfId="6461" priority="7357" operator="lessThan">
      <formula>0.7</formula>
    </cfRule>
    <cfRule type="cellIs" dxfId="6460" priority="7358" operator="between">
      <formula>0.7</formula>
      <formula>0.8</formula>
    </cfRule>
  </conditionalFormatting>
  <conditionalFormatting sqref="Q1235:Q1252">
    <cfRule type="cellIs" dxfId="6459" priority="7351" operator="lessThan">
      <formula>0.7</formula>
    </cfRule>
    <cfRule type="cellIs" dxfId="6458" priority="7352" operator="between">
      <formula>0.7</formula>
      <formula>0.8</formula>
    </cfRule>
  </conditionalFormatting>
  <conditionalFormatting sqref="R1235:R1252">
    <cfRule type="cellIs" dxfId="6457" priority="7349" operator="lessThan">
      <formula>0.7</formula>
    </cfRule>
    <cfRule type="cellIs" dxfId="6456" priority="7350" operator="between">
      <formula>0.7</formula>
      <formula>0.8</formula>
    </cfRule>
  </conditionalFormatting>
  <conditionalFormatting sqref="F1235:F1252">
    <cfRule type="cellIs" dxfId="6455" priority="7355" operator="lessThan">
      <formula>0.7</formula>
    </cfRule>
    <cfRule type="cellIs" dxfId="6454" priority="7356" operator="between">
      <formula>0.7</formula>
      <formula>0.8</formula>
    </cfRule>
  </conditionalFormatting>
  <conditionalFormatting sqref="G1235:G1252">
    <cfRule type="cellIs" dxfId="6453" priority="7353" operator="lessThan">
      <formula>0.7</formula>
    </cfRule>
    <cfRule type="cellIs" dxfId="6452" priority="7354" operator="between">
      <formula>0.7</formula>
      <formula>0.8</formula>
    </cfRule>
  </conditionalFormatting>
  <conditionalFormatting sqref="F1259:F1276">
    <cfRule type="cellIs" dxfId="6451" priority="7347" operator="lessThan">
      <formula>0.7</formula>
    </cfRule>
    <cfRule type="cellIs" dxfId="6450" priority="7348" operator="between">
      <formula>0.7</formula>
      <formula>0.8</formula>
    </cfRule>
  </conditionalFormatting>
  <conditionalFormatting sqref="G1259:G1276">
    <cfRule type="cellIs" dxfId="6449" priority="7345" operator="lessThan">
      <formula>0.7</formula>
    </cfRule>
    <cfRule type="cellIs" dxfId="6448" priority="7346" operator="between">
      <formula>0.7</formula>
      <formula>0.8</formula>
    </cfRule>
  </conditionalFormatting>
  <conditionalFormatting sqref="Q1259:Q1276">
    <cfRule type="cellIs" dxfId="6447" priority="7343" operator="lessThan">
      <formula>0.7</formula>
    </cfRule>
    <cfRule type="cellIs" dxfId="6446" priority="7344" operator="between">
      <formula>0.7</formula>
      <formula>0.8</formula>
    </cfRule>
  </conditionalFormatting>
  <conditionalFormatting sqref="R1259:R1276">
    <cfRule type="cellIs" dxfId="6445" priority="7341" operator="lessThan">
      <formula>0.7</formula>
    </cfRule>
    <cfRule type="cellIs" dxfId="6444" priority="7342" operator="between">
      <formula>0.7</formula>
      <formula>0.8</formula>
    </cfRule>
  </conditionalFormatting>
  <conditionalFormatting sqref="Q1144:Q1161">
    <cfRule type="cellIs" dxfId="6443" priority="7339" operator="lessThan">
      <formula>0.7</formula>
    </cfRule>
    <cfRule type="cellIs" dxfId="6442" priority="7340" operator="between">
      <formula>0.7</formula>
      <formula>0.8</formula>
    </cfRule>
  </conditionalFormatting>
  <conditionalFormatting sqref="R1144:R1161">
    <cfRule type="cellIs" dxfId="6441" priority="7337" operator="lessThan">
      <formula>0.7</formula>
    </cfRule>
    <cfRule type="cellIs" dxfId="6440" priority="7338" operator="between">
      <formula>0.7</formula>
      <formula>0.8</formula>
    </cfRule>
  </conditionalFormatting>
  <conditionalFormatting sqref="F1122:F1139">
    <cfRule type="cellIs" dxfId="6439" priority="7335" operator="lessThan">
      <formula>0.7</formula>
    </cfRule>
    <cfRule type="cellIs" dxfId="6438" priority="7336" operator="between">
      <formula>0.7</formula>
      <formula>0.8</formula>
    </cfRule>
  </conditionalFormatting>
  <conditionalFormatting sqref="G1122:G1139">
    <cfRule type="cellIs" dxfId="6437" priority="7333" operator="lessThan">
      <formula>0.7</formula>
    </cfRule>
    <cfRule type="cellIs" dxfId="6436" priority="7334" operator="between">
      <formula>0.7</formula>
      <formula>0.8</formula>
    </cfRule>
  </conditionalFormatting>
  <conditionalFormatting sqref="Q1122:Q1139">
    <cfRule type="cellIs" dxfId="6435" priority="7331" operator="lessThan">
      <formula>0.7</formula>
    </cfRule>
    <cfRule type="cellIs" dxfId="6434" priority="7332" operator="between">
      <formula>0.7</formula>
      <formula>0.8</formula>
    </cfRule>
  </conditionalFormatting>
  <conditionalFormatting sqref="R1122:R1139">
    <cfRule type="cellIs" dxfId="6433" priority="7329" operator="lessThan">
      <formula>0.7</formula>
    </cfRule>
    <cfRule type="cellIs" dxfId="6432" priority="7330" operator="between">
      <formula>0.7</formula>
      <formula>0.8</formula>
    </cfRule>
  </conditionalFormatting>
  <conditionalFormatting sqref="F1235:F1252">
    <cfRule type="cellIs" dxfId="6431" priority="7327" operator="lessThan">
      <formula>0.7</formula>
    </cfRule>
    <cfRule type="cellIs" dxfId="6430" priority="7328" operator="between">
      <formula>0.7</formula>
      <formula>0.8</formula>
    </cfRule>
  </conditionalFormatting>
  <conditionalFormatting sqref="G1235:G1252">
    <cfRule type="cellIs" dxfId="6429" priority="7325" operator="lessThan">
      <formula>0.7</formula>
    </cfRule>
    <cfRule type="cellIs" dxfId="6428" priority="7326" operator="between">
      <formula>0.7</formula>
      <formula>0.8</formula>
    </cfRule>
  </conditionalFormatting>
  <conditionalFormatting sqref="Q1212:Q1229">
    <cfRule type="cellIs" dxfId="6427" priority="7315" operator="lessThan">
      <formula>0.7</formula>
    </cfRule>
    <cfRule type="cellIs" dxfId="6426" priority="7316" operator="between">
      <formula>0.7</formula>
      <formula>0.8</formula>
    </cfRule>
  </conditionalFormatting>
  <conditionalFormatting sqref="R1212:R1229">
    <cfRule type="cellIs" dxfId="6425" priority="7313" operator="lessThan">
      <formula>0.7</formula>
    </cfRule>
    <cfRule type="cellIs" dxfId="6424" priority="7314" operator="between">
      <formula>0.7</formula>
      <formula>0.8</formula>
    </cfRule>
  </conditionalFormatting>
  <conditionalFormatting sqref="Q1235:Q1252">
    <cfRule type="cellIs" dxfId="6423" priority="7323" operator="lessThan">
      <formula>0.7</formula>
    </cfRule>
    <cfRule type="cellIs" dxfId="6422" priority="7324" operator="between">
      <formula>0.7</formula>
      <formula>0.8</formula>
    </cfRule>
  </conditionalFormatting>
  <conditionalFormatting sqref="R1235:R1252">
    <cfRule type="cellIs" dxfId="6421" priority="7321" operator="lessThan">
      <formula>0.7</formula>
    </cfRule>
    <cfRule type="cellIs" dxfId="6420" priority="7322" operator="between">
      <formula>0.7</formula>
      <formula>0.8</formula>
    </cfRule>
  </conditionalFormatting>
  <conditionalFormatting sqref="F1212:F1229">
    <cfRule type="cellIs" dxfId="6419" priority="7319" operator="lessThan">
      <formula>0.7</formula>
    </cfRule>
    <cfRule type="cellIs" dxfId="6418" priority="7320" operator="between">
      <formula>0.7</formula>
      <formula>0.8</formula>
    </cfRule>
  </conditionalFormatting>
  <conditionalFormatting sqref="G1212:G1229">
    <cfRule type="cellIs" dxfId="6417" priority="7317" operator="lessThan">
      <formula>0.7</formula>
    </cfRule>
    <cfRule type="cellIs" dxfId="6416" priority="7318" operator="between">
      <formula>0.7</formula>
      <formula>0.8</formula>
    </cfRule>
  </conditionalFormatting>
  <conditionalFormatting sqref="F1190:F1207">
    <cfRule type="cellIs" dxfId="6415" priority="7311" operator="lessThan">
      <formula>0.7</formula>
    </cfRule>
    <cfRule type="cellIs" dxfId="6414" priority="7312" operator="between">
      <formula>0.7</formula>
      <formula>0.8</formula>
    </cfRule>
  </conditionalFormatting>
  <conditionalFormatting sqref="G1190:G1207">
    <cfRule type="cellIs" dxfId="6413" priority="7309" operator="lessThan">
      <formula>0.7</formula>
    </cfRule>
    <cfRule type="cellIs" dxfId="6412" priority="7310" operator="between">
      <formula>0.7</formula>
      <formula>0.8</formula>
    </cfRule>
  </conditionalFormatting>
  <conditionalFormatting sqref="Q1190:Q1207">
    <cfRule type="cellIs" dxfId="6411" priority="7307" operator="lessThan">
      <formula>0.7</formula>
    </cfRule>
    <cfRule type="cellIs" dxfId="6410" priority="7308" operator="between">
      <formula>0.7</formula>
      <formula>0.8</formula>
    </cfRule>
  </conditionalFormatting>
  <conditionalFormatting sqref="R1190:R1207">
    <cfRule type="cellIs" dxfId="6409" priority="7305" operator="lessThan">
      <formula>0.7</formula>
    </cfRule>
    <cfRule type="cellIs" dxfId="6408" priority="7306" operator="between">
      <formula>0.7</formula>
      <formula>0.8</formula>
    </cfRule>
  </conditionalFormatting>
  <conditionalFormatting sqref="F1167:F1184">
    <cfRule type="cellIs" dxfId="6407" priority="7303" operator="lessThan">
      <formula>0.7</formula>
    </cfRule>
    <cfRule type="cellIs" dxfId="6406" priority="7304" operator="between">
      <formula>0.7</formula>
      <formula>0.8</formula>
    </cfRule>
  </conditionalFormatting>
  <conditionalFormatting sqref="G1167:G1184">
    <cfRule type="cellIs" dxfId="6405" priority="7301" operator="lessThan">
      <formula>0.7</formula>
    </cfRule>
    <cfRule type="cellIs" dxfId="6404" priority="7302" operator="between">
      <formula>0.7</formula>
      <formula>0.8</formula>
    </cfRule>
  </conditionalFormatting>
  <conditionalFormatting sqref="Q1258:Q1275">
    <cfRule type="cellIs" dxfId="6403" priority="7295" operator="lessThan">
      <formula>0.7</formula>
    </cfRule>
    <cfRule type="cellIs" dxfId="6402" priority="7296" operator="between">
      <formula>0.7</formula>
      <formula>0.8</formula>
    </cfRule>
  </conditionalFormatting>
  <conditionalFormatting sqref="R1258:R1275">
    <cfRule type="cellIs" dxfId="6401" priority="7293" operator="lessThan">
      <formula>0.7</formula>
    </cfRule>
    <cfRule type="cellIs" dxfId="6400" priority="7294" operator="between">
      <formula>0.7</formula>
      <formula>0.8</formula>
    </cfRule>
  </conditionalFormatting>
  <conditionalFormatting sqref="F1258:F1275">
    <cfRule type="cellIs" dxfId="6399" priority="7299" operator="lessThan">
      <formula>0.7</formula>
    </cfRule>
    <cfRule type="cellIs" dxfId="6398" priority="7300" operator="between">
      <formula>0.7</formula>
      <formula>0.8</formula>
    </cfRule>
  </conditionalFormatting>
  <conditionalFormatting sqref="G1258:G1275">
    <cfRule type="cellIs" dxfId="6397" priority="7297" operator="lessThan">
      <formula>0.7</formula>
    </cfRule>
    <cfRule type="cellIs" dxfId="6396" priority="7298" operator="between">
      <formula>0.7</formula>
      <formula>0.8</formula>
    </cfRule>
  </conditionalFormatting>
  <conditionalFormatting sqref="F1282:F1299">
    <cfRule type="cellIs" dxfId="6395" priority="7291" operator="lessThan">
      <formula>0.7</formula>
    </cfRule>
    <cfRule type="cellIs" dxfId="6394" priority="7292" operator="between">
      <formula>0.7</formula>
      <formula>0.8</formula>
    </cfRule>
  </conditionalFormatting>
  <conditionalFormatting sqref="G1282:G1299">
    <cfRule type="cellIs" dxfId="6393" priority="7289" operator="lessThan">
      <formula>0.7</formula>
    </cfRule>
    <cfRule type="cellIs" dxfId="6392" priority="7290" operator="between">
      <formula>0.7</formula>
      <formula>0.8</formula>
    </cfRule>
  </conditionalFormatting>
  <conditionalFormatting sqref="Q1282:Q1299">
    <cfRule type="cellIs" dxfId="6391" priority="7287" operator="lessThan">
      <formula>0.7</formula>
    </cfRule>
    <cfRule type="cellIs" dxfId="6390" priority="7288" operator="between">
      <formula>0.7</formula>
      <formula>0.8</formula>
    </cfRule>
  </conditionalFormatting>
  <conditionalFormatting sqref="R1282:R1299">
    <cfRule type="cellIs" dxfId="6389" priority="7285" operator="lessThan">
      <formula>0.7</formula>
    </cfRule>
    <cfRule type="cellIs" dxfId="6388" priority="7286" operator="between">
      <formula>0.7</formula>
      <formula>0.8</formula>
    </cfRule>
  </conditionalFormatting>
  <conditionalFormatting sqref="Q1167:Q1184">
    <cfRule type="cellIs" dxfId="6387" priority="7283" operator="lessThan">
      <formula>0.7</formula>
    </cfRule>
    <cfRule type="cellIs" dxfId="6386" priority="7284" operator="between">
      <formula>0.7</formula>
      <formula>0.8</formula>
    </cfRule>
  </conditionalFormatting>
  <conditionalFormatting sqref="R1167:R1184">
    <cfRule type="cellIs" dxfId="6385" priority="7281" operator="lessThan">
      <formula>0.7</formula>
    </cfRule>
    <cfRule type="cellIs" dxfId="6384" priority="7282" operator="between">
      <formula>0.7</formula>
      <formula>0.8</formula>
    </cfRule>
  </conditionalFormatting>
  <conditionalFormatting sqref="F1145:F1162">
    <cfRule type="cellIs" dxfId="6383" priority="7279" operator="lessThan">
      <formula>0.7</formula>
    </cfRule>
    <cfRule type="cellIs" dxfId="6382" priority="7280" operator="between">
      <formula>0.7</formula>
      <formula>0.8</formula>
    </cfRule>
  </conditionalFormatting>
  <conditionalFormatting sqref="G1145:G1162">
    <cfRule type="cellIs" dxfId="6381" priority="7277" operator="lessThan">
      <formula>0.7</formula>
    </cfRule>
    <cfRule type="cellIs" dxfId="6380" priority="7278" operator="between">
      <formula>0.7</formula>
      <formula>0.8</formula>
    </cfRule>
  </conditionalFormatting>
  <conditionalFormatting sqref="Q1145:Q1162">
    <cfRule type="cellIs" dxfId="6379" priority="7275" operator="lessThan">
      <formula>0.7</formula>
    </cfRule>
    <cfRule type="cellIs" dxfId="6378" priority="7276" operator="between">
      <formula>0.7</formula>
      <formula>0.8</formula>
    </cfRule>
  </conditionalFormatting>
  <conditionalFormatting sqref="R1145:R1162">
    <cfRule type="cellIs" dxfId="6377" priority="7273" operator="lessThan">
      <formula>0.7</formula>
    </cfRule>
    <cfRule type="cellIs" dxfId="6376" priority="7274" operator="between">
      <formula>0.7</formula>
      <formula>0.8</formula>
    </cfRule>
  </conditionalFormatting>
  <conditionalFormatting sqref="F1122:F1139">
    <cfRule type="cellIs" dxfId="6375" priority="7271" operator="lessThan">
      <formula>0.7</formula>
    </cfRule>
    <cfRule type="cellIs" dxfId="6374" priority="7272" operator="between">
      <formula>0.7</formula>
      <formula>0.8</formula>
    </cfRule>
  </conditionalFormatting>
  <conditionalFormatting sqref="G1122:G1139">
    <cfRule type="cellIs" dxfId="6373" priority="7269" operator="lessThan">
      <formula>0.7</formula>
    </cfRule>
    <cfRule type="cellIs" dxfId="6372" priority="7270" operator="between">
      <formula>0.7</formula>
      <formula>0.8</formula>
    </cfRule>
  </conditionalFormatting>
  <conditionalFormatting sqref="Q1122:Q1139">
    <cfRule type="cellIs" dxfId="6371" priority="7267" operator="lessThan">
      <formula>0.7</formula>
    </cfRule>
    <cfRule type="cellIs" dxfId="6370" priority="7268" operator="between">
      <formula>0.7</formula>
      <formula>0.8</formula>
    </cfRule>
  </conditionalFormatting>
  <conditionalFormatting sqref="R1122:R1139">
    <cfRule type="cellIs" dxfId="6369" priority="7265" operator="lessThan">
      <formula>0.7</formula>
    </cfRule>
    <cfRule type="cellIs" dxfId="6368" priority="7266" operator="between">
      <formula>0.7</formula>
      <formula>0.8</formula>
    </cfRule>
  </conditionalFormatting>
  <conditionalFormatting sqref="F1305:F1322">
    <cfRule type="cellIs" dxfId="6367" priority="7263" operator="lessThan">
      <formula>0.7</formula>
    </cfRule>
    <cfRule type="cellIs" dxfId="6366" priority="7264" operator="between">
      <formula>0.7</formula>
      <formula>0.8</formula>
    </cfRule>
  </conditionalFormatting>
  <conditionalFormatting sqref="G1305:G1322">
    <cfRule type="cellIs" dxfId="6365" priority="7261" operator="lessThan">
      <formula>0.7</formula>
    </cfRule>
    <cfRule type="cellIs" dxfId="6364" priority="7262" operator="between">
      <formula>0.7</formula>
      <formula>0.8</formula>
    </cfRule>
  </conditionalFormatting>
  <conditionalFormatting sqref="Q1305:Q1322">
    <cfRule type="cellIs" dxfId="6363" priority="7259" operator="lessThan">
      <formula>0.7</formula>
    </cfRule>
    <cfRule type="cellIs" dxfId="6362" priority="7260" operator="between">
      <formula>0.7</formula>
      <formula>0.8</formula>
    </cfRule>
  </conditionalFormatting>
  <conditionalFormatting sqref="R1305:R1322">
    <cfRule type="cellIs" dxfId="6361" priority="7257" operator="lessThan">
      <formula>0.7</formula>
    </cfRule>
    <cfRule type="cellIs" dxfId="6360" priority="7258" operator="between">
      <formula>0.7</formula>
      <formula>0.8</formula>
    </cfRule>
  </conditionalFormatting>
  <conditionalFormatting sqref="Q1305:Q1322">
    <cfRule type="cellIs" dxfId="6359" priority="7255" operator="lessThan">
      <formula>0.7</formula>
    </cfRule>
    <cfRule type="cellIs" dxfId="6358" priority="7256" operator="between">
      <formula>0.7</formula>
      <formula>0.8</formula>
    </cfRule>
  </conditionalFormatting>
  <conditionalFormatting sqref="R1305:R1322">
    <cfRule type="cellIs" dxfId="6357" priority="7253" operator="lessThan">
      <formula>0.7</formula>
    </cfRule>
    <cfRule type="cellIs" dxfId="6356" priority="7254" operator="between">
      <formula>0.7</formula>
      <formula>0.8</formula>
    </cfRule>
  </conditionalFormatting>
  <conditionalFormatting sqref="F1099:F1116">
    <cfRule type="cellIs" dxfId="6355" priority="7247" operator="lessThan">
      <formula>0.7</formula>
    </cfRule>
    <cfRule type="cellIs" dxfId="6354" priority="7248" operator="between">
      <formula>0.7</formula>
      <formula>0.8</formula>
    </cfRule>
  </conditionalFormatting>
  <conditionalFormatting sqref="G1095:G1116">
    <cfRule type="cellIs" dxfId="6353" priority="7245" operator="lessThan">
      <formula>0.7</formula>
    </cfRule>
    <cfRule type="cellIs" dxfId="6352" priority="7246" operator="between">
      <formula>0.7</formula>
      <formula>0.8</formula>
    </cfRule>
  </conditionalFormatting>
  <conditionalFormatting sqref="F1235:F1252">
    <cfRule type="cellIs" dxfId="6351" priority="7243" operator="lessThan">
      <formula>0.7</formula>
    </cfRule>
    <cfRule type="cellIs" dxfId="6350" priority="7244" operator="between">
      <formula>0.7</formula>
      <formula>0.8</formula>
    </cfRule>
  </conditionalFormatting>
  <conditionalFormatting sqref="G1235:G1252">
    <cfRule type="cellIs" dxfId="6349" priority="7241" operator="lessThan">
      <formula>0.7</formula>
    </cfRule>
    <cfRule type="cellIs" dxfId="6348" priority="7242" operator="between">
      <formula>0.7</formula>
      <formula>0.8</formula>
    </cfRule>
  </conditionalFormatting>
  <conditionalFormatting sqref="F1095:F1116">
    <cfRule type="cellIs" dxfId="6347" priority="7251" operator="lessThan">
      <formula>0.7</formula>
    </cfRule>
    <cfRule type="cellIs" dxfId="6346" priority="7252" operator="between">
      <formula>0.7</formula>
      <formula>0.8</formula>
    </cfRule>
  </conditionalFormatting>
  <conditionalFormatting sqref="G1095:G1116">
    <cfRule type="cellIs" dxfId="6345" priority="7249" operator="lessThan">
      <formula>0.7</formula>
    </cfRule>
    <cfRule type="cellIs" dxfId="6344" priority="7250" operator="between">
      <formula>0.7</formula>
      <formula>0.8</formula>
    </cfRule>
  </conditionalFormatting>
  <conditionalFormatting sqref="Q1212:Q1229">
    <cfRule type="cellIs" dxfId="6343" priority="7231" operator="lessThan">
      <formula>0.7</formula>
    </cfRule>
    <cfRule type="cellIs" dxfId="6342" priority="7232" operator="between">
      <formula>0.7</formula>
      <formula>0.8</formula>
    </cfRule>
  </conditionalFormatting>
  <conditionalFormatting sqref="R1212:R1229">
    <cfRule type="cellIs" dxfId="6341" priority="7229" operator="lessThan">
      <formula>0.7</formula>
    </cfRule>
    <cfRule type="cellIs" dxfId="6340" priority="7230" operator="between">
      <formula>0.7</formula>
      <formula>0.8</formula>
    </cfRule>
  </conditionalFormatting>
  <conditionalFormatting sqref="Q1235:Q1252">
    <cfRule type="cellIs" dxfId="6339" priority="7239" operator="lessThan">
      <formula>0.7</formula>
    </cfRule>
    <cfRule type="cellIs" dxfId="6338" priority="7240" operator="between">
      <formula>0.7</formula>
      <formula>0.8</formula>
    </cfRule>
  </conditionalFormatting>
  <conditionalFormatting sqref="R1235:R1252">
    <cfRule type="cellIs" dxfId="6337" priority="7237" operator="lessThan">
      <formula>0.7</formula>
    </cfRule>
    <cfRule type="cellIs" dxfId="6336" priority="7238" operator="between">
      <formula>0.7</formula>
      <formula>0.8</formula>
    </cfRule>
  </conditionalFormatting>
  <conditionalFormatting sqref="F1212:F1229">
    <cfRule type="cellIs" dxfId="6335" priority="7235" operator="lessThan">
      <formula>0.7</formula>
    </cfRule>
    <cfRule type="cellIs" dxfId="6334" priority="7236" operator="between">
      <formula>0.7</formula>
      <formula>0.8</formula>
    </cfRule>
  </conditionalFormatting>
  <conditionalFormatting sqref="G1212:G1229">
    <cfRule type="cellIs" dxfId="6333" priority="7233" operator="lessThan">
      <formula>0.7</formula>
    </cfRule>
    <cfRule type="cellIs" dxfId="6332" priority="7234" operator="between">
      <formula>0.7</formula>
      <formula>0.8</formula>
    </cfRule>
  </conditionalFormatting>
  <conditionalFormatting sqref="F1190:F1207">
    <cfRule type="cellIs" dxfId="6331" priority="7227" operator="lessThan">
      <formula>0.7</formula>
    </cfRule>
    <cfRule type="cellIs" dxfId="6330" priority="7228" operator="between">
      <formula>0.7</formula>
      <formula>0.8</formula>
    </cfRule>
  </conditionalFormatting>
  <conditionalFormatting sqref="G1190:G1207">
    <cfRule type="cellIs" dxfId="6329" priority="7225" operator="lessThan">
      <formula>0.7</formula>
    </cfRule>
    <cfRule type="cellIs" dxfId="6328" priority="7226" operator="between">
      <formula>0.7</formula>
      <formula>0.8</formula>
    </cfRule>
  </conditionalFormatting>
  <conditionalFormatting sqref="Q1190:Q1207">
    <cfRule type="cellIs" dxfId="6327" priority="7223" operator="lessThan">
      <formula>0.7</formula>
    </cfRule>
    <cfRule type="cellIs" dxfId="6326" priority="7224" operator="between">
      <formula>0.7</formula>
      <formula>0.8</formula>
    </cfRule>
  </conditionalFormatting>
  <conditionalFormatting sqref="R1190:R1207">
    <cfRule type="cellIs" dxfId="6325" priority="7221" operator="lessThan">
      <formula>0.7</formula>
    </cfRule>
    <cfRule type="cellIs" dxfId="6324" priority="7222" operator="between">
      <formula>0.7</formula>
      <formula>0.8</formula>
    </cfRule>
  </conditionalFormatting>
  <conditionalFormatting sqref="F1167:F1184">
    <cfRule type="cellIs" dxfId="6323" priority="7219" operator="lessThan">
      <formula>0.7</formula>
    </cfRule>
    <cfRule type="cellIs" dxfId="6322" priority="7220" operator="between">
      <formula>0.7</formula>
      <formula>0.8</formula>
    </cfRule>
  </conditionalFormatting>
  <conditionalFormatting sqref="G1167:G1184">
    <cfRule type="cellIs" dxfId="6321" priority="7217" operator="lessThan">
      <formula>0.7</formula>
    </cfRule>
    <cfRule type="cellIs" dxfId="6320" priority="7218" operator="between">
      <formula>0.7</formula>
      <formula>0.8</formula>
    </cfRule>
  </conditionalFormatting>
  <conditionalFormatting sqref="Q1258:Q1275">
    <cfRule type="cellIs" dxfId="6319" priority="7211" operator="lessThan">
      <formula>0.7</formula>
    </cfRule>
    <cfRule type="cellIs" dxfId="6318" priority="7212" operator="between">
      <formula>0.7</formula>
      <formula>0.8</formula>
    </cfRule>
  </conditionalFormatting>
  <conditionalFormatting sqref="R1258:R1275">
    <cfRule type="cellIs" dxfId="6317" priority="7209" operator="lessThan">
      <formula>0.7</formula>
    </cfRule>
    <cfRule type="cellIs" dxfId="6316" priority="7210" operator="between">
      <formula>0.7</formula>
      <formula>0.8</formula>
    </cfRule>
  </conditionalFormatting>
  <conditionalFormatting sqref="F1258:F1275">
    <cfRule type="cellIs" dxfId="6315" priority="7215" operator="lessThan">
      <formula>0.7</formula>
    </cfRule>
    <cfRule type="cellIs" dxfId="6314" priority="7216" operator="between">
      <formula>0.7</formula>
      <formula>0.8</formula>
    </cfRule>
  </conditionalFormatting>
  <conditionalFormatting sqref="G1258:G1275">
    <cfRule type="cellIs" dxfId="6313" priority="7213" operator="lessThan">
      <formula>0.7</formula>
    </cfRule>
    <cfRule type="cellIs" dxfId="6312" priority="7214" operator="between">
      <formula>0.7</formula>
      <formula>0.8</formula>
    </cfRule>
  </conditionalFormatting>
  <conditionalFormatting sqref="F1282:F1299">
    <cfRule type="cellIs" dxfId="6311" priority="7207" operator="lessThan">
      <formula>0.7</formula>
    </cfRule>
    <cfRule type="cellIs" dxfId="6310" priority="7208" operator="between">
      <formula>0.7</formula>
      <formula>0.8</formula>
    </cfRule>
  </conditionalFormatting>
  <conditionalFormatting sqref="G1282:G1299">
    <cfRule type="cellIs" dxfId="6309" priority="7205" operator="lessThan">
      <formula>0.7</formula>
    </cfRule>
    <cfRule type="cellIs" dxfId="6308" priority="7206" operator="between">
      <formula>0.7</formula>
      <formula>0.8</formula>
    </cfRule>
  </conditionalFormatting>
  <conditionalFormatting sqref="Q1282:Q1299">
    <cfRule type="cellIs" dxfId="6307" priority="7203" operator="lessThan">
      <formula>0.7</formula>
    </cfRule>
    <cfRule type="cellIs" dxfId="6306" priority="7204" operator="between">
      <formula>0.7</formula>
      <formula>0.8</formula>
    </cfRule>
  </conditionalFormatting>
  <conditionalFormatting sqref="R1282:R1299">
    <cfRule type="cellIs" dxfId="6305" priority="7201" operator="lessThan">
      <formula>0.7</formula>
    </cfRule>
    <cfRule type="cellIs" dxfId="6304" priority="7202" operator="between">
      <formula>0.7</formula>
      <formula>0.8</formula>
    </cfRule>
  </conditionalFormatting>
  <conditionalFormatting sqref="Q1167:Q1184">
    <cfRule type="cellIs" dxfId="6303" priority="7199" operator="lessThan">
      <formula>0.7</formula>
    </cfRule>
    <cfRule type="cellIs" dxfId="6302" priority="7200" operator="between">
      <formula>0.7</formula>
      <formula>0.8</formula>
    </cfRule>
  </conditionalFormatting>
  <conditionalFormatting sqref="R1167:R1184">
    <cfRule type="cellIs" dxfId="6301" priority="7197" operator="lessThan">
      <formula>0.7</formula>
    </cfRule>
    <cfRule type="cellIs" dxfId="6300" priority="7198" operator="between">
      <formula>0.7</formula>
      <formula>0.8</formula>
    </cfRule>
  </conditionalFormatting>
  <conditionalFormatting sqref="F1145:F1162">
    <cfRule type="cellIs" dxfId="6299" priority="7195" operator="lessThan">
      <formula>0.7</formula>
    </cfRule>
    <cfRule type="cellIs" dxfId="6298" priority="7196" operator="between">
      <formula>0.7</formula>
      <formula>0.8</formula>
    </cfRule>
  </conditionalFormatting>
  <conditionalFormatting sqref="G1145:G1162">
    <cfRule type="cellIs" dxfId="6297" priority="7193" operator="lessThan">
      <formula>0.7</formula>
    </cfRule>
    <cfRule type="cellIs" dxfId="6296" priority="7194" operator="between">
      <formula>0.7</formula>
      <formula>0.8</formula>
    </cfRule>
  </conditionalFormatting>
  <conditionalFormatting sqref="Q1145:Q1162">
    <cfRule type="cellIs" dxfId="6295" priority="7191" operator="lessThan">
      <formula>0.7</formula>
    </cfRule>
    <cfRule type="cellIs" dxfId="6294" priority="7192" operator="between">
      <formula>0.7</formula>
      <formula>0.8</formula>
    </cfRule>
  </conditionalFormatting>
  <conditionalFormatting sqref="R1145:R1162">
    <cfRule type="cellIs" dxfId="6293" priority="7189" operator="lessThan">
      <formula>0.7</formula>
    </cfRule>
    <cfRule type="cellIs" dxfId="6292" priority="7190" operator="between">
      <formula>0.7</formula>
      <formula>0.8</formula>
    </cfRule>
  </conditionalFormatting>
  <conditionalFormatting sqref="F1258:F1275">
    <cfRule type="cellIs" dxfId="6291" priority="7187" operator="lessThan">
      <formula>0.7</formula>
    </cfRule>
    <cfRule type="cellIs" dxfId="6290" priority="7188" operator="between">
      <formula>0.7</formula>
      <formula>0.8</formula>
    </cfRule>
  </conditionalFormatting>
  <conditionalFormatting sqref="G1258:G1275">
    <cfRule type="cellIs" dxfId="6289" priority="7185" operator="lessThan">
      <formula>0.7</formula>
    </cfRule>
    <cfRule type="cellIs" dxfId="6288" priority="7186" operator="between">
      <formula>0.7</formula>
      <formula>0.8</formula>
    </cfRule>
  </conditionalFormatting>
  <conditionalFormatting sqref="Q1235:Q1252">
    <cfRule type="cellIs" dxfId="6287" priority="7175" operator="lessThan">
      <formula>0.7</formula>
    </cfRule>
    <cfRule type="cellIs" dxfId="6286" priority="7176" operator="between">
      <formula>0.7</formula>
      <formula>0.8</formula>
    </cfRule>
  </conditionalFormatting>
  <conditionalFormatting sqref="R1235:R1252">
    <cfRule type="cellIs" dxfId="6285" priority="7173" operator="lessThan">
      <formula>0.7</formula>
    </cfRule>
    <cfRule type="cellIs" dxfId="6284" priority="7174" operator="between">
      <formula>0.7</formula>
      <formula>0.8</formula>
    </cfRule>
  </conditionalFormatting>
  <conditionalFormatting sqref="Q1258:Q1275">
    <cfRule type="cellIs" dxfId="6283" priority="7183" operator="lessThan">
      <formula>0.7</formula>
    </cfRule>
    <cfRule type="cellIs" dxfId="6282" priority="7184" operator="between">
      <formula>0.7</formula>
      <formula>0.8</formula>
    </cfRule>
  </conditionalFormatting>
  <conditionalFormatting sqref="R1258:R1275">
    <cfRule type="cellIs" dxfId="6281" priority="7181" operator="lessThan">
      <formula>0.7</formula>
    </cfRule>
    <cfRule type="cellIs" dxfId="6280" priority="7182" operator="between">
      <formula>0.7</formula>
      <formula>0.8</formula>
    </cfRule>
  </conditionalFormatting>
  <conditionalFormatting sqref="F1235:F1252">
    <cfRule type="cellIs" dxfId="6279" priority="7179" operator="lessThan">
      <formula>0.7</formula>
    </cfRule>
    <cfRule type="cellIs" dxfId="6278" priority="7180" operator="between">
      <formula>0.7</formula>
      <formula>0.8</formula>
    </cfRule>
  </conditionalFormatting>
  <conditionalFormatting sqref="G1235:G1252">
    <cfRule type="cellIs" dxfId="6277" priority="7177" operator="lessThan">
      <formula>0.7</formula>
    </cfRule>
    <cfRule type="cellIs" dxfId="6276" priority="7178" operator="between">
      <formula>0.7</formula>
      <formula>0.8</formula>
    </cfRule>
  </conditionalFormatting>
  <conditionalFormatting sqref="F1213:F1230">
    <cfRule type="cellIs" dxfId="6275" priority="7171" operator="lessThan">
      <formula>0.7</formula>
    </cfRule>
    <cfRule type="cellIs" dxfId="6274" priority="7172" operator="between">
      <formula>0.7</formula>
      <formula>0.8</formula>
    </cfRule>
  </conditionalFormatting>
  <conditionalFormatting sqref="G1213:G1230">
    <cfRule type="cellIs" dxfId="6273" priority="7169" operator="lessThan">
      <formula>0.7</formula>
    </cfRule>
    <cfRule type="cellIs" dxfId="6272" priority="7170" operator="between">
      <formula>0.7</formula>
      <formula>0.8</formula>
    </cfRule>
  </conditionalFormatting>
  <conditionalFormatting sqref="Q1213:Q1230">
    <cfRule type="cellIs" dxfId="6271" priority="7167" operator="lessThan">
      <formula>0.7</formula>
    </cfRule>
    <cfRule type="cellIs" dxfId="6270" priority="7168" operator="between">
      <formula>0.7</formula>
      <formula>0.8</formula>
    </cfRule>
  </conditionalFormatting>
  <conditionalFormatting sqref="R1213:R1230">
    <cfRule type="cellIs" dxfId="6269" priority="7165" operator="lessThan">
      <formula>0.7</formula>
    </cfRule>
    <cfRule type="cellIs" dxfId="6268" priority="7166" operator="between">
      <formula>0.7</formula>
      <formula>0.8</formula>
    </cfRule>
  </conditionalFormatting>
  <conditionalFormatting sqref="F1190:F1207">
    <cfRule type="cellIs" dxfId="6267" priority="7163" operator="lessThan">
      <formula>0.7</formula>
    </cfRule>
    <cfRule type="cellIs" dxfId="6266" priority="7164" operator="between">
      <formula>0.7</formula>
      <formula>0.8</formula>
    </cfRule>
  </conditionalFormatting>
  <conditionalFormatting sqref="G1190:G1207">
    <cfRule type="cellIs" dxfId="6265" priority="7161" operator="lessThan">
      <formula>0.7</formula>
    </cfRule>
    <cfRule type="cellIs" dxfId="6264" priority="7162" operator="between">
      <formula>0.7</formula>
      <formula>0.8</formula>
    </cfRule>
  </conditionalFormatting>
  <conditionalFormatting sqref="Q1281:Q1298">
    <cfRule type="cellIs" dxfId="6263" priority="7155" operator="lessThan">
      <formula>0.7</formula>
    </cfRule>
    <cfRule type="cellIs" dxfId="6262" priority="7156" operator="between">
      <formula>0.7</formula>
      <formula>0.8</formula>
    </cfRule>
  </conditionalFormatting>
  <conditionalFormatting sqref="R1281:R1298">
    <cfRule type="cellIs" dxfId="6261" priority="7153" operator="lessThan">
      <formula>0.7</formula>
    </cfRule>
    <cfRule type="cellIs" dxfId="6260" priority="7154" operator="between">
      <formula>0.7</formula>
      <formula>0.8</formula>
    </cfRule>
  </conditionalFormatting>
  <conditionalFormatting sqref="F1281:F1298">
    <cfRule type="cellIs" dxfId="6259" priority="7159" operator="lessThan">
      <formula>0.7</formula>
    </cfRule>
    <cfRule type="cellIs" dxfId="6258" priority="7160" operator="between">
      <formula>0.7</formula>
      <formula>0.8</formula>
    </cfRule>
  </conditionalFormatting>
  <conditionalFormatting sqref="G1281:G1298">
    <cfRule type="cellIs" dxfId="6257" priority="7157" operator="lessThan">
      <formula>0.7</formula>
    </cfRule>
    <cfRule type="cellIs" dxfId="6256" priority="7158" operator="between">
      <formula>0.7</formula>
      <formula>0.8</formula>
    </cfRule>
  </conditionalFormatting>
  <conditionalFormatting sqref="F1305:F1322">
    <cfRule type="cellIs" dxfId="6255" priority="7151" operator="lessThan">
      <formula>0.7</formula>
    </cfRule>
    <cfRule type="cellIs" dxfId="6254" priority="7152" operator="between">
      <formula>0.7</formula>
      <formula>0.8</formula>
    </cfRule>
  </conditionalFormatting>
  <conditionalFormatting sqref="G1305:G1322">
    <cfRule type="cellIs" dxfId="6253" priority="7149" operator="lessThan">
      <formula>0.7</formula>
    </cfRule>
    <cfRule type="cellIs" dxfId="6252" priority="7150" operator="between">
      <formula>0.7</formula>
      <formula>0.8</formula>
    </cfRule>
  </conditionalFormatting>
  <conditionalFormatting sqref="Q1305:Q1322">
    <cfRule type="cellIs" dxfId="6251" priority="7147" operator="lessThan">
      <formula>0.7</formula>
    </cfRule>
    <cfRule type="cellIs" dxfId="6250" priority="7148" operator="between">
      <formula>0.7</formula>
      <formula>0.8</formula>
    </cfRule>
  </conditionalFormatting>
  <conditionalFormatting sqref="R1305:R1322">
    <cfRule type="cellIs" dxfId="6249" priority="7145" operator="lessThan">
      <formula>0.7</formula>
    </cfRule>
    <cfRule type="cellIs" dxfId="6248" priority="7146" operator="between">
      <formula>0.7</formula>
      <formula>0.8</formula>
    </cfRule>
  </conditionalFormatting>
  <conditionalFormatting sqref="Q1190:Q1207">
    <cfRule type="cellIs" dxfId="6247" priority="7143" operator="lessThan">
      <formula>0.7</formula>
    </cfRule>
    <cfRule type="cellIs" dxfId="6246" priority="7144" operator="between">
      <formula>0.7</formula>
      <formula>0.8</formula>
    </cfRule>
  </conditionalFormatting>
  <conditionalFormatting sqref="R1190:R1207">
    <cfRule type="cellIs" dxfId="6245" priority="7141" operator="lessThan">
      <formula>0.7</formula>
    </cfRule>
    <cfRule type="cellIs" dxfId="6244" priority="7142" operator="between">
      <formula>0.7</formula>
      <formula>0.8</formula>
    </cfRule>
  </conditionalFormatting>
  <conditionalFormatting sqref="F1168:F1185">
    <cfRule type="cellIs" dxfId="6243" priority="7139" operator="lessThan">
      <formula>0.7</formula>
    </cfRule>
    <cfRule type="cellIs" dxfId="6242" priority="7140" operator="between">
      <formula>0.7</formula>
      <formula>0.8</formula>
    </cfRule>
  </conditionalFormatting>
  <conditionalFormatting sqref="G1168:G1185">
    <cfRule type="cellIs" dxfId="6241" priority="7137" operator="lessThan">
      <formula>0.7</formula>
    </cfRule>
    <cfRule type="cellIs" dxfId="6240" priority="7138" operator="between">
      <formula>0.7</formula>
      <formula>0.8</formula>
    </cfRule>
  </conditionalFormatting>
  <conditionalFormatting sqref="Q1168:Q1185">
    <cfRule type="cellIs" dxfId="6239" priority="7135" operator="lessThan">
      <formula>0.7</formula>
    </cfRule>
    <cfRule type="cellIs" dxfId="6238" priority="7136" operator="between">
      <formula>0.7</formula>
      <formula>0.8</formula>
    </cfRule>
  </conditionalFormatting>
  <conditionalFormatting sqref="R1168:R1185">
    <cfRule type="cellIs" dxfId="6237" priority="7133" operator="lessThan">
      <formula>0.7</formula>
    </cfRule>
    <cfRule type="cellIs" dxfId="6236" priority="7134" operator="between">
      <formula>0.7</formula>
      <formula>0.8</formula>
    </cfRule>
  </conditionalFormatting>
  <conditionalFormatting sqref="F1145:F1162">
    <cfRule type="cellIs" dxfId="6235" priority="7131" operator="lessThan">
      <formula>0.7</formula>
    </cfRule>
    <cfRule type="cellIs" dxfId="6234" priority="7132" operator="between">
      <formula>0.7</formula>
      <formula>0.8</formula>
    </cfRule>
  </conditionalFormatting>
  <conditionalFormatting sqref="G1145:G1162">
    <cfRule type="cellIs" dxfId="6233" priority="7129" operator="lessThan">
      <formula>0.7</formula>
    </cfRule>
    <cfRule type="cellIs" dxfId="6232" priority="7130" operator="between">
      <formula>0.7</formula>
      <formula>0.8</formula>
    </cfRule>
  </conditionalFormatting>
  <conditionalFormatting sqref="Q1145:Q1162">
    <cfRule type="cellIs" dxfId="6231" priority="7127" operator="lessThan">
      <formula>0.7</formula>
    </cfRule>
    <cfRule type="cellIs" dxfId="6230" priority="7128" operator="between">
      <formula>0.7</formula>
      <formula>0.8</formula>
    </cfRule>
  </conditionalFormatting>
  <conditionalFormatting sqref="R1145:R1162">
    <cfRule type="cellIs" dxfId="6229" priority="7125" operator="lessThan">
      <formula>0.7</formula>
    </cfRule>
    <cfRule type="cellIs" dxfId="6228" priority="7126" operator="between">
      <formula>0.7</formula>
      <formula>0.8</formula>
    </cfRule>
  </conditionalFormatting>
  <conditionalFormatting sqref="F1328:F1345">
    <cfRule type="cellIs" dxfId="6227" priority="7123" operator="lessThan">
      <formula>0.7</formula>
    </cfRule>
    <cfRule type="cellIs" dxfId="6226" priority="7124" operator="between">
      <formula>0.7</formula>
      <formula>0.8</formula>
    </cfRule>
  </conditionalFormatting>
  <conditionalFormatting sqref="G1328:G1345">
    <cfRule type="cellIs" dxfId="6225" priority="7121" operator="lessThan">
      <formula>0.7</formula>
    </cfRule>
    <cfRule type="cellIs" dxfId="6224" priority="7122" operator="between">
      <formula>0.7</formula>
      <formula>0.8</formula>
    </cfRule>
  </conditionalFormatting>
  <conditionalFormatting sqref="Q1328:Q1345">
    <cfRule type="cellIs" dxfId="6223" priority="7119" operator="lessThan">
      <formula>0.7</formula>
    </cfRule>
    <cfRule type="cellIs" dxfId="6222" priority="7120" operator="between">
      <formula>0.7</formula>
      <formula>0.8</formula>
    </cfRule>
  </conditionalFormatting>
  <conditionalFormatting sqref="R1328:R1345">
    <cfRule type="cellIs" dxfId="6221" priority="7117" operator="lessThan">
      <formula>0.7</formula>
    </cfRule>
    <cfRule type="cellIs" dxfId="6220" priority="7118" operator="between">
      <formula>0.7</formula>
      <formula>0.8</formula>
    </cfRule>
  </conditionalFormatting>
  <conditionalFormatting sqref="Q1328:Q1345">
    <cfRule type="cellIs" dxfId="6219" priority="7115" operator="lessThan">
      <formula>0.7</formula>
    </cfRule>
    <cfRule type="cellIs" dxfId="6218" priority="7116" operator="between">
      <formula>0.7</formula>
      <formula>0.8</formula>
    </cfRule>
  </conditionalFormatting>
  <conditionalFormatting sqref="R1328:R1345">
    <cfRule type="cellIs" dxfId="6217" priority="7113" operator="lessThan">
      <formula>0.7</formula>
    </cfRule>
    <cfRule type="cellIs" dxfId="6216" priority="7114" operator="between">
      <formula>0.7</formula>
      <formula>0.8</formula>
    </cfRule>
  </conditionalFormatting>
  <conditionalFormatting sqref="Q1121:Q1138">
    <cfRule type="cellIs" dxfId="6215" priority="7111" operator="lessThan">
      <formula>0.7</formula>
    </cfRule>
    <cfRule type="cellIs" dxfId="6214" priority="7112" operator="between">
      <formula>0.7</formula>
      <formula>0.8</formula>
    </cfRule>
  </conditionalFormatting>
  <conditionalFormatting sqref="R1121:R1138">
    <cfRule type="cellIs" dxfId="6213" priority="7109" operator="lessThan">
      <formula>0.7</formula>
    </cfRule>
    <cfRule type="cellIs" dxfId="6212" priority="7110" operator="between">
      <formula>0.7</formula>
      <formula>0.8</formula>
    </cfRule>
  </conditionalFormatting>
  <conditionalFormatting sqref="Q1122:Q1139">
    <cfRule type="cellIs" dxfId="6211" priority="7107" operator="lessThan">
      <formula>0.7</formula>
    </cfRule>
    <cfRule type="cellIs" dxfId="6210" priority="7108" operator="between">
      <formula>0.7</formula>
      <formula>0.8</formula>
    </cfRule>
  </conditionalFormatting>
  <conditionalFormatting sqref="R1122:R1139">
    <cfRule type="cellIs" dxfId="6209" priority="7105" operator="lessThan">
      <formula>0.7</formula>
    </cfRule>
    <cfRule type="cellIs" dxfId="6208" priority="7106" operator="between">
      <formula>0.7</formula>
      <formula>0.8</formula>
    </cfRule>
  </conditionalFormatting>
  <conditionalFormatting sqref="F1122:F1139">
    <cfRule type="cellIs" dxfId="6207" priority="7103" operator="lessThan">
      <formula>0.7</formula>
    </cfRule>
    <cfRule type="cellIs" dxfId="6206" priority="7104" operator="between">
      <formula>0.7</formula>
      <formula>0.8</formula>
    </cfRule>
  </conditionalFormatting>
  <conditionalFormatting sqref="G1122:G1139">
    <cfRule type="cellIs" dxfId="6205" priority="7101" operator="lessThan">
      <formula>0.7</formula>
    </cfRule>
    <cfRule type="cellIs" dxfId="6204" priority="7102" operator="between">
      <formula>0.7</formula>
      <formula>0.8</formula>
    </cfRule>
  </conditionalFormatting>
  <conditionalFormatting sqref="F1122:F1139">
    <cfRule type="cellIs" dxfId="6203" priority="7099" operator="lessThan">
      <formula>0.7</formula>
    </cfRule>
    <cfRule type="cellIs" dxfId="6202" priority="7100" operator="between">
      <formula>0.7</formula>
      <formula>0.8</formula>
    </cfRule>
  </conditionalFormatting>
  <conditionalFormatting sqref="G1122:G1139">
    <cfRule type="cellIs" dxfId="6201" priority="7097" operator="lessThan">
      <formula>0.7</formula>
    </cfRule>
    <cfRule type="cellIs" dxfId="6200" priority="7098" operator="between">
      <formula>0.7</formula>
      <formula>0.8</formula>
    </cfRule>
  </conditionalFormatting>
  <conditionalFormatting sqref="F1351:F1368">
    <cfRule type="cellIs" dxfId="6199" priority="7091" operator="lessThan">
      <formula>0.7</formula>
    </cfRule>
    <cfRule type="cellIs" dxfId="6198" priority="7092" operator="between">
      <formula>0.7</formula>
      <formula>0.8</formula>
    </cfRule>
  </conditionalFormatting>
  <conditionalFormatting sqref="G1351:G1368">
    <cfRule type="cellIs" dxfId="6197" priority="7089" operator="lessThan">
      <formula>0.7</formula>
    </cfRule>
    <cfRule type="cellIs" dxfId="6196" priority="7090" operator="between">
      <formula>0.7</formula>
      <formula>0.8</formula>
    </cfRule>
  </conditionalFormatting>
  <conditionalFormatting sqref="F1351:F1368">
    <cfRule type="cellIs" dxfId="6195" priority="7095" operator="lessThan">
      <formula>0.7</formula>
    </cfRule>
    <cfRule type="cellIs" dxfId="6194" priority="7096" operator="between">
      <formula>0.7</formula>
      <formula>0.8</formula>
    </cfRule>
  </conditionalFormatting>
  <conditionalFormatting sqref="G1351:G1368">
    <cfRule type="cellIs" dxfId="6193" priority="7093" operator="lessThan">
      <formula>0.7</formula>
    </cfRule>
    <cfRule type="cellIs" dxfId="6192" priority="7094" operator="between">
      <formula>0.7</formula>
      <formula>0.8</formula>
    </cfRule>
  </conditionalFormatting>
  <conditionalFormatting sqref="Q1351:Q1368">
    <cfRule type="cellIs" dxfId="6191" priority="7087" operator="lessThan">
      <formula>0.7</formula>
    </cfRule>
    <cfRule type="cellIs" dxfId="6190" priority="7088" operator="between">
      <formula>0.7</formula>
      <formula>0.8</formula>
    </cfRule>
  </conditionalFormatting>
  <conditionalFormatting sqref="R1351:R1368">
    <cfRule type="cellIs" dxfId="6189" priority="7085" operator="lessThan">
      <formula>0.7</formula>
    </cfRule>
    <cfRule type="cellIs" dxfId="6188" priority="7086" operator="between">
      <formula>0.7</formula>
      <formula>0.8</formula>
    </cfRule>
  </conditionalFormatting>
  <conditionalFormatting sqref="Q1351:Q1368">
    <cfRule type="cellIs" dxfId="6187" priority="7083" operator="lessThan">
      <formula>0.7</formula>
    </cfRule>
    <cfRule type="cellIs" dxfId="6186" priority="7084" operator="between">
      <formula>0.7</formula>
      <formula>0.8</formula>
    </cfRule>
  </conditionalFormatting>
  <conditionalFormatting sqref="R1351:R1368">
    <cfRule type="cellIs" dxfId="6185" priority="7081" operator="lessThan">
      <formula>0.7</formula>
    </cfRule>
    <cfRule type="cellIs" dxfId="6184" priority="7082" operator="between">
      <formula>0.7</formula>
      <formula>0.8</formula>
    </cfRule>
  </conditionalFormatting>
  <conditionalFormatting sqref="Q1351:Q1368">
    <cfRule type="cellIs" dxfId="6183" priority="7079" operator="lessThan">
      <formula>0.7</formula>
    </cfRule>
    <cfRule type="cellIs" dxfId="6182" priority="7080" operator="between">
      <formula>0.7</formula>
      <formula>0.8</formula>
    </cfRule>
  </conditionalFormatting>
  <conditionalFormatting sqref="R1351:R1368">
    <cfRule type="cellIs" dxfId="6181" priority="7077" operator="lessThan">
      <formula>0.7</formula>
    </cfRule>
    <cfRule type="cellIs" dxfId="6180" priority="7078" operator="between">
      <formula>0.7</formula>
      <formula>0.8</formula>
    </cfRule>
  </conditionalFormatting>
  <conditionalFormatting sqref="Q1351:Q1368">
    <cfRule type="cellIs" dxfId="6179" priority="7075" operator="lessThan">
      <formula>0.7</formula>
    </cfRule>
    <cfRule type="cellIs" dxfId="6178" priority="7076" operator="between">
      <formula>0.7</formula>
      <formula>0.8</formula>
    </cfRule>
  </conditionalFormatting>
  <conditionalFormatting sqref="R1351:R1368">
    <cfRule type="cellIs" dxfId="6177" priority="7073" operator="lessThan">
      <formula>0.7</formula>
    </cfRule>
    <cfRule type="cellIs" dxfId="6176" priority="7074" operator="between">
      <formula>0.7</formula>
      <formula>0.8</formula>
    </cfRule>
  </conditionalFormatting>
  <conditionalFormatting sqref="Q1098:Q1115">
    <cfRule type="cellIs" dxfId="6175" priority="7071" operator="lessThan">
      <formula>0.7</formula>
    </cfRule>
    <cfRule type="cellIs" dxfId="6174" priority="7072" operator="between">
      <formula>0.7</formula>
      <formula>0.8</formula>
    </cfRule>
  </conditionalFormatting>
  <conditionalFormatting sqref="R1098:R1115">
    <cfRule type="cellIs" dxfId="6173" priority="7069" operator="lessThan">
      <formula>0.7</formula>
    </cfRule>
    <cfRule type="cellIs" dxfId="6172" priority="7070" operator="between">
      <formula>0.7</formula>
      <formula>0.8</formula>
    </cfRule>
  </conditionalFormatting>
  <conditionalFormatting sqref="Q1099:Q1116">
    <cfRule type="cellIs" dxfId="6171" priority="7067" operator="lessThan">
      <formula>0.7</formula>
    </cfRule>
    <cfRule type="cellIs" dxfId="6170" priority="7068" operator="between">
      <formula>0.7</formula>
      <formula>0.8</formula>
    </cfRule>
  </conditionalFormatting>
  <conditionalFormatting sqref="R1099:R1116">
    <cfRule type="cellIs" dxfId="6169" priority="7065" operator="lessThan">
      <formula>0.7</formula>
    </cfRule>
    <cfRule type="cellIs" dxfId="6168" priority="7066" operator="between">
      <formula>0.7</formula>
      <formula>0.8</formula>
    </cfRule>
  </conditionalFormatting>
  <conditionalFormatting sqref="Q1099:Q1116">
    <cfRule type="cellIs" dxfId="6167" priority="7063" operator="lessThan">
      <formula>0.7</formula>
    </cfRule>
    <cfRule type="cellIs" dxfId="6166" priority="7064" operator="between">
      <formula>0.7</formula>
      <formula>0.8</formula>
    </cfRule>
  </conditionalFormatting>
  <conditionalFormatting sqref="R1099:R1116">
    <cfRule type="cellIs" dxfId="6165" priority="7061" operator="lessThan">
      <formula>0.7</formula>
    </cfRule>
    <cfRule type="cellIs" dxfId="6164" priority="7062" operator="between">
      <formula>0.7</formula>
      <formula>0.8</formula>
    </cfRule>
  </conditionalFormatting>
  <conditionalFormatting sqref="Q1099:Q1116">
    <cfRule type="cellIs" dxfId="6163" priority="7059" operator="lessThan">
      <formula>0.7</formula>
    </cfRule>
    <cfRule type="cellIs" dxfId="6162" priority="7060" operator="between">
      <formula>0.7</formula>
      <formula>0.8</formula>
    </cfRule>
  </conditionalFormatting>
  <conditionalFormatting sqref="R1099:R1116">
    <cfRule type="cellIs" dxfId="6161" priority="7057" operator="lessThan">
      <formula>0.7</formula>
    </cfRule>
    <cfRule type="cellIs" dxfId="6160" priority="7058" operator="between">
      <formula>0.7</formula>
      <formula>0.8</formula>
    </cfRule>
  </conditionalFormatting>
  <conditionalFormatting sqref="F1075:F1092">
    <cfRule type="cellIs" dxfId="6159" priority="7051" operator="lessThan">
      <formula>0.7</formula>
    </cfRule>
    <cfRule type="cellIs" dxfId="6158" priority="7052" operator="between">
      <formula>0.7</formula>
      <formula>0.8</formula>
    </cfRule>
  </conditionalFormatting>
  <conditionalFormatting sqref="G1072:G1092">
    <cfRule type="cellIs" dxfId="6157" priority="7049" operator="lessThan">
      <formula>0.7</formula>
    </cfRule>
    <cfRule type="cellIs" dxfId="6156" priority="7050" operator="between">
      <formula>0.7</formula>
      <formula>0.8</formula>
    </cfRule>
  </conditionalFormatting>
  <conditionalFormatting sqref="F1072:F1092">
    <cfRule type="cellIs" dxfId="6155" priority="7055" operator="lessThan">
      <formula>0.7</formula>
    </cfRule>
    <cfRule type="cellIs" dxfId="6154" priority="7056" operator="between">
      <formula>0.7</formula>
      <formula>0.8</formula>
    </cfRule>
  </conditionalFormatting>
  <conditionalFormatting sqref="G1072:G1092">
    <cfRule type="cellIs" dxfId="6153" priority="7053" operator="lessThan">
      <formula>0.7</formula>
    </cfRule>
    <cfRule type="cellIs" dxfId="6152" priority="7054" operator="between">
      <formula>0.7</formula>
      <formula>0.8</formula>
    </cfRule>
  </conditionalFormatting>
  <conditionalFormatting sqref="Q1075:Q1092">
    <cfRule type="cellIs" dxfId="6151" priority="7043" operator="lessThan">
      <formula>0.7</formula>
    </cfRule>
    <cfRule type="cellIs" dxfId="6150" priority="7044" operator="between">
      <formula>0.7</formula>
      <formula>0.8</formula>
    </cfRule>
  </conditionalFormatting>
  <conditionalFormatting sqref="R1072:R1092">
    <cfRule type="cellIs" dxfId="6149" priority="7041" operator="lessThan">
      <formula>0.7</formula>
    </cfRule>
    <cfRule type="cellIs" dxfId="6148" priority="7042" operator="between">
      <formula>0.7</formula>
      <formula>0.8</formula>
    </cfRule>
  </conditionalFormatting>
  <conditionalFormatting sqref="Q1072:Q1092">
    <cfRule type="cellIs" dxfId="6147" priority="7047" operator="lessThan">
      <formula>0.7</formula>
    </cfRule>
    <cfRule type="cellIs" dxfId="6146" priority="7048" operator="between">
      <formula>0.7</formula>
      <formula>0.8</formula>
    </cfRule>
  </conditionalFormatting>
  <conditionalFormatting sqref="R1072:R1092">
    <cfRule type="cellIs" dxfId="6145" priority="7045" operator="lessThan">
      <formula>0.7</formula>
    </cfRule>
    <cfRule type="cellIs" dxfId="6144" priority="7046" operator="between">
      <formula>0.7</formula>
      <formula>0.8</formula>
    </cfRule>
  </conditionalFormatting>
  <conditionalFormatting sqref="G1050:G1070">
    <cfRule type="cellIs" dxfId="6143" priority="7033" operator="lessThan">
      <formula>0.7</formula>
    </cfRule>
    <cfRule type="cellIs" dxfId="6142" priority="7034" operator="between">
      <formula>0.7</formula>
      <formula>0.8</formula>
    </cfRule>
  </conditionalFormatting>
  <conditionalFormatting sqref="F1053:F1070">
    <cfRule type="cellIs" dxfId="6141" priority="7035" operator="lessThan">
      <formula>0.7</formula>
    </cfRule>
    <cfRule type="cellIs" dxfId="6140" priority="7036" operator="between">
      <formula>0.7</formula>
      <formula>0.8</formula>
    </cfRule>
  </conditionalFormatting>
  <conditionalFormatting sqref="R1050:R1070">
    <cfRule type="cellIs" dxfId="6139" priority="7025" operator="lessThan">
      <formula>0.7</formula>
    </cfRule>
    <cfRule type="cellIs" dxfId="6138" priority="7026" operator="between">
      <formula>0.7</formula>
      <formula>0.8</formula>
    </cfRule>
  </conditionalFormatting>
  <conditionalFormatting sqref="F1050:F1070">
    <cfRule type="cellIs" dxfId="6137" priority="7039" operator="lessThan">
      <formula>0.7</formula>
    </cfRule>
    <cfRule type="cellIs" dxfId="6136" priority="7040" operator="between">
      <formula>0.7</formula>
      <formula>0.8</formula>
    </cfRule>
  </conditionalFormatting>
  <conditionalFormatting sqref="G1050:G1070">
    <cfRule type="cellIs" dxfId="6135" priority="7037" operator="lessThan">
      <formula>0.7</formula>
    </cfRule>
    <cfRule type="cellIs" dxfId="6134" priority="7038" operator="between">
      <formula>0.7</formula>
      <formula>0.8</formula>
    </cfRule>
  </conditionalFormatting>
  <conditionalFormatting sqref="Q1053:Q1070">
    <cfRule type="cellIs" dxfId="6133" priority="7027" operator="lessThan">
      <formula>0.7</formula>
    </cfRule>
    <cfRule type="cellIs" dxfId="6132" priority="7028" operator="between">
      <formula>0.7</formula>
      <formula>0.8</formula>
    </cfRule>
  </conditionalFormatting>
  <conditionalFormatting sqref="Q1050:Q1070">
    <cfRule type="cellIs" dxfId="6131" priority="7031" operator="lessThan">
      <formula>0.7</formula>
    </cfRule>
    <cfRule type="cellIs" dxfId="6130" priority="7032" operator="between">
      <formula>0.7</formula>
      <formula>0.8</formula>
    </cfRule>
  </conditionalFormatting>
  <conditionalFormatting sqref="R1050:R1070">
    <cfRule type="cellIs" dxfId="6129" priority="7029" operator="lessThan">
      <formula>0.7</formula>
    </cfRule>
    <cfRule type="cellIs" dxfId="6128" priority="7030" operator="between">
      <formula>0.7</formula>
      <formula>0.8</formula>
    </cfRule>
  </conditionalFormatting>
  <conditionalFormatting sqref="G1028:G1048">
    <cfRule type="cellIs" dxfId="6127" priority="7017" operator="lessThan">
      <formula>0.7</formula>
    </cfRule>
    <cfRule type="cellIs" dxfId="6126" priority="7018" operator="between">
      <formula>0.7</formula>
      <formula>0.8</formula>
    </cfRule>
  </conditionalFormatting>
  <conditionalFormatting sqref="F1031:F1048">
    <cfRule type="cellIs" dxfId="6125" priority="7019" operator="lessThan">
      <formula>0.7</formula>
    </cfRule>
    <cfRule type="cellIs" dxfId="6124" priority="7020" operator="between">
      <formula>0.7</formula>
      <formula>0.8</formula>
    </cfRule>
  </conditionalFormatting>
  <conditionalFormatting sqref="F1028:F1048">
    <cfRule type="cellIs" dxfId="6123" priority="7023" operator="lessThan">
      <formula>0.7</formula>
    </cfRule>
    <cfRule type="cellIs" dxfId="6122" priority="7024" operator="between">
      <formula>0.7</formula>
      <formula>0.8</formula>
    </cfRule>
  </conditionalFormatting>
  <conditionalFormatting sqref="G1028:G1048">
    <cfRule type="cellIs" dxfId="6121" priority="7021" operator="lessThan">
      <formula>0.7</formula>
    </cfRule>
    <cfRule type="cellIs" dxfId="6120" priority="7022" operator="between">
      <formula>0.7</formula>
      <formula>0.8</formula>
    </cfRule>
  </conditionalFormatting>
  <conditionalFormatting sqref="R1028:R1048">
    <cfRule type="cellIs" dxfId="6119" priority="7009" operator="lessThan">
      <formula>0.7</formula>
    </cfRule>
    <cfRule type="cellIs" dxfId="6118" priority="7010" operator="between">
      <formula>0.7</formula>
      <formula>0.8</formula>
    </cfRule>
  </conditionalFormatting>
  <conditionalFormatting sqref="Q1031:Q1048">
    <cfRule type="cellIs" dxfId="6117" priority="7011" operator="lessThan">
      <formula>0.7</formula>
    </cfRule>
    <cfRule type="cellIs" dxfId="6116" priority="7012" operator="between">
      <formula>0.7</formula>
      <formula>0.8</formula>
    </cfRule>
  </conditionalFormatting>
  <conditionalFormatting sqref="Q1028:Q1048">
    <cfRule type="cellIs" dxfId="6115" priority="7015" operator="lessThan">
      <formula>0.7</formula>
    </cfRule>
    <cfRule type="cellIs" dxfId="6114" priority="7016" operator="between">
      <formula>0.7</formula>
      <formula>0.8</formula>
    </cfRule>
  </conditionalFormatting>
  <conditionalFormatting sqref="R1028:R1048">
    <cfRule type="cellIs" dxfId="6113" priority="7013" operator="lessThan">
      <formula>0.7</formula>
    </cfRule>
    <cfRule type="cellIs" dxfId="6112" priority="7014" operator="between">
      <formula>0.7</formula>
      <formula>0.8</formula>
    </cfRule>
  </conditionalFormatting>
  <conditionalFormatting sqref="G1005:G1025">
    <cfRule type="cellIs" dxfId="6111" priority="7001" operator="lessThan">
      <formula>0.7</formula>
    </cfRule>
    <cfRule type="cellIs" dxfId="6110" priority="7002" operator="between">
      <formula>0.7</formula>
      <formula>0.8</formula>
    </cfRule>
  </conditionalFormatting>
  <conditionalFormatting sqref="F1008:F1025">
    <cfRule type="cellIs" dxfId="6109" priority="7003" operator="lessThan">
      <formula>0.7</formula>
    </cfRule>
    <cfRule type="cellIs" dxfId="6108" priority="7004" operator="between">
      <formula>0.7</formula>
      <formula>0.8</formula>
    </cfRule>
  </conditionalFormatting>
  <conditionalFormatting sqref="F1005:F1025">
    <cfRule type="cellIs" dxfId="6107" priority="7007" operator="lessThan">
      <formula>0.7</formula>
    </cfRule>
    <cfRule type="cellIs" dxfId="6106" priority="7008" operator="between">
      <formula>0.7</formula>
      <formula>0.8</formula>
    </cfRule>
  </conditionalFormatting>
  <conditionalFormatting sqref="G1005:G1025">
    <cfRule type="cellIs" dxfId="6105" priority="7005" operator="lessThan">
      <formula>0.7</formula>
    </cfRule>
    <cfRule type="cellIs" dxfId="6104" priority="7006" operator="between">
      <formula>0.7</formula>
      <formula>0.8</formula>
    </cfRule>
  </conditionalFormatting>
  <conditionalFormatting sqref="R1005:R1025">
    <cfRule type="cellIs" dxfId="6103" priority="6993" operator="lessThan">
      <formula>0.7</formula>
    </cfRule>
    <cfRule type="cellIs" dxfId="6102" priority="6994" operator="between">
      <formula>0.7</formula>
      <formula>0.8</formula>
    </cfRule>
  </conditionalFormatting>
  <conditionalFormatting sqref="Q1008:Q1025">
    <cfRule type="cellIs" dxfId="6101" priority="6995" operator="lessThan">
      <formula>0.7</formula>
    </cfRule>
    <cfRule type="cellIs" dxfId="6100" priority="6996" operator="between">
      <formula>0.7</formula>
      <formula>0.8</formula>
    </cfRule>
  </conditionalFormatting>
  <conditionalFormatting sqref="Q1005:Q1025">
    <cfRule type="cellIs" dxfId="6099" priority="6999" operator="lessThan">
      <formula>0.7</formula>
    </cfRule>
    <cfRule type="cellIs" dxfId="6098" priority="7000" operator="between">
      <formula>0.7</formula>
      <formula>0.8</formula>
    </cfRule>
  </conditionalFormatting>
  <conditionalFormatting sqref="R1005:R1025">
    <cfRule type="cellIs" dxfId="6097" priority="6997" operator="lessThan">
      <formula>0.7</formula>
    </cfRule>
    <cfRule type="cellIs" dxfId="6096" priority="6998" operator="between">
      <formula>0.7</formula>
      <formula>0.8</formula>
    </cfRule>
  </conditionalFormatting>
  <conditionalFormatting sqref="Q1374:Q1391">
    <cfRule type="cellIs" dxfId="6095" priority="6991" operator="lessThan">
      <formula>0.7</formula>
    </cfRule>
    <cfRule type="cellIs" dxfId="6094" priority="6992" operator="between">
      <formula>0.7</formula>
      <formula>0.8</formula>
    </cfRule>
  </conditionalFormatting>
  <conditionalFormatting sqref="R1374:R1391">
    <cfRule type="cellIs" dxfId="6093" priority="6989" operator="lessThan">
      <formula>0.7</formula>
    </cfRule>
    <cfRule type="cellIs" dxfId="6092" priority="6990" operator="between">
      <formula>0.7</formula>
      <formula>0.8</formula>
    </cfRule>
  </conditionalFormatting>
  <conditionalFormatting sqref="Q1374:Q1391">
    <cfRule type="cellIs" dxfId="6091" priority="6987" operator="lessThan">
      <formula>0.7</formula>
    </cfRule>
    <cfRule type="cellIs" dxfId="6090" priority="6988" operator="between">
      <formula>0.7</formula>
      <formula>0.8</formula>
    </cfRule>
  </conditionalFormatting>
  <conditionalFormatting sqref="R1374:R1391">
    <cfRule type="cellIs" dxfId="6089" priority="6985" operator="lessThan">
      <formula>0.7</formula>
    </cfRule>
    <cfRule type="cellIs" dxfId="6088" priority="6986" operator="between">
      <formula>0.7</formula>
      <formula>0.8</formula>
    </cfRule>
  </conditionalFormatting>
  <conditionalFormatting sqref="Q1374:Q1391">
    <cfRule type="cellIs" dxfId="6087" priority="6983" operator="lessThan">
      <formula>0.7</formula>
    </cfRule>
    <cfRule type="cellIs" dxfId="6086" priority="6984" operator="between">
      <formula>0.7</formula>
      <formula>0.8</formula>
    </cfRule>
  </conditionalFormatting>
  <conditionalFormatting sqref="R1374:R1391">
    <cfRule type="cellIs" dxfId="6085" priority="6981" operator="lessThan">
      <formula>0.7</formula>
    </cfRule>
    <cfRule type="cellIs" dxfId="6084" priority="6982" operator="between">
      <formula>0.7</formula>
      <formula>0.8</formula>
    </cfRule>
  </conditionalFormatting>
  <conditionalFormatting sqref="Q1374:Q1391">
    <cfRule type="cellIs" dxfId="6083" priority="6979" operator="lessThan">
      <formula>0.7</formula>
    </cfRule>
    <cfRule type="cellIs" dxfId="6082" priority="6980" operator="between">
      <formula>0.7</formula>
      <formula>0.8</formula>
    </cfRule>
  </conditionalFormatting>
  <conditionalFormatting sqref="R1374:R1391">
    <cfRule type="cellIs" dxfId="6081" priority="6977" operator="lessThan">
      <formula>0.7</formula>
    </cfRule>
    <cfRule type="cellIs" dxfId="6080" priority="6978" operator="between">
      <formula>0.7</formula>
      <formula>0.8</formula>
    </cfRule>
  </conditionalFormatting>
  <conditionalFormatting sqref="G1371:G1391">
    <cfRule type="cellIs" dxfId="6079" priority="6969" operator="lessThan">
      <formula>0.7</formula>
    </cfRule>
    <cfRule type="cellIs" dxfId="6078" priority="6970" operator="between">
      <formula>0.7</formula>
      <formula>0.8</formula>
    </cfRule>
  </conditionalFormatting>
  <conditionalFormatting sqref="F1374:F1391">
    <cfRule type="cellIs" dxfId="6077" priority="6971" operator="lessThan">
      <formula>0.7</formula>
    </cfRule>
    <cfRule type="cellIs" dxfId="6076" priority="6972" operator="between">
      <formula>0.7</formula>
      <formula>0.8</formula>
    </cfRule>
  </conditionalFormatting>
  <conditionalFormatting sqref="F1371:F1391">
    <cfRule type="cellIs" dxfId="6075" priority="6975" operator="lessThan">
      <formula>0.7</formula>
    </cfRule>
    <cfRule type="cellIs" dxfId="6074" priority="6976" operator="between">
      <formula>0.7</formula>
      <formula>0.8</formula>
    </cfRule>
  </conditionalFormatting>
  <conditionalFormatting sqref="G1371:G1391">
    <cfRule type="cellIs" dxfId="6073" priority="6973" operator="lessThan">
      <formula>0.7</formula>
    </cfRule>
    <cfRule type="cellIs" dxfId="6072" priority="6974" operator="between">
      <formula>0.7</formula>
      <formula>0.8</formula>
    </cfRule>
  </conditionalFormatting>
  <conditionalFormatting sqref="G986:G1003">
    <cfRule type="cellIs" dxfId="6071" priority="6965" operator="lessThan">
      <formula>0.7</formula>
    </cfRule>
    <cfRule type="cellIs" dxfId="6070" priority="6966" operator="between">
      <formula>0.7</formula>
      <formula>0.8</formula>
    </cfRule>
  </conditionalFormatting>
  <conditionalFormatting sqref="G986:G1003">
    <cfRule type="cellIs" dxfId="6069" priority="6967" operator="lessThan">
      <formula>0.7</formula>
    </cfRule>
    <cfRule type="cellIs" dxfId="6068" priority="6968" operator="between">
      <formula>0.7</formula>
      <formula>0.8</formula>
    </cfRule>
  </conditionalFormatting>
  <conditionalFormatting sqref="F1397:F1414">
    <cfRule type="cellIs" dxfId="6067" priority="6959" operator="lessThan">
      <formula>0.7</formula>
    </cfRule>
    <cfRule type="cellIs" dxfId="6066" priority="6960" operator="between">
      <formula>0.7</formula>
      <formula>0.8</formula>
    </cfRule>
  </conditionalFormatting>
  <conditionalFormatting sqref="G1397:G1414">
    <cfRule type="cellIs" dxfId="6065" priority="6957" operator="lessThan">
      <formula>0.7</formula>
    </cfRule>
    <cfRule type="cellIs" dxfId="6064" priority="6958" operator="between">
      <formula>0.7</formula>
      <formula>0.8</formula>
    </cfRule>
  </conditionalFormatting>
  <conditionalFormatting sqref="F1397:F1414">
    <cfRule type="cellIs" dxfId="6063" priority="6963" operator="lessThan">
      <formula>0.7</formula>
    </cfRule>
    <cfRule type="cellIs" dxfId="6062" priority="6964" operator="between">
      <formula>0.7</formula>
      <formula>0.8</formula>
    </cfRule>
  </conditionalFormatting>
  <conditionalFormatting sqref="G1397:G1414">
    <cfRule type="cellIs" dxfId="6061" priority="6961" operator="lessThan">
      <formula>0.7</formula>
    </cfRule>
    <cfRule type="cellIs" dxfId="6060" priority="6962" operator="between">
      <formula>0.7</formula>
      <formula>0.8</formula>
    </cfRule>
  </conditionalFormatting>
  <conditionalFormatting sqref="Q1397:Q1414">
    <cfRule type="cellIs" dxfId="6059" priority="6951" operator="lessThan">
      <formula>0.7</formula>
    </cfRule>
    <cfRule type="cellIs" dxfId="6058" priority="6952" operator="between">
      <formula>0.7</formula>
      <formula>0.8</formula>
    </cfRule>
  </conditionalFormatting>
  <conditionalFormatting sqref="R1397:R1414">
    <cfRule type="cellIs" dxfId="6057" priority="6949" operator="lessThan">
      <formula>0.7</formula>
    </cfRule>
    <cfRule type="cellIs" dxfId="6056" priority="6950" operator="between">
      <formula>0.7</formula>
      <formula>0.8</formula>
    </cfRule>
  </conditionalFormatting>
  <conditionalFormatting sqref="Q1397:Q1414">
    <cfRule type="cellIs" dxfId="6055" priority="6955" operator="lessThan">
      <formula>0.7</formula>
    </cfRule>
    <cfRule type="cellIs" dxfId="6054" priority="6956" operator="between">
      <formula>0.7</formula>
      <formula>0.8</formula>
    </cfRule>
  </conditionalFormatting>
  <conditionalFormatting sqref="R1397:R1414">
    <cfRule type="cellIs" dxfId="6053" priority="6953" operator="lessThan">
      <formula>0.7</formula>
    </cfRule>
    <cfRule type="cellIs" dxfId="6052" priority="6954" operator="between">
      <formula>0.7</formula>
      <formula>0.8</formula>
    </cfRule>
  </conditionalFormatting>
  <conditionalFormatting sqref="Q986:Q1003">
    <cfRule type="cellIs" dxfId="6051" priority="6943" operator="lessThan">
      <formula>0.7</formula>
    </cfRule>
    <cfRule type="cellIs" dxfId="6050" priority="6944" operator="between">
      <formula>0.7</formula>
      <formula>0.8</formula>
    </cfRule>
  </conditionalFormatting>
  <conditionalFormatting sqref="R986:R1003">
    <cfRule type="cellIs" dxfId="6049" priority="6941" operator="lessThan">
      <formula>0.7</formula>
    </cfRule>
    <cfRule type="cellIs" dxfId="6048" priority="6942" operator="between">
      <formula>0.7</formula>
      <formula>0.8</formula>
    </cfRule>
  </conditionalFormatting>
  <conditionalFormatting sqref="Q986:Q1003">
    <cfRule type="cellIs" dxfId="6047" priority="6947" operator="lessThan">
      <formula>0.7</formula>
    </cfRule>
    <cfRule type="cellIs" dxfId="6046" priority="6948" operator="between">
      <formula>0.7</formula>
      <formula>0.8</formula>
    </cfRule>
  </conditionalFormatting>
  <conditionalFormatting sqref="R986:R1003">
    <cfRule type="cellIs" dxfId="6045" priority="6945" operator="lessThan">
      <formula>0.7</formula>
    </cfRule>
    <cfRule type="cellIs" dxfId="6044" priority="6946" operator="between">
      <formula>0.7</formula>
      <formula>0.8</formula>
    </cfRule>
  </conditionalFormatting>
  <conditionalFormatting sqref="F986:F1003">
    <cfRule type="cellIs" dxfId="6043" priority="6937" operator="lessThan">
      <formula>0.7</formula>
    </cfRule>
    <cfRule type="cellIs" dxfId="6042" priority="6938" operator="between">
      <formula>0.7</formula>
      <formula>0.8</formula>
    </cfRule>
  </conditionalFormatting>
  <conditionalFormatting sqref="F986:F1003">
    <cfRule type="cellIs" dxfId="6041" priority="6939" operator="lessThan">
      <formula>0.7</formula>
    </cfRule>
    <cfRule type="cellIs" dxfId="6040" priority="6940" operator="between">
      <formula>0.7</formula>
      <formula>0.8</formula>
    </cfRule>
  </conditionalFormatting>
  <conditionalFormatting sqref="G964:G981">
    <cfRule type="cellIs" dxfId="6039" priority="6933" operator="lessThan">
      <formula>0.7</formula>
    </cfRule>
    <cfRule type="cellIs" dxfId="6038" priority="6934" operator="between">
      <formula>0.7</formula>
      <formula>0.8</formula>
    </cfRule>
  </conditionalFormatting>
  <conditionalFormatting sqref="G964:G981">
    <cfRule type="cellIs" dxfId="6037" priority="6935" operator="lessThan">
      <formula>0.7</formula>
    </cfRule>
    <cfRule type="cellIs" dxfId="6036" priority="6936" operator="between">
      <formula>0.7</formula>
      <formula>0.8</formula>
    </cfRule>
  </conditionalFormatting>
  <conditionalFormatting sqref="F964:F981">
    <cfRule type="cellIs" dxfId="6035" priority="6929" operator="lessThan">
      <formula>0.7</formula>
    </cfRule>
    <cfRule type="cellIs" dxfId="6034" priority="6930" operator="between">
      <formula>0.7</formula>
      <formula>0.8</formula>
    </cfRule>
  </conditionalFormatting>
  <conditionalFormatting sqref="F964:F981">
    <cfRule type="cellIs" dxfId="6033" priority="6931" operator="lessThan">
      <formula>0.7</formula>
    </cfRule>
    <cfRule type="cellIs" dxfId="6032" priority="6932" operator="between">
      <formula>0.7</formula>
      <formula>0.8</formula>
    </cfRule>
  </conditionalFormatting>
  <conditionalFormatting sqref="R964:R981">
    <cfRule type="cellIs" dxfId="6031" priority="6925" operator="lessThan">
      <formula>0.7</formula>
    </cfRule>
    <cfRule type="cellIs" dxfId="6030" priority="6926" operator="between">
      <formula>0.7</formula>
      <formula>0.8</formula>
    </cfRule>
  </conditionalFormatting>
  <conditionalFormatting sqref="R964:R981">
    <cfRule type="cellIs" dxfId="6029" priority="6927" operator="lessThan">
      <formula>0.7</formula>
    </cfRule>
    <cfRule type="cellIs" dxfId="6028" priority="6928" operator="between">
      <formula>0.7</formula>
      <formula>0.8</formula>
    </cfRule>
  </conditionalFormatting>
  <conditionalFormatting sqref="Q964:Q981">
    <cfRule type="cellIs" dxfId="6027" priority="6921" operator="lessThan">
      <formula>0.7</formula>
    </cfRule>
    <cfRule type="cellIs" dxfId="6026" priority="6922" operator="between">
      <formula>0.7</formula>
      <formula>0.8</formula>
    </cfRule>
  </conditionalFormatting>
  <conditionalFormatting sqref="Q964:Q981">
    <cfRule type="cellIs" dxfId="6025" priority="6923" operator="lessThan">
      <formula>0.7</formula>
    </cfRule>
    <cfRule type="cellIs" dxfId="6024" priority="6924" operator="between">
      <formula>0.7</formula>
      <formula>0.8</formula>
    </cfRule>
  </conditionalFormatting>
  <conditionalFormatting sqref="G942:G957">
    <cfRule type="cellIs" dxfId="6023" priority="6917" operator="lessThan">
      <formula>0.7</formula>
    </cfRule>
    <cfRule type="cellIs" dxfId="6022" priority="6918" operator="between">
      <formula>0.7</formula>
      <formula>0.8</formula>
    </cfRule>
  </conditionalFormatting>
  <conditionalFormatting sqref="G942:G957">
    <cfRule type="cellIs" dxfId="6021" priority="6919" operator="lessThan">
      <formula>0.7</formula>
    </cfRule>
    <cfRule type="cellIs" dxfId="6020" priority="6920" operator="between">
      <formula>0.7</formula>
      <formula>0.8</formula>
    </cfRule>
  </conditionalFormatting>
  <conditionalFormatting sqref="F942:F957">
    <cfRule type="cellIs" dxfId="6019" priority="6913" operator="lessThan">
      <formula>0.7</formula>
    </cfRule>
    <cfRule type="cellIs" dxfId="6018" priority="6914" operator="between">
      <formula>0.7</formula>
      <formula>0.8</formula>
    </cfRule>
  </conditionalFormatting>
  <conditionalFormatting sqref="F942:F957">
    <cfRule type="cellIs" dxfId="6017" priority="6915" operator="lessThan">
      <formula>0.7</formula>
    </cfRule>
    <cfRule type="cellIs" dxfId="6016" priority="6916" operator="between">
      <formula>0.7</formula>
      <formula>0.8</formula>
    </cfRule>
  </conditionalFormatting>
  <conditionalFormatting sqref="R942:R957 R959">
    <cfRule type="cellIs" dxfId="6015" priority="6909" operator="lessThan">
      <formula>0.7</formula>
    </cfRule>
    <cfRule type="cellIs" dxfId="6014" priority="6910" operator="between">
      <formula>0.7</formula>
      <formula>0.8</formula>
    </cfRule>
  </conditionalFormatting>
  <conditionalFormatting sqref="R942:R957 R959">
    <cfRule type="cellIs" dxfId="6013" priority="6911" operator="lessThan">
      <formula>0.7</formula>
    </cfRule>
    <cfRule type="cellIs" dxfId="6012" priority="6912" operator="between">
      <formula>0.7</formula>
      <formula>0.8</formula>
    </cfRule>
  </conditionalFormatting>
  <conditionalFormatting sqref="Q942:Q957 Q959">
    <cfRule type="cellIs" dxfId="6011" priority="6905" operator="lessThan">
      <formula>0.7</formula>
    </cfRule>
    <cfRule type="cellIs" dxfId="6010" priority="6906" operator="between">
      <formula>0.7</formula>
      <formula>0.8</formula>
    </cfRule>
  </conditionalFormatting>
  <conditionalFormatting sqref="Q942:Q957 Q959">
    <cfRule type="cellIs" dxfId="6009" priority="6907" operator="lessThan">
      <formula>0.7</formula>
    </cfRule>
    <cfRule type="cellIs" dxfId="6008" priority="6908" operator="between">
      <formula>0.7</formula>
      <formula>0.8</formula>
    </cfRule>
  </conditionalFormatting>
  <conditionalFormatting sqref="G958:G959">
    <cfRule type="cellIs" dxfId="6007" priority="6901" operator="lessThan">
      <formula>0.7</formula>
    </cfRule>
    <cfRule type="cellIs" dxfId="6006" priority="6902" operator="between">
      <formula>0.7</formula>
      <formula>0.8</formula>
    </cfRule>
  </conditionalFormatting>
  <conditionalFormatting sqref="G958:G959">
    <cfRule type="cellIs" dxfId="6005" priority="6903" operator="lessThan">
      <formula>0.7</formula>
    </cfRule>
    <cfRule type="cellIs" dxfId="6004" priority="6904" operator="between">
      <formula>0.7</formula>
      <formula>0.8</formula>
    </cfRule>
  </conditionalFormatting>
  <conditionalFormatting sqref="F958:F959">
    <cfRule type="cellIs" dxfId="6003" priority="6897" operator="lessThan">
      <formula>0.7</formula>
    </cfRule>
    <cfRule type="cellIs" dxfId="6002" priority="6898" operator="between">
      <formula>0.7</formula>
      <formula>0.8</formula>
    </cfRule>
  </conditionalFormatting>
  <conditionalFormatting sqref="F958:F959">
    <cfRule type="cellIs" dxfId="6001" priority="6899" operator="lessThan">
      <formula>0.7</formula>
    </cfRule>
    <cfRule type="cellIs" dxfId="6000" priority="6900" operator="between">
      <formula>0.7</formula>
      <formula>0.8</formula>
    </cfRule>
  </conditionalFormatting>
  <conditionalFormatting sqref="R958">
    <cfRule type="cellIs" dxfId="5999" priority="6893" operator="lessThan">
      <formula>0.7</formula>
    </cfRule>
    <cfRule type="cellIs" dxfId="5998" priority="6894" operator="between">
      <formula>0.7</formula>
      <formula>0.8</formula>
    </cfRule>
  </conditionalFormatting>
  <conditionalFormatting sqref="R958">
    <cfRule type="cellIs" dxfId="5997" priority="6895" operator="lessThan">
      <formula>0.7</formula>
    </cfRule>
    <cfRule type="cellIs" dxfId="5996" priority="6896" operator="between">
      <formula>0.7</formula>
      <formula>0.8</formula>
    </cfRule>
  </conditionalFormatting>
  <conditionalFormatting sqref="Q958">
    <cfRule type="cellIs" dxfId="5995" priority="6889" operator="lessThan">
      <formula>0.7</formula>
    </cfRule>
    <cfRule type="cellIs" dxfId="5994" priority="6890" operator="between">
      <formula>0.7</formula>
      <formula>0.8</formula>
    </cfRule>
  </conditionalFormatting>
  <conditionalFormatting sqref="Q958">
    <cfRule type="cellIs" dxfId="5993" priority="6891" operator="lessThan">
      <formula>0.7</formula>
    </cfRule>
    <cfRule type="cellIs" dxfId="5992" priority="6892" operator="between">
      <formula>0.7</formula>
      <formula>0.8</formula>
    </cfRule>
  </conditionalFormatting>
  <conditionalFormatting sqref="G914:G931">
    <cfRule type="cellIs" dxfId="5991" priority="6885" operator="lessThan">
      <formula>0.7</formula>
    </cfRule>
    <cfRule type="cellIs" dxfId="5990" priority="6886" operator="between">
      <formula>0.7</formula>
      <formula>0.8</formula>
    </cfRule>
  </conditionalFormatting>
  <conditionalFormatting sqref="G914:G931">
    <cfRule type="cellIs" dxfId="5989" priority="6887" operator="lessThan">
      <formula>0.7</formula>
    </cfRule>
    <cfRule type="cellIs" dxfId="5988" priority="6888" operator="between">
      <formula>0.7</formula>
      <formula>0.8</formula>
    </cfRule>
  </conditionalFormatting>
  <conditionalFormatting sqref="F914:F931">
    <cfRule type="cellIs" dxfId="5987" priority="6881" operator="lessThan">
      <formula>0.7</formula>
    </cfRule>
    <cfRule type="cellIs" dxfId="5986" priority="6882" operator="between">
      <formula>0.7</formula>
      <formula>0.8</formula>
    </cfRule>
  </conditionalFormatting>
  <conditionalFormatting sqref="F914:F931">
    <cfRule type="cellIs" dxfId="5985" priority="6883" operator="lessThan">
      <formula>0.7</formula>
    </cfRule>
    <cfRule type="cellIs" dxfId="5984" priority="6884" operator="between">
      <formula>0.7</formula>
      <formula>0.8</formula>
    </cfRule>
  </conditionalFormatting>
  <conditionalFormatting sqref="R930:R931">
    <cfRule type="cellIs" dxfId="5983" priority="6869" operator="lessThan">
      <formula>0.7</formula>
    </cfRule>
    <cfRule type="cellIs" dxfId="5982" priority="6870" operator="between">
      <formula>0.7</formula>
      <formula>0.8</formula>
    </cfRule>
  </conditionalFormatting>
  <conditionalFormatting sqref="R930:R931">
    <cfRule type="cellIs" dxfId="5981" priority="6871" operator="lessThan">
      <formula>0.7</formula>
    </cfRule>
    <cfRule type="cellIs" dxfId="5980" priority="6872" operator="between">
      <formula>0.7</formula>
      <formula>0.8</formula>
    </cfRule>
  </conditionalFormatting>
  <conditionalFormatting sqref="Q930:Q931">
    <cfRule type="cellIs" dxfId="5979" priority="6865" operator="lessThan">
      <formula>0.7</formula>
    </cfRule>
    <cfRule type="cellIs" dxfId="5978" priority="6866" operator="between">
      <formula>0.7</formula>
      <formula>0.8</formula>
    </cfRule>
  </conditionalFormatting>
  <conditionalFormatting sqref="Q930:Q931">
    <cfRule type="cellIs" dxfId="5977" priority="6867" operator="lessThan">
      <formula>0.7</formula>
    </cfRule>
    <cfRule type="cellIs" dxfId="5976" priority="6868" operator="between">
      <formula>0.7</formula>
      <formula>0.8</formula>
    </cfRule>
  </conditionalFormatting>
  <conditionalFormatting sqref="R914:R929">
    <cfRule type="cellIs" dxfId="5975" priority="6877" operator="lessThan">
      <formula>0.7</formula>
    </cfRule>
    <cfRule type="cellIs" dxfId="5974" priority="6878" operator="between">
      <formula>0.7</formula>
      <formula>0.8</formula>
    </cfRule>
  </conditionalFormatting>
  <conditionalFormatting sqref="R914:R929">
    <cfRule type="cellIs" dxfId="5973" priority="6879" operator="lessThan">
      <formula>0.7</formula>
    </cfRule>
    <cfRule type="cellIs" dxfId="5972" priority="6880" operator="between">
      <formula>0.7</formula>
      <formula>0.8</formula>
    </cfRule>
  </conditionalFormatting>
  <conditionalFormatting sqref="Q914:Q929">
    <cfRule type="cellIs" dxfId="5971" priority="6873" operator="lessThan">
      <formula>0.7</formula>
    </cfRule>
    <cfRule type="cellIs" dxfId="5970" priority="6874" operator="between">
      <formula>0.7</formula>
      <formula>0.8</formula>
    </cfRule>
  </conditionalFormatting>
  <conditionalFormatting sqref="Q914:Q929">
    <cfRule type="cellIs" dxfId="5969" priority="6875" operator="lessThan">
      <formula>0.7</formula>
    </cfRule>
    <cfRule type="cellIs" dxfId="5968" priority="6876" operator="between">
      <formula>0.7</formula>
      <formula>0.8</formula>
    </cfRule>
  </conditionalFormatting>
  <conditionalFormatting sqref="G891:G908">
    <cfRule type="cellIs" dxfId="5967" priority="6861" operator="lessThan">
      <formula>0.7</formula>
    </cfRule>
    <cfRule type="cellIs" dxfId="5966" priority="6862" operator="between">
      <formula>0.7</formula>
      <formula>0.8</formula>
    </cfRule>
  </conditionalFormatting>
  <conditionalFormatting sqref="G891:G908">
    <cfRule type="cellIs" dxfId="5965" priority="6863" operator="lessThan">
      <formula>0.7</formula>
    </cfRule>
    <cfRule type="cellIs" dxfId="5964" priority="6864" operator="between">
      <formula>0.7</formula>
      <formula>0.8</formula>
    </cfRule>
  </conditionalFormatting>
  <conditionalFormatting sqref="F891:F908">
    <cfRule type="cellIs" dxfId="5963" priority="6857" operator="lessThan">
      <formula>0.7</formula>
    </cfRule>
    <cfRule type="cellIs" dxfId="5962" priority="6858" operator="between">
      <formula>0.7</formula>
      <formula>0.8</formula>
    </cfRule>
  </conditionalFormatting>
  <conditionalFormatting sqref="F891:F908">
    <cfRule type="cellIs" dxfId="5961" priority="6859" operator="lessThan">
      <formula>0.7</formula>
    </cfRule>
    <cfRule type="cellIs" dxfId="5960" priority="6860" operator="between">
      <formula>0.7</formula>
      <formula>0.8</formula>
    </cfRule>
  </conditionalFormatting>
  <conditionalFormatting sqref="R891:R908">
    <cfRule type="cellIs" dxfId="5959" priority="6853" operator="lessThan">
      <formula>0.7</formula>
    </cfRule>
    <cfRule type="cellIs" dxfId="5958" priority="6854" operator="between">
      <formula>0.7</formula>
      <formula>0.8</formula>
    </cfRule>
  </conditionalFormatting>
  <conditionalFormatting sqref="R891:R908">
    <cfRule type="cellIs" dxfId="5957" priority="6855" operator="lessThan">
      <formula>0.7</formula>
    </cfRule>
    <cfRule type="cellIs" dxfId="5956" priority="6856" operator="between">
      <formula>0.7</formula>
      <formula>0.8</formula>
    </cfRule>
  </conditionalFormatting>
  <conditionalFormatting sqref="Q891:Q908">
    <cfRule type="cellIs" dxfId="5955" priority="6849" operator="lessThan">
      <formula>0.7</formula>
    </cfRule>
    <cfRule type="cellIs" dxfId="5954" priority="6850" operator="between">
      <formula>0.7</formula>
      <formula>0.8</formula>
    </cfRule>
  </conditionalFormatting>
  <conditionalFormatting sqref="Q891:Q908">
    <cfRule type="cellIs" dxfId="5953" priority="6851" operator="lessThan">
      <formula>0.7</formula>
    </cfRule>
    <cfRule type="cellIs" dxfId="5952" priority="6852" operator="between">
      <formula>0.7</formula>
      <formula>0.8</formula>
    </cfRule>
  </conditionalFormatting>
  <conditionalFormatting sqref="G868:G885">
    <cfRule type="cellIs" dxfId="5951" priority="6845" operator="lessThan">
      <formula>0.7</formula>
    </cfRule>
    <cfRule type="cellIs" dxfId="5950" priority="6846" operator="between">
      <formula>0.7</formula>
      <formula>0.8</formula>
    </cfRule>
  </conditionalFormatting>
  <conditionalFormatting sqref="G868:G885">
    <cfRule type="cellIs" dxfId="5949" priority="6847" operator="lessThan">
      <formula>0.7</formula>
    </cfRule>
    <cfRule type="cellIs" dxfId="5948" priority="6848" operator="between">
      <formula>0.7</formula>
      <formula>0.8</formula>
    </cfRule>
  </conditionalFormatting>
  <conditionalFormatting sqref="F868:F885">
    <cfRule type="cellIs" dxfId="5947" priority="6841" operator="lessThan">
      <formula>0.7</formula>
    </cfRule>
    <cfRule type="cellIs" dxfId="5946" priority="6842" operator="between">
      <formula>0.7</formula>
      <formula>0.8</formula>
    </cfRule>
  </conditionalFormatting>
  <conditionalFormatting sqref="F868:F885">
    <cfRule type="cellIs" dxfId="5945" priority="6843" operator="lessThan">
      <formula>0.7</formula>
    </cfRule>
    <cfRule type="cellIs" dxfId="5944" priority="6844" operator="between">
      <formula>0.7</formula>
      <formula>0.8</formula>
    </cfRule>
  </conditionalFormatting>
  <conditionalFormatting sqref="F1235:F1252">
    <cfRule type="cellIs" dxfId="5943" priority="6839" operator="lessThan">
      <formula>0.7</formula>
    </cfRule>
    <cfRule type="cellIs" dxfId="5942" priority="6840" operator="between">
      <formula>0.7</formula>
      <formula>0.8</formula>
    </cfRule>
  </conditionalFormatting>
  <conditionalFormatting sqref="G1235:G1252">
    <cfRule type="cellIs" dxfId="5941" priority="6837" operator="lessThan">
      <formula>0.7</formula>
    </cfRule>
    <cfRule type="cellIs" dxfId="5940" priority="6838" operator="between">
      <formula>0.7</formula>
      <formula>0.8</formula>
    </cfRule>
  </conditionalFormatting>
  <conditionalFormatting sqref="F1212:F1229">
    <cfRule type="cellIs" dxfId="5939" priority="6835" operator="lessThan">
      <formula>0.7</formula>
    </cfRule>
    <cfRule type="cellIs" dxfId="5938" priority="6836" operator="between">
      <formula>0.7</formula>
      <formula>0.8</formula>
    </cfRule>
  </conditionalFormatting>
  <conditionalFormatting sqref="G1212:G1229">
    <cfRule type="cellIs" dxfId="5937" priority="6833" operator="lessThan">
      <formula>0.7</formula>
    </cfRule>
    <cfRule type="cellIs" dxfId="5936" priority="6834" operator="between">
      <formula>0.7</formula>
      <formula>0.8</formula>
    </cfRule>
  </conditionalFormatting>
  <conditionalFormatting sqref="F1190:F1207">
    <cfRule type="cellIs" dxfId="5935" priority="6831" operator="lessThan">
      <formula>0.7</formula>
    </cfRule>
    <cfRule type="cellIs" dxfId="5934" priority="6832" operator="between">
      <formula>0.7</formula>
      <formula>0.8</formula>
    </cfRule>
  </conditionalFormatting>
  <conditionalFormatting sqref="G1190:G1207">
    <cfRule type="cellIs" dxfId="5933" priority="6829" operator="lessThan">
      <formula>0.7</formula>
    </cfRule>
    <cfRule type="cellIs" dxfId="5932" priority="6830" operator="between">
      <formula>0.7</formula>
      <formula>0.8</formula>
    </cfRule>
  </conditionalFormatting>
  <conditionalFormatting sqref="F1167:F1184">
    <cfRule type="cellIs" dxfId="5931" priority="6827" operator="lessThan">
      <formula>0.7</formula>
    </cfRule>
    <cfRule type="cellIs" dxfId="5930" priority="6828" operator="between">
      <formula>0.7</formula>
      <formula>0.8</formula>
    </cfRule>
  </conditionalFormatting>
  <conditionalFormatting sqref="G1167:G1184">
    <cfRule type="cellIs" dxfId="5929" priority="6825" operator="lessThan">
      <formula>0.7</formula>
    </cfRule>
    <cfRule type="cellIs" dxfId="5928" priority="6826" operator="between">
      <formula>0.7</formula>
      <formula>0.8</formula>
    </cfRule>
  </conditionalFormatting>
  <conditionalFormatting sqref="F1258:F1275">
    <cfRule type="cellIs" dxfId="5927" priority="6823" operator="lessThan">
      <formula>0.7</formula>
    </cfRule>
    <cfRule type="cellIs" dxfId="5926" priority="6824" operator="between">
      <formula>0.7</formula>
      <formula>0.8</formula>
    </cfRule>
  </conditionalFormatting>
  <conditionalFormatting sqref="G1258:G1275">
    <cfRule type="cellIs" dxfId="5925" priority="6821" operator="lessThan">
      <formula>0.7</formula>
    </cfRule>
    <cfRule type="cellIs" dxfId="5924" priority="6822" operator="between">
      <formula>0.7</formula>
      <formula>0.8</formula>
    </cfRule>
  </conditionalFormatting>
  <conditionalFormatting sqref="F1282:F1299">
    <cfRule type="cellIs" dxfId="5923" priority="6819" operator="lessThan">
      <formula>0.7</formula>
    </cfRule>
    <cfRule type="cellIs" dxfId="5922" priority="6820" operator="between">
      <formula>0.7</formula>
      <formula>0.8</formula>
    </cfRule>
  </conditionalFormatting>
  <conditionalFormatting sqref="G1282:G1299">
    <cfRule type="cellIs" dxfId="5921" priority="6817" operator="lessThan">
      <formula>0.7</formula>
    </cfRule>
    <cfRule type="cellIs" dxfId="5920" priority="6818" operator="between">
      <formula>0.7</formula>
      <formula>0.8</formula>
    </cfRule>
  </conditionalFormatting>
  <conditionalFormatting sqref="F1145:F1162">
    <cfRule type="cellIs" dxfId="5919" priority="6815" operator="lessThan">
      <formula>0.7</formula>
    </cfRule>
    <cfRule type="cellIs" dxfId="5918" priority="6816" operator="between">
      <formula>0.7</formula>
      <formula>0.8</formula>
    </cfRule>
  </conditionalFormatting>
  <conditionalFormatting sqref="G1145:G1162">
    <cfRule type="cellIs" dxfId="5917" priority="6813" operator="lessThan">
      <formula>0.7</formula>
    </cfRule>
    <cfRule type="cellIs" dxfId="5916" priority="6814" operator="between">
      <formula>0.7</formula>
      <formula>0.8</formula>
    </cfRule>
  </conditionalFormatting>
  <conditionalFormatting sqref="F1258:F1275">
    <cfRule type="cellIs" dxfId="5915" priority="6811" operator="lessThan">
      <formula>0.7</formula>
    </cfRule>
    <cfRule type="cellIs" dxfId="5914" priority="6812" operator="between">
      <formula>0.7</formula>
      <formula>0.8</formula>
    </cfRule>
  </conditionalFormatting>
  <conditionalFormatting sqref="G1258:G1275">
    <cfRule type="cellIs" dxfId="5913" priority="6809" operator="lessThan">
      <formula>0.7</formula>
    </cfRule>
    <cfRule type="cellIs" dxfId="5912" priority="6810" operator="between">
      <formula>0.7</formula>
      <formula>0.8</formula>
    </cfRule>
  </conditionalFormatting>
  <conditionalFormatting sqref="F1235:F1252">
    <cfRule type="cellIs" dxfId="5911" priority="6807" operator="lessThan">
      <formula>0.7</formula>
    </cfRule>
    <cfRule type="cellIs" dxfId="5910" priority="6808" operator="between">
      <formula>0.7</formula>
      <formula>0.8</formula>
    </cfRule>
  </conditionalFormatting>
  <conditionalFormatting sqref="G1235:G1252">
    <cfRule type="cellIs" dxfId="5909" priority="6805" operator="lessThan">
      <formula>0.7</formula>
    </cfRule>
    <cfRule type="cellIs" dxfId="5908" priority="6806" operator="between">
      <formula>0.7</formula>
      <formula>0.8</formula>
    </cfRule>
  </conditionalFormatting>
  <conditionalFormatting sqref="F1213:F1230">
    <cfRule type="cellIs" dxfId="5907" priority="6803" operator="lessThan">
      <formula>0.7</formula>
    </cfRule>
    <cfRule type="cellIs" dxfId="5906" priority="6804" operator="between">
      <formula>0.7</formula>
      <formula>0.8</formula>
    </cfRule>
  </conditionalFormatting>
  <conditionalFormatting sqref="G1213:G1230">
    <cfRule type="cellIs" dxfId="5905" priority="6801" operator="lessThan">
      <formula>0.7</formula>
    </cfRule>
    <cfRule type="cellIs" dxfId="5904" priority="6802" operator="between">
      <formula>0.7</formula>
      <formula>0.8</formula>
    </cfRule>
  </conditionalFormatting>
  <conditionalFormatting sqref="F1190:F1207">
    <cfRule type="cellIs" dxfId="5903" priority="6799" operator="lessThan">
      <formula>0.7</formula>
    </cfRule>
    <cfRule type="cellIs" dxfId="5902" priority="6800" operator="between">
      <formula>0.7</formula>
      <formula>0.8</formula>
    </cfRule>
  </conditionalFormatting>
  <conditionalFormatting sqref="G1190:G1207">
    <cfRule type="cellIs" dxfId="5901" priority="6797" operator="lessThan">
      <formula>0.7</formula>
    </cfRule>
    <cfRule type="cellIs" dxfId="5900" priority="6798" operator="between">
      <formula>0.7</formula>
      <formula>0.8</formula>
    </cfRule>
  </conditionalFormatting>
  <conditionalFormatting sqref="F1281:F1298">
    <cfRule type="cellIs" dxfId="5899" priority="6795" operator="lessThan">
      <formula>0.7</formula>
    </cfRule>
    <cfRule type="cellIs" dxfId="5898" priority="6796" operator="between">
      <formula>0.7</formula>
      <formula>0.8</formula>
    </cfRule>
  </conditionalFormatting>
  <conditionalFormatting sqref="G1281:G1298">
    <cfRule type="cellIs" dxfId="5897" priority="6793" operator="lessThan">
      <formula>0.7</formula>
    </cfRule>
    <cfRule type="cellIs" dxfId="5896" priority="6794" operator="between">
      <formula>0.7</formula>
      <formula>0.8</formula>
    </cfRule>
  </conditionalFormatting>
  <conditionalFormatting sqref="F1305:F1322">
    <cfRule type="cellIs" dxfId="5895" priority="6791" operator="lessThan">
      <formula>0.7</formula>
    </cfRule>
    <cfRule type="cellIs" dxfId="5894" priority="6792" operator="between">
      <formula>0.7</formula>
      <formula>0.8</formula>
    </cfRule>
  </conditionalFormatting>
  <conditionalFormatting sqref="G1305:G1322">
    <cfRule type="cellIs" dxfId="5893" priority="6789" operator="lessThan">
      <formula>0.7</formula>
    </cfRule>
    <cfRule type="cellIs" dxfId="5892" priority="6790" operator="between">
      <formula>0.7</formula>
      <formula>0.8</formula>
    </cfRule>
  </conditionalFormatting>
  <conditionalFormatting sqref="F1168:F1185">
    <cfRule type="cellIs" dxfId="5891" priority="6787" operator="lessThan">
      <formula>0.7</formula>
    </cfRule>
    <cfRule type="cellIs" dxfId="5890" priority="6788" operator="between">
      <formula>0.7</formula>
      <formula>0.8</formula>
    </cfRule>
  </conditionalFormatting>
  <conditionalFormatting sqref="G1168:G1185">
    <cfRule type="cellIs" dxfId="5889" priority="6785" operator="lessThan">
      <formula>0.7</formula>
    </cfRule>
    <cfRule type="cellIs" dxfId="5888" priority="6786" operator="between">
      <formula>0.7</formula>
      <formula>0.8</formula>
    </cfRule>
  </conditionalFormatting>
  <conditionalFormatting sqref="F1145:F1162">
    <cfRule type="cellIs" dxfId="5887" priority="6783" operator="lessThan">
      <formula>0.7</formula>
    </cfRule>
    <cfRule type="cellIs" dxfId="5886" priority="6784" operator="between">
      <formula>0.7</formula>
      <formula>0.8</formula>
    </cfRule>
  </conditionalFormatting>
  <conditionalFormatting sqref="G1145:G1162">
    <cfRule type="cellIs" dxfId="5885" priority="6781" operator="lessThan">
      <formula>0.7</formula>
    </cfRule>
    <cfRule type="cellIs" dxfId="5884" priority="6782" operator="between">
      <formula>0.7</formula>
      <formula>0.8</formula>
    </cfRule>
  </conditionalFormatting>
  <conditionalFormatting sqref="F1328:F1345">
    <cfRule type="cellIs" dxfId="5883" priority="6779" operator="lessThan">
      <formula>0.7</formula>
    </cfRule>
    <cfRule type="cellIs" dxfId="5882" priority="6780" operator="between">
      <formula>0.7</formula>
      <formula>0.8</formula>
    </cfRule>
  </conditionalFormatting>
  <conditionalFormatting sqref="G1328:G1345">
    <cfRule type="cellIs" dxfId="5881" priority="6777" operator="lessThan">
      <formula>0.7</formula>
    </cfRule>
    <cfRule type="cellIs" dxfId="5880" priority="6778" operator="between">
      <formula>0.7</formula>
      <formula>0.8</formula>
    </cfRule>
  </conditionalFormatting>
  <conditionalFormatting sqref="F1122:F1139">
    <cfRule type="cellIs" dxfId="5879" priority="6771" operator="lessThan">
      <formula>0.7</formula>
    </cfRule>
    <cfRule type="cellIs" dxfId="5878" priority="6772" operator="between">
      <formula>0.7</formula>
      <formula>0.8</formula>
    </cfRule>
  </conditionalFormatting>
  <conditionalFormatting sqref="G1118:G1139">
    <cfRule type="cellIs" dxfId="5877" priority="6769" operator="lessThan">
      <formula>0.7</formula>
    </cfRule>
    <cfRule type="cellIs" dxfId="5876" priority="6770" operator="between">
      <formula>0.7</formula>
      <formula>0.8</formula>
    </cfRule>
  </conditionalFormatting>
  <conditionalFormatting sqref="F1258:F1275">
    <cfRule type="cellIs" dxfId="5875" priority="6767" operator="lessThan">
      <formula>0.7</formula>
    </cfRule>
    <cfRule type="cellIs" dxfId="5874" priority="6768" operator="between">
      <formula>0.7</formula>
      <formula>0.8</formula>
    </cfRule>
  </conditionalFormatting>
  <conditionalFormatting sqref="G1258:G1275">
    <cfRule type="cellIs" dxfId="5873" priority="6765" operator="lessThan">
      <formula>0.7</formula>
    </cfRule>
    <cfRule type="cellIs" dxfId="5872" priority="6766" operator="between">
      <formula>0.7</formula>
      <formula>0.8</formula>
    </cfRule>
  </conditionalFormatting>
  <conditionalFormatting sqref="F1118:F1139">
    <cfRule type="cellIs" dxfId="5871" priority="6775" operator="lessThan">
      <formula>0.7</formula>
    </cfRule>
    <cfRule type="cellIs" dxfId="5870" priority="6776" operator="between">
      <formula>0.7</formula>
      <formula>0.8</formula>
    </cfRule>
  </conditionalFormatting>
  <conditionalFormatting sqref="G1118:G1139">
    <cfRule type="cellIs" dxfId="5869" priority="6773" operator="lessThan">
      <formula>0.7</formula>
    </cfRule>
    <cfRule type="cellIs" dxfId="5868" priority="6774" operator="between">
      <formula>0.7</formula>
      <formula>0.8</formula>
    </cfRule>
  </conditionalFormatting>
  <conditionalFormatting sqref="F1235:F1252">
    <cfRule type="cellIs" dxfId="5867" priority="6763" operator="lessThan">
      <formula>0.7</formula>
    </cfRule>
    <cfRule type="cellIs" dxfId="5866" priority="6764" operator="between">
      <formula>0.7</formula>
      <formula>0.8</formula>
    </cfRule>
  </conditionalFormatting>
  <conditionalFormatting sqref="G1235:G1252">
    <cfRule type="cellIs" dxfId="5865" priority="6761" operator="lessThan">
      <formula>0.7</formula>
    </cfRule>
    <cfRule type="cellIs" dxfId="5864" priority="6762" operator="between">
      <formula>0.7</formula>
      <formula>0.8</formula>
    </cfRule>
  </conditionalFormatting>
  <conditionalFormatting sqref="F1213:F1230">
    <cfRule type="cellIs" dxfId="5863" priority="6759" operator="lessThan">
      <formula>0.7</formula>
    </cfRule>
    <cfRule type="cellIs" dxfId="5862" priority="6760" operator="between">
      <formula>0.7</formula>
      <formula>0.8</formula>
    </cfRule>
  </conditionalFormatting>
  <conditionalFormatting sqref="G1213:G1230">
    <cfRule type="cellIs" dxfId="5861" priority="6757" operator="lessThan">
      <formula>0.7</formula>
    </cfRule>
    <cfRule type="cellIs" dxfId="5860" priority="6758" operator="between">
      <formula>0.7</formula>
      <formula>0.8</formula>
    </cfRule>
  </conditionalFormatting>
  <conditionalFormatting sqref="F1190:F1207">
    <cfRule type="cellIs" dxfId="5859" priority="6755" operator="lessThan">
      <formula>0.7</formula>
    </cfRule>
    <cfRule type="cellIs" dxfId="5858" priority="6756" operator="between">
      <formula>0.7</formula>
      <formula>0.8</formula>
    </cfRule>
  </conditionalFormatting>
  <conditionalFormatting sqref="G1190:G1207">
    <cfRule type="cellIs" dxfId="5857" priority="6753" operator="lessThan">
      <formula>0.7</formula>
    </cfRule>
    <cfRule type="cellIs" dxfId="5856" priority="6754" operator="between">
      <formula>0.7</formula>
      <formula>0.8</formula>
    </cfRule>
  </conditionalFormatting>
  <conditionalFormatting sqref="F1281:F1298">
    <cfRule type="cellIs" dxfId="5855" priority="6751" operator="lessThan">
      <formula>0.7</formula>
    </cfRule>
    <cfRule type="cellIs" dxfId="5854" priority="6752" operator="between">
      <formula>0.7</formula>
      <formula>0.8</formula>
    </cfRule>
  </conditionalFormatting>
  <conditionalFormatting sqref="G1281:G1298">
    <cfRule type="cellIs" dxfId="5853" priority="6749" operator="lessThan">
      <formula>0.7</formula>
    </cfRule>
    <cfRule type="cellIs" dxfId="5852" priority="6750" operator="between">
      <formula>0.7</formula>
      <formula>0.8</formula>
    </cfRule>
  </conditionalFormatting>
  <conditionalFormatting sqref="F1305:F1322">
    <cfRule type="cellIs" dxfId="5851" priority="6747" operator="lessThan">
      <formula>0.7</formula>
    </cfRule>
    <cfRule type="cellIs" dxfId="5850" priority="6748" operator="between">
      <formula>0.7</formula>
      <formula>0.8</formula>
    </cfRule>
  </conditionalFormatting>
  <conditionalFormatting sqref="G1305:G1322">
    <cfRule type="cellIs" dxfId="5849" priority="6745" operator="lessThan">
      <formula>0.7</formula>
    </cfRule>
    <cfRule type="cellIs" dxfId="5848" priority="6746" operator="between">
      <formula>0.7</formula>
      <formula>0.8</formula>
    </cfRule>
  </conditionalFormatting>
  <conditionalFormatting sqref="F1168:F1185">
    <cfRule type="cellIs" dxfId="5847" priority="6743" operator="lessThan">
      <formula>0.7</formula>
    </cfRule>
    <cfRule type="cellIs" dxfId="5846" priority="6744" operator="between">
      <formula>0.7</formula>
      <formula>0.8</formula>
    </cfRule>
  </conditionalFormatting>
  <conditionalFormatting sqref="G1168:G1185">
    <cfRule type="cellIs" dxfId="5845" priority="6741" operator="lessThan">
      <formula>0.7</formula>
    </cfRule>
    <cfRule type="cellIs" dxfId="5844" priority="6742" operator="between">
      <formula>0.7</formula>
      <formula>0.8</formula>
    </cfRule>
  </conditionalFormatting>
  <conditionalFormatting sqref="F1281:F1298">
    <cfRule type="cellIs" dxfId="5843" priority="6739" operator="lessThan">
      <formula>0.7</formula>
    </cfRule>
    <cfRule type="cellIs" dxfId="5842" priority="6740" operator="between">
      <formula>0.7</formula>
      <formula>0.8</formula>
    </cfRule>
  </conditionalFormatting>
  <conditionalFormatting sqref="G1281:G1298">
    <cfRule type="cellIs" dxfId="5841" priority="6737" operator="lessThan">
      <formula>0.7</formula>
    </cfRule>
    <cfRule type="cellIs" dxfId="5840" priority="6738" operator="between">
      <formula>0.7</formula>
      <formula>0.8</formula>
    </cfRule>
  </conditionalFormatting>
  <conditionalFormatting sqref="F1258:F1275">
    <cfRule type="cellIs" dxfId="5839" priority="6735" operator="lessThan">
      <formula>0.7</formula>
    </cfRule>
    <cfRule type="cellIs" dxfId="5838" priority="6736" operator="between">
      <formula>0.7</formula>
      <formula>0.8</formula>
    </cfRule>
  </conditionalFormatting>
  <conditionalFormatting sqref="G1258:G1275">
    <cfRule type="cellIs" dxfId="5837" priority="6733" operator="lessThan">
      <formula>0.7</formula>
    </cfRule>
    <cfRule type="cellIs" dxfId="5836" priority="6734" operator="between">
      <formula>0.7</formula>
      <formula>0.8</formula>
    </cfRule>
  </conditionalFormatting>
  <conditionalFormatting sqref="F1236:F1253">
    <cfRule type="cellIs" dxfId="5835" priority="6731" operator="lessThan">
      <formula>0.7</formula>
    </cfRule>
    <cfRule type="cellIs" dxfId="5834" priority="6732" operator="between">
      <formula>0.7</formula>
      <formula>0.8</formula>
    </cfRule>
  </conditionalFormatting>
  <conditionalFormatting sqref="G1236:G1253">
    <cfRule type="cellIs" dxfId="5833" priority="6729" operator="lessThan">
      <formula>0.7</formula>
    </cfRule>
    <cfRule type="cellIs" dxfId="5832" priority="6730" operator="between">
      <formula>0.7</formula>
      <formula>0.8</formula>
    </cfRule>
  </conditionalFormatting>
  <conditionalFormatting sqref="F1213:F1230">
    <cfRule type="cellIs" dxfId="5831" priority="6727" operator="lessThan">
      <formula>0.7</formula>
    </cfRule>
    <cfRule type="cellIs" dxfId="5830" priority="6728" operator="between">
      <formula>0.7</formula>
      <formula>0.8</formula>
    </cfRule>
  </conditionalFormatting>
  <conditionalFormatting sqref="G1213:G1230">
    <cfRule type="cellIs" dxfId="5829" priority="6725" operator="lessThan">
      <formula>0.7</formula>
    </cfRule>
    <cfRule type="cellIs" dxfId="5828" priority="6726" operator="between">
      <formula>0.7</formula>
      <formula>0.8</formula>
    </cfRule>
  </conditionalFormatting>
  <conditionalFormatting sqref="F1304:F1321">
    <cfRule type="cellIs" dxfId="5827" priority="6723" operator="lessThan">
      <formula>0.7</formula>
    </cfRule>
    <cfRule type="cellIs" dxfId="5826" priority="6724" operator="between">
      <formula>0.7</formula>
      <formula>0.8</formula>
    </cfRule>
  </conditionalFormatting>
  <conditionalFormatting sqref="G1304:G1321">
    <cfRule type="cellIs" dxfId="5825" priority="6721" operator="lessThan">
      <formula>0.7</formula>
    </cfRule>
    <cfRule type="cellIs" dxfId="5824" priority="6722" operator="between">
      <formula>0.7</formula>
      <formula>0.8</formula>
    </cfRule>
  </conditionalFormatting>
  <conditionalFormatting sqref="F1328:F1345">
    <cfRule type="cellIs" dxfId="5823" priority="6719" operator="lessThan">
      <formula>0.7</formula>
    </cfRule>
    <cfRule type="cellIs" dxfId="5822" priority="6720" operator="between">
      <formula>0.7</formula>
      <formula>0.8</formula>
    </cfRule>
  </conditionalFormatting>
  <conditionalFormatting sqref="G1328:G1345">
    <cfRule type="cellIs" dxfId="5821" priority="6717" operator="lessThan">
      <formula>0.7</formula>
    </cfRule>
    <cfRule type="cellIs" dxfId="5820" priority="6718" operator="between">
      <formula>0.7</formula>
      <formula>0.8</formula>
    </cfRule>
  </conditionalFormatting>
  <conditionalFormatting sqref="F1191:F1208">
    <cfRule type="cellIs" dxfId="5819" priority="6715" operator="lessThan">
      <formula>0.7</formula>
    </cfRule>
    <cfRule type="cellIs" dxfId="5818" priority="6716" operator="between">
      <formula>0.7</formula>
      <formula>0.8</formula>
    </cfRule>
  </conditionalFormatting>
  <conditionalFormatting sqref="G1191:G1208">
    <cfRule type="cellIs" dxfId="5817" priority="6713" operator="lessThan">
      <formula>0.7</formula>
    </cfRule>
    <cfRule type="cellIs" dxfId="5816" priority="6714" operator="between">
      <formula>0.7</formula>
      <formula>0.8</formula>
    </cfRule>
  </conditionalFormatting>
  <conditionalFormatting sqref="F1168:F1185">
    <cfRule type="cellIs" dxfId="5815" priority="6711" operator="lessThan">
      <formula>0.7</formula>
    </cfRule>
    <cfRule type="cellIs" dxfId="5814" priority="6712" operator="between">
      <formula>0.7</formula>
      <formula>0.8</formula>
    </cfRule>
  </conditionalFormatting>
  <conditionalFormatting sqref="G1168:G1185">
    <cfRule type="cellIs" dxfId="5813" priority="6709" operator="lessThan">
      <formula>0.7</formula>
    </cfRule>
    <cfRule type="cellIs" dxfId="5812" priority="6710" operator="between">
      <formula>0.7</formula>
      <formula>0.8</formula>
    </cfRule>
  </conditionalFormatting>
  <conditionalFormatting sqref="F1351:F1368">
    <cfRule type="cellIs" dxfId="5811" priority="6707" operator="lessThan">
      <formula>0.7</formula>
    </cfRule>
    <cfRule type="cellIs" dxfId="5810" priority="6708" operator="between">
      <formula>0.7</formula>
      <formula>0.8</formula>
    </cfRule>
  </conditionalFormatting>
  <conditionalFormatting sqref="G1351:G1368">
    <cfRule type="cellIs" dxfId="5809" priority="6705" operator="lessThan">
      <formula>0.7</formula>
    </cfRule>
    <cfRule type="cellIs" dxfId="5808" priority="6706" operator="between">
      <formula>0.7</formula>
      <formula>0.8</formula>
    </cfRule>
  </conditionalFormatting>
  <conditionalFormatting sqref="F1145:F1162">
    <cfRule type="cellIs" dxfId="5807" priority="6703" operator="lessThan">
      <formula>0.7</formula>
    </cfRule>
    <cfRule type="cellIs" dxfId="5806" priority="6704" operator="between">
      <formula>0.7</formula>
      <formula>0.8</formula>
    </cfRule>
  </conditionalFormatting>
  <conditionalFormatting sqref="G1145:G1162">
    <cfRule type="cellIs" dxfId="5805" priority="6701" operator="lessThan">
      <formula>0.7</formula>
    </cfRule>
    <cfRule type="cellIs" dxfId="5804" priority="6702" operator="between">
      <formula>0.7</formula>
      <formula>0.8</formula>
    </cfRule>
  </conditionalFormatting>
  <conditionalFormatting sqref="F1145:F1162">
    <cfRule type="cellIs" dxfId="5803" priority="6699" operator="lessThan">
      <formula>0.7</formula>
    </cfRule>
    <cfRule type="cellIs" dxfId="5802" priority="6700" operator="between">
      <formula>0.7</formula>
      <formula>0.8</formula>
    </cfRule>
  </conditionalFormatting>
  <conditionalFormatting sqref="G1145:G1162">
    <cfRule type="cellIs" dxfId="5801" priority="6697" operator="lessThan">
      <formula>0.7</formula>
    </cfRule>
    <cfRule type="cellIs" dxfId="5800" priority="6698" operator="between">
      <formula>0.7</formula>
      <formula>0.8</formula>
    </cfRule>
  </conditionalFormatting>
  <conditionalFormatting sqref="F1374:F1391">
    <cfRule type="cellIs" dxfId="5799" priority="6691" operator="lessThan">
      <formula>0.7</formula>
    </cfRule>
    <cfRule type="cellIs" dxfId="5798" priority="6692" operator="between">
      <formula>0.7</formula>
      <formula>0.8</formula>
    </cfRule>
  </conditionalFormatting>
  <conditionalFormatting sqref="G1374:G1391">
    <cfRule type="cellIs" dxfId="5797" priority="6689" operator="lessThan">
      <formula>0.7</formula>
    </cfRule>
    <cfRule type="cellIs" dxfId="5796" priority="6690" operator="between">
      <formula>0.7</formula>
      <formula>0.8</formula>
    </cfRule>
  </conditionalFormatting>
  <conditionalFormatting sqref="F1374:F1391">
    <cfRule type="cellIs" dxfId="5795" priority="6695" operator="lessThan">
      <formula>0.7</formula>
    </cfRule>
    <cfRule type="cellIs" dxfId="5794" priority="6696" operator="between">
      <formula>0.7</formula>
      <formula>0.8</formula>
    </cfRule>
  </conditionalFormatting>
  <conditionalFormatting sqref="G1374:G1391">
    <cfRule type="cellIs" dxfId="5793" priority="6693" operator="lessThan">
      <formula>0.7</formula>
    </cfRule>
    <cfRule type="cellIs" dxfId="5792" priority="6694" operator="between">
      <formula>0.7</formula>
      <formula>0.8</formula>
    </cfRule>
  </conditionalFormatting>
  <conditionalFormatting sqref="F1098:F1115">
    <cfRule type="cellIs" dxfId="5791" priority="6683" operator="lessThan">
      <formula>0.7</formula>
    </cfRule>
    <cfRule type="cellIs" dxfId="5790" priority="6684" operator="between">
      <formula>0.7</formula>
      <formula>0.8</formula>
    </cfRule>
  </conditionalFormatting>
  <conditionalFormatting sqref="G1095:G1115">
    <cfRule type="cellIs" dxfId="5789" priority="6681" operator="lessThan">
      <formula>0.7</formula>
    </cfRule>
    <cfRule type="cellIs" dxfId="5788" priority="6682" operator="between">
      <formula>0.7</formula>
      <formula>0.8</formula>
    </cfRule>
  </conditionalFormatting>
  <conditionalFormatting sqref="F1095:F1115">
    <cfRule type="cellIs" dxfId="5787" priority="6687" operator="lessThan">
      <formula>0.7</formula>
    </cfRule>
    <cfRule type="cellIs" dxfId="5786" priority="6688" operator="between">
      <formula>0.7</formula>
      <formula>0.8</formula>
    </cfRule>
  </conditionalFormatting>
  <conditionalFormatting sqref="G1095:G1115">
    <cfRule type="cellIs" dxfId="5785" priority="6685" operator="lessThan">
      <formula>0.7</formula>
    </cfRule>
    <cfRule type="cellIs" dxfId="5784" priority="6686" operator="between">
      <formula>0.7</formula>
      <formula>0.8</formula>
    </cfRule>
  </conditionalFormatting>
  <conditionalFormatting sqref="G1073:G1093">
    <cfRule type="cellIs" dxfId="5783" priority="6673" operator="lessThan">
      <formula>0.7</formula>
    </cfRule>
    <cfRule type="cellIs" dxfId="5782" priority="6674" operator="between">
      <formula>0.7</formula>
      <formula>0.8</formula>
    </cfRule>
  </conditionalFormatting>
  <conditionalFormatting sqref="F1076:F1093">
    <cfRule type="cellIs" dxfId="5781" priority="6675" operator="lessThan">
      <formula>0.7</formula>
    </cfRule>
    <cfRule type="cellIs" dxfId="5780" priority="6676" operator="between">
      <formula>0.7</formula>
      <formula>0.8</formula>
    </cfRule>
  </conditionalFormatting>
  <conditionalFormatting sqref="F1073:F1093">
    <cfRule type="cellIs" dxfId="5779" priority="6679" operator="lessThan">
      <formula>0.7</formula>
    </cfRule>
    <cfRule type="cellIs" dxfId="5778" priority="6680" operator="between">
      <formula>0.7</formula>
      <formula>0.8</formula>
    </cfRule>
  </conditionalFormatting>
  <conditionalFormatting sqref="G1073:G1093">
    <cfRule type="cellIs" dxfId="5777" priority="6677" operator="lessThan">
      <formula>0.7</formula>
    </cfRule>
    <cfRule type="cellIs" dxfId="5776" priority="6678" operator="between">
      <formula>0.7</formula>
      <formula>0.8</formula>
    </cfRule>
  </conditionalFormatting>
  <conditionalFormatting sqref="G1051:G1071">
    <cfRule type="cellIs" dxfId="5775" priority="6665" operator="lessThan">
      <formula>0.7</formula>
    </cfRule>
    <cfRule type="cellIs" dxfId="5774" priority="6666" operator="between">
      <formula>0.7</formula>
      <formula>0.8</formula>
    </cfRule>
  </conditionalFormatting>
  <conditionalFormatting sqref="F1054:F1071">
    <cfRule type="cellIs" dxfId="5773" priority="6667" operator="lessThan">
      <formula>0.7</formula>
    </cfRule>
    <cfRule type="cellIs" dxfId="5772" priority="6668" operator="between">
      <formula>0.7</formula>
      <formula>0.8</formula>
    </cfRule>
  </conditionalFormatting>
  <conditionalFormatting sqref="F1051:F1071">
    <cfRule type="cellIs" dxfId="5771" priority="6671" operator="lessThan">
      <formula>0.7</formula>
    </cfRule>
    <cfRule type="cellIs" dxfId="5770" priority="6672" operator="between">
      <formula>0.7</formula>
      <formula>0.8</formula>
    </cfRule>
  </conditionalFormatting>
  <conditionalFormatting sqref="G1051:G1071">
    <cfRule type="cellIs" dxfId="5769" priority="6669" operator="lessThan">
      <formula>0.7</formula>
    </cfRule>
    <cfRule type="cellIs" dxfId="5768" priority="6670" operator="between">
      <formula>0.7</formula>
      <formula>0.8</formula>
    </cfRule>
  </conditionalFormatting>
  <conditionalFormatting sqref="G1028:G1048">
    <cfRule type="cellIs" dxfId="5767" priority="6657" operator="lessThan">
      <formula>0.7</formula>
    </cfRule>
    <cfRule type="cellIs" dxfId="5766" priority="6658" operator="between">
      <formula>0.7</formula>
      <formula>0.8</formula>
    </cfRule>
  </conditionalFormatting>
  <conditionalFormatting sqref="F1031:F1048">
    <cfRule type="cellIs" dxfId="5765" priority="6659" operator="lessThan">
      <formula>0.7</formula>
    </cfRule>
    <cfRule type="cellIs" dxfId="5764" priority="6660" operator="between">
      <formula>0.7</formula>
      <formula>0.8</formula>
    </cfRule>
  </conditionalFormatting>
  <conditionalFormatting sqref="F1028:F1048">
    <cfRule type="cellIs" dxfId="5763" priority="6663" operator="lessThan">
      <formula>0.7</formula>
    </cfRule>
    <cfRule type="cellIs" dxfId="5762" priority="6664" operator="between">
      <formula>0.7</formula>
      <formula>0.8</formula>
    </cfRule>
  </conditionalFormatting>
  <conditionalFormatting sqref="G1028:G1048">
    <cfRule type="cellIs" dxfId="5761" priority="6661" operator="lessThan">
      <formula>0.7</formula>
    </cfRule>
    <cfRule type="cellIs" dxfId="5760" priority="6662" operator="between">
      <formula>0.7</formula>
      <formula>0.8</formula>
    </cfRule>
  </conditionalFormatting>
  <conditionalFormatting sqref="G1394:G1414">
    <cfRule type="cellIs" dxfId="5759" priority="6649" operator="lessThan">
      <formula>0.7</formula>
    </cfRule>
    <cfRule type="cellIs" dxfId="5758" priority="6650" operator="between">
      <formula>0.7</formula>
      <formula>0.8</formula>
    </cfRule>
  </conditionalFormatting>
  <conditionalFormatting sqref="F1397:F1414">
    <cfRule type="cellIs" dxfId="5757" priority="6651" operator="lessThan">
      <formula>0.7</formula>
    </cfRule>
    <cfRule type="cellIs" dxfId="5756" priority="6652" operator="between">
      <formula>0.7</formula>
      <formula>0.8</formula>
    </cfRule>
  </conditionalFormatting>
  <conditionalFormatting sqref="F1394:F1414">
    <cfRule type="cellIs" dxfId="5755" priority="6655" operator="lessThan">
      <formula>0.7</formula>
    </cfRule>
    <cfRule type="cellIs" dxfId="5754" priority="6656" operator="between">
      <formula>0.7</formula>
      <formula>0.8</formula>
    </cfRule>
  </conditionalFormatting>
  <conditionalFormatting sqref="G1394:G1414">
    <cfRule type="cellIs" dxfId="5753" priority="6653" operator="lessThan">
      <formula>0.7</formula>
    </cfRule>
    <cfRule type="cellIs" dxfId="5752" priority="6654" operator="between">
      <formula>0.7</formula>
      <formula>0.8</formula>
    </cfRule>
  </conditionalFormatting>
  <conditionalFormatting sqref="G1009:G1026">
    <cfRule type="cellIs" dxfId="5751" priority="6645" operator="lessThan">
      <formula>0.7</formula>
    </cfRule>
    <cfRule type="cellIs" dxfId="5750" priority="6646" operator="between">
      <formula>0.7</formula>
      <formula>0.8</formula>
    </cfRule>
  </conditionalFormatting>
  <conditionalFormatting sqref="G1009:G1026">
    <cfRule type="cellIs" dxfId="5749" priority="6647" operator="lessThan">
      <formula>0.7</formula>
    </cfRule>
    <cfRule type="cellIs" dxfId="5748" priority="6648" operator="between">
      <formula>0.7</formula>
      <formula>0.8</formula>
    </cfRule>
  </conditionalFormatting>
  <conditionalFormatting sqref="F1420:F1437">
    <cfRule type="cellIs" dxfId="5747" priority="6639" operator="lessThan">
      <formula>0.7</formula>
    </cfRule>
    <cfRule type="cellIs" dxfId="5746" priority="6640" operator="between">
      <formula>0.7</formula>
      <formula>0.8</formula>
    </cfRule>
  </conditionalFormatting>
  <conditionalFormatting sqref="G1420:G1437">
    <cfRule type="cellIs" dxfId="5745" priority="6637" operator="lessThan">
      <formula>0.7</formula>
    </cfRule>
    <cfRule type="cellIs" dxfId="5744" priority="6638" operator="between">
      <formula>0.7</formula>
      <formula>0.8</formula>
    </cfRule>
  </conditionalFormatting>
  <conditionalFormatting sqref="F1420:F1437">
    <cfRule type="cellIs" dxfId="5743" priority="6643" operator="lessThan">
      <formula>0.7</formula>
    </cfRule>
    <cfRule type="cellIs" dxfId="5742" priority="6644" operator="between">
      <formula>0.7</formula>
      <formula>0.8</formula>
    </cfRule>
  </conditionalFormatting>
  <conditionalFormatting sqref="G1420:G1437">
    <cfRule type="cellIs" dxfId="5741" priority="6641" operator="lessThan">
      <formula>0.7</formula>
    </cfRule>
    <cfRule type="cellIs" dxfId="5740" priority="6642" operator="between">
      <formula>0.7</formula>
      <formula>0.8</formula>
    </cfRule>
  </conditionalFormatting>
  <conditionalFormatting sqref="F1009:F1026">
    <cfRule type="cellIs" dxfId="5739" priority="6633" operator="lessThan">
      <formula>0.7</formula>
    </cfRule>
    <cfRule type="cellIs" dxfId="5738" priority="6634" operator="between">
      <formula>0.7</formula>
      <formula>0.8</formula>
    </cfRule>
  </conditionalFormatting>
  <conditionalFormatting sqref="F1009:F1026">
    <cfRule type="cellIs" dxfId="5737" priority="6635" operator="lessThan">
      <formula>0.7</formula>
    </cfRule>
    <cfRule type="cellIs" dxfId="5736" priority="6636" operator="between">
      <formula>0.7</formula>
      <formula>0.8</formula>
    </cfRule>
  </conditionalFormatting>
  <conditionalFormatting sqref="G987:G1004">
    <cfRule type="cellIs" dxfId="5735" priority="6629" operator="lessThan">
      <formula>0.7</formula>
    </cfRule>
    <cfRule type="cellIs" dxfId="5734" priority="6630" operator="between">
      <formula>0.7</formula>
      <formula>0.8</formula>
    </cfRule>
  </conditionalFormatting>
  <conditionalFormatting sqref="G987:G1004">
    <cfRule type="cellIs" dxfId="5733" priority="6631" operator="lessThan">
      <formula>0.7</formula>
    </cfRule>
    <cfRule type="cellIs" dxfId="5732" priority="6632" operator="between">
      <formula>0.7</formula>
      <formula>0.8</formula>
    </cfRule>
  </conditionalFormatting>
  <conditionalFormatting sqref="F987:F1004">
    <cfRule type="cellIs" dxfId="5731" priority="6625" operator="lessThan">
      <formula>0.7</formula>
    </cfRule>
    <cfRule type="cellIs" dxfId="5730" priority="6626" operator="between">
      <formula>0.7</formula>
      <formula>0.8</formula>
    </cfRule>
  </conditionalFormatting>
  <conditionalFormatting sqref="F987:F1004">
    <cfRule type="cellIs" dxfId="5729" priority="6627" operator="lessThan">
      <formula>0.7</formula>
    </cfRule>
    <cfRule type="cellIs" dxfId="5728" priority="6628" operator="between">
      <formula>0.7</formula>
      <formula>0.8</formula>
    </cfRule>
  </conditionalFormatting>
  <conditionalFormatting sqref="G965:G980">
    <cfRule type="cellIs" dxfId="5727" priority="6621" operator="lessThan">
      <formula>0.7</formula>
    </cfRule>
    <cfRule type="cellIs" dxfId="5726" priority="6622" operator="between">
      <formula>0.7</formula>
      <formula>0.8</formula>
    </cfRule>
  </conditionalFormatting>
  <conditionalFormatting sqref="G965:G980">
    <cfRule type="cellIs" dxfId="5725" priority="6623" operator="lessThan">
      <formula>0.7</formula>
    </cfRule>
    <cfRule type="cellIs" dxfId="5724" priority="6624" operator="between">
      <formula>0.7</formula>
      <formula>0.8</formula>
    </cfRule>
  </conditionalFormatting>
  <conditionalFormatting sqref="F965:F980">
    <cfRule type="cellIs" dxfId="5723" priority="6617" operator="lessThan">
      <formula>0.7</formula>
    </cfRule>
    <cfRule type="cellIs" dxfId="5722" priority="6618" operator="between">
      <formula>0.7</formula>
      <formula>0.8</formula>
    </cfRule>
  </conditionalFormatting>
  <conditionalFormatting sqref="F965:F980">
    <cfRule type="cellIs" dxfId="5721" priority="6619" operator="lessThan">
      <formula>0.7</formula>
    </cfRule>
    <cfRule type="cellIs" dxfId="5720" priority="6620" operator="between">
      <formula>0.7</formula>
      <formula>0.8</formula>
    </cfRule>
  </conditionalFormatting>
  <conditionalFormatting sqref="G981:G982">
    <cfRule type="cellIs" dxfId="5719" priority="6613" operator="lessThan">
      <formula>0.7</formula>
    </cfRule>
    <cfRule type="cellIs" dxfId="5718" priority="6614" operator="between">
      <formula>0.7</formula>
      <formula>0.8</formula>
    </cfRule>
  </conditionalFormatting>
  <conditionalFormatting sqref="G981:G982">
    <cfRule type="cellIs" dxfId="5717" priority="6615" operator="lessThan">
      <formula>0.7</formula>
    </cfRule>
    <cfRule type="cellIs" dxfId="5716" priority="6616" operator="between">
      <formula>0.7</formula>
      <formula>0.8</formula>
    </cfRule>
  </conditionalFormatting>
  <conditionalFormatting sqref="F981:F982">
    <cfRule type="cellIs" dxfId="5715" priority="6609" operator="lessThan">
      <formula>0.7</formula>
    </cfRule>
    <cfRule type="cellIs" dxfId="5714" priority="6610" operator="between">
      <formula>0.7</formula>
      <formula>0.8</formula>
    </cfRule>
  </conditionalFormatting>
  <conditionalFormatting sqref="F981:F982">
    <cfRule type="cellIs" dxfId="5713" priority="6611" operator="lessThan">
      <formula>0.7</formula>
    </cfRule>
    <cfRule type="cellIs" dxfId="5712" priority="6612" operator="between">
      <formula>0.7</formula>
      <formula>0.8</formula>
    </cfRule>
  </conditionalFormatting>
  <conditionalFormatting sqref="G937:G954">
    <cfRule type="cellIs" dxfId="5711" priority="6605" operator="lessThan">
      <formula>0.7</formula>
    </cfRule>
    <cfRule type="cellIs" dxfId="5710" priority="6606" operator="between">
      <formula>0.7</formula>
      <formula>0.8</formula>
    </cfRule>
  </conditionalFormatting>
  <conditionalFormatting sqref="G937:G954">
    <cfRule type="cellIs" dxfId="5709" priority="6607" operator="lessThan">
      <formula>0.7</formula>
    </cfRule>
    <cfRule type="cellIs" dxfId="5708" priority="6608" operator="between">
      <formula>0.7</formula>
      <formula>0.8</formula>
    </cfRule>
  </conditionalFormatting>
  <conditionalFormatting sqref="F937:F954">
    <cfRule type="cellIs" dxfId="5707" priority="6601" operator="lessThan">
      <formula>0.7</formula>
    </cfRule>
    <cfRule type="cellIs" dxfId="5706" priority="6602" operator="between">
      <formula>0.7</formula>
      <formula>0.8</formula>
    </cfRule>
  </conditionalFormatting>
  <conditionalFormatting sqref="F937:F954">
    <cfRule type="cellIs" dxfId="5705" priority="6603" operator="lessThan">
      <formula>0.7</formula>
    </cfRule>
    <cfRule type="cellIs" dxfId="5704" priority="6604" operator="between">
      <formula>0.7</formula>
      <formula>0.8</formula>
    </cfRule>
  </conditionalFormatting>
  <conditionalFormatting sqref="G914:G931">
    <cfRule type="cellIs" dxfId="5703" priority="6597" operator="lessThan">
      <formula>0.7</formula>
    </cfRule>
    <cfRule type="cellIs" dxfId="5702" priority="6598" operator="between">
      <formula>0.7</formula>
      <formula>0.8</formula>
    </cfRule>
  </conditionalFormatting>
  <conditionalFormatting sqref="G914:G931">
    <cfRule type="cellIs" dxfId="5701" priority="6599" operator="lessThan">
      <formula>0.7</formula>
    </cfRule>
    <cfRule type="cellIs" dxfId="5700" priority="6600" operator="between">
      <formula>0.7</formula>
      <formula>0.8</formula>
    </cfRule>
  </conditionalFormatting>
  <conditionalFormatting sqref="F914:F931">
    <cfRule type="cellIs" dxfId="5699" priority="6593" operator="lessThan">
      <formula>0.7</formula>
    </cfRule>
    <cfRule type="cellIs" dxfId="5698" priority="6594" operator="between">
      <formula>0.7</formula>
      <formula>0.8</formula>
    </cfRule>
  </conditionalFormatting>
  <conditionalFormatting sqref="F914:F931">
    <cfRule type="cellIs" dxfId="5697" priority="6595" operator="lessThan">
      <formula>0.7</formula>
    </cfRule>
    <cfRule type="cellIs" dxfId="5696" priority="6596" operator="between">
      <formula>0.7</formula>
      <formula>0.8</formula>
    </cfRule>
  </conditionalFormatting>
  <conditionalFormatting sqref="G891:G908">
    <cfRule type="cellIs" dxfId="5695" priority="6589" operator="lessThan">
      <formula>0.7</formula>
    </cfRule>
    <cfRule type="cellIs" dxfId="5694" priority="6590" operator="between">
      <formula>0.7</formula>
      <formula>0.8</formula>
    </cfRule>
  </conditionalFormatting>
  <conditionalFormatting sqref="G891:G908">
    <cfRule type="cellIs" dxfId="5693" priority="6591" operator="lessThan">
      <formula>0.7</formula>
    </cfRule>
    <cfRule type="cellIs" dxfId="5692" priority="6592" operator="between">
      <formula>0.7</formula>
      <formula>0.8</formula>
    </cfRule>
  </conditionalFormatting>
  <conditionalFormatting sqref="F891:F908">
    <cfRule type="cellIs" dxfId="5691" priority="6585" operator="lessThan">
      <formula>0.7</formula>
    </cfRule>
    <cfRule type="cellIs" dxfId="5690" priority="6586" operator="between">
      <formula>0.7</formula>
      <formula>0.8</formula>
    </cfRule>
  </conditionalFormatting>
  <conditionalFormatting sqref="F891:F908">
    <cfRule type="cellIs" dxfId="5689" priority="6587" operator="lessThan">
      <formula>0.7</formula>
    </cfRule>
    <cfRule type="cellIs" dxfId="5688" priority="6588" operator="between">
      <formula>0.7</formula>
      <formula>0.8</formula>
    </cfRule>
  </conditionalFormatting>
  <conditionalFormatting sqref="AL868:AL885">
    <cfRule type="cellIs" dxfId="5687" priority="6581" operator="lessThan">
      <formula>0.7</formula>
    </cfRule>
    <cfRule type="cellIs" dxfId="5686" priority="6582" operator="between">
      <formula>0.7</formula>
      <formula>0.8</formula>
    </cfRule>
  </conditionalFormatting>
  <conditionalFormatting sqref="AL868:AL885">
    <cfRule type="cellIs" dxfId="5685" priority="6583" operator="lessThan">
      <formula>0.7</formula>
    </cfRule>
    <cfRule type="cellIs" dxfId="5684" priority="6584" operator="between">
      <formula>0.7</formula>
      <formula>0.8</formula>
    </cfRule>
  </conditionalFormatting>
  <conditionalFormatting sqref="AK868:AK885">
    <cfRule type="cellIs" dxfId="5683" priority="6577" operator="lessThan">
      <formula>0.7</formula>
    </cfRule>
    <cfRule type="cellIs" dxfId="5682" priority="6578" operator="between">
      <formula>0.7</formula>
      <formula>0.8</formula>
    </cfRule>
  </conditionalFormatting>
  <conditionalFormatting sqref="AK868:AK885">
    <cfRule type="cellIs" dxfId="5681" priority="6579" operator="lessThan">
      <formula>0.7</formula>
    </cfRule>
    <cfRule type="cellIs" dxfId="5680" priority="6580" operator="between">
      <formula>0.7</formula>
      <formula>0.8</formula>
    </cfRule>
  </conditionalFormatting>
  <conditionalFormatting sqref="AL868:AL885">
    <cfRule type="cellIs" dxfId="5679" priority="6573" operator="lessThan">
      <formula>0.7</formula>
    </cfRule>
    <cfRule type="cellIs" dxfId="5678" priority="6574" operator="between">
      <formula>0.7</formula>
      <formula>0.8</formula>
    </cfRule>
  </conditionalFormatting>
  <conditionalFormatting sqref="AL868:AL885">
    <cfRule type="cellIs" dxfId="5677" priority="6575" operator="lessThan">
      <formula>0.7</formula>
    </cfRule>
    <cfRule type="cellIs" dxfId="5676" priority="6576" operator="between">
      <formula>0.7</formula>
      <formula>0.8</formula>
    </cfRule>
  </conditionalFormatting>
  <conditionalFormatting sqref="AK868:AK885">
    <cfRule type="cellIs" dxfId="5675" priority="6569" operator="lessThan">
      <formula>0.7</formula>
    </cfRule>
    <cfRule type="cellIs" dxfId="5674" priority="6570" operator="between">
      <formula>0.7</formula>
      <formula>0.8</formula>
    </cfRule>
  </conditionalFormatting>
  <conditionalFormatting sqref="AK868:AK885">
    <cfRule type="cellIs" dxfId="5673" priority="6571" operator="lessThan">
      <formula>0.7</formula>
    </cfRule>
    <cfRule type="cellIs" dxfId="5672" priority="6572" operator="between">
      <formula>0.7</formula>
      <formula>0.8</formula>
    </cfRule>
  </conditionalFormatting>
  <conditionalFormatting sqref="G846:G863">
    <cfRule type="cellIs" dxfId="5671" priority="6565" operator="lessThan">
      <formula>0.7</formula>
    </cfRule>
    <cfRule type="cellIs" dxfId="5670" priority="6566" operator="between">
      <formula>0.7</formula>
      <formula>0.8</formula>
    </cfRule>
  </conditionalFormatting>
  <conditionalFormatting sqref="G846:G863">
    <cfRule type="cellIs" dxfId="5669" priority="6567" operator="lessThan">
      <formula>0.7</formula>
    </cfRule>
    <cfRule type="cellIs" dxfId="5668" priority="6568" operator="between">
      <formula>0.7</formula>
      <formula>0.8</formula>
    </cfRule>
  </conditionalFormatting>
  <conditionalFormatting sqref="F846:F863">
    <cfRule type="cellIs" dxfId="5667" priority="6561" operator="lessThan">
      <formula>0.7</formula>
    </cfRule>
    <cfRule type="cellIs" dxfId="5666" priority="6562" operator="between">
      <formula>0.7</formula>
      <formula>0.8</formula>
    </cfRule>
  </conditionalFormatting>
  <conditionalFormatting sqref="F846:F863">
    <cfRule type="cellIs" dxfId="5665" priority="6563" operator="lessThan">
      <formula>0.7</formula>
    </cfRule>
    <cfRule type="cellIs" dxfId="5664" priority="6564" operator="between">
      <formula>0.7</formula>
      <formula>0.8</formula>
    </cfRule>
  </conditionalFormatting>
  <conditionalFormatting sqref="AL846:AL863">
    <cfRule type="cellIs" dxfId="5663" priority="6557" operator="lessThan">
      <formula>0.7</formula>
    </cfRule>
    <cfRule type="cellIs" dxfId="5662" priority="6558" operator="between">
      <formula>0.7</formula>
      <formula>0.8</formula>
    </cfRule>
  </conditionalFormatting>
  <conditionalFormatting sqref="AL846:AL863">
    <cfRule type="cellIs" dxfId="5661" priority="6559" operator="lessThan">
      <formula>0.7</formula>
    </cfRule>
    <cfRule type="cellIs" dxfId="5660" priority="6560" operator="between">
      <formula>0.7</formula>
      <formula>0.8</formula>
    </cfRule>
  </conditionalFormatting>
  <conditionalFormatting sqref="AK846:AK863">
    <cfRule type="cellIs" dxfId="5659" priority="6553" operator="lessThan">
      <formula>0.7</formula>
    </cfRule>
    <cfRule type="cellIs" dxfId="5658" priority="6554" operator="between">
      <formula>0.7</formula>
      <formula>0.8</formula>
    </cfRule>
  </conditionalFormatting>
  <conditionalFormatting sqref="AK846:AK863">
    <cfRule type="cellIs" dxfId="5657" priority="6555" operator="lessThan">
      <formula>0.7</formula>
    </cfRule>
    <cfRule type="cellIs" dxfId="5656" priority="6556" operator="between">
      <formula>0.7</formula>
      <formula>0.8</formula>
    </cfRule>
  </conditionalFormatting>
  <conditionalFormatting sqref="G823:G840">
    <cfRule type="cellIs" dxfId="5655" priority="6549" operator="lessThan">
      <formula>0.7</formula>
    </cfRule>
    <cfRule type="cellIs" dxfId="5654" priority="6550" operator="between">
      <formula>0.7</formula>
      <formula>0.8</formula>
    </cfRule>
  </conditionalFormatting>
  <conditionalFormatting sqref="G823:G840">
    <cfRule type="cellIs" dxfId="5653" priority="6551" operator="lessThan">
      <formula>0.7</formula>
    </cfRule>
    <cfRule type="cellIs" dxfId="5652" priority="6552" operator="between">
      <formula>0.7</formula>
      <formula>0.8</formula>
    </cfRule>
  </conditionalFormatting>
  <conditionalFormatting sqref="F823:F840">
    <cfRule type="cellIs" dxfId="5651" priority="6545" operator="lessThan">
      <formula>0.7</formula>
    </cfRule>
    <cfRule type="cellIs" dxfId="5650" priority="6546" operator="between">
      <formula>0.7</formula>
      <formula>0.8</formula>
    </cfRule>
  </conditionalFormatting>
  <conditionalFormatting sqref="F823:F840">
    <cfRule type="cellIs" dxfId="5649" priority="6547" operator="lessThan">
      <formula>0.7</formula>
    </cfRule>
    <cfRule type="cellIs" dxfId="5648" priority="6548" operator="between">
      <formula>0.7</formula>
      <formula>0.8</formula>
    </cfRule>
  </conditionalFormatting>
  <conditionalFormatting sqref="AL823:AL840">
    <cfRule type="cellIs" dxfId="5647" priority="6541" operator="lessThan">
      <formula>0.7</formula>
    </cfRule>
    <cfRule type="cellIs" dxfId="5646" priority="6542" operator="between">
      <formula>0.7</formula>
      <formula>0.8</formula>
    </cfRule>
  </conditionalFormatting>
  <conditionalFormatting sqref="AL823:AL840">
    <cfRule type="cellIs" dxfId="5645" priority="6543" operator="lessThan">
      <formula>0.7</formula>
    </cfRule>
    <cfRule type="cellIs" dxfId="5644" priority="6544" operator="between">
      <formula>0.7</formula>
      <formula>0.8</formula>
    </cfRule>
  </conditionalFormatting>
  <conditionalFormatting sqref="AK823:AK840">
    <cfRule type="cellIs" dxfId="5643" priority="6537" operator="lessThan">
      <formula>0.7</formula>
    </cfRule>
    <cfRule type="cellIs" dxfId="5642" priority="6538" operator="between">
      <formula>0.7</formula>
      <formula>0.8</formula>
    </cfRule>
  </conditionalFormatting>
  <conditionalFormatting sqref="AK823:AK840">
    <cfRule type="cellIs" dxfId="5641" priority="6539" operator="lessThan">
      <formula>0.7</formula>
    </cfRule>
    <cfRule type="cellIs" dxfId="5640" priority="6540" operator="between">
      <formula>0.7</formula>
      <formula>0.8</formula>
    </cfRule>
  </conditionalFormatting>
  <conditionalFormatting sqref="G800:G817">
    <cfRule type="cellIs" dxfId="5639" priority="6533" operator="lessThan">
      <formula>0.7</formula>
    </cfRule>
    <cfRule type="cellIs" dxfId="5638" priority="6534" operator="between">
      <formula>0.7</formula>
      <formula>0.8</formula>
    </cfRule>
  </conditionalFormatting>
  <conditionalFormatting sqref="G800:G817">
    <cfRule type="cellIs" dxfId="5637" priority="6535" operator="lessThan">
      <formula>0.7</formula>
    </cfRule>
    <cfRule type="cellIs" dxfId="5636" priority="6536" operator="between">
      <formula>0.7</formula>
      <formula>0.8</formula>
    </cfRule>
  </conditionalFormatting>
  <conditionalFormatting sqref="F800:F817">
    <cfRule type="cellIs" dxfId="5635" priority="6529" operator="lessThan">
      <formula>0.7</formula>
    </cfRule>
    <cfRule type="cellIs" dxfId="5634" priority="6530" operator="between">
      <formula>0.7</formula>
      <formula>0.8</formula>
    </cfRule>
  </conditionalFormatting>
  <conditionalFormatting sqref="F800:F817">
    <cfRule type="cellIs" dxfId="5633" priority="6531" operator="lessThan">
      <formula>0.7</formula>
    </cfRule>
    <cfRule type="cellIs" dxfId="5632" priority="6532" operator="between">
      <formula>0.7</formula>
      <formula>0.8</formula>
    </cfRule>
  </conditionalFormatting>
  <conditionalFormatting sqref="AL800:AL817">
    <cfRule type="cellIs" dxfId="5631" priority="6525" operator="lessThan">
      <formula>0.7</formula>
    </cfRule>
    <cfRule type="cellIs" dxfId="5630" priority="6526" operator="between">
      <formula>0.7</formula>
      <formula>0.8</formula>
    </cfRule>
  </conditionalFormatting>
  <conditionalFormatting sqref="AL800:AL817">
    <cfRule type="cellIs" dxfId="5629" priority="6527" operator="lessThan">
      <formula>0.7</formula>
    </cfRule>
    <cfRule type="cellIs" dxfId="5628" priority="6528" operator="between">
      <formula>0.7</formula>
      <formula>0.8</formula>
    </cfRule>
  </conditionalFormatting>
  <conditionalFormatting sqref="AK800:AK817">
    <cfRule type="cellIs" dxfId="5627" priority="6521" operator="lessThan">
      <formula>0.7</formula>
    </cfRule>
    <cfRule type="cellIs" dxfId="5626" priority="6522" operator="between">
      <formula>0.7</formula>
      <formula>0.8</formula>
    </cfRule>
  </conditionalFormatting>
  <conditionalFormatting sqref="AK800:AK817">
    <cfRule type="cellIs" dxfId="5625" priority="6523" operator="lessThan">
      <formula>0.7</formula>
    </cfRule>
    <cfRule type="cellIs" dxfId="5624" priority="6524" operator="between">
      <formula>0.7</formula>
      <formula>0.8</formula>
    </cfRule>
  </conditionalFormatting>
  <conditionalFormatting sqref="F778:F795">
    <cfRule type="cellIs" dxfId="5623" priority="6517" operator="lessThan">
      <formula>0.7</formula>
    </cfRule>
    <cfRule type="cellIs" dxfId="5622" priority="6518" operator="between">
      <formula>0.7</formula>
      <formula>0.8</formula>
    </cfRule>
  </conditionalFormatting>
  <conditionalFormatting sqref="F778:F795">
    <cfRule type="cellIs" dxfId="5621" priority="6519" operator="lessThan">
      <formula>0.7</formula>
    </cfRule>
    <cfRule type="cellIs" dxfId="5620" priority="6520" operator="between">
      <formula>0.7</formula>
      <formula>0.8</formula>
    </cfRule>
  </conditionalFormatting>
  <conditionalFormatting sqref="G778:G795">
    <cfRule type="cellIs" dxfId="5619" priority="6513" operator="lessThan">
      <formula>0.7</formula>
    </cfRule>
    <cfRule type="cellIs" dxfId="5618" priority="6514" operator="between">
      <formula>0.7</formula>
      <formula>0.8</formula>
    </cfRule>
  </conditionalFormatting>
  <conditionalFormatting sqref="G778:G795">
    <cfRule type="cellIs" dxfId="5617" priority="6515" operator="lessThan">
      <formula>0.7</formula>
    </cfRule>
    <cfRule type="cellIs" dxfId="5616" priority="6516" operator="between">
      <formula>0.7</formula>
      <formula>0.8</formula>
    </cfRule>
  </conditionalFormatting>
  <conditionalFormatting sqref="AK778:AK795">
    <cfRule type="cellIs" dxfId="5615" priority="6509" operator="lessThan">
      <formula>0.7</formula>
    </cfRule>
    <cfRule type="cellIs" dxfId="5614" priority="6510" operator="between">
      <formula>0.7</formula>
      <formula>0.8</formula>
    </cfRule>
  </conditionalFormatting>
  <conditionalFormatting sqref="AK778:AK795">
    <cfRule type="cellIs" dxfId="5613" priority="6511" operator="lessThan">
      <formula>0.7</formula>
    </cfRule>
    <cfRule type="cellIs" dxfId="5612" priority="6512" operator="between">
      <formula>0.7</formula>
      <formula>0.8</formula>
    </cfRule>
  </conditionalFormatting>
  <conditionalFormatting sqref="AL778:AL795">
    <cfRule type="cellIs" dxfId="5611" priority="6505" operator="lessThan">
      <formula>0.7</formula>
    </cfRule>
    <cfRule type="cellIs" dxfId="5610" priority="6506" operator="between">
      <formula>0.7</formula>
      <formula>0.8</formula>
    </cfRule>
  </conditionalFormatting>
  <conditionalFormatting sqref="AL778:AL795">
    <cfRule type="cellIs" dxfId="5609" priority="6507" operator="lessThan">
      <formula>0.7</formula>
    </cfRule>
    <cfRule type="cellIs" dxfId="5608" priority="6508" operator="between">
      <formula>0.7</formula>
      <formula>0.8</formula>
    </cfRule>
  </conditionalFormatting>
  <conditionalFormatting sqref="F750:F767">
    <cfRule type="cellIs" dxfId="5607" priority="6501" operator="lessThan">
      <formula>0.7</formula>
    </cfRule>
    <cfRule type="cellIs" dxfId="5606" priority="6502" operator="between">
      <formula>0.7</formula>
      <formula>0.8</formula>
    </cfRule>
  </conditionalFormatting>
  <conditionalFormatting sqref="F750:F767">
    <cfRule type="cellIs" dxfId="5605" priority="6503" operator="lessThan">
      <formula>0.7</formula>
    </cfRule>
    <cfRule type="cellIs" dxfId="5604" priority="6504" operator="between">
      <formula>0.7</formula>
      <formula>0.8</formula>
    </cfRule>
  </conditionalFormatting>
  <conditionalFormatting sqref="G750:G767">
    <cfRule type="cellIs" dxfId="5603" priority="6497" operator="lessThan">
      <formula>0.7</formula>
    </cfRule>
    <cfRule type="cellIs" dxfId="5602" priority="6498" operator="between">
      <formula>0.7</formula>
      <formula>0.8</formula>
    </cfRule>
  </conditionalFormatting>
  <conditionalFormatting sqref="G750:G767">
    <cfRule type="cellIs" dxfId="5601" priority="6499" operator="lessThan">
      <formula>0.7</formula>
    </cfRule>
    <cfRule type="cellIs" dxfId="5600" priority="6500" operator="between">
      <formula>0.7</formula>
      <formula>0.8</formula>
    </cfRule>
  </conditionalFormatting>
  <conditionalFormatting sqref="AL750:AL767">
    <cfRule type="cellIs" dxfId="5599" priority="6493" operator="lessThan">
      <formula>0.7</formula>
    </cfRule>
    <cfRule type="cellIs" dxfId="5598" priority="6494" operator="between">
      <formula>0.7</formula>
      <formula>0.8</formula>
    </cfRule>
  </conditionalFormatting>
  <conditionalFormatting sqref="AL750:AL767">
    <cfRule type="cellIs" dxfId="5597" priority="6495" operator="lessThan">
      <formula>0.7</formula>
    </cfRule>
    <cfRule type="cellIs" dxfId="5596" priority="6496" operator="between">
      <formula>0.7</formula>
      <formula>0.8</formula>
    </cfRule>
  </conditionalFormatting>
  <conditionalFormatting sqref="AK750:AK767">
    <cfRule type="cellIs" dxfId="5595" priority="6489" operator="lessThan">
      <formula>0.7</formula>
    </cfRule>
    <cfRule type="cellIs" dxfId="5594" priority="6490" operator="between">
      <formula>0.7</formula>
      <formula>0.8</formula>
    </cfRule>
  </conditionalFormatting>
  <conditionalFormatting sqref="AK750:AK767">
    <cfRule type="cellIs" dxfId="5593" priority="6491" operator="lessThan">
      <formula>0.7</formula>
    </cfRule>
    <cfRule type="cellIs" dxfId="5592" priority="6492" operator="between">
      <formula>0.7</formula>
      <formula>0.8</formula>
    </cfRule>
  </conditionalFormatting>
  <conditionalFormatting sqref="AL750:AL767">
    <cfRule type="cellIs" dxfId="5591" priority="6485" operator="lessThan">
      <formula>0.7</formula>
    </cfRule>
    <cfRule type="cellIs" dxfId="5590" priority="6486" operator="between">
      <formula>0.7</formula>
      <formula>0.8</formula>
    </cfRule>
  </conditionalFormatting>
  <conditionalFormatting sqref="AL750:AL767">
    <cfRule type="cellIs" dxfId="5589" priority="6487" operator="lessThan">
      <formula>0.7</formula>
    </cfRule>
    <cfRule type="cellIs" dxfId="5588" priority="6488" operator="between">
      <formula>0.7</formula>
      <formula>0.8</formula>
    </cfRule>
  </conditionalFormatting>
  <conditionalFormatting sqref="AK750:AK767">
    <cfRule type="cellIs" dxfId="5587" priority="6481" operator="lessThan">
      <formula>0.7</formula>
    </cfRule>
    <cfRule type="cellIs" dxfId="5586" priority="6482" operator="between">
      <formula>0.7</formula>
      <formula>0.8</formula>
    </cfRule>
  </conditionalFormatting>
  <conditionalFormatting sqref="AK750:AK767">
    <cfRule type="cellIs" dxfId="5585" priority="6483" operator="lessThan">
      <formula>0.7</formula>
    </cfRule>
    <cfRule type="cellIs" dxfId="5584" priority="6484" operator="between">
      <formula>0.7</formula>
      <formula>0.8</formula>
    </cfRule>
  </conditionalFormatting>
  <conditionalFormatting sqref="F728:F745">
    <cfRule type="cellIs" dxfId="5583" priority="6477" operator="lessThan">
      <formula>0.7</formula>
    </cfRule>
    <cfRule type="cellIs" dxfId="5582" priority="6478" operator="between">
      <formula>0.7</formula>
      <formula>0.8</formula>
    </cfRule>
  </conditionalFormatting>
  <conditionalFormatting sqref="F728:F745">
    <cfRule type="cellIs" dxfId="5581" priority="6479" operator="lessThan">
      <formula>0.7</formula>
    </cfRule>
    <cfRule type="cellIs" dxfId="5580" priority="6480" operator="between">
      <formula>0.7</formula>
      <formula>0.8</formula>
    </cfRule>
  </conditionalFormatting>
  <conditionalFormatting sqref="G728:G745">
    <cfRule type="cellIs" dxfId="5579" priority="6473" operator="lessThan">
      <formula>0.7</formula>
    </cfRule>
    <cfRule type="cellIs" dxfId="5578" priority="6474" operator="between">
      <formula>0.7</formula>
      <formula>0.8</formula>
    </cfRule>
  </conditionalFormatting>
  <conditionalFormatting sqref="G728:G745">
    <cfRule type="cellIs" dxfId="5577" priority="6475" operator="lessThan">
      <formula>0.7</formula>
    </cfRule>
    <cfRule type="cellIs" dxfId="5576" priority="6476" operator="between">
      <formula>0.7</formula>
      <formula>0.8</formula>
    </cfRule>
  </conditionalFormatting>
  <conditionalFormatting sqref="AK728:AK745">
    <cfRule type="cellIs" dxfId="5575" priority="6469" operator="lessThan">
      <formula>0.7</formula>
    </cfRule>
    <cfRule type="cellIs" dxfId="5574" priority="6470" operator="between">
      <formula>0.7</formula>
      <formula>0.8</formula>
    </cfRule>
  </conditionalFormatting>
  <conditionalFormatting sqref="AK728:AK745">
    <cfRule type="cellIs" dxfId="5573" priority="6471" operator="lessThan">
      <formula>0.7</formula>
    </cfRule>
    <cfRule type="cellIs" dxfId="5572" priority="6472" operator="between">
      <formula>0.7</formula>
      <formula>0.8</formula>
    </cfRule>
  </conditionalFormatting>
  <conditionalFormatting sqref="AL728:AL745">
    <cfRule type="cellIs" dxfId="5571" priority="6465" operator="lessThan">
      <formula>0.7</formula>
    </cfRule>
    <cfRule type="cellIs" dxfId="5570" priority="6466" operator="between">
      <formula>0.7</formula>
      <formula>0.8</formula>
    </cfRule>
  </conditionalFormatting>
  <conditionalFormatting sqref="AL728:AL745">
    <cfRule type="cellIs" dxfId="5569" priority="6467" operator="lessThan">
      <formula>0.7</formula>
    </cfRule>
    <cfRule type="cellIs" dxfId="5568" priority="6468" operator="between">
      <formula>0.7</formula>
      <formula>0.8</formula>
    </cfRule>
  </conditionalFormatting>
  <conditionalFormatting sqref="AK706:AK723">
    <cfRule type="cellIs" dxfId="5567" priority="6461" operator="lessThan">
      <formula>0.7</formula>
    </cfRule>
    <cfRule type="cellIs" dxfId="5566" priority="6462" operator="between">
      <formula>0.7</formula>
      <formula>0.8</formula>
    </cfRule>
  </conditionalFormatting>
  <conditionalFormatting sqref="AK706:AK723">
    <cfRule type="cellIs" dxfId="5565" priority="6463" operator="lessThan">
      <formula>0.7</formula>
    </cfRule>
    <cfRule type="cellIs" dxfId="5564" priority="6464" operator="between">
      <formula>0.7</formula>
      <formula>0.8</formula>
    </cfRule>
  </conditionalFormatting>
  <conditionalFormatting sqref="AL706:AL723">
    <cfRule type="cellIs" dxfId="5563" priority="6457" operator="lessThan">
      <formula>0.7</formula>
    </cfRule>
    <cfRule type="cellIs" dxfId="5562" priority="6458" operator="between">
      <formula>0.7</formula>
      <formula>0.8</formula>
    </cfRule>
  </conditionalFormatting>
  <conditionalFormatting sqref="AL706:AL723">
    <cfRule type="cellIs" dxfId="5561" priority="6459" operator="lessThan">
      <formula>0.7</formula>
    </cfRule>
    <cfRule type="cellIs" dxfId="5560" priority="6460" operator="between">
      <formula>0.7</formula>
      <formula>0.8</formula>
    </cfRule>
  </conditionalFormatting>
  <conditionalFormatting sqref="AK706:AK723">
    <cfRule type="cellIs" dxfId="5559" priority="6453" operator="lessThan">
      <formula>0.7</formula>
    </cfRule>
    <cfRule type="cellIs" dxfId="5558" priority="6454" operator="between">
      <formula>0.7</formula>
      <formula>0.8</formula>
    </cfRule>
  </conditionalFormatting>
  <conditionalFormatting sqref="AK706:AK723">
    <cfRule type="cellIs" dxfId="5557" priority="6455" operator="lessThan">
      <formula>0.7</formula>
    </cfRule>
    <cfRule type="cellIs" dxfId="5556" priority="6456" operator="between">
      <formula>0.7</formula>
      <formula>0.8</formula>
    </cfRule>
  </conditionalFormatting>
  <conditionalFormatting sqref="AL706:AL723">
    <cfRule type="cellIs" dxfId="5555" priority="6449" operator="lessThan">
      <formula>0.7</formula>
    </cfRule>
    <cfRule type="cellIs" dxfId="5554" priority="6450" operator="between">
      <formula>0.7</formula>
      <formula>0.8</formula>
    </cfRule>
  </conditionalFormatting>
  <conditionalFormatting sqref="AL706:AL723">
    <cfRule type="cellIs" dxfId="5553" priority="6451" operator="lessThan">
      <formula>0.7</formula>
    </cfRule>
    <cfRule type="cellIs" dxfId="5552" priority="6452" operator="between">
      <formula>0.7</formula>
      <formula>0.8</formula>
    </cfRule>
  </conditionalFormatting>
  <conditionalFormatting sqref="F683:F700">
    <cfRule type="cellIs" dxfId="5551" priority="6445" operator="lessThan">
      <formula>0.7</formula>
    </cfRule>
    <cfRule type="cellIs" dxfId="5550" priority="6446" operator="between">
      <formula>0.7</formula>
      <formula>0.8</formula>
    </cfRule>
  </conditionalFormatting>
  <conditionalFormatting sqref="F683:F700">
    <cfRule type="cellIs" dxfId="5549" priority="6447" operator="lessThan">
      <formula>0.7</formula>
    </cfRule>
    <cfRule type="cellIs" dxfId="5548" priority="6448" operator="between">
      <formula>0.7</formula>
      <formula>0.8</formula>
    </cfRule>
  </conditionalFormatting>
  <conditionalFormatting sqref="G683:G700">
    <cfRule type="cellIs" dxfId="5547" priority="6441" operator="lessThan">
      <formula>0.7</formula>
    </cfRule>
    <cfRule type="cellIs" dxfId="5546" priority="6442" operator="between">
      <formula>0.7</formula>
      <formula>0.8</formula>
    </cfRule>
  </conditionalFormatting>
  <conditionalFormatting sqref="G683:G700">
    <cfRule type="cellIs" dxfId="5545" priority="6443" operator="lessThan">
      <formula>0.7</formula>
    </cfRule>
    <cfRule type="cellIs" dxfId="5544" priority="6444" operator="between">
      <formula>0.7</formula>
      <formula>0.8</formula>
    </cfRule>
  </conditionalFormatting>
  <conditionalFormatting sqref="AK683:AK700">
    <cfRule type="cellIs" dxfId="5543" priority="6437" operator="lessThan">
      <formula>0.7</formula>
    </cfRule>
    <cfRule type="cellIs" dxfId="5542" priority="6438" operator="between">
      <formula>0.7</formula>
      <formula>0.8</formula>
    </cfRule>
  </conditionalFormatting>
  <conditionalFormatting sqref="AK683:AK700">
    <cfRule type="cellIs" dxfId="5541" priority="6439" operator="lessThan">
      <formula>0.7</formula>
    </cfRule>
    <cfRule type="cellIs" dxfId="5540" priority="6440" operator="between">
      <formula>0.7</formula>
      <formula>0.8</formula>
    </cfRule>
  </conditionalFormatting>
  <conditionalFormatting sqref="AL683:AL700">
    <cfRule type="cellIs" dxfId="5539" priority="6433" operator="lessThan">
      <formula>0.7</formula>
    </cfRule>
    <cfRule type="cellIs" dxfId="5538" priority="6434" operator="between">
      <formula>0.7</formula>
      <formula>0.8</formula>
    </cfRule>
  </conditionalFormatting>
  <conditionalFormatting sqref="AL683:AL700">
    <cfRule type="cellIs" dxfId="5537" priority="6435" operator="lessThan">
      <formula>0.7</formula>
    </cfRule>
    <cfRule type="cellIs" dxfId="5536" priority="6436" operator="between">
      <formula>0.7</formula>
      <formula>0.8</formula>
    </cfRule>
  </conditionalFormatting>
  <conditionalFormatting sqref="F661:F678">
    <cfRule type="cellIs" dxfId="5535" priority="6429" operator="lessThan">
      <formula>0.7</formula>
    </cfRule>
    <cfRule type="cellIs" dxfId="5534" priority="6430" operator="between">
      <formula>0.7</formula>
      <formula>0.8</formula>
    </cfRule>
  </conditionalFormatting>
  <conditionalFormatting sqref="F661:F678">
    <cfRule type="cellIs" dxfId="5533" priority="6431" operator="lessThan">
      <formula>0.7</formula>
    </cfRule>
    <cfRule type="cellIs" dxfId="5532" priority="6432" operator="between">
      <formula>0.7</formula>
      <formula>0.8</formula>
    </cfRule>
  </conditionalFormatting>
  <conditionalFormatting sqref="G661:G678">
    <cfRule type="cellIs" dxfId="5531" priority="6425" operator="lessThan">
      <formula>0.7</formula>
    </cfRule>
    <cfRule type="cellIs" dxfId="5530" priority="6426" operator="between">
      <formula>0.7</formula>
      <formula>0.8</formula>
    </cfRule>
  </conditionalFormatting>
  <conditionalFormatting sqref="G661:G678">
    <cfRule type="cellIs" dxfId="5529" priority="6427" operator="lessThan">
      <formula>0.7</formula>
    </cfRule>
    <cfRule type="cellIs" dxfId="5528" priority="6428" operator="between">
      <formula>0.7</formula>
      <formula>0.8</formula>
    </cfRule>
  </conditionalFormatting>
  <conditionalFormatting sqref="AK661:AK678">
    <cfRule type="cellIs" dxfId="5527" priority="6421" operator="lessThan">
      <formula>0.7</formula>
    </cfRule>
    <cfRule type="cellIs" dxfId="5526" priority="6422" operator="between">
      <formula>0.7</formula>
      <formula>0.8</formula>
    </cfRule>
  </conditionalFormatting>
  <conditionalFormatting sqref="AK661:AK678">
    <cfRule type="cellIs" dxfId="5525" priority="6423" operator="lessThan">
      <formula>0.7</formula>
    </cfRule>
    <cfRule type="cellIs" dxfId="5524" priority="6424" operator="between">
      <formula>0.7</formula>
      <formula>0.8</formula>
    </cfRule>
  </conditionalFormatting>
  <conditionalFormatting sqref="AL661:AL678">
    <cfRule type="cellIs" dxfId="5523" priority="6417" operator="lessThan">
      <formula>0.7</formula>
    </cfRule>
    <cfRule type="cellIs" dxfId="5522" priority="6418" operator="between">
      <formula>0.7</formula>
      <formula>0.8</formula>
    </cfRule>
  </conditionalFormatting>
  <conditionalFormatting sqref="AL661:AL678">
    <cfRule type="cellIs" dxfId="5521" priority="6419" operator="lessThan">
      <formula>0.7</formula>
    </cfRule>
    <cfRule type="cellIs" dxfId="5520" priority="6420" operator="between">
      <formula>0.7</formula>
      <formula>0.8</formula>
    </cfRule>
  </conditionalFormatting>
  <conditionalFormatting sqref="F639:F655">
    <cfRule type="cellIs" dxfId="5519" priority="6413" operator="lessThan">
      <formula>0.7</formula>
    </cfRule>
    <cfRule type="cellIs" dxfId="5518" priority="6414" operator="between">
      <formula>0.7</formula>
      <formula>0.8</formula>
    </cfRule>
  </conditionalFormatting>
  <conditionalFormatting sqref="F639:F655">
    <cfRule type="cellIs" dxfId="5517" priority="6415" operator="lessThan">
      <formula>0.7</formula>
    </cfRule>
    <cfRule type="cellIs" dxfId="5516" priority="6416" operator="between">
      <formula>0.7</formula>
      <formula>0.8</formula>
    </cfRule>
  </conditionalFormatting>
  <conditionalFormatting sqref="G639:G655">
    <cfRule type="cellIs" dxfId="5515" priority="6409" operator="lessThan">
      <formula>0.7</formula>
    </cfRule>
    <cfRule type="cellIs" dxfId="5514" priority="6410" operator="between">
      <formula>0.7</formula>
      <formula>0.8</formula>
    </cfRule>
  </conditionalFormatting>
  <conditionalFormatting sqref="G639:G655">
    <cfRule type="cellIs" dxfId="5513" priority="6411" operator="lessThan">
      <formula>0.7</formula>
    </cfRule>
    <cfRule type="cellIs" dxfId="5512" priority="6412" operator="between">
      <formula>0.7</formula>
      <formula>0.8</formula>
    </cfRule>
  </conditionalFormatting>
  <conditionalFormatting sqref="AL638:AL655">
    <cfRule type="cellIs" dxfId="5511" priority="6405" operator="lessThan">
      <formula>0.7</formula>
    </cfRule>
    <cfRule type="cellIs" dxfId="5510" priority="6406" operator="between">
      <formula>0.7</formula>
      <formula>0.8</formula>
    </cfRule>
  </conditionalFormatting>
  <conditionalFormatting sqref="AL638:AL655">
    <cfRule type="cellIs" dxfId="5509" priority="6407" operator="lessThan">
      <formula>0.7</formula>
    </cfRule>
    <cfRule type="cellIs" dxfId="5508" priority="6408" operator="between">
      <formula>0.7</formula>
      <formula>0.8</formula>
    </cfRule>
  </conditionalFormatting>
  <conditionalFormatting sqref="AK638:AK655">
    <cfRule type="cellIs" dxfId="5507" priority="6401" operator="lessThan">
      <formula>0.7</formula>
    </cfRule>
    <cfRule type="cellIs" dxfId="5506" priority="6402" operator="between">
      <formula>0.7</formula>
      <formula>0.8</formula>
    </cfRule>
  </conditionalFormatting>
  <conditionalFormatting sqref="AK638:AK655">
    <cfRule type="cellIs" dxfId="5505" priority="6403" operator="lessThan">
      <formula>0.7</formula>
    </cfRule>
    <cfRule type="cellIs" dxfId="5504" priority="6404" operator="between">
      <formula>0.7</formula>
      <formula>0.8</formula>
    </cfRule>
  </conditionalFormatting>
  <conditionalFormatting sqref="AK638:AK655">
    <cfRule type="cellIs" dxfId="5503" priority="6397" operator="lessThan">
      <formula>0.7</formula>
    </cfRule>
    <cfRule type="cellIs" dxfId="5502" priority="6398" operator="between">
      <formula>0.7</formula>
      <formula>0.8</formula>
    </cfRule>
  </conditionalFormatting>
  <conditionalFormatting sqref="AK638:AK655">
    <cfRule type="cellIs" dxfId="5501" priority="6399" operator="lessThan">
      <formula>0.7</formula>
    </cfRule>
    <cfRule type="cellIs" dxfId="5500" priority="6400" operator="between">
      <formula>0.7</formula>
      <formula>0.8</formula>
    </cfRule>
  </conditionalFormatting>
  <conditionalFormatting sqref="AL638:AL655">
    <cfRule type="cellIs" dxfId="5499" priority="6393" operator="lessThan">
      <formula>0.7</formula>
    </cfRule>
    <cfRule type="cellIs" dxfId="5498" priority="6394" operator="between">
      <formula>0.7</formula>
      <formula>0.8</formula>
    </cfRule>
  </conditionalFormatting>
  <conditionalFormatting sqref="AL638:AL655">
    <cfRule type="cellIs" dxfId="5497" priority="6395" operator="lessThan">
      <formula>0.7</formula>
    </cfRule>
    <cfRule type="cellIs" dxfId="5496" priority="6396" operator="between">
      <formula>0.7</formula>
      <formula>0.8</formula>
    </cfRule>
  </conditionalFormatting>
  <conditionalFormatting sqref="AK615:AK632">
    <cfRule type="cellIs" dxfId="5495" priority="6349" operator="lessThan">
      <formula>0.7</formula>
    </cfRule>
    <cfRule type="cellIs" dxfId="5494" priority="6350" operator="between">
      <formula>0.7</formula>
      <formula>0.8</formula>
    </cfRule>
  </conditionalFormatting>
  <conditionalFormatting sqref="AK615:AK632">
    <cfRule type="cellIs" dxfId="5493" priority="6351" operator="lessThan">
      <formula>0.7</formula>
    </cfRule>
    <cfRule type="cellIs" dxfId="5492" priority="6352" operator="between">
      <formula>0.7</formula>
      <formula>0.8</formula>
    </cfRule>
  </conditionalFormatting>
  <conditionalFormatting sqref="AL615:AL632">
    <cfRule type="cellIs" dxfId="5491" priority="6345" operator="lessThan">
      <formula>0.7</formula>
    </cfRule>
    <cfRule type="cellIs" dxfId="5490" priority="6346" operator="between">
      <formula>0.7</formula>
      <formula>0.8</formula>
    </cfRule>
  </conditionalFormatting>
  <conditionalFormatting sqref="AL615:AL632">
    <cfRule type="cellIs" dxfId="5489" priority="6347" operator="lessThan">
      <formula>0.7</formula>
    </cfRule>
    <cfRule type="cellIs" dxfId="5488" priority="6348" operator="between">
      <formula>0.7</formula>
      <formula>0.8</formula>
    </cfRule>
  </conditionalFormatting>
  <conditionalFormatting sqref="AK615:AK632">
    <cfRule type="cellIs" dxfId="5487" priority="6341" operator="lessThan">
      <formula>0.7</formula>
    </cfRule>
    <cfRule type="cellIs" dxfId="5486" priority="6342" operator="between">
      <formula>0.7</formula>
      <formula>0.8</formula>
    </cfRule>
  </conditionalFormatting>
  <conditionalFormatting sqref="AK615:AK632">
    <cfRule type="cellIs" dxfId="5485" priority="6343" operator="lessThan">
      <formula>0.7</formula>
    </cfRule>
    <cfRule type="cellIs" dxfId="5484" priority="6344" operator="between">
      <formula>0.7</formula>
      <formula>0.8</formula>
    </cfRule>
  </conditionalFormatting>
  <conditionalFormatting sqref="AL615:AL632">
    <cfRule type="cellIs" dxfId="5483" priority="6337" operator="lessThan">
      <formula>0.7</formula>
    </cfRule>
    <cfRule type="cellIs" dxfId="5482" priority="6338" operator="between">
      <formula>0.7</formula>
      <formula>0.8</formula>
    </cfRule>
  </conditionalFormatting>
  <conditionalFormatting sqref="AL615:AL632">
    <cfRule type="cellIs" dxfId="5481" priority="6339" operator="lessThan">
      <formula>0.7</formula>
    </cfRule>
    <cfRule type="cellIs" dxfId="5480" priority="6340" operator="between">
      <formula>0.7</formula>
      <formula>0.8</formula>
    </cfRule>
  </conditionalFormatting>
  <conditionalFormatting sqref="F593:F610">
    <cfRule type="cellIs" dxfId="5479" priority="6333" operator="lessThan">
      <formula>0.7</formula>
    </cfRule>
    <cfRule type="cellIs" dxfId="5478" priority="6334" operator="between">
      <formula>0.7</formula>
      <formula>0.8</formula>
    </cfRule>
  </conditionalFormatting>
  <conditionalFormatting sqref="F593:F610">
    <cfRule type="cellIs" dxfId="5477" priority="6335" operator="lessThan">
      <formula>0.7</formula>
    </cfRule>
    <cfRule type="cellIs" dxfId="5476" priority="6336" operator="between">
      <formula>0.7</formula>
      <formula>0.8</formula>
    </cfRule>
  </conditionalFormatting>
  <conditionalFormatting sqref="G593:G610">
    <cfRule type="cellIs" dxfId="5475" priority="6329" operator="lessThan">
      <formula>0.7</formula>
    </cfRule>
    <cfRule type="cellIs" dxfId="5474" priority="6330" operator="between">
      <formula>0.7</formula>
      <formula>0.8</formula>
    </cfRule>
  </conditionalFormatting>
  <conditionalFormatting sqref="G593:G610">
    <cfRule type="cellIs" dxfId="5473" priority="6331" operator="lessThan">
      <formula>0.7</formula>
    </cfRule>
    <cfRule type="cellIs" dxfId="5472" priority="6332" operator="between">
      <formula>0.7</formula>
      <formula>0.8</formula>
    </cfRule>
  </conditionalFormatting>
  <conditionalFormatting sqref="AL598:AL610">
    <cfRule type="cellIs" dxfId="5471" priority="6309" operator="lessThan">
      <formula>0.7</formula>
    </cfRule>
    <cfRule type="cellIs" dxfId="5470" priority="6310" operator="between">
      <formula>0.7</formula>
      <formula>0.8</formula>
    </cfRule>
  </conditionalFormatting>
  <conditionalFormatting sqref="AL598:AL610">
    <cfRule type="cellIs" dxfId="5469" priority="6311" operator="lessThan">
      <formula>0.7</formula>
    </cfRule>
    <cfRule type="cellIs" dxfId="5468" priority="6312" operator="between">
      <formula>0.7</formula>
      <formula>0.8</formula>
    </cfRule>
  </conditionalFormatting>
  <conditionalFormatting sqref="AK598:AK610">
    <cfRule type="cellIs" dxfId="5467" priority="6305" operator="lessThan">
      <formula>0.7</formula>
    </cfRule>
    <cfRule type="cellIs" dxfId="5466" priority="6306" operator="between">
      <formula>0.7</formula>
      <formula>0.8</formula>
    </cfRule>
  </conditionalFormatting>
  <conditionalFormatting sqref="AK598:AK610">
    <cfRule type="cellIs" dxfId="5465" priority="6307" operator="lessThan">
      <formula>0.7</formula>
    </cfRule>
    <cfRule type="cellIs" dxfId="5464" priority="6308" operator="between">
      <formula>0.7</formula>
      <formula>0.8</formula>
    </cfRule>
  </conditionalFormatting>
  <conditionalFormatting sqref="AK592:AK593">
    <cfRule type="cellIs" dxfId="5463" priority="6301" operator="lessThan">
      <formula>0.7</formula>
    </cfRule>
    <cfRule type="cellIs" dxfId="5462" priority="6302" operator="between">
      <formula>0.7</formula>
      <formula>0.8</formula>
    </cfRule>
  </conditionalFormatting>
  <conditionalFormatting sqref="AK592:AK593">
    <cfRule type="cellIs" dxfId="5461" priority="6303" operator="lessThan">
      <formula>0.7</formula>
    </cfRule>
    <cfRule type="cellIs" dxfId="5460" priority="6304" operator="between">
      <formula>0.7</formula>
      <formula>0.8</formula>
    </cfRule>
  </conditionalFormatting>
  <conditionalFormatting sqref="AL592:AL593">
    <cfRule type="cellIs" dxfId="5459" priority="6297" operator="lessThan">
      <formula>0.7</formula>
    </cfRule>
    <cfRule type="cellIs" dxfId="5458" priority="6298" operator="between">
      <formula>0.7</formula>
      <formula>0.8</formula>
    </cfRule>
  </conditionalFormatting>
  <conditionalFormatting sqref="AL592:AL593">
    <cfRule type="cellIs" dxfId="5457" priority="6299" operator="lessThan">
      <formula>0.7</formula>
    </cfRule>
    <cfRule type="cellIs" dxfId="5456" priority="6300" operator="between">
      <formula>0.7</formula>
      <formula>0.8</formula>
    </cfRule>
  </conditionalFormatting>
  <conditionalFormatting sqref="AK598:AK610">
    <cfRule type="cellIs" dxfId="5455" priority="6293" operator="lessThan">
      <formula>0.7</formula>
    </cfRule>
    <cfRule type="cellIs" dxfId="5454" priority="6294" operator="between">
      <formula>0.7</formula>
      <formula>0.8</formula>
    </cfRule>
  </conditionalFormatting>
  <conditionalFormatting sqref="AK598:AK610">
    <cfRule type="cellIs" dxfId="5453" priority="6295" operator="lessThan">
      <formula>0.7</formula>
    </cfRule>
    <cfRule type="cellIs" dxfId="5452" priority="6296" operator="between">
      <formula>0.7</formula>
      <formula>0.8</formula>
    </cfRule>
  </conditionalFormatting>
  <conditionalFormatting sqref="AL598:AL610">
    <cfRule type="cellIs" dxfId="5451" priority="6289" operator="lessThan">
      <formula>0.7</formula>
    </cfRule>
    <cfRule type="cellIs" dxfId="5450" priority="6290" operator="between">
      <formula>0.7</formula>
      <formula>0.8</formula>
    </cfRule>
  </conditionalFormatting>
  <conditionalFormatting sqref="AL598:AL610">
    <cfRule type="cellIs" dxfId="5449" priority="6291" operator="lessThan">
      <formula>0.7</formula>
    </cfRule>
    <cfRule type="cellIs" dxfId="5448" priority="6292" operator="between">
      <formula>0.7</formula>
      <formula>0.8</formula>
    </cfRule>
  </conditionalFormatting>
  <conditionalFormatting sqref="AK599:AK610">
    <cfRule type="cellIs" dxfId="5447" priority="6285" operator="lessThan">
      <formula>0.7</formula>
    </cfRule>
    <cfRule type="cellIs" dxfId="5446" priority="6286" operator="between">
      <formula>0.7</formula>
      <formula>0.8</formula>
    </cfRule>
  </conditionalFormatting>
  <conditionalFormatting sqref="AK599:AK610">
    <cfRule type="cellIs" dxfId="5445" priority="6287" operator="lessThan">
      <formula>0.7</formula>
    </cfRule>
    <cfRule type="cellIs" dxfId="5444" priority="6288" operator="between">
      <formula>0.7</formula>
      <formula>0.8</formula>
    </cfRule>
  </conditionalFormatting>
  <conditionalFormatting sqref="AL599:AL610">
    <cfRule type="cellIs" dxfId="5443" priority="6281" operator="lessThan">
      <formula>0.7</formula>
    </cfRule>
    <cfRule type="cellIs" dxfId="5442" priority="6282" operator="between">
      <formula>0.7</formula>
      <formula>0.8</formula>
    </cfRule>
  </conditionalFormatting>
  <conditionalFormatting sqref="AL599:AL610">
    <cfRule type="cellIs" dxfId="5441" priority="6283" operator="lessThan">
      <formula>0.7</formula>
    </cfRule>
    <cfRule type="cellIs" dxfId="5440" priority="6284" operator="between">
      <formula>0.7</formula>
      <formula>0.8</formula>
    </cfRule>
  </conditionalFormatting>
  <conditionalFormatting sqref="AK593:AK610">
    <cfRule type="cellIs" dxfId="5439" priority="6277" operator="lessThan">
      <formula>0.7</formula>
    </cfRule>
    <cfRule type="cellIs" dxfId="5438" priority="6278" operator="between">
      <formula>0.7</formula>
      <formula>0.8</formula>
    </cfRule>
  </conditionalFormatting>
  <conditionalFormatting sqref="AK593:AK610">
    <cfRule type="cellIs" dxfId="5437" priority="6279" operator="lessThan">
      <formula>0.7</formula>
    </cfRule>
    <cfRule type="cellIs" dxfId="5436" priority="6280" operator="between">
      <formula>0.7</formula>
      <formula>0.8</formula>
    </cfRule>
  </conditionalFormatting>
  <conditionalFormatting sqref="AL593:AL610">
    <cfRule type="cellIs" dxfId="5435" priority="6273" operator="lessThan">
      <formula>0.7</formula>
    </cfRule>
    <cfRule type="cellIs" dxfId="5434" priority="6274" operator="between">
      <formula>0.7</formula>
      <formula>0.8</formula>
    </cfRule>
  </conditionalFormatting>
  <conditionalFormatting sqref="AL593:AL610">
    <cfRule type="cellIs" dxfId="5433" priority="6275" operator="lessThan">
      <formula>0.7</formula>
    </cfRule>
    <cfRule type="cellIs" dxfId="5432" priority="6276" operator="between">
      <formula>0.7</formula>
      <formula>0.8</formula>
    </cfRule>
  </conditionalFormatting>
  <conditionalFormatting sqref="F571:F588">
    <cfRule type="cellIs" dxfId="5431" priority="6269" operator="lessThan">
      <formula>0.7</formula>
    </cfRule>
    <cfRule type="cellIs" dxfId="5430" priority="6270" operator="between">
      <formula>0.7</formula>
      <formula>0.8</formula>
    </cfRule>
  </conditionalFormatting>
  <conditionalFormatting sqref="F571:F588">
    <cfRule type="cellIs" dxfId="5429" priority="6271" operator="lessThan">
      <formula>0.7</formula>
    </cfRule>
    <cfRule type="cellIs" dxfId="5428" priority="6272" operator="between">
      <formula>0.7</formula>
      <formula>0.8</formula>
    </cfRule>
  </conditionalFormatting>
  <conditionalFormatting sqref="G571:G588">
    <cfRule type="cellIs" dxfId="5427" priority="6265" operator="lessThan">
      <formula>0.7</formula>
    </cfRule>
    <cfRule type="cellIs" dxfId="5426" priority="6266" operator="between">
      <formula>0.7</formula>
      <formula>0.8</formula>
    </cfRule>
  </conditionalFormatting>
  <conditionalFormatting sqref="G571:G588">
    <cfRule type="cellIs" dxfId="5425" priority="6267" operator="lessThan">
      <formula>0.7</formula>
    </cfRule>
    <cfRule type="cellIs" dxfId="5424" priority="6268" operator="between">
      <formula>0.7</formula>
      <formula>0.8</formula>
    </cfRule>
  </conditionalFormatting>
  <conditionalFormatting sqref="AK571:AK588">
    <cfRule type="cellIs" dxfId="5423" priority="6229" operator="lessThan">
      <formula>0.7</formula>
    </cfRule>
    <cfRule type="cellIs" dxfId="5422" priority="6230" operator="between">
      <formula>0.7</formula>
      <formula>0.8</formula>
    </cfRule>
  </conditionalFormatting>
  <conditionalFormatting sqref="AK571:AK588">
    <cfRule type="cellIs" dxfId="5421" priority="6231" operator="lessThan">
      <formula>0.7</formula>
    </cfRule>
    <cfRule type="cellIs" dxfId="5420" priority="6232" operator="between">
      <formula>0.7</formula>
      <formula>0.8</formula>
    </cfRule>
  </conditionalFormatting>
  <conditionalFormatting sqref="AL571:AL588">
    <cfRule type="cellIs" dxfId="5419" priority="6225" operator="lessThan">
      <formula>0.7</formula>
    </cfRule>
    <cfRule type="cellIs" dxfId="5418" priority="6226" operator="between">
      <formula>0.7</formula>
      <formula>0.8</formula>
    </cfRule>
  </conditionalFormatting>
  <conditionalFormatting sqref="AL571:AL588">
    <cfRule type="cellIs" dxfId="5417" priority="6227" operator="lessThan">
      <formula>0.7</formula>
    </cfRule>
    <cfRule type="cellIs" dxfId="5416" priority="6228" operator="between">
      <formula>0.7</formula>
      <formula>0.8</formula>
    </cfRule>
  </conditionalFormatting>
  <conditionalFormatting sqref="F546:F563">
    <cfRule type="cellIs" dxfId="5415" priority="6221" operator="lessThan">
      <formula>0.7</formula>
    </cfRule>
    <cfRule type="cellIs" dxfId="5414" priority="6222" operator="between">
      <formula>0.7</formula>
      <formula>0.8</formula>
    </cfRule>
  </conditionalFormatting>
  <conditionalFormatting sqref="F546:F563">
    <cfRule type="cellIs" dxfId="5413" priority="6223" operator="lessThan">
      <formula>0.7</formula>
    </cfRule>
    <cfRule type="cellIs" dxfId="5412" priority="6224" operator="between">
      <formula>0.7</formula>
      <formula>0.8</formula>
    </cfRule>
  </conditionalFormatting>
  <conditionalFormatting sqref="G546:G563">
    <cfRule type="cellIs" dxfId="5411" priority="6217" operator="lessThan">
      <formula>0.7</formula>
    </cfRule>
    <cfRule type="cellIs" dxfId="5410" priority="6218" operator="between">
      <formula>0.7</formula>
      <formula>0.8</formula>
    </cfRule>
  </conditionalFormatting>
  <conditionalFormatting sqref="G546:G563">
    <cfRule type="cellIs" dxfId="5409" priority="6219" operator="lessThan">
      <formula>0.7</formula>
    </cfRule>
    <cfRule type="cellIs" dxfId="5408" priority="6220" operator="between">
      <formula>0.7</formula>
      <formula>0.8</formula>
    </cfRule>
  </conditionalFormatting>
  <conditionalFormatting sqref="F1192:F1209">
    <cfRule type="cellIs" dxfId="5407" priority="6207" operator="lessThan">
      <formula>0.7</formula>
    </cfRule>
    <cfRule type="cellIs" dxfId="5406" priority="6208" operator="between">
      <formula>0.7</formula>
      <formula>0.8</formula>
    </cfRule>
  </conditionalFormatting>
  <conditionalFormatting sqref="G1192:G1209">
    <cfRule type="cellIs" dxfId="5405" priority="6205" operator="lessThan">
      <formula>0.7</formula>
    </cfRule>
    <cfRule type="cellIs" dxfId="5404" priority="6206" operator="between">
      <formula>0.7</formula>
      <formula>0.8</formula>
    </cfRule>
  </conditionalFormatting>
  <conditionalFormatting sqref="Q1169:Q1186">
    <cfRule type="cellIs" dxfId="5403" priority="6195" operator="lessThan">
      <formula>0.7</formula>
    </cfRule>
    <cfRule type="cellIs" dxfId="5402" priority="6196" operator="between">
      <formula>0.7</formula>
      <formula>0.8</formula>
    </cfRule>
  </conditionalFormatting>
  <conditionalFormatting sqref="R1169:R1186">
    <cfRule type="cellIs" dxfId="5401" priority="6193" operator="lessThan">
      <formula>0.7</formula>
    </cfRule>
    <cfRule type="cellIs" dxfId="5400" priority="6194" operator="between">
      <formula>0.7</formula>
      <formula>0.8</formula>
    </cfRule>
  </conditionalFormatting>
  <conditionalFormatting sqref="Q1192:Q1209">
    <cfRule type="cellIs" dxfId="5399" priority="6203" operator="lessThan">
      <formula>0.7</formula>
    </cfRule>
    <cfRule type="cellIs" dxfId="5398" priority="6204" operator="between">
      <formula>0.7</formula>
      <formula>0.8</formula>
    </cfRule>
  </conditionalFormatting>
  <conditionalFormatting sqref="R1192:R1209">
    <cfRule type="cellIs" dxfId="5397" priority="6201" operator="lessThan">
      <formula>0.7</formula>
    </cfRule>
    <cfRule type="cellIs" dxfId="5396" priority="6202" operator="between">
      <formula>0.7</formula>
      <formula>0.8</formula>
    </cfRule>
  </conditionalFormatting>
  <conditionalFormatting sqref="F1169:F1186">
    <cfRule type="cellIs" dxfId="5395" priority="6199" operator="lessThan">
      <formula>0.7</formula>
    </cfRule>
    <cfRule type="cellIs" dxfId="5394" priority="6200" operator="between">
      <formula>0.7</formula>
      <formula>0.8</formula>
    </cfRule>
  </conditionalFormatting>
  <conditionalFormatting sqref="G1169:G1186">
    <cfRule type="cellIs" dxfId="5393" priority="6197" operator="lessThan">
      <formula>0.7</formula>
    </cfRule>
    <cfRule type="cellIs" dxfId="5392" priority="6198" operator="between">
      <formula>0.7</formula>
      <formula>0.8</formula>
    </cfRule>
  </conditionalFormatting>
  <conditionalFormatting sqref="F1147:F1164">
    <cfRule type="cellIs" dxfId="5391" priority="6191" operator="lessThan">
      <formula>0.7</formula>
    </cfRule>
    <cfRule type="cellIs" dxfId="5390" priority="6192" operator="between">
      <formula>0.7</formula>
      <formula>0.8</formula>
    </cfRule>
  </conditionalFormatting>
  <conditionalFormatting sqref="G1147:G1164">
    <cfRule type="cellIs" dxfId="5389" priority="6189" operator="lessThan">
      <formula>0.7</formula>
    </cfRule>
    <cfRule type="cellIs" dxfId="5388" priority="6190" operator="between">
      <formula>0.7</formula>
      <formula>0.8</formula>
    </cfRule>
  </conditionalFormatting>
  <conditionalFormatting sqref="Q1147:Q1164">
    <cfRule type="cellIs" dxfId="5387" priority="6187" operator="lessThan">
      <formula>0.7</formula>
    </cfRule>
    <cfRule type="cellIs" dxfId="5386" priority="6188" operator="between">
      <formula>0.7</formula>
      <formula>0.8</formula>
    </cfRule>
  </conditionalFormatting>
  <conditionalFormatting sqref="R1147:R1164">
    <cfRule type="cellIs" dxfId="5385" priority="6185" operator="lessThan">
      <formula>0.7</formula>
    </cfRule>
    <cfRule type="cellIs" dxfId="5384" priority="6186" operator="between">
      <formula>0.7</formula>
      <formula>0.8</formula>
    </cfRule>
  </conditionalFormatting>
  <conditionalFormatting sqref="F1124:F1141">
    <cfRule type="cellIs" dxfId="5383" priority="6183" operator="lessThan">
      <formula>0.7</formula>
    </cfRule>
    <cfRule type="cellIs" dxfId="5382" priority="6184" operator="between">
      <formula>0.7</formula>
      <formula>0.8</formula>
    </cfRule>
  </conditionalFormatting>
  <conditionalFormatting sqref="G1124:G1141">
    <cfRule type="cellIs" dxfId="5381" priority="6181" operator="lessThan">
      <formula>0.7</formula>
    </cfRule>
    <cfRule type="cellIs" dxfId="5380" priority="6182" operator="between">
      <formula>0.7</formula>
      <formula>0.8</formula>
    </cfRule>
  </conditionalFormatting>
  <conditionalFormatting sqref="Q1215:Q1232">
    <cfRule type="cellIs" dxfId="5379" priority="6175" operator="lessThan">
      <formula>0.7</formula>
    </cfRule>
    <cfRule type="cellIs" dxfId="5378" priority="6176" operator="between">
      <formula>0.7</formula>
      <formula>0.8</formula>
    </cfRule>
  </conditionalFormatting>
  <conditionalFormatting sqref="R1215:R1232">
    <cfRule type="cellIs" dxfId="5377" priority="6173" operator="lessThan">
      <formula>0.7</formula>
    </cfRule>
    <cfRule type="cellIs" dxfId="5376" priority="6174" operator="between">
      <formula>0.7</formula>
      <formula>0.8</formula>
    </cfRule>
  </conditionalFormatting>
  <conditionalFormatting sqref="F1215:F1232">
    <cfRule type="cellIs" dxfId="5375" priority="6179" operator="lessThan">
      <formula>0.7</formula>
    </cfRule>
    <cfRule type="cellIs" dxfId="5374" priority="6180" operator="between">
      <formula>0.7</formula>
      <formula>0.8</formula>
    </cfRule>
  </conditionalFormatting>
  <conditionalFormatting sqref="G1215:G1232">
    <cfRule type="cellIs" dxfId="5373" priority="6177" operator="lessThan">
      <formula>0.7</formula>
    </cfRule>
    <cfRule type="cellIs" dxfId="5372" priority="6178" operator="between">
      <formula>0.7</formula>
      <formula>0.8</formula>
    </cfRule>
  </conditionalFormatting>
  <conditionalFormatting sqref="F1239:F1256">
    <cfRule type="cellIs" dxfId="5371" priority="6171" operator="lessThan">
      <formula>0.7</formula>
    </cfRule>
    <cfRule type="cellIs" dxfId="5370" priority="6172" operator="between">
      <formula>0.7</formula>
      <formula>0.8</formula>
    </cfRule>
  </conditionalFormatting>
  <conditionalFormatting sqref="G1239:G1256">
    <cfRule type="cellIs" dxfId="5369" priority="6169" operator="lessThan">
      <formula>0.7</formula>
    </cfRule>
    <cfRule type="cellIs" dxfId="5368" priority="6170" operator="between">
      <formula>0.7</formula>
      <formula>0.8</formula>
    </cfRule>
  </conditionalFormatting>
  <conditionalFormatting sqref="Q1239:Q1256">
    <cfRule type="cellIs" dxfId="5367" priority="6167" operator="lessThan">
      <formula>0.7</formula>
    </cfRule>
    <cfRule type="cellIs" dxfId="5366" priority="6168" operator="between">
      <formula>0.7</formula>
      <formula>0.8</formula>
    </cfRule>
  </conditionalFormatting>
  <conditionalFormatting sqref="R1239:R1256">
    <cfRule type="cellIs" dxfId="5365" priority="6165" operator="lessThan">
      <formula>0.7</formula>
    </cfRule>
    <cfRule type="cellIs" dxfId="5364" priority="6166" operator="between">
      <formula>0.7</formula>
      <formula>0.8</formula>
    </cfRule>
  </conditionalFormatting>
  <conditionalFormatting sqref="Q1124:Q1141">
    <cfRule type="cellIs" dxfId="5363" priority="6163" operator="lessThan">
      <formula>0.7</formula>
    </cfRule>
    <cfRule type="cellIs" dxfId="5362" priority="6164" operator="between">
      <formula>0.7</formula>
      <formula>0.8</formula>
    </cfRule>
  </conditionalFormatting>
  <conditionalFormatting sqref="R1124:R1141">
    <cfRule type="cellIs" dxfId="5361" priority="6161" operator="lessThan">
      <formula>0.7</formula>
    </cfRule>
    <cfRule type="cellIs" dxfId="5360" priority="6162" operator="between">
      <formula>0.7</formula>
      <formula>0.8</formula>
    </cfRule>
  </conditionalFormatting>
  <conditionalFormatting sqref="F1102:F1119">
    <cfRule type="cellIs" dxfId="5359" priority="6159" operator="lessThan">
      <formula>0.7</formula>
    </cfRule>
    <cfRule type="cellIs" dxfId="5358" priority="6160" operator="between">
      <formula>0.7</formula>
      <formula>0.8</formula>
    </cfRule>
  </conditionalFormatting>
  <conditionalFormatting sqref="G1102:G1119">
    <cfRule type="cellIs" dxfId="5357" priority="6157" operator="lessThan">
      <formula>0.7</formula>
    </cfRule>
    <cfRule type="cellIs" dxfId="5356" priority="6158" operator="between">
      <formula>0.7</formula>
      <formula>0.8</formula>
    </cfRule>
  </conditionalFormatting>
  <conditionalFormatting sqref="Q1102:Q1119">
    <cfRule type="cellIs" dxfId="5355" priority="6155" operator="lessThan">
      <formula>0.7</formula>
    </cfRule>
    <cfRule type="cellIs" dxfId="5354" priority="6156" operator="between">
      <formula>0.7</formula>
      <formula>0.8</formula>
    </cfRule>
  </conditionalFormatting>
  <conditionalFormatting sqref="R1102:R1119">
    <cfRule type="cellIs" dxfId="5353" priority="6153" operator="lessThan">
      <formula>0.7</formula>
    </cfRule>
    <cfRule type="cellIs" dxfId="5352" priority="6154" operator="between">
      <formula>0.7</formula>
      <formula>0.8</formula>
    </cfRule>
  </conditionalFormatting>
  <conditionalFormatting sqref="F1215:F1232">
    <cfRule type="cellIs" dxfId="5351" priority="6151" operator="lessThan">
      <formula>0.7</formula>
    </cfRule>
    <cfRule type="cellIs" dxfId="5350" priority="6152" operator="between">
      <formula>0.7</formula>
      <formula>0.8</formula>
    </cfRule>
  </conditionalFormatting>
  <conditionalFormatting sqref="G1215:G1232">
    <cfRule type="cellIs" dxfId="5349" priority="6149" operator="lessThan">
      <formula>0.7</formula>
    </cfRule>
    <cfRule type="cellIs" dxfId="5348" priority="6150" operator="between">
      <formula>0.7</formula>
      <formula>0.8</formula>
    </cfRule>
  </conditionalFormatting>
  <conditionalFormatting sqref="Q1192:Q1209">
    <cfRule type="cellIs" dxfId="5347" priority="6139" operator="lessThan">
      <formula>0.7</formula>
    </cfRule>
    <cfRule type="cellIs" dxfId="5346" priority="6140" operator="between">
      <formula>0.7</formula>
      <formula>0.8</formula>
    </cfRule>
  </conditionalFormatting>
  <conditionalFormatting sqref="R1192:R1209">
    <cfRule type="cellIs" dxfId="5345" priority="6137" operator="lessThan">
      <formula>0.7</formula>
    </cfRule>
    <cfRule type="cellIs" dxfId="5344" priority="6138" operator="between">
      <formula>0.7</formula>
      <formula>0.8</formula>
    </cfRule>
  </conditionalFormatting>
  <conditionalFormatting sqref="Q1215:Q1232">
    <cfRule type="cellIs" dxfId="5343" priority="6147" operator="lessThan">
      <formula>0.7</formula>
    </cfRule>
    <cfRule type="cellIs" dxfId="5342" priority="6148" operator="between">
      <formula>0.7</formula>
      <formula>0.8</formula>
    </cfRule>
  </conditionalFormatting>
  <conditionalFormatting sqref="R1215:R1232">
    <cfRule type="cellIs" dxfId="5341" priority="6145" operator="lessThan">
      <formula>0.7</formula>
    </cfRule>
    <cfRule type="cellIs" dxfId="5340" priority="6146" operator="between">
      <formula>0.7</formula>
      <formula>0.8</formula>
    </cfRule>
  </conditionalFormatting>
  <conditionalFormatting sqref="F1192:F1209">
    <cfRule type="cellIs" dxfId="5339" priority="6143" operator="lessThan">
      <formula>0.7</formula>
    </cfRule>
    <cfRule type="cellIs" dxfId="5338" priority="6144" operator="between">
      <formula>0.7</formula>
      <formula>0.8</formula>
    </cfRule>
  </conditionalFormatting>
  <conditionalFormatting sqref="G1192:G1209">
    <cfRule type="cellIs" dxfId="5337" priority="6141" operator="lessThan">
      <formula>0.7</formula>
    </cfRule>
    <cfRule type="cellIs" dxfId="5336" priority="6142" operator="between">
      <formula>0.7</formula>
      <formula>0.8</formula>
    </cfRule>
  </conditionalFormatting>
  <conditionalFormatting sqref="F1170:F1187">
    <cfRule type="cellIs" dxfId="5335" priority="6135" operator="lessThan">
      <formula>0.7</formula>
    </cfRule>
    <cfRule type="cellIs" dxfId="5334" priority="6136" operator="between">
      <formula>0.7</formula>
      <formula>0.8</formula>
    </cfRule>
  </conditionalFormatting>
  <conditionalFormatting sqref="G1170:G1187">
    <cfRule type="cellIs" dxfId="5333" priority="6133" operator="lessThan">
      <formula>0.7</formula>
    </cfRule>
    <cfRule type="cellIs" dxfId="5332" priority="6134" operator="between">
      <formula>0.7</formula>
      <formula>0.8</formula>
    </cfRule>
  </conditionalFormatting>
  <conditionalFormatting sqref="Q1170:Q1187">
    <cfRule type="cellIs" dxfId="5331" priority="6131" operator="lessThan">
      <formula>0.7</formula>
    </cfRule>
    <cfRule type="cellIs" dxfId="5330" priority="6132" operator="between">
      <formula>0.7</formula>
      <formula>0.8</formula>
    </cfRule>
  </conditionalFormatting>
  <conditionalFormatting sqref="R1170:R1187">
    <cfRule type="cellIs" dxfId="5329" priority="6129" operator="lessThan">
      <formula>0.7</formula>
    </cfRule>
    <cfRule type="cellIs" dxfId="5328" priority="6130" operator="between">
      <formula>0.7</formula>
      <formula>0.8</formula>
    </cfRule>
  </conditionalFormatting>
  <conditionalFormatting sqref="F1147:F1164">
    <cfRule type="cellIs" dxfId="5327" priority="6127" operator="lessThan">
      <formula>0.7</formula>
    </cfRule>
    <cfRule type="cellIs" dxfId="5326" priority="6128" operator="between">
      <formula>0.7</formula>
      <formula>0.8</formula>
    </cfRule>
  </conditionalFormatting>
  <conditionalFormatting sqref="G1147:G1164">
    <cfRule type="cellIs" dxfId="5325" priority="6125" operator="lessThan">
      <formula>0.7</formula>
    </cfRule>
    <cfRule type="cellIs" dxfId="5324" priority="6126" operator="between">
      <formula>0.7</formula>
      <formula>0.8</formula>
    </cfRule>
  </conditionalFormatting>
  <conditionalFormatting sqref="Q1238:Q1255">
    <cfRule type="cellIs" dxfId="5323" priority="6119" operator="lessThan">
      <formula>0.7</formula>
    </cfRule>
    <cfRule type="cellIs" dxfId="5322" priority="6120" operator="between">
      <formula>0.7</formula>
      <formula>0.8</formula>
    </cfRule>
  </conditionalFormatting>
  <conditionalFormatting sqref="R1238:R1255">
    <cfRule type="cellIs" dxfId="5321" priority="6117" operator="lessThan">
      <formula>0.7</formula>
    </cfRule>
    <cfRule type="cellIs" dxfId="5320" priority="6118" operator="between">
      <formula>0.7</formula>
      <formula>0.8</formula>
    </cfRule>
  </conditionalFormatting>
  <conditionalFormatting sqref="F1238:F1255">
    <cfRule type="cellIs" dxfId="5319" priority="6123" operator="lessThan">
      <formula>0.7</formula>
    </cfRule>
    <cfRule type="cellIs" dxfId="5318" priority="6124" operator="between">
      <formula>0.7</formula>
      <formula>0.8</formula>
    </cfRule>
  </conditionalFormatting>
  <conditionalFormatting sqref="G1238:G1255">
    <cfRule type="cellIs" dxfId="5317" priority="6121" operator="lessThan">
      <formula>0.7</formula>
    </cfRule>
    <cfRule type="cellIs" dxfId="5316" priority="6122" operator="between">
      <formula>0.7</formula>
      <formula>0.8</formula>
    </cfRule>
  </conditionalFormatting>
  <conditionalFormatting sqref="F1262:F1279">
    <cfRule type="cellIs" dxfId="5315" priority="6115" operator="lessThan">
      <formula>0.7</formula>
    </cfRule>
    <cfRule type="cellIs" dxfId="5314" priority="6116" operator="between">
      <formula>0.7</formula>
      <formula>0.8</formula>
    </cfRule>
  </conditionalFormatting>
  <conditionalFormatting sqref="G1262:G1279">
    <cfRule type="cellIs" dxfId="5313" priority="6113" operator="lessThan">
      <formula>0.7</formula>
    </cfRule>
    <cfRule type="cellIs" dxfId="5312" priority="6114" operator="between">
      <formula>0.7</formula>
      <formula>0.8</formula>
    </cfRule>
  </conditionalFormatting>
  <conditionalFormatting sqref="Q1262:Q1279">
    <cfRule type="cellIs" dxfId="5311" priority="6111" operator="lessThan">
      <formula>0.7</formula>
    </cfRule>
    <cfRule type="cellIs" dxfId="5310" priority="6112" operator="between">
      <formula>0.7</formula>
      <formula>0.8</formula>
    </cfRule>
  </conditionalFormatting>
  <conditionalFormatting sqref="R1262:R1279">
    <cfRule type="cellIs" dxfId="5309" priority="6109" operator="lessThan">
      <formula>0.7</formula>
    </cfRule>
    <cfRule type="cellIs" dxfId="5308" priority="6110" operator="between">
      <formula>0.7</formula>
      <formula>0.8</formula>
    </cfRule>
  </conditionalFormatting>
  <conditionalFormatting sqref="Q1147:Q1164">
    <cfRule type="cellIs" dxfId="5307" priority="6107" operator="lessThan">
      <formula>0.7</formula>
    </cfRule>
    <cfRule type="cellIs" dxfId="5306" priority="6108" operator="between">
      <formula>0.7</formula>
      <formula>0.8</formula>
    </cfRule>
  </conditionalFormatting>
  <conditionalFormatting sqref="R1147:R1164">
    <cfRule type="cellIs" dxfId="5305" priority="6105" operator="lessThan">
      <formula>0.7</formula>
    </cfRule>
    <cfRule type="cellIs" dxfId="5304" priority="6106" operator="between">
      <formula>0.7</formula>
      <formula>0.8</formula>
    </cfRule>
  </conditionalFormatting>
  <conditionalFormatting sqref="F1125:F1142">
    <cfRule type="cellIs" dxfId="5303" priority="6103" operator="lessThan">
      <formula>0.7</formula>
    </cfRule>
    <cfRule type="cellIs" dxfId="5302" priority="6104" operator="between">
      <formula>0.7</formula>
      <formula>0.8</formula>
    </cfRule>
  </conditionalFormatting>
  <conditionalFormatting sqref="G1125:G1142">
    <cfRule type="cellIs" dxfId="5301" priority="6101" operator="lessThan">
      <formula>0.7</formula>
    </cfRule>
    <cfRule type="cellIs" dxfId="5300" priority="6102" operator="between">
      <formula>0.7</formula>
      <formula>0.8</formula>
    </cfRule>
  </conditionalFormatting>
  <conditionalFormatting sqref="Q1125:Q1142">
    <cfRule type="cellIs" dxfId="5299" priority="6099" operator="lessThan">
      <formula>0.7</formula>
    </cfRule>
    <cfRule type="cellIs" dxfId="5298" priority="6100" operator="between">
      <formula>0.7</formula>
      <formula>0.8</formula>
    </cfRule>
  </conditionalFormatting>
  <conditionalFormatting sqref="R1125:R1142">
    <cfRule type="cellIs" dxfId="5297" priority="6097" operator="lessThan">
      <formula>0.7</formula>
    </cfRule>
    <cfRule type="cellIs" dxfId="5296" priority="6098" operator="between">
      <formula>0.7</formula>
      <formula>0.8</formula>
    </cfRule>
  </conditionalFormatting>
  <conditionalFormatting sqref="F1102:F1119">
    <cfRule type="cellIs" dxfId="5295" priority="6095" operator="lessThan">
      <formula>0.7</formula>
    </cfRule>
    <cfRule type="cellIs" dxfId="5294" priority="6096" operator="between">
      <formula>0.7</formula>
      <formula>0.8</formula>
    </cfRule>
  </conditionalFormatting>
  <conditionalFormatting sqref="G1102:G1119">
    <cfRule type="cellIs" dxfId="5293" priority="6093" operator="lessThan">
      <formula>0.7</formula>
    </cfRule>
    <cfRule type="cellIs" dxfId="5292" priority="6094" operator="between">
      <formula>0.7</formula>
      <formula>0.8</formula>
    </cfRule>
  </conditionalFormatting>
  <conditionalFormatting sqref="Q1102:Q1119">
    <cfRule type="cellIs" dxfId="5291" priority="6091" operator="lessThan">
      <formula>0.7</formula>
    </cfRule>
    <cfRule type="cellIs" dxfId="5290" priority="6092" operator="between">
      <formula>0.7</formula>
      <formula>0.8</formula>
    </cfRule>
  </conditionalFormatting>
  <conditionalFormatting sqref="R1102:R1119">
    <cfRule type="cellIs" dxfId="5289" priority="6089" operator="lessThan">
      <formula>0.7</formula>
    </cfRule>
    <cfRule type="cellIs" dxfId="5288" priority="6090" operator="between">
      <formula>0.7</formula>
      <formula>0.8</formula>
    </cfRule>
  </conditionalFormatting>
  <conditionalFormatting sqref="F1285:F1302">
    <cfRule type="cellIs" dxfId="5287" priority="6087" operator="lessThan">
      <formula>0.7</formula>
    </cfRule>
    <cfRule type="cellIs" dxfId="5286" priority="6088" operator="between">
      <formula>0.7</formula>
      <formula>0.8</formula>
    </cfRule>
  </conditionalFormatting>
  <conditionalFormatting sqref="G1285:G1302">
    <cfRule type="cellIs" dxfId="5285" priority="6085" operator="lessThan">
      <formula>0.7</formula>
    </cfRule>
    <cfRule type="cellIs" dxfId="5284" priority="6086" operator="between">
      <formula>0.7</formula>
      <formula>0.8</formula>
    </cfRule>
  </conditionalFormatting>
  <conditionalFormatting sqref="Q1285:Q1302">
    <cfRule type="cellIs" dxfId="5283" priority="6083" operator="lessThan">
      <formula>0.7</formula>
    </cfRule>
    <cfRule type="cellIs" dxfId="5282" priority="6084" operator="between">
      <formula>0.7</formula>
      <formula>0.8</formula>
    </cfRule>
  </conditionalFormatting>
  <conditionalFormatting sqref="R1285:R1302">
    <cfRule type="cellIs" dxfId="5281" priority="6081" operator="lessThan">
      <formula>0.7</formula>
    </cfRule>
    <cfRule type="cellIs" dxfId="5280" priority="6082" operator="between">
      <formula>0.7</formula>
      <formula>0.8</formula>
    </cfRule>
  </conditionalFormatting>
  <conditionalFormatting sqref="Q1285:Q1302">
    <cfRule type="cellIs" dxfId="5279" priority="6079" operator="lessThan">
      <formula>0.7</formula>
    </cfRule>
    <cfRule type="cellIs" dxfId="5278" priority="6080" operator="between">
      <formula>0.7</formula>
      <formula>0.8</formula>
    </cfRule>
  </conditionalFormatting>
  <conditionalFormatting sqref="R1285:R1302">
    <cfRule type="cellIs" dxfId="5277" priority="6077" operator="lessThan">
      <formula>0.7</formula>
    </cfRule>
    <cfRule type="cellIs" dxfId="5276" priority="6078" operator="between">
      <formula>0.7</formula>
      <formula>0.8</formula>
    </cfRule>
  </conditionalFormatting>
  <conditionalFormatting sqref="F1079:F1096">
    <cfRule type="cellIs" dxfId="5275" priority="6071" operator="lessThan">
      <formula>0.7</formula>
    </cfRule>
    <cfRule type="cellIs" dxfId="5274" priority="6072" operator="between">
      <formula>0.7</formula>
      <formula>0.8</formula>
    </cfRule>
  </conditionalFormatting>
  <conditionalFormatting sqref="G1075:G1096">
    <cfRule type="cellIs" dxfId="5273" priority="6069" operator="lessThan">
      <formula>0.7</formula>
    </cfRule>
    <cfRule type="cellIs" dxfId="5272" priority="6070" operator="between">
      <formula>0.7</formula>
      <formula>0.8</formula>
    </cfRule>
  </conditionalFormatting>
  <conditionalFormatting sqref="F1215:F1232">
    <cfRule type="cellIs" dxfId="5271" priority="6067" operator="lessThan">
      <formula>0.7</formula>
    </cfRule>
    <cfRule type="cellIs" dxfId="5270" priority="6068" operator="between">
      <formula>0.7</formula>
      <formula>0.8</formula>
    </cfRule>
  </conditionalFormatting>
  <conditionalFormatting sqref="G1215:G1232">
    <cfRule type="cellIs" dxfId="5269" priority="6065" operator="lessThan">
      <formula>0.7</formula>
    </cfRule>
    <cfRule type="cellIs" dxfId="5268" priority="6066" operator="between">
      <formula>0.7</formula>
      <formula>0.8</formula>
    </cfRule>
  </conditionalFormatting>
  <conditionalFormatting sqref="F1075:F1096">
    <cfRule type="cellIs" dxfId="5267" priority="6075" operator="lessThan">
      <formula>0.7</formula>
    </cfRule>
    <cfRule type="cellIs" dxfId="5266" priority="6076" operator="between">
      <formula>0.7</formula>
      <formula>0.8</formula>
    </cfRule>
  </conditionalFormatting>
  <conditionalFormatting sqref="G1075:G1096">
    <cfRule type="cellIs" dxfId="5265" priority="6073" operator="lessThan">
      <formula>0.7</formula>
    </cfRule>
    <cfRule type="cellIs" dxfId="5264" priority="6074" operator="between">
      <formula>0.7</formula>
      <formula>0.8</formula>
    </cfRule>
  </conditionalFormatting>
  <conditionalFormatting sqref="Q1192:Q1209">
    <cfRule type="cellIs" dxfId="5263" priority="6055" operator="lessThan">
      <formula>0.7</formula>
    </cfRule>
    <cfRule type="cellIs" dxfId="5262" priority="6056" operator="between">
      <formula>0.7</formula>
      <formula>0.8</formula>
    </cfRule>
  </conditionalFormatting>
  <conditionalFormatting sqref="R1192:R1209">
    <cfRule type="cellIs" dxfId="5261" priority="6053" operator="lessThan">
      <formula>0.7</formula>
    </cfRule>
    <cfRule type="cellIs" dxfId="5260" priority="6054" operator="between">
      <formula>0.7</formula>
      <formula>0.8</formula>
    </cfRule>
  </conditionalFormatting>
  <conditionalFormatting sqref="Q1215:Q1232">
    <cfRule type="cellIs" dxfId="5259" priority="6063" operator="lessThan">
      <formula>0.7</formula>
    </cfRule>
    <cfRule type="cellIs" dxfId="5258" priority="6064" operator="between">
      <formula>0.7</formula>
      <formula>0.8</formula>
    </cfRule>
  </conditionalFormatting>
  <conditionalFormatting sqref="R1215:R1232">
    <cfRule type="cellIs" dxfId="5257" priority="6061" operator="lessThan">
      <formula>0.7</formula>
    </cfRule>
    <cfRule type="cellIs" dxfId="5256" priority="6062" operator="between">
      <formula>0.7</formula>
      <formula>0.8</formula>
    </cfRule>
  </conditionalFormatting>
  <conditionalFormatting sqref="F1192:F1209">
    <cfRule type="cellIs" dxfId="5255" priority="6059" operator="lessThan">
      <formula>0.7</formula>
    </cfRule>
    <cfRule type="cellIs" dxfId="5254" priority="6060" operator="between">
      <formula>0.7</formula>
      <formula>0.8</formula>
    </cfRule>
  </conditionalFormatting>
  <conditionalFormatting sqref="G1192:G1209">
    <cfRule type="cellIs" dxfId="5253" priority="6057" operator="lessThan">
      <formula>0.7</formula>
    </cfRule>
    <cfRule type="cellIs" dxfId="5252" priority="6058" operator="between">
      <formula>0.7</formula>
      <formula>0.8</formula>
    </cfRule>
  </conditionalFormatting>
  <conditionalFormatting sqref="F1170:F1187">
    <cfRule type="cellIs" dxfId="5251" priority="6051" operator="lessThan">
      <formula>0.7</formula>
    </cfRule>
    <cfRule type="cellIs" dxfId="5250" priority="6052" operator="between">
      <formula>0.7</formula>
      <formula>0.8</formula>
    </cfRule>
  </conditionalFormatting>
  <conditionalFormatting sqref="G1170:G1187">
    <cfRule type="cellIs" dxfId="5249" priority="6049" operator="lessThan">
      <formula>0.7</formula>
    </cfRule>
    <cfRule type="cellIs" dxfId="5248" priority="6050" operator="between">
      <formula>0.7</formula>
      <formula>0.8</formula>
    </cfRule>
  </conditionalFormatting>
  <conditionalFormatting sqref="Q1170:Q1187">
    <cfRule type="cellIs" dxfId="5247" priority="6047" operator="lessThan">
      <formula>0.7</formula>
    </cfRule>
    <cfRule type="cellIs" dxfId="5246" priority="6048" operator="between">
      <formula>0.7</formula>
      <formula>0.8</formula>
    </cfRule>
  </conditionalFormatting>
  <conditionalFormatting sqref="R1170:R1187">
    <cfRule type="cellIs" dxfId="5245" priority="6045" operator="lessThan">
      <formula>0.7</formula>
    </cfRule>
    <cfRule type="cellIs" dxfId="5244" priority="6046" operator="between">
      <formula>0.7</formula>
      <formula>0.8</formula>
    </cfRule>
  </conditionalFormatting>
  <conditionalFormatting sqref="F1147:F1164">
    <cfRule type="cellIs" dxfId="5243" priority="6043" operator="lessThan">
      <formula>0.7</formula>
    </cfRule>
    <cfRule type="cellIs" dxfId="5242" priority="6044" operator="between">
      <formula>0.7</formula>
      <formula>0.8</formula>
    </cfRule>
  </conditionalFormatting>
  <conditionalFormatting sqref="G1147:G1164">
    <cfRule type="cellIs" dxfId="5241" priority="6041" operator="lessThan">
      <formula>0.7</formula>
    </cfRule>
    <cfRule type="cellIs" dxfId="5240" priority="6042" operator="between">
      <formula>0.7</formula>
      <formula>0.8</formula>
    </cfRule>
  </conditionalFormatting>
  <conditionalFormatting sqref="Q1238:Q1255">
    <cfRule type="cellIs" dxfId="5239" priority="6035" operator="lessThan">
      <formula>0.7</formula>
    </cfRule>
    <cfRule type="cellIs" dxfId="5238" priority="6036" operator="between">
      <formula>0.7</formula>
      <formula>0.8</formula>
    </cfRule>
  </conditionalFormatting>
  <conditionalFormatting sqref="R1238:R1255">
    <cfRule type="cellIs" dxfId="5237" priority="6033" operator="lessThan">
      <formula>0.7</formula>
    </cfRule>
    <cfRule type="cellIs" dxfId="5236" priority="6034" operator="between">
      <formula>0.7</formula>
      <formula>0.8</formula>
    </cfRule>
  </conditionalFormatting>
  <conditionalFormatting sqref="F1238:F1255">
    <cfRule type="cellIs" dxfId="5235" priority="6039" operator="lessThan">
      <formula>0.7</formula>
    </cfRule>
    <cfRule type="cellIs" dxfId="5234" priority="6040" operator="between">
      <formula>0.7</formula>
      <formula>0.8</formula>
    </cfRule>
  </conditionalFormatting>
  <conditionalFormatting sqref="G1238:G1255">
    <cfRule type="cellIs" dxfId="5233" priority="6037" operator="lessThan">
      <formula>0.7</formula>
    </cfRule>
    <cfRule type="cellIs" dxfId="5232" priority="6038" operator="between">
      <formula>0.7</formula>
      <formula>0.8</formula>
    </cfRule>
  </conditionalFormatting>
  <conditionalFormatting sqref="F1262:F1279">
    <cfRule type="cellIs" dxfId="5231" priority="6031" operator="lessThan">
      <formula>0.7</formula>
    </cfRule>
    <cfRule type="cellIs" dxfId="5230" priority="6032" operator="between">
      <formula>0.7</formula>
      <formula>0.8</formula>
    </cfRule>
  </conditionalFormatting>
  <conditionalFormatting sqref="G1262:G1279">
    <cfRule type="cellIs" dxfId="5229" priority="6029" operator="lessThan">
      <formula>0.7</formula>
    </cfRule>
    <cfRule type="cellIs" dxfId="5228" priority="6030" operator="between">
      <formula>0.7</formula>
      <formula>0.8</formula>
    </cfRule>
  </conditionalFormatting>
  <conditionalFormatting sqref="Q1262:Q1279">
    <cfRule type="cellIs" dxfId="5227" priority="6027" operator="lessThan">
      <formula>0.7</formula>
    </cfRule>
    <cfRule type="cellIs" dxfId="5226" priority="6028" operator="between">
      <formula>0.7</formula>
      <formula>0.8</formula>
    </cfRule>
  </conditionalFormatting>
  <conditionalFormatting sqref="R1262:R1279">
    <cfRule type="cellIs" dxfId="5225" priority="6025" operator="lessThan">
      <formula>0.7</formula>
    </cfRule>
    <cfRule type="cellIs" dxfId="5224" priority="6026" operator="between">
      <formula>0.7</formula>
      <formula>0.8</formula>
    </cfRule>
  </conditionalFormatting>
  <conditionalFormatting sqref="Q1147:Q1164">
    <cfRule type="cellIs" dxfId="5223" priority="6023" operator="lessThan">
      <formula>0.7</formula>
    </cfRule>
    <cfRule type="cellIs" dxfId="5222" priority="6024" operator="between">
      <formula>0.7</formula>
      <formula>0.8</formula>
    </cfRule>
  </conditionalFormatting>
  <conditionalFormatting sqref="R1147:R1164">
    <cfRule type="cellIs" dxfId="5221" priority="6021" operator="lessThan">
      <formula>0.7</formula>
    </cfRule>
    <cfRule type="cellIs" dxfId="5220" priority="6022" operator="between">
      <formula>0.7</formula>
      <formula>0.8</formula>
    </cfRule>
  </conditionalFormatting>
  <conditionalFormatting sqref="F1125:F1142">
    <cfRule type="cellIs" dxfId="5219" priority="6019" operator="lessThan">
      <formula>0.7</formula>
    </cfRule>
    <cfRule type="cellIs" dxfId="5218" priority="6020" operator="between">
      <formula>0.7</formula>
      <formula>0.8</formula>
    </cfRule>
  </conditionalFormatting>
  <conditionalFormatting sqref="G1125:G1142">
    <cfRule type="cellIs" dxfId="5217" priority="6017" operator="lessThan">
      <formula>0.7</formula>
    </cfRule>
    <cfRule type="cellIs" dxfId="5216" priority="6018" operator="between">
      <formula>0.7</formula>
      <formula>0.8</formula>
    </cfRule>
  </conditionalFormatting>
  <conditionalFormatting sqref="Q1125:Q1142">
    <cfRule type="cellIs" dxfId="5215" priority="6015" operator="lessThan">
      <formula>0.7</formula>
    </cfRule>
    <cfRule type="cellIs" dxfId="5214" priority="6016" operator="between">
      <formula>0.7</formula>
      <formula>0.8</formula>
    </cfRule>
  </conditionalFormatting>
  <conditionalFormatting sqref="R1125:R1142">
    <cfRule type="cellIs" dxfId="5213" priority="6013" operator="lessThan">
      <formula>0.7</formula>
    </cfRule>
    <cfRule type="cellIs" dxfId="5212" priority="6014" operator="between">
      <formula>0.7</formula>
      <formula>0.8</formula>
    </cfRule>
  </conditionalFormatting>
  <conditionalFormatting sqref="F1238:F1255">
    <cfRule type="cellIs" dxfId="5211" priority="6011" operator="lessThan">
      <formula>0.7</formula>
    </cfRule>
    <cfRule type="cellIs" dxfId="5210" priority="6012" operator="between">
      <formula>0.7</formula>
      <formula>0.8</formula>
    </cfRule>
  </conditionalFormatting>
  <conditionalFormatting sqref="G1238:G1255">
    <cfRule type="cellIs" dxfId="5209" priority="6009" operator="lessThan">
      <formula>0.7</formula>
    </cfRule>
    <cfRule type="cellIs" dxfId="5208" priority="6010" operator="between">
      <formula>0.7</formula>
      <formula>0.8</formula>
    </cfRule>
  </conditionalFormatting>
  <conditionalFormatting sqref="Q1215:Q1232">
    <cfRule type="cellIs" dxfId="5207" priority="5999" operator="lessThan">
      <formula>0.7</formula>
    </cfRule>
    <cfRule type="cellIs" dxfId="5206" priority="6000" operator="between">
      <formula>0.7</formula>
      <formula>0.8</formula>
    </cfRule>
  </conditionalFormatting>
  <conditionalFormatting sqref="R1215:R1232">
    <cfRule type="cellIs" dxfId="5205" priority="5997" operator="lessThan">
      <formula>0.7</formula>
    </cfRule>
    <cfRule type="cellIs" dxfId="5204" priority="5998" operator="between">
      <formula>0.7</formula>
      <formula>0.8</formula>
    </cfRule>
  </conditionalFormatting>
  <conditionalFormatting sqref="Q1238:Q1255">
    <cfRule type="cellIs" dxfId="5203" priority="6007" operator="lessThan">
      <formula>0.7</formula>
    </cfRule>
    <cfRule type="cellIs" dxfId="5202" priority="6008" operator="between">
      <formula>0.7</formula>
      <formula>0.8</formula>
    </cfRule>
  </conditionalFormatting>
  <conditionalFormatting sqref="R1238:R1255">
    <cfRule type="cellIs" dxfId="5201" priority="6005" operator="lessThan">
      <formula>0.7</formula>
    </cfRule>
    <cfRule type="cellIs" dxfId="5200" priority="6006" operator="between">
      <formula>0.7</formula>
      <formula>0.8</formula>
    </cfRule>
  </conditionalFormatting>
  <conditionalFormatting sqref="F1215:F1232">
    <cfRule type="cellIs" dxfId="5199" priority="6003" operator="lessThan">
      <formula>0.7</formula>
    </cfRule>
    <cfRule type="cellIs" dxfId="5198" priority="6004" operator="between">
      <formula>0.7</formula>
      <formula>0.8</formula>
    </cfRule>
  </conditionalFormatting>
  <conditionalFormatting sqref="G1215:G1232">
    <cfRule type="cellIs" dxfId="5197" priority="6001" operator="lessThan">
      <formula>0.7</formula>
    </cfRule>
    <cfRule type="cellIs" dxfId="5196" priority="6002" operator="between">
      <formula>0.7</formula>
      <formula>0.8</formula>
    </cfRule>
  </conditionalFormatting>
  <conditionalFormatting sqref="F1193:F1210">
    <cfRule type="cellIs" dxfId="5195" priority="5995" operator="lessThan">
      <formula>0.7</formula>
    </cfRule>
    <cfRule type="cellIs" dxfId="5194" priority="5996" operator="between">
      <formula>0.7</formula>
      <formula>0.8</formula>
    </cfRule>
  </conditionalFormatting>
  <conditionalFormatting sqref="G1193:G1210">
    <cfRule type="cellIs" dxfId="5193" priority="5993" operator="lessThan">
      <formula>0.7</formula>
    </cfRule>
    <cfRule type="cellIs" dxfId="5192" priority="5994" operator="between">
      <formula>0.7</formula>
      <formula>0.8</formula>
    </cfRule>
  </conditionalFormatting>
  <conditionalFormatting sqref="Q1193:Q1210">
    <cfRule type="cellIs" dxfId="5191" priority="5991" operator="lessThan">
      <formula>0.7</formula>
    </cfRule>
    <cfRule type="cellIs" dxfId="5190" priority="5992" operator="between">
      <formula>0.7</formula>
      <formula>0.8</formula>
    </cfRule>
  </conditionalFormatting>
  <conditionalFormatting sqref="R1193:R1210">
    <cfRule type="cellIs" dxfId="5189" priority="5989" operator="lessThan">
      <formula>0.7</formula>
    </cfRule>
    <cfRule type="cellIs" dxfId="5188" priority="5990" operator="between">
      <formula>0.7</formula>
      <formula>0.8</formula>
    </cfRule>
  </conditionalFormatting>
  <conditionalFormatting sqref="F1170:F1187">
    <cfRule type="cellIs" dxfId="5187" priority="5987" operator="lessThan">
      <formula>0.7</formula>
    </cfRule>
    <cfRule type="cellIs" dxfId="5186" priority="5988" operator="between">
      <formula>0.7</formula>
      <formula>0.8</formula>
    </cfRule>
  </conditionalFormatting>
  <conditionalFormatting sqref="G1170:G1187">
    <cfRule type="cellIs" dxfId="5185" priority="5985" operator="lessThan">
      <formula>0.7</formula>
    </cfRule>
    <cfRule type="cellIs" dxfId="5184" priority="5986" operator="between">
      <formula>0.7</formula>
      <formula>0.8</formula>
    </cfRule>
  </conditionalFormatting>
  <conditionalFormatting sqref="Q1261:Q1278">
    <cfRule type="cellIs" dxfId="5183" priority="5979" operator="lessThan">
      <formula>0.7</formula>
    </cfRule>
    <cfRule type="cellIs" dxfId="5182" priority="5980" operator="between">
      <formula>0.7</formula>
      <formula>0.8</formula>
    </cfRule>
  </conditionalFormatting>
  <conditionalFormatting sqref="R1261:R1278">
    <cfRule type="cellIs" dxfId="5181" priority="5977" operator="lessThan">
      <formula>0.7</formula>
    </cfRule>
    <cfRule type="cellIs" dxfId="5180" priority="5978" operator="between">
      <formula>0.7</formula>
      <formula>0.8</formula>
    </cfRule>
  </conditionalFormatting>
  <conditionalFormatting sqref="F1261:F1278">
    <cfRule type="cellIs" dxfId="5179" priority="5983" operator="lessThan">
      <formula>0.7</formula>
    </cfRule>
    <cfRule type="cellIs" dxfId="5178" priority="5984" operator="between">
      <formula>0.7</formula>
      <formula>0.8</formula>
    </cfRule>
  </conditionalFormatting>
  <conditionalFormatting sqref="G1261:G1278">
    <cfRule type="cellIs" dxfId="5177" priority="5981" operator="lessThan">
      <formula>0.7</formula>
    </cfRule>
    <cfRule type="cellIs" dxfId="5176" priority="5982" operator="between">
      <formula>0.7</formula>
      <formula>0.8</formula>
    </cfRule>
  </conditionalFormatting>
  <conditionalFormatting sqref="F1285:F1302">
    <cfRule type="cellIs" dxfId="5175" priority="5975" operator="lessThan">
      <formula>0.7</formula>
    </cfRule>
    <cfRule type="cellIs" dxfId="5174" priority="5976" operator="between">
      <formula>0.7</formula>
      <formula>0.8</formula>
    </cfRule>
  </conditionalFormatting>
  <conditionalFormatting sqref="G1285:G1302">
    <cfRule type="cellIs" dxfId="5173" priority="5973" operator="lessThan">
      <formula>0.7</formula>
    </cfRule>
    <cfRule type="cellIs" dxfId="5172" priority="5974" operator="between">
      <formula>0.7</formula>
      <formula>0.8</formula>
    </cfRule>
  </conditionalFormatting>
  <conditionalFormatting sqref="Q1285:Q1302">
    <cfRule type="cellIs" dxfId="5171" priority="5971" operator="lessThan">
      <formula>0.7</formula>
    </cfRule>
    <cfRule type="cellIs" dxfId="5170" priority="5972" operator="between">
      <formula>0.7</formula>
      <formula>0.8</formula>
    </cfRule>
  </conditionalFormatting>
  <conditionalFormatting sqref="R1285:R1302">
    <cfRule type="cellIs" dxfId="5169" priority="5969" operator="lessThan">
      <formula>0.7</formula>
    </cfRule>
    <cfRule type="cellIs" dxfId="5168" priority="5970" operator="between">
      <formula>0.7</formula>
      <formula>0.8</formula>
    </cfRule>
  </conditionalFormatting>
  <conditionalFormatting sqref="Q1170:Q1187">
    <cfRule type="cellIs" dxfId="5167" priority="5967" operator="lessThan">
      <formula>0.7</formula>
    </cfRule>
    <cfRule type="cellIs" dxfId="5166" priority="5968" operator="between">
      <formula>0.7</formula>
      <formula>0.8</formula>
    </cfRule>
  </conditionalFormatting>
  <conditionalFormatting sqref="R1170:R1187">
    <cfRule type="cellIs" dxfId="5165" priority="5965" operator="lessThan">
      <formula>0.7</formula>
    </cfRule>
    <cfRule type="cellIs" dxfId="5164" priority="5966" operator="between">
      <formula>0.7</formula>
      <formula>0.8</formula>
    </cfRule>
  </conditionalFormatting>
  <conditionalFormatting sqref="F1148:F1165">
    <cfRule type="cellIs" dxfId="5163" priority="5963" operator="lessThan">
      <formula>0.7</formula>
    </cfRule>
    <cfRule type="cellIs" dxfId="5162" priority="5964" operator="between">
      <formula>0.7</formula>
      <formula>0.8</formula>
    </cfRule>
  </conditionalFormatting>
  <conditionalFormatting sqref="G1148:G1165">
    <cfRule type="cellIs" dxfId="5161" priority="5961" operator="lessThan">
      <formula>0.7</formula>
    </cfRule>
    <cfRule type="cellIs" dxfId="5160" priority="5962" operator="between">
      <formula>0.7</formula>
      <formula>0.8</formula>
    </cfRule>
  </conditionalFormatting>
  <conditionalFormatting sqref="Q1148:Q1165">
    <cfRule type="cellIs" dxfId="5159" priority="5959" operator="lessThan">
      <formula>0.7</formula>
    </cfRule>
    <cfRule type="cellIs" dxfId="5158" priority="5960" operator="between">
      <formula>0.7</formula>
      <formula>0.8</formula>
    </cfRule>
  </conditionalFormatting>
  <conditionalFormatting sqref="R1148:R1165">
    <cfRule type="cellIs" dxfId="5157" priority="5957" operator="lessThan">
      <formula>0.7</formula>
    </cfRule>
    <cfRule type="cellIs" dxfId="5156" priority="5958" operator="between">
      <formula>0.7</formula>
      <formula>0.8</formula>
    </cfRule>
  </conditionalFormatting>
  <conditionalFormatting sqref="F1125:F1142">
    <cfRule type="cellIs" dxfId="5155" priority="5955" operator="lessThan">
      <formula>0.7</formula>
    </cfRule>
    <cfRule type="cellIs" dxfId="5154" priority="5956" operator="between">
      <formula>0.7</formula>
      <formula>0.8</formula>
    </cfRule>
  </conditionalFormatting>
  <conditionalFormatting sqref="G1125:G1142">
    <cfRule type="cellIs" dxfId="5153" priority="5953" operator="lessThan">
      <formula>0.7</formula>
    </cfRule>
    <cfRule type="cellIs" dxfId="5152" priority="5954" operator="between">
      <formula>0.7</formula>
      <formula>0.8</formula>
    </cfRule>
  </conditionalFormatting>
  <conditionalFormatting sqref="Q1125:Q1142">
    <cfRule type="cellIs" dxfId="5151" priority="5951" operator="lessThan">
      <formula>0.7</formula>
    </cfRule>
    <cfRule type="cellIs" dxfId="5150" priority="5952" operator="between">
      <formula>0.7</formula>
      <formula>0.8</formula>
    </cfRule>
  </conditionalFormatting>
  <conditionalFormatting sqref="R1125:R1142">
    <cfRule type="cellIs" dxfId="5149" priority="5949" operator="lessThan">
      <formula>0.7</formula>
    </cfRule>
    <cfRule type="cellIs" dxfId="5148" priority="5950" operator="between">
      <formula>0.7</formula>
      <formula>0.8</formula>
    </cfRule>
  </conditionalFormatting>
  <conditionalFormatting sqref="F1308:F1325">
    <cfRule type="cellIs" dxfId="5147" priority="5947" operator="lessThan">
      <formula>0.7</formula>
    </cfRule>
    <cfRule type="cellIs" dxfId="5146" priority="5948" operator="between">
      <formula>0.7</formula>
      <formula>0.8</formula>
    </cfRule>
  </conditionalFormatting>
  <conditionalFormatting sqref="G1308:G1325">
    <cfRule type="cellIs" dxfId="5145" priority="5945" operator="lessThan">
      <formula>0.7</formula>
    </cfRule>
    <cfRule type="cellIs" dxfId="5144" priority="5946" operator="between">
      <formula>0.7</formula>
      <formula>0.8</formula>
    </cfRule>
  </conditionalFormatting>
  <conditionalFormatting sqref="Q1308:Q1325">
    <cfRule type="cellIs" dxfId="5143" priority="5943" operator="lessThan">
      <formula>0.7</formula>
    </cfRule>
    <cfRule type="cellIs" dxfId="5142" priority="5944" operator="between">
      <formula>0.7</formula>
      <formula>0.8</formula>
    </cfRule>
  </conditionalFormatting>
  <conditionalFormatting sqref="R1308:R1325">
    <cfRule type="cellIs" dxfId="5141" priority="5941" operator="lessThan">
      <formula>0.7</formula>
    </cfRule>
    <cfRule type="cellIs" dxfId="5140" priority="5942" operator="between">
      <formula>0.7</formula>
      <formula>0.8</formula>
    </cfRule>
  </conditionalFormatting>
  <conditionalFormatting sqref="Q1308:Q1325">
    <cfRule type="cellIs" dxfId="5139" priority="5939" operator="lessThan">
      <formula>0.7</formula>
    </cfRule>
    <cfRule type="cellIs" dxfId="5138" priority="5940" operator="between">
      <formula>0.7</formula>
      <formula>0.8</formula>
    </cfRule>
  </conditionalFormatting>
  <conditionalFormatting sqref="R1308:R1325">
    <cfRule type="cellIs" dxfId="5137" priority="5937" operator="lessThan">
      <formula>0.7</formula>
    </cfRule>
    <cfRule type="cellIs" dxfId="5136" priority="5938" operator="between">
      <formula>0.7</formula>
      <formula>0.8</formula>
    </cfRule>
  </conditionalFormatting>
  <conditionalFormatting sqref="Q1101:Q1118">
    <cfRule type="cellIs" dxfId="5135" priority="5935" operator="lessThan">
      <formula>0.7</formula>
    </cfRule>
    <cfRule type="cellIs" dxfId="5134" priority="5936" operator="between">
      <formula>0.7</formula>
      <formula>0.8</formula>
    </cfRule>
  </conditionalFormatting>
  <conditionalFormatting sqref="R1101:R1118">
    <cfRule type="cellIs" dxfId="5133" priority="5933" operator="lessThan">
      <formula>0.7</formula>
    </cfRule>
    <cfRule type="cellIs" dxfId="5132" priority="5934" operator="between">
      <formula>0.7</formula>
      <formula>0.8</formula>
    </cfRule>
  </conditionalFormatting>
  <conditionalFormatting sqref="Q1102:Q1119">
    <cfRule type="cellIs" dxfId="5131" priority="5931" operator="lessThan">
      <formula>0.7</formula>
    </cfRule>
    <cfRule type="cellIs" dxfId="5130" priority="5932" operator="between">
      <formula>0.7</formula>
      <formula>0.8</formula>
    </cfRule>
  </conditionalFormatting>
  <conditionalFormatting sqref="R1102:R1119">
    <cfRule type="cellIs" dxfId="5129" priority="5929" operator="lessThan">
      <formula>0.7</formula>
    </cfRule>
    <cfRule type="cellIs" dxfId="5128" priority="5930" operator="between">
      <formula>0.7</formula>
      <formula>0.8</formula>
    </cfRule>
  </conditionalFormatting>
  <conditionalFormatting sqref="F1102:F1119">
    <cfRule type="cellIs" dxfId="5127" priority="5927" operator="lessThan">
      <formula>0.7</formula>
    </cfRule>
    <cfRule type="cellIs" dxfId="5126" priority="5928" operator="between">
      <formula>0.7</formula>
      <formula>0.8</formula>
    </cfRule>
  </conditionalFormatting>
  <conditionalFormatting sqref="G1102:G1119">
    <cfRule type="cellIs" dxfId="5125" priority="5925" operator="lessThan">
      <formula>0.7</formula>
    </cfRule>
    <cfRule type="cellIs" dxfId="5124" priority="5926" operator="between">
      <formula>0.7</formula>
      <formula>0.8</formula>
    </cfRule>
  </conditionalFormatting>
  <conditionalFormatting sqref="F1102:F1119">
    <cfRule type="cellIs" dxfId="5123" priority="5923" operator="lessThan">
      <formula>0.7</formula>
    </cfRule>
    <cfRule type="cellIs" dxfId="5122" priority="5924" operator="between">
      <formula>0.7</formula>
      <formula>0.8</formula>
    </cfRule>
  </conditionalFormatting>
  <conditionalFormatting sqref="G1102:G1119">
    <cfRule type="cellIs" dxfId="5121" priority="5921" operator="lessThan">
      <formula>0.7</formula>
    </cfRule>
    <cfRule type="cellIs" dxfId="5120" priority="5922" operator="between">
      <formula>0.7</formula>
      <formula>0.8</formula>
    </cfRule>
  </conditionalFormatting>
  <conditionalFormatting sqref="F1331:F1348">
    <cfRule type="cellIs" dxfId="5119" priority="5915" operator="lessThan">
      <formula>0.7</formula>
    </cfRule>
    <cfRule type="cellIs" dxfId="5118" priority="5916" operator="between">
      <formula>0.7</formula>
      <formula>0.8</formula>
    </cfRule>
  </conditionalFormatting>
  <conditionalFormatting sqref="G1331:G1348">
    <cfRule type="cellIs" dxfId="5117" priority="5913" operator="lessThan">
      <formula>0.7</formula>
    </cfRule>
    <cfRule type="cellIs" dxfId="5116" priority="5914" operator="between">
      <formula>0.7</formula>
      <formula>0.8</formula>
    </cfRule>
  </conditionalFormatting>
  <conditionalFormatting sqref="F1331:F1348">
    <cfRule type="cellIs" dxfId="5115" priority="5919" operator="lessThan">
      <formula>0.7</formula>
    </cfRule>
    <cfRule type="cellIs" dxfId="5114" priority="5920" operator="between">
      <formula>0.7</formula>
      <formula>0.8</formula>
    </cfRule>
  </conditionalFormatting>
  <conditionalFormatting sqref="G1331:G1348">
    <cfRule type="cellIs" dxfId="5113" priority="5917" operator="lessThan">
      <formula>0.7</formula>
    </cfRule>
    <cfRule type="cellIs" dxfId="5112" priority="5918" operator="between">
      <formula>0.7</formula>
      <formula>0.8</formula>
    </cfRule>
  </conditionalFormatting>
  <conditionalFormatting sqref="Q1331:Q1348">
    <cfRule type="cellIs" dxfId="5111" priority="5911" operator="lessThan">
      <formula>0.7</formula>
    </cfRule>
    <cfRule type="cellIs" dxfId="5110" priority="5912" operator="between">
      <formula>0.7</formula>
      <formula>0.8</formula>
    </cfRule>
  </conditionalFormatting>
  <conditionalFormatting sqref="R1331:R1348">
    <cfRule type="cellIs" dxfId="5109" priority="5909" operator="lessThan">
      <formula>0.7</formula>
    </cfRule>
    <cfRule type="cellIs" dxfId="5108" priority="5910" operator="between">
      <formula>0.7</formula>
      <formula>0.8</formula>
    </cfRule>
  </conditionalFormatting>
  <conditionalFormatting sqref="Q1331:Q1348">
    <cfRule type="cellIs" dxfId="5107" priority="5907" operator="lessThan">
      <formula>0.7</formula>
    </cfRule>
    <cfRule type="cellIs" dxfId="5106" priority="5908" operator="between">
      <formula>0.7</formula>
      <formula>0.8</formula>
    </cfRule>
  </conditionalFormatting>
  <conditionalFormatting sqref="R1331:R1348">
    <cfRule type="cellIs" dxfId="5105" priority="5905" operator="lessThan">
      <formula>0.7</formula>
    </cfRule>
    <cfRule type="cellIs" dxfId="5104" priority="5906" operator="between">
      <formula>0.7</formula>
      <formula>0.8</formula>
    </cfRule>
  </conditionalFormatting>
  <conditionalFormatting sqref="Q1331:Q1348">
    <cfRule type="cellIs" dxfId="5103" priority="5903" operator="lessThan">
      <formula>0.7</formula>
    </cfRule>
    <cfRule type="cellIs" dxfId="5102" priority="5904" operator="between">
      <formula>0.7</formula>
      <formula>0.8</formula>
    </cfRule>
  </conditionalFormatting>
  <conditionalFormatting sqref="R1331:R1348">
    <cfRule type="cellIs" dxfId="5101" priority="5901" operator="lessThan">
      <formula>0.7</formula>
    </cfRule>
    <cfRule type="cellIs" dxfId="5100" priority="5902" operator="between">
      <formula>0.7</formula>
      <formula>0.8</formula>
    </cfRule>
  </conditionalFormatting>
  <conditionalFormatting sqref="Q1331:Q1348">
    <cfRule type="cellIs" dxfId="5099" priority="5899" operator="lessThan">
      <formula>0.7</formula>
    </cfRule>
    <cfRule type="cellIs" dxfId="5098" priority="5900" operator="between">
      <formula>0.7</formula>
      <formula>0.8</formula>
    </cfRule>
  </conditionalFormatting>
  <conditionalFormatting sqref="R1331:R1348">
    <cfRule type="cellIs" dxfId="5097" priority="5897" operator="lessThan">
      <formula>0.7</formula>
    </cfRule>
    <cfRule type="cellIs" dxfId="5096" priority="5898" operator="between">
      <formula>0.7</formula>
      <formula>0.8</formula>
    </cfRule>
  </conditionalFormatting>
  <conditionalFormatting sqref="Q1078:Q1095">
    <cfRule type="cellIs" dxfId="5095" priority="5895" operator="lessThan">
      <formula>0.7</formula>
    </cfRule>
    <cfRule type="cellIs" dxfId="5094" priority="5896" operator="between">
      <formula>0.7</formula>
      <formula>0.8</formula>
    </cfRule>
  </conditionalFormatting>
  <conditionalFormatting sqref="R1078:R1095">
    <cfRule type="cellIs" dxfId="5093" priority="5893" operator="lessThan">
      <formula>0.7</formula>
    </cfRule>
    <cfRule type="cellIs" dxfId="5092" priority="5894" operator="between">
      <formula>0.7</formula>
      <formula>0.8</formula>
    </cfRule>
  </conditionalFormatting>
  <conditionalFormatting sqref="Q1079:Q1096">
    <cfRule type="cellIs" dxfId="5091" priority="5891" operator="lessThan">
      <formula>0.7</formula>
    </cfRule>
    <cfRule type="cellIs" dxfId="5090" priority="5892" operator="between">
      <formula>0.7</formula>
      <formula>0.8</formula>
    </cfRule>
  </conditionalFormatting>
  <conditionalFormatting sqref="R1079:R1096">
    <cfRule type="cellIs" dxfId="5089" priority="5889" operator="lessThan">
      <formula>0.7</formula>
    </cfRule>
    <cfRule type="cellIs" dxfId="5088" priority="5890" operator="between">
      <formula>0.7</formula>
      <formula>0.8</formula>
    </cfRule>
  </conditionalFormatting>
  <conditionalFormatting sqref="Q1079:Q1096">
    <cfRule type="cellIs" dxfId="5087" priority="5887" operator="lessThan">
      <formula>0.7</formula>
    </cfRule>
    <cfRule type="cellIs" dxfId="5086" priority="5888" operator="between">
      <formula>0.7</formula>
      <formula>0.8</formula>
    </cfRule>
  </conditionalFormatting>
  <conditionalFormatting sqref="R1079:R1096">
    <cfRule type="cellIs" dxfId="5085" priority="5885" operator="lessThan">
      <formula>0.7</formula>
    </cfRule>
    <cfRule type="cellIs" dxfId="5084" priority="5886" operator="between">
      <formula>0.7</formula>
      <formula>0.8</formula>
    </cfRule>
  </conditionalFormatting>
  <conditionalFormatting sqref="Q1079:Q1096">
    <cfRule type="cellIs" dxfId="5083" priority="5883" operator="lessThan">
      <formula>0.7</formula>
    </cfRule>
    <cfRule type="cellIs" dxfId="5082" priority="5884" operator="between">
      <formula>0.7</formula>
      <formula>0.8</formula>
    </cfRule>
  </conditionalFormatting>
  <conditionalFormatting sqref="R1079:R1096">
    <cfRule type="cellIs" dxfId="5081" priority="5881" operator="lessThan">
      <formula>0.7</formula>
    </cfRule>
    <cfRule type="cellIs" dxfId="5080" priority="5882" operator="between">
      <formula>0.7</formula>
      <formula>0.8</formula>
    </cfRule>
  </conditionalFormatting>
  <conditionalFormatting sqref="F1055:F1072">
    <cfRule type="cellIs" dxfId="5079" priority="5875" operator="lessThan">
      <formula>0.7</formula>
    </cfRule>
    <cfRule type="cellIs" dxfId="5078" priority="5876" operator="between">
      <formula>0.7</formula>
      <formula>0.8</formula>
    </cfRule>
  </conditionalFormatting>
  <conditionalFormatting sqref="G1052:G1072">
    <cfRule type="cellIs" dxfId="5077" priority="5873" operator="lessThan">
      <formula>0.7</formula>
    </cfRule>
    <cfRule type="cellIs" dxfId="5076" priority="5874" operator="between">
      <formula>0.7</formula>
      <formula>0.8</formula>
    </cfRule>
  </conditionalFormatting>
  <conditionalFormatting sqref="F1052:F1072">
    <cfRule type="cellIs" dxfId="5075" priority="5879" operator="lessThan">
      <formula>0.7</formula>
    </cfRule>
    <cfRule type="cellIs" dxfId="5074" priority="5880" operator="between">
      <formula>0.7</formula>
      <formula>0.8</formula>
    </cfRule>
  </conditionalFormatting>
  <conditionalFormatting sqref="G1052:G1072">
    <cfRule type="cellIs" dxfId="5073" priority="5877" operator="lessThan">
      <formula>0.7</formula>
    </cfRule>
    <cfRule type="cellIs" dxfId="5072" priority="5878" operator="between">
      <formula>0.7</formula>
      <formula>0.8</formula>
    </cfRule>
  </conditionalFormatting>
  <conditionalFormatting sqref="Q1055:Q1072">
    <cfRule type="cellIs" dxfId="5071" priority="5867" operator="lessThan">
      <formula>0.7</formula>
    </cfRule>
    <cfRule type="cellIs" dxfId="5070" priority="5868" operator="between">
      <formula>0.7</formula>
      <formula>0.8</formula>
    </cfRule>
  </conditionalFormatting>
  <conditionalFormatting sqref="R1052:R1072">
    <cfRule type="cellIs" dxfId="5069" priority="5865" operator="lessThan">
      <formula>0.7</formula>
    </cfRule>
    <cfRule type="cellIs" dxfId="5068" priority="5866" operator="between">
      <formula>0.7</formula>
      <formula>0.8</formula>
    </cfRule>
  </conditionalFormatting>
  <conditionalFormatting sqref="Q1052:Q1072">
    <cfRule type="cellIs" dxfId="5067" priority="5871" operator="lessThan">
      <formula>0.7</formula>
    </cfRule>
    <cfRule type="cellIs" dxfId="5066" priority="5872" operator="between">
      <formula>0.7</formula>
      <formula>0.8</formula>
    </cfRule>
  </conditionalFormatting>
  <conditionalFormatting sqref="R1052:R1072">
    <cfRule type="cellIs" dxfId="5065" priority="5869" operator="lessThan">
      <formula>0.7</formula>
    </cfRule>
    <cfRule type="cellIs" dxfId="5064" priority="5870" operator="between">
      <formula>0.7</formula>
      <formula>0.8</formula>
    </cfRule>
  </conditionalFormatting>
  <conditionalFormatting sqref="G1030:G1050">
    <cfRule type="cellIs" dxfId="5063" priority="5857" operator="lessThan">
      <formula>0.7</formula>
    </cfRule>
    <cfRule type="cellIs" dxfId="5062" priority="5858" operator="between">
      <formula>0.7</formula>
      <formula>0.8</formula>
    </cfRule>
  </conditionalFormatting>
  <conditionalFormatting sqref="F1033:F1050">
    <cfRule type="cellIs" dxfId="5061" priority="5859" operator="lessThan">
      <formula>0.7</formula>
    </cfRule>
    <cfRule type="cellIs" dxfId="5060" priority="5860" operator="between">
      <formula>0.7</formula>
      <formula>0.8</formula>
    </cfRule>
  </conditionalFormatting>
  <conditionalFormatting sqref="R1030:R1050">
    <cfRule type="cellIs" dxfId="5059" priority="5849" operator="lessThan">
      <formula>0.7</formula>
    </cfRule>
    <cfRule type="cellIs" dxfId="5058" priority="5850" operator="between">
      <formula>0.7</formula>
      <formula>0.8</formula>
    </cfRule>
  </conditionalFormatting>
  <conditionalFormatting sqref="F1030:F1050">
    <cfRule type="cellIs" dxfId="5057" priority="5863" operator="lessThan">
      <formula>0.7</formula>
    </cfRule>
    <cfRule type="cellIs" dxfId="5056" priority="5864" operator="between">
      <formula>0.7</formula>
      <formula>0.8</formula>
    </cfRule>
  </conditionalFormatting>
  <conditionalFormatting sqref="G1030:G1050">
    <cfRule type="cellIs" dxfId="5055" priority="5861" operator="lessThan">
      <formula>0.7</formula>
    </cfRule>
    <cfRule type="cellIs" dxfId="5054" priority="5862" operator="between">
      <formula>0.7</formula>
      <formula>0.8</formula>
    </cfRule>
  </conditionalFormatting>
  <conditionalFormatting sqref="Q1033:Q1050">
    <cfRule type="cellIs" dxfId="5053" priority="5851" operator="lessThan">
      <formula>0.7</formula>
    </cfRule>
    <cfRule type="cellIs" dxfId="5052" priority="5852" operator="between">
      <formula>0.7</formula>
      <formula>0.8</formula>
    </cfRule>
  </conditionalFormatting>
  <conditionalFormatting sqref="Q1030:Q1050">
    <cfRule type="cellIs" dxfId="5051" priority="5855" operator="lessThan">
      <formula>0.7</formula>
    </cfRule>
    <cfRule type="cellIs" dxfId="5050" priority="5856" operator="between">
      <formula>0.7</formula>
      <formula>0.8</formula>
    </cfRule>
  </conditionalFormatting>
  <conditionalFormatting sqref="R1030:R1050">
    <cfRule type="cellIs" dxfId="5049" priority="5853" operator="lessThan">
      <formula>0.7</formula>
    </cfRule>
    <cfRule type="cellIs" dxfId="5048" priority="5854" operator="between">
      <formula>0.7</formula>
      <formula>0.8</formula>
    </cfRule>
  </conditionalFormatting>
  <conditionalFormatting sqref="G1008:G1028">
    <cfRule type="cellIs" dxfId="5047" priority="5841" operator="lessThan">
      <formula>0.7</formula>
    </cfRule>
    <cfRule type="cellIs" dxfId="5046" priority="5842" operator="between">
      <formula>0.7</formula>
      <formula>0.8</formula>
    </cfRule>
  </conditionalFormatting>
  <conditionalFormatting sqref="F1011:F1028">
    <cfRule type="cellIs" dxfId="5045" priority="5843" operator="lessThan">
      <formula>0.7</formula>
    </cfRule>
    <cfRule type="cellIs" dxfId="5044" priority="5844" operator="between">
      <formula>0.7</formula>
      <formula>0.8</formula>
    </cfRule>
  </conditionalFormatting>
  <conditionalFormatting sqref="F1008:F1028">
    <cfRule type="cellIs" dxfId="5043" priority="5847" operator="lessThan">
      <formula>0.7</formula>
    </cfRule>
    <cfRule type="cellIs" dxfId="5042" priority="5848" operator="between">
      <formula>0.7</formula>
      <formula>0.8</formula>
    </cfRule>
  </conditionalFormatting>
  <conditionalFormatting sqref="G1008:G1028">
    <cfRule type="cellIs" dxfId="5041" priority="5845" operator="lessThan">
      <formula>0.7</formula>
    </cfRule>
    <cfRule type="cellIs" dxfId="5040" priority="5846" operator="between">
      <formula>0.7</formula>
      <formula>0.8</formula>
    </cfRule>
  </conditionalFormatting>
  <conditionalFormatting sqref="R1008:R1028">
    <cfRule type="cellIs" dxfId="5039" priority="5833" operator="lessThan">
      <formula>0.7</formula>
    </cfRule>
    <cfRule type="cellIs" dxfId="5038" priority="5834" operator="between">
      <formula>0.7</formula>
      <formula>0.8</formula>
    </cfRule>
  </conditionalFormatting>
  <conditionalFormatting sqref="Q1011:Q1028">
    <cfRule type="cellIs" dxfId="5037" priority="5835" operator="lessThan">
      <formula>0.7</formula>
    </cfRule>
    <cfRule type="cellIs" dxfId="5036" priority="5836" operator="between">
      <formula>0.7</formula>
      <formula>0.8</formula>
    </cfRule>
  </conditionalFormatting>
  <conditionalFormatting sqref="Q1008:Q1028">
    <cfRule type="cellIs" dxfId="5035" priority="5839" operator="lessThan">
      <formula>0.7</formula>
    </cfRule>
    <cfRule type="cellIs" dxfId="5034" priority="5840" operator="between">
      <formula>0.7</formula>
      <formula>0.8</formula>
    </cfRule>
  </conditionalFormatting>
  <conditionalFormatting sqref="R1008:R1028">
    <cfRule type="cellIs" dxfId="5033" priority="5837" operator="lessThan">
      <formula>0.7</formula>
    </cfRule>
    <cfRule type="cellIs" dxfId="5032" priority="5838" operator="between">
      <formula>0.7</formula>
      <formula>0.8</formula>
    </cfRule>
  </conditionalFormatting>
  <conditionalFormatting sqref="G985:G1005">
    <cfRule type="cellIs" dxfId="5031" priority="5825" operator="lessThan">
      <formula>0.7</formula>
    </cfRule>
    <cfRule type="cellIs" dxfId="5030" priority="5826" operator="between">
      <formula>0.7</formula>
      <formula>0.8</formula>
    </cfRule>
  </conditionalFormatting>
  <conditionalFormatting sqref="F988:F1005">
    <cfRule type="cellIs" dxfId="5029" priority="5827" operator="lessThan">
      <formula>0.7</formula>
    </cfRule>
    <cfRule type="cellIs" dxfId="5028" priority="5828" operator="between">
      <formula>0.7</formula>
      <formula>0.8</formula>
    </cfRule>
  </conditionalFormatting>
  <conditionalFormatting sqref="F985:F1005">
    <cfRule type="cellIs" dxfId="5027" priority="5831" operator="lessThan">
      <formula>0.7</formula>
    </cfRule>
    <cfRule type="cellIs" dxfId="5026" priority="5832" operator="between">
      <formula>0.7</formula>
      <formula>0.8</formula>
    </cfRule>
  </conditionalFormatting>
  <conditionalFormatting sqref="G985:G1005">
    <cfRule type="cellIs" dxfId="5025" priority="5829" operator="lessThan">
      <formula>0.7</formula>
    </cfRule>
    <cfRule type="cellIs" dxfId="5024" priority="5830" operator="between">
      <formula>0.7</formula>
      <formula>0.8</formula>
    </cfRule>
  </conditionalFormatting>
  <conditionalFormatting sqref="R985:R1005">
    <cfRule type="cellIs" dxfId="5023" priority="5817" operator="lessThan">
      <formula>0.7</formula>
    </cfRule>
    <cfRule type="cellIs" dxfId="5022" priority="5818" operator="between">
      <formula>0.7</formula>
      <formula>0.8</formula>
    </cfRule>
  </conditionalFormatting>
  <conditionalFormatting sqref="Q988:Q1005">
    <cfRule type="cellIs" dxfId="5021" priority="5819" operator="lessThan">
      <formula>0.7</formula>
    </cfRule>
    <cfRule type="cellIs" dxfId="5020" priority="5820" operator="between">
      <formula>0.7</formula>
      <formula>0.8</formula>
    </cfRule>
  </conditionalFormatting>
  <conditionalFormatting sqref="Q985:Q1005">
    <cfRule type="cellIs" dxfId="5019" priority="5823" operator="lessThan">
      <formula>0.7</formula>
    </cfRule>
    <cfRule type="cellIs" dxfId="5018" priority="5824" operator="between">
      <formula>0.7</formula>
      <formula>0.8</formula>
    </cfRule>
  </conditionalFormatting>
  <conditionalFormatting sqref="R985:R1005">
    <cfRule type="cellIs" dxfId="5017" priority="5821" operator="lessThan">
      <formula>0.7</formula>
    </cfRule>
    <cfRule type="cellIs" dxfId="5016" priority="5822" operator="between">
      <formula>0.7</formula>
      <formula>0.8</formula>
    </cfRule>
  </conditionalFormatting>
  <conditionalFormatting sqref="Q1354:Q1371">
    <cfRule type="cellIs" dxfId="5015" priority="5815" operator="lessThan">
      <formula>0.7</formula>
    </cfRule>
    <cfRule type="cellIs" dxfId="5014" priority="5816" operator="between">
      <formula>0.7</formula>
      <formula>0.8</formula>
    </cfRule>
  </conditionalFormatting>
  <conditionalFormatting sqref="R1354:R1371">
    <cfRule type="cellIs" dxfId="5013" priority="5813" operator="lessThan">
      <formula>0.7</formula>
    </cfRule>
    <cfRule type="cellIs" dxfId="5012" priority="5814" operator="between">
      <formula>0.7</formula>
      <formula>0.8</formula>
    </cfRule>
  </conditionalFormatting>
  <conditionalFormatting sqref="Q1354:Q1371">
    <cfRule type="cellIs" dxfId="5011" priority="5811" operator="lessThan">
      <formula>0.7</formula>
    </cfRule>
    <cfRule type="cellIs" dxfId="5010" priority="5812" operator="between">
      <formula>0.7</formula>
      <formula>0.8</formula>
    </cfRule>
  </conditionalFormatting>
  <conditionalFormatting sqref="R1354:R1371">
    <cfRule type="cellIs" dxfId="5009" priority="5809" operator="lessThan">
      <formula>0.7</formula>
    </cfRule>
    <cfRule type="cellIs" dxfId="5008" priority="5810" operator="between">
      <formula>0.7</formula>
      <formula>0.8</formula>
    </cfRule>
  </conditionalFormatting>
  <conditionalFormatting sqref="Q1354:Q1371">
    <cfRule type="cellIs" dxfId="5007" priority="5807" operator="lessThan">
      <formula>0.7</formula>
    </cfRule>
    <cfRule type="cellIs" dxfId="5006" priority="5808" operator="between">
      <formula>0.7</formula>
      <formula>0.8</formula>
    </cfRule>
  </conditionalFormatting>
  <conditionalFormatting sqref="R1354:R1371">
    <cfRule type="cellIs" dxfId="5005" priority="5805" operator="lessThan">
      <formula>0.7</formula>
    </cfRule>
    <cfRule type="cellIs" dxfId="5004" priority="5806" operator="between">
      <formula>0.7</formula>
      <formula>0.8</formula>
    </cfRule>
  </conditionalFormatting>
  <conditionalFormatting sqref="Q1354:Q1371">
    <cfRule type="cellIs" dxfId="5003" priority="5803" operator="lessThan">
      <formula>0.7</formula>
    </cfRule>
    <cfRule type="cellIs" dxfId="5002" priority="5804" operator="between">
      <formula>0.7</formula>
      <formula>0.8</formula>
    </cfRule>
  </conditionalFormatting>
  <conditionalFormatting sqref="R1354:R1371">
    <cfRule type="cellIs" dxfId="5001" priority="5801" operator="lessThan">
      <formula>0.7</formula>
    </cfRule>
    <cfRule type="cellIs" dxfId="5000" priority="5802" operator="between">
      <formula>0.7</formula>
      <formula>0.8</formula>
    </cfRule>
  </conditionalFormatting>
  <conditionalFormatting sqref="G1351:G1371">
    <cfRule type="cellIs" dxfId="4999" priority="5793" operator="lessThan">
      <formula>0.7</formula>
    </cfRule>
    <cfRule type="cellIs" dxfId="4998" priority="5794" operator="between">
      <formula>0.7</formula>
      <formula>0.8</formula>
    </cfRule>
  </conditionalFormatting>
  <conditionalFormatting sqref="F1354:F1371">
    <cfRule type="cellIs" dxfId="4997" priority="5795" operator="lessThan">
      <formula>0.7</formula>
    </cfRule>
    <cfRule type="cellIs" dxfId="4996" priority="5796" operator="between">
      <formula>0.7</formula>
      <formula>0.8</formula>
    </cfRule>
  </conditionalFormatting>
  <conditionalFormatting sqref="F1351:F1371">
    <cfRule type="cellIs" dxfId="4995" priority="5799" operator="lessThan">
      <formula>0.7</formula>
    </cfRule>
    <cfRule type="cellIs" dxfId="4994" priority="5800" operator="between">
      <formula>0.7</formula>
      <formula>0.8</formula>
    </cfRule>
  </conditionalFormatting>
  <conditionalFormatting sqref="G1351:G1371">
    <cfRule type="cellIs" dxfId="4993" priority="5797" operator="lessThan">
      <formula>0.7</formula>
    </cfRule>
    <cfRule type="cellIs" dxfId="4992" priority="5798" operator="between">
      <formula>0.7</formula>
      <formula>0.8</formula>
    </cfRule>
  </conditionalFormatting>
  <conditionalFormatting sqref="G966:G983">
    <cfRule type="cellIs" dxfId="4991" priority="5789" operator="lessThan">
      <formula>0.7</formula>
    </cfRule>
    <cfRule type="cellIs" dxfId="4990" priority="5790" operator="between">
      <formula>0.7</formula>
      <formula>0.8</formula>
    </cfRule>
  </conditionalFormatting>
  <conditionalFormatting sqref="G966:G983">
    <cfRule type="cellIs" dxfId="4989" priority="5791" operator="lessThan">
      <formula>0.7</formula>
    </cfRule>
    <cfRule type="cellIs" dxfId="4988" priority="5792" operator="between">
      <formula>0.7</formula>
      <formula>0.8</formula>
    </cfRule>
  </conditionalFormatting>
  <conditionalFormatting sqref="F1377:F1394">
    <cfRule type="cellIs" dxfId="4987" priority="5783" operator="lessThan">
      <formula>0.7</formula>
    </cfRule>
    <cfRule type="cellIs" dxfId="4986" priority="5784" operator="between">
      <formula>0.7</formula>
      <formula>0.8</formula>
    </cfRule>
  </conditionalFormatting>
  <conditionalFormatting sqref="G1377:G1394">
    <cfRule type="cellIs" dxfId="4985" priority="5781" operator="lessThan">
      <formula>0.7</formula>
    </cfRule>
    <cfRule type="cellIs" dxfId="4984" priority="5782" operator="between">
      <formula>0.7</formula>
      <formula>0.8</formula>
    </cfRule>
  </conditionalFormatting>
  <conditionalFormatting sqref="F1377:F1394">
    <cfRule type="cellIs" dxfId="4983" priority="5787" operator="lessThan">
      <formula>0.7</formula>
    </cfRule>
    <cfRule type="cellIs" dxfId="4982" priority="5788" operator="between">
      <formula>0.7</formula>
      <formula>0.8</formula>
    </cfRule>
  </conditionalFormatting>
  <conditionalFormatting sqref="G1377:G1394">
    <cfRule type="cellIs" dxfId="4981" priority="5785" operator="lessThan">
      <formula>0.7</formula>
    </cfRule>
    <cfRule type="cellIs" dxfId="4980" priority="5786" operator="between">
      <formula>0.7</formula>
      <formula>0.8</formula>
    </cfRule>
  </conditionalFormatting>
  <conditionalFormatting sqref="Q1377:Q1394">
    <cfRule type="cellIs" dxfId="4979" priority="5775" operator="lessThan">
      <formula>0.7</formula>
    </cfRule>
    <cfRule type="cellIs" dxfId="4978" priority="5776" operator="between">
      <formula>0.7</formula>
      <formula>0.8</formula>
    </cfRule>
  </conditionalFormatting>
  <conditionalFormatting sqref="R1377:R1394">
    <cfRule type="cellIs" dxfId="4977" priority="5773" operator="lessThan">
      <formula>0.7</formula>
    </cfRule>
    <cfRule type="cellIs" dxfId="4976" priority="5774" operator="between">
      <formula>0.7</formula>
      <formula>0.8</formula>
    </cfRule>
  </conditionalFormatting>
  <conditionalFormatting sqref="Q1377:Q1394">
    <cfRule type="cellIs" dxfId="4975" priority="5779" operator="lessThan">
      <formula>0.7</formula>
    </cfRule>
    <cfRule type="cellIs" dxfId="4974" priority="5780" operator="between">
      <formula>0.7</formula>
      <formula>0.8</formula>
    </cfRule>
  </conditionalFormatting>
  <conditionalFormatting sqref="R1377:R1394">
    <cfRule type="cellIs" dxfId="4973" priority="5777" operator="lessThan">
      <formula>0.7</formula>
    </cfRule>
    <cfRule type="cellIs" dxfId="4972" priority="5778" operator="between">
      <formula>0.7</formula>
      <formula>0.8</formula>
    </cfRule>
  </conditionalFormatting>
  <conditionalFormatting sqref="Q966:Q983">
    <cfRule type="cellIs" dxfId="4971" priority="5767" operator="lessThan">
      <formula>0.7</formula>
    </cfRule>
    <cfRule type="cellIs" dxfId="4970" priority="5768" operator="between">
      <formula>0.7</formula>
      <formula>0.8</formula>
    </cfRule>
  </conditionalFormatting>
  <conditionalFormatting sqref="R966:R983">
    <cfRule type="cellIs" dxfId="4969" priority="5765" operator="lessThan">
      <formula>0.7</formula>
    </cfRule>
    <cfRule type="cellIs" dxfId="4968" priority="5766" operator="between">
      <formula>0.7</formula>
      <formula>0.8</formula>
    </cfRule>
  </conditionalFormatting>
  <conditionalFormatting sqref="Q966:Q983">
    <cfRule type="cellIs" dxfId="4967" priority="5771" operator="lessThan">
      <formula>0.7</formula>
    </cfRule>
    <cfRule type="cellIs" dxfId="4966" priority="5772" operator="between">
      <formula>0.7</formula>
      <formula>0.8</formula>
    </cfRule>
  </conditionalFormatting>
  <conditionalFormatting sqref="R966:R983">
    <cfRule type="cellIs" dxfId="4965" priority="5769" operator="lessThan">
      <formula>0.7</formula>
    </cfRule>
    <cfRule type="cellIs" dxfId="4964" priority="5770" operator="between">
      <formula>0.7</formula>
      <formula>0.8</formula>
    </cfRule>
  </conditionalFormatting>
  <conditionalFormatting sqref="F966:F983">
    <cfRule type="cellIs" dxfId="4963" priority="5761" operator="lessThan">
      <formula>0.7</formula>
    </cfRule>
    <cfRule type="cellIs" dxfId="4962" priority="5762" operator="between">
      <formula>0.7</formula>
      <formula>0.8</formula>
    </cfRule>
  </conditionalFormatting>
  <conditionalFormatting sqref="F966:F983">
    <cfRule type="cellIs" dxfId="4961" priority="5763" operator="lessThan">
      <formula>0.7</formula>
    </cfRule>
    <cfRule type="cellIs" dxfId="4960" priority="5764" operator="between">
      <formula>0.7</formula>
      <formula>0.8</formula>
    </cfRule>
  </conditionalFormatting>
  <conditionalFormatting sqref="G944:G961">
    <cfRule type="cellIs" dxfId="4959" priority="5757" operator="lessThan">
      <formula>0.7</formula>
    </cfRule>
    <cfRule type="cellIs" dxfId="4958" priority="5758" operator="between">
      <formula>0.7</formula>
      <formula>0.8</formula>
    </cfRule>
  </conditionalFormatting>
  <conditionalFormatting sqref="G944:G961">
    <cfRule type="cellIs" dxfId="4957" priority="5759" operator="lessThan">
      <formula>0.7</formula>
    </cfRule>
    <cfRule type="cellIs" dxfId="4956" priority="5760" operator="between">
      <formula>0.7</formula>
      <formula>0.8</formula>
    </cfRule>
  </conditionalFormatting>
  <conditionalFormatting sqref="F944:F961">
    <cfRule type="cellIs" dxfId="4955" priority="5753" operator="lessThan">
      <formula>0.7</formula>
    </cfRule>
    <cfRule type="cellIs" dxfId="4954" priority="5754" operator="between">
      <formula>0.7</formula>
      <formula>0.8</formula>
    </cfRule>
  </conditionalFormatting>
  <conditionalFormatting sqref="F944:F961">
    <cfRule type="cellIs" dxfId="4953" priority="5755" operator="lessThan">
      <formula>0.7</formula>
    </cfRule>
    <cfRule type="cellIs" dxfId="4952" priority="5756" operator="between">
      <formula>0.7</formula>
      <formula>0.8</formula>
    </cfRule>
  </conditionalFormatting>
  <conditionalFormatting sqref="R944:R961">
    <cfRule type="cellIs" dxfId="4951" priority="5749" operator="lessThan">
      <formula>0.7</formula>
    </cfRule>
    <cfRule type="cellIs" dxfId="4950" priority="5750" operator="between">
      <formula>0.7</formula>
      <formula>0.8</formula>
    </cfRule>
  </conditionalFormatting>
  <conditionalFormatting sqref="R944:R961">
    <cfRule type="cellIs" dxfId="4949" priority="5751" operator="lessThan">
      <formula>0.7</formula>
    </cfRule>
    <cfRule type="cellIs" dxfId="4948" priority="5752" operator="between">
      <formula>0.7</formula>
      <formula>0.8</formula>
    </cfRule>
  </conditionalFormatting>
  <conditionalFormatting sqref="Q944:Q961">
    <cfRule type="cellIs" dxfId="4947" priority="5745" operator="lessThan">
      <formula>0.7</formula>
    </cfRule>
    <cfRule type="cellIs" dxfId="4946" priority="5746" operator="between">
      <formula>0.7</formula>
      <formula>0.8</formula>
    </cfRule>
  </conditionalFormatting>
  <conditionalFormatting sqref="Q944:Q961">
    <cfRule type="cellIs" dxfId="4945" priority="5747" operator="lessThan">
      <formula>0.7</formula>
    </cfRule>
    <cfRule type="cellIs" dxfId="4944" priority="5748" operator="between">
      <formula>0.7</formula>
      <formula>0.8</formula>
    </cfRule>
  </conditionalFormatting>
  <conditionalFormatting sqref="G922:G937">
    <cfRule type="cellIs" dxfId="4943" priority="5741" operator="lessThan">
      <formula>0.7</formula>
    </cfRule>
    <cfRule type="cellIs" dxfId="4942" priority="5742" operator="between">
      <formula>0.7</formula>
      <formula>0.8</formula>
    </cfRule>
  </conditionalFormatting>
  <conditionalFormatting sqref="G922:G937">
    <cfRule type="cellIs" dxfId="4941" priority="5743" operator="lessThan">
      <formula>0.7</formula>
    </cfRule>
    <cfRule type="cellIs" dxfId="4940" priority="5744" operator="between">
      <formula>0.7</formula>
      <formula>0.8</formula>
    </cfRule>
  </conditionalFormatting>
  <conditionalFormatting sqref="F922:F937">
    <cfRule type="cellIs" dxfId="4939" priority="5737" operator="lessThan">
      <formula>0.7</formula>
    </cfRule>
    <cfRule type="cellIs" dxfId="4938" priority="5738" operator="between">
      <formula>0.7</formula>
      <formula>0.8</formula>
    </cfRule>
  </conditionalFormatting>
  <conditionalFormatting sqref="F922:F937">
    <cfRule type="cellIs" dxfId="4937" priority="5739" operator="lessThan">
      <formula>0.7</formula>
    </cfRule>
    <cfRule type="cellIs" dxfId="4936" priority="5740" operator="between">
      <formula>0.7</formula>
      <formula>0.8</formula>
    </cfRule>
  </conditionalFormatting>
  <conditionalFormatting sqref="R922:R937 R939">
    <cfRule type="cellIs" dxfId="4935" priority="5733" operator="lessThan">
      <formula>0.7</formula>
    </cfRule>
    <cfRule type="cellIs" dxfId="4934" priority="5734" operator="between">
      <formula>0.7</formula>
      <formula>0.8</formula>
    </cfRule>
  </conditionalFormatting>
  <conditionalFormatting sqref="R922:R937 R939">
    <cfRule type="cellIs" dxfId="4933" priority="5735" operator="lessThan">
      <formula>0.7</formula>
    </cfRule>
    <cfRule type="cellIs" dxfId="4932" priority="5736" operator="between">
      <formula>0.7</formula>
      <formula>0.8</formula>
    </cfRule>
  </conditionalFormatting>
  <conditionalFormatting sqref="Q922:Q937 Q939">
    <cfRule type="cellIs" dxfId="4931" priority="5729" operator="lessThan">
      <formula>0.7</formula>
    </cfRule>
    <cfRule type="cellIs" dxfId="4930" priority="5730" operator="between">
      <formula>0.7</formula>
      <formula>0.8</formula>
    </cfRule>
  </conditionalFormatting>
  <conditionalFormatting sqref="Q922:Q937 Q939">
    <cfRule type="cellIs" dxfId="4929" priority="5731" operator="lessThan">
      <formula>0.7</formula>
    </cfRule>
    <cfRule type="cellIs" dxfId="4928" priority="5732" operator="between">
      <formula>0.7</formula>
      <formula>0.8</formula>
    </cfRule>
  </conditionalFormatting>
  <conditionalFormatting sqref="G938:G939">
    <cfRule type="cellIs" dxfId="4927" priority="5725" operator="lessThan">
      <formula>0.7</formula>
    </cfRule>
    <cfRule type="cellIs" dxfId="4926" priority="5726" operator="between">
      <formula>0.7</formula>
      <formula>0.8</formula>
    </cfRule>
  </conditionalFormatting>
  <conditionalFormatting sqref="G938:G939">
    <cfRule type="cellIs" dxfId="4925" priority="5727" operator="lessThan">
      <formula>0.7</formula>
    </cfRule>
    <cfRule type="cellIs" dxfId="4924" priority="5728" operator="between">
      <formula>0.7</formula>
      <formula>0.8</formula>
    </cfRule>
  </conditionalFormatting>
  <conditionalFormatting sqref="F938:F939">
    <cfRule type="cellIs" dxfId="4923" priority="5721" operator="lessThan">
      <formula>0.7</formula>
    </cfRule>
    <cfRule type="cellIs" dxfId="4922" priority="5722" operator="between">
      <formula>0.7</formula>
      <formula>0.8</formula>
    </cfRule>
  </conditionalFormatting>
  <conditionalFormatting sqref="F938:F939">
    <cfRule type="cellIs" dxfId="4921" priority="5723" operator="lessThan">
      <formula>0.7</formula>
    </cfRule>
    <cfRule type="cellIs" dxfId="4920" priority="5724" operator="between">
      <formula>0.7</formula>
      <formula>0.8</formula>
    </cfRule>
  </conditionalFormatting>
  <conditionalFormatting sqref="R938">
    <cfRule type="cellIs" dxfId="4919" priority="5717" operator="lessThan">
      <formula>0.7</formula>
    </cfRule>
    <cfRule type="cellIs" dxfId="4918" priority="5718" operator="between">
      <formula>0.7</formula>
      <formula>0.8</formula>
    </cfRule>
  </conditionalFormatting>
  <conditionalFormatting sqref="R938">
    <cfRule type="cellIs" dxfId="4917" priority="5719" operator="lessThan">
      <formula>0.7</formula>
    </cfRule>
    <cfRule type="cellIs" dxfId="4916" priority="5720" operator="between">
      <formula>0.7</formula>
      <formula>0.8</formula>
    </cfRule>
  </conditionalFormatting>
  <conditionalFormatting sqref="Q938">
    <cfRule type="cellIs" dxfId="4915" priority="5713" operator="lessThan">
      <formula>0.7</formula>
    </cfRule>
    <cfRule type="cellIs" dxfId="4914" priority="5714" operator="between">
      <formula>0.7</formula>
      <formula>0.8</formula>
    </cfRule>
  </conditionalFormatting>
  <conditionalFormatting sqref="Q938">
    <cfRule type="cellIs" dxfId="4913" priority="5715" operator="lessThan">
      <formula>0.7</formula>
    </cfRule>
    <cfRule type="cellIs" dxfId="4912" priority="5716" operator="between">
      <formula>0.7</formula>
      <formula>0.8</formula>
    </cfRule>
  </conditionalFormatting>
  <conditionalFormatting sqref="G894:G911">
    <cfRule type="cellIs" dxfId="4911" priority="5709" operator="lessThan">
      <formula>0.7</formula>
    </cfRule>
    <cfRule type="cellIs" dxfId="4910" priority="5710" operator="between">
      <formula>0.7</formula>
      <formula>0.8</formula>
    </cfRule>
  </conditionalFormatting>
  <conditionalFormatting sqref="G894:G911">
    <cfRule type="cellIs" dxfId="4909" priority="5711" operator="lessThan">
      <formula>0.7</formula>
    </cfRule>
    <cfRule type="cellIs" dxfId="4908" priority="5712" operator="between">
      <formula>0.7</formula>
      <formula>0.8</formula>
    </cfRule>
  </conditionalFormatting>
  <conditionalFormatting sqref="F894:F911">
    <cfRule type="cellIs" dxfId="4907" priority="5705" operator="lessThan">
      <formula>0.7</formula>
    </cfRule>
    <cfRule type="cellIs" dxfId="4906" priority="5706" operator="between">
      <formula>0.7</formula>
      <formula>0.8</formula>
    </cfRule>
  </conditionalFormatting>
  <conditionalFormatting sqref="F894:F911">
    <cfRule type="cellIs" dxfId="4905" priority="5707" operator="lessThan">
      <formula>0.7</formula>
    </cfRule>
    <cfRule type="cellIs" dxfId="4904" priority="5708" operator="between">
      <formula>0.7</formula>
      <formula>0.8</formula>
    </cfRule>
  </conditionalFormatting>
  <conditionalFormatting sqref="R910:R911">
    <cfRule type="cellIs" dxfId="4903" priority="5693" operator="lessThan">
      <formula>0.7</formula>
    </cfRule>
    <cfRule type="cellIs" dxfId="4902" priority="5694" operator="between">
      <formula>0.7</formula>
      <formula>0.8</formula>
    </cfRule>
  </conditionalFormatting>
  <conditionalFormatting sqref="R910:R911">
    <cfRule type="cellIs" dxfId="4901" priority="5695" operator="lessThan">
      <formula>0.7</formula>
    </cfRule>
    <cfRule type="cellIs" dxfId="4900" priority="5696" operator="between">
      <formula>0.7</formula>
      <formula>0.8</formula>
    </cfRule>
  </conditionalFormatting>
  <conditionalFormatting sqref="Q910:Q911">
    <cfRule type="cellIs" dxfId="4899" priority="5689" operator="lessThan">
      <formula>0.7</formula>
    </cfRule>
    <cfRule type="cellIs" dxfId="4898" priority="5690" operator="between">
      <formula>0.7</formula>
      <formula>0.8</formula>
    </cfRule>
  </conditionalFormatting>
  <conditionalFormatting sqref="Q910:Q911">
    <cfRule type="cellIs" dxfId="4897" priority="5691" operator="lessThan">
      <formula>0.7</formula>
    </cfRule>
    <cfRule type="cellIs" dxfId="4896" priority="5692" operator="between">
      <formula>0.7</formula>
      <formula>0.8</formula>
    </cfRule>
  </conditionalFormatting>
  <conditionalFormatting sqref="R894:R909">
    <cfRule type="cellIs" dxfId="4895" priority="5701" operator="lessThan">
      <formula>0.7</formula>
    </cfRule>
    <cfRule type="cellIs" dxfId="4894" priority="5702" operator="between">
      <formula>0.7</formula>
      <formula>0.8</formula>
    </cfRule>
  </conditionalFormatting>
  <conditionalFormatting sqref="R894:R909">
    <cfRule type="cellIs" dxfId="4893" priority="5703" operator="lessThan">
      <formula>0.7</formula>
    </cfRule>
    <cfRule type="cellIs" dxfId="4892" priority="5704" operator="between">
      <formula>0.7</formula>
      <formula>0.8</formula>
    </cfRule>
  </conditionalFormatting>
  <conditionalFormatting sqref="Q894:Q909">
    <cfRule type="cellIs" dxfId="4891" priority="5697" operator="lessThan">
      <formula>0.7</formula>
    </cfRule>
    <cfRule type="cellIs" dxfId="4890" priority="5698" operator="between">
      <formula>0.7</formula>
      <formula>0.8</formula>
    </cfRule>
  </conditionalFormatting>
  <conditionalFormatting sqref="Q894:Q909">
    <cfRule type="cellIs" dxfId="4889" priority="5699" operator="lessThan">
      <formula>0.7</formula>
    </cfRule>
    <cfRule type="cellIs" dxfId="4888" priority="5700" operator="between">
      <formula>0.7</formula>
      <formula>0.8</formula>
    </cfRule>
  </conditionalFormatting>
  <conditionalFormatting sqref="G871:G888">
    <cfRule type="cellIs" dxfId="4887" priority="5685" operator="lessThan">
      <formula>0.7</formula>
    </cfRule>
    <cfRule type="cellIs" dxfId="4886" priority="5686" operator="between">
      <formula>0.7</formula>
      <formula>0.8</formula>
    </cfRule>
  </conditionalFormatting>
  <conditionalFormatting sqref="G871:G888">
    <cfRule type="cellIs" dxfId="4885" priority="5687" operator="lessThan">
      <formula>0.7</formula>
    </cfRule>
    <cfRule type="cellIs" dxfId="4884" priority="5688" operator="between">
      <formula>0.7</formula>
      <formula>0.8</formula>
    </cfRule>
  </conditionalFormatting>
  <conditionalFormatting sqref="F871:F888">
    <cfRule type="cellIs" dxfId="4883" priority="5681" operator="lessThan">
      <formula>0.7</formula>
    </cfRule>
    <cfRule type="cellIs" dxfId="4882" priority="5682" operator="between">
      <formula>0.7</formula>
      <formula>0.8</formula>
    </cfRule>
  </conditionalFormatting>
  <conditionalFormatting sqref="F871:F888">
    <cfRule type="cellIs" dxfId="4881" priority="5683" operator="lessThan">
      <formula>0.7</formula>
    </cfRule>
    <cfRule type="cellIs" dxfId="4880" priority="5684" operator="between">
      <formula>0.7</formula>
      <formula>0.8</formula>
    </cfRule>
  </conditionalFormatting>
  <conditionalFormatting sqref="R871:R888">
    <cfRule type="cellIs" dxfId="4879" priority="5677" operator="lessThan">
      <formula>0.7</formula>
    </cfRule>
    <cfRule type="cellIs" dxfId="4878" priority="5678" operator="between">
      <formula>0.7</formula>
      <formula>0.8</formula>
    </cfRule>
  </conditionalFormatting>
  <conditionalFormatting sqref="R871:R888">
    <cfRule type="cellIs" dxfId="4877" priority="5679" operator="lessThan">
      <formula>0.7</formula>
    </cfRule>
    <cfRule type="cellIs" dxfId="4876" priority="5680" operator="between">
      <formula>0.7</formula>
      <formula>0.8</formula>
    </cfRule>
  </conditionalFormatting>
  <conditionalFormatting sqref="Q871:Q888">
    <cfRule type="cellIs" dxfId="4875" priority="5673" operator="lessThan">
      <formula>0.7</formula>
    </cfRule>
    <cfRule type="cellIs" dxfId="4874" priority="5674" operator="between">
      <formula>0.7</formula>
      <formula>0.8</formula>
    </cfRule>
  </conditionalFormatting>
  <conditionalFormatting sqref="Q871:Q888">
    <cfRule type="cellIs" dxfId="4873" priority="5675" operator="lessThan">
      <formula>0.7</formula>
    </cfRule>
    <cfRule type="cellIs" dxfId="4872" priority="5676" operator="between">
      <formula>0.7</formula>
      <formula>0.8</formula>
    </cfRule>
  </conditionalFormatting>
  <conditionalFormatting sqref="G848:G865">
    <cfRule type="cellIs" dxfId="4871" priority="5669" operator="lessThan">
      <formula>0.7</formula>
    </cfRule>
    <cfRule type="cellIs" dxfId="4870" priority="5670" operator="between">
      <formula>0.7</formula>
      <formula>0.8</formula>
    </cfRule>
  </conditionalFormatting>
  <conditionalFormatting sqref="G848:G865">
    <cfRule type="cellIs" dxfId="4869" priority="5671" operator="lessThan">
      <formula>0.7</formula>
    </cfRule>
    <cfRule type="cellIs" dxfId="4868" priority="5672" operator="between">
      <formula>0.7</formula>
      <formula>0.8</formula>
    </cfRule>
  </conditionalFormatting>
  <conditionalFormatting sqref="F848:F865">
    <cfRule type="cellIs" dxfId="4867" priority="5665" operator="lessThan">
      <formula>0.7</formula>
    </cfRule>
    <cfRule type="cellIs" dxfId="4866" priority="5666" operator="between">
      <formula>0.7</formula>
      <formula>0.8</formula>
    </cfRule>
  </conditionalFormatting>
  <conditionalFormatting sqref="F848:F865">
    <cfRule type="cellIs" dxfId="4865" priority="5667" operator="lessThan">
      <formula>0.7</formula>
    </cfRule>
    <cfRule type="cellIs" dxfId="4864" priority="5668" operator="between">
      <formula>0.7</formula>
      <formula>0.8</formula>
    </cfRule>
  </conditionalFormatting>
  <conditionalFormatting sqref="F1215:F1232">
    <cfRule type="cellIs" dxfId="4863" priority="5663" operator="lessThan">
      <formula>0.7</formula>
    </cfRule>
    <cfRule type="cellIs" dxfId="4862" priority="5664" operator="between">
      <formula>0.7</formula>
      <formula>0.8</formula>
    </cfRule>
  </conditionalFormatting>
  <conditionalFormatting sqref="G1215:G1232">
    <cfRule type="cellIs" dxfId="4861" priority="5661" operator="lessThan">
      <formula>0.7</formula>
    </cfRule>
    <cfRule type="cellIs" dxfId="4860" priority="5662" operator="between">
      <formula>0.7</formula>
      <formula>0.8</formula>
    </cfRule>
  </conditionalFormatting>
  <conditionalFormatting sqref="F1192:F1209">
    <cfRule type="cellIs" dxfId="4859" priority="5659" operator="lessThan">
      <formula>0.7</formula>
    </cfRule>
    <cfRule type="cellIs" dxfId="4858" priority="5660" operator="between">
      <formula>0.7</formula>
      <formula>0.8</formula>
    </cfRule>
  </conditionalFormatting>
  <conditionalFormatting sqref="G1192:G1209">
    <cfRule type="cellIs" dxfId="4857" priority="5657" operator="lessThan">
      <formula>0.7</formula>
    </cfRule>
    <cfRule type="cellIs" dxfId="4856" priority="5658" operator="between">
      <formula>0.7</formula>
      <formula>0.8</formula>
    </cfRule>
  </conditionalFormatting>
  <conditionalFormatting sqref="F1170:F1187">
    <cfRule type="cellIs" dxfId="4855" priority="5655" operator="lessThan">
      <formula>0.7</formula>
    </cfRule>
    <cfRule type="cellIs" dxfId="4854" priority="5656" operator="between">
      <formula>0.7</formula>
      <formula>0.8</formula>
    </cfRule>
  </conditionalFormatting>
  <conditionalFormatting sqref="G1170:G1187">
    <cfRule type="cellIs" dxfId="4853" priority="5653" operator="lessThan">
      <formula>0.7</formula>
    </cfRule>
    <cfRule type="cellIs" dxfId="4852" priority="5654" operator="between">
      <formula>0.7</formula>
      <formula>0.8</formula>
    </cfRule>
  </conditionalFormatting>
  <conditionalFormatting sqref="F1147:F1164">
    <cfRule type="cellIs" dxfId="4851" priority="5651" operator="lessThan">
      <formula>0.7</formula>
    </cfRule>
    <cfRule type="cellIs" dxfId="4850" priority="5652" operator="between">
      <formula>0.7</formula>
      <formula>0.8</formula>
    </cfRule>
  </conditionalFormatting>
  <conditionalFormatting sqref="G1147:G1164">
    <cfRule type="cellIs" dxfId="4849" priority="5649" operator="lessThan">
      <formula>0.7</formula>
    </cfRule>
    <cfRule type="cellIs" dxfId="4848" priority="5650" operator="between">
      <formula>0.7</formula>
      <formula>0.8</formula>
    </cfRule>
  </conditionalFormatting>
  <conditionalFormatting sqref="F1238:F1255">
    <cfRule type="cellIs" dxfId="4847" priority="5647" operator="lessThan">
      <formula>0.7</formula>
    </cfRule>
    <cfRule type="cellIs" dxfId="4846" priority="5648" operator="between">
      <formula>0.7</formula>
      <formula>0.8</formula>
    </cfRule>
  </conditionalFormatting>
  <conditionalFormatting sqref="G1238:G1255">
    <cfRule type="cellIs" dxfId="4845" priority="5645" operator="lessThan">
      <formula>0.7</formula>
    </cfRule>
    <cfRule type="cellIs" dxfId="4844" priority="5646" operator="between">
      <formula>0.7</formula>
      <formula>0.8</formula>
    </cfRule>
  </conditionalFormatting>
  <conditionalFormatting sqref="F1262:F1279">
    <cfRule type="cellIs" dxfId="4843" priority="5643" operator="lessThan">
      <formula>0.7</formula>
    </cfRule>
    <cfRule type="cellIs" dxfId="4842" priority="5644" operator="between">
      <formula>0.7</formula>
      <formula>0.8</formula>
    </cfRule>
  </conditionalFormatting>
  <conditionalFormatting sqref="G1262:G1279">
    <cfRule type="cellIs" dxfId="4841" priority="5641" operator="lessThan">
      <formula>0.7</formula>
    </cfRule>
    <cfRule type="cellIs" dxfId="4840" priority="5642" operator="between">
      <formula>0.7</formula>
      <formula>0.8</formula>
    </cfRule>
  </conditionalFormatting>
  <conditionalFormatting sqref="F1125:F1142">
    <cfRule type="cellIs" dxfId="4839" priority="5639" operator="lessThan">
      <formula>0.7</formula>
    </cfRule>
    <cfRule type="cellIs" dxfId="4838" priority="5640" operator="between">
      <formula>0.7</formula>
      <formula>0.8</formula>
    </cfRule>
  </conditionalFormatting>
  <conditionalFormatting sqref="G1125:G1142">
    <cfRule type="cellIs" dxfId="4837" priority="5637" operator="lessThan">
      <formula>0.7</formula>
    </cfRule>
    <cfRule type="cellIs" dxfId="4836" priority="5638" operator="between">
      <formula>0.7</formula>
      <formula>0.8</formula>
    </cfRule>
  </conditionalFormatting>
  <conditionalFormatting sqref="F1238:F1255">
    <cfRule type="cellIs" dxfId="4835" priority="5635" operator="lessThan">
      <formula>0.7</formula>
    </cfRule>
    <cfRule type="cellIs" dxfId="4834" priority="5636" operator="between">
      <formula>0.7</formula>
      <formula>0.8</formula>
    </cfRule>
  </conditionalFormatting>
  <conditionalFormatting sqref="G1238:G1255">
    <cfRule type="cellIs" dxfId="4833" priority="5633" operator="lessThan">
      <formula>0.7</formula>
    </cfRule>
    <cfRule type="cellIs" dxfId="4832" priority="5634" operator="between">
      <formula>0.7</formula>
      <formula>0.8</formula>
    </cfRule>
  </conditionalFormatting>
  <conditionalFormatting sqref="F1215:F1232">
    <cfRule type="cellIs" dxfId="4831" priority="5631" operator="lessThan">
      <formula>0.7</formula>
    </cfRule>
    <cfRule type="cellIs" dxfId="4830" priority="5632" operator="between">
      <formula>0.7</formula>
      <formula>0.8</formula>
    </cfRule>
  </conditionalFormatting>
  <conditionalFormatting sqref="G1215:G1232">
    <cfRule type="cellIs" dxfId="4829" priority="5629" operator="lessThan">
      <formula>0.7</formula>
    </cfRule>
    <cfRule type="cellIs" dxfId="4828" priority="5630" operator="between">
      <formula>0.7</formula>
      <formula>0.8</formula>
    </cfRule>
  </conditionalFormatting>
  <conditionalFormatting sqref="F1193:F1210">
    <cfRule type="cellIs" dxfId="4827" priority="5627" operator="lessThan">
      <formula>0.7</formula>
    </cfRule>
    <cfRule type="cellIs" dxfId="4826" priority="5628" operator="between">
      <formula>0.7</formula>
      <formula>0.8</formula>
    </cfRule>
  </conditionalFormatting>
  <conditionalFormatting sqref="G1193:G1210">
    <cfRule type="cellIs" dxfId="4825" priority="5625" operator="lessThan">
      <formula>0.7</formula>
    </cfRule>
    <cfRule type="cellIs" dxfId="4824" priority="5626" operator="between">
      <formula>0.7</formula>
      <formula>0.8</formula>
    </cfRule>
  </conditionalFormatting>
  <conditionalFormatting sqref="F1170:F1187">
    <cfRule type="cellIs" dxfId="4823" priority="5623" operator="lessThan">
      <formula>0.7</formula>
    </cfRule>
    <cfRule type="cellIs" dxfId="4822" priority="5624" operator="between">
      <formula>0.7</formula>
      <formula>0.8</formula>
    </cfRule>
  </conditionalFormatting>
  <conditionalFormatting sqref="G1170:G1187">
    <cfRule type="cellIs" dxfId="4821" priority="5621" operator="lessThan">
      <formula>0.7</formula>
    </cfRule>
    <cfRule type="cellIs" dxfId="4820" priority="5622" operator="between">
      <formula>0.7</formula>
      <formula>0.8</formula>
    </cfRule>
  </conditionalFormatting>
  <conditionalFormatting sqref="F1261:F1278">
    <cfRule type="cellIs" dxfId="4819" priority="5619" operator="lessThan">
      <formula>0.7</formula>
    </cfRule>
    <cfRule type="cellIs" dxfId="4818" priority="5620" operator="between">
      <formula>0.7</formula>
      <formula>0.8</formula>
    </cfRule>
  </conditionalFormatting>
  <conditionalFormatting sqref="G1261:G1278">
    <cfRule type="cellIs" dxfId="4817" priority="5617" operator="lessThan">
      <formula>0.7</formula>
    </cfRule>
    <cfRule type="cellIs" dxfId="4816" priority="5618" operator="between">
      <formula>0.7</formula>
      <formula>0.8</formula>
    </cfRule>
  </conditionalFormatting>
  <conditionalFormatting sqref="F1285:F1302">
    <cfRule type="cellIs" dxfId="4815" priority="5615" operator="lessThan">
      <formula>0.7</formula>
    </cfRule>
    <cfRule type="cellIs" dxfId="4814" priority="5616" operator="between">
      <formula>0.7</formula>
      <formula>0.8</formula>
    </cfRule>
  </conditionalFormatting>
  <conditionalFormatting sqref="G1285:G1302">
    <cfRule type="cellIs" dxfId="4813" priority="5613" operator="lessThan">
      <formula>0.7</formula>
    </cfRule>
    <cfRule type="cellIs" dxfId="4812" priority="5614" operator="between">
      <formula>0.7</formula>
      <formula>0.8</formula>
    </cfRule>
  </conditionalFormatting>
  <conditionalFormatting sqref="F1148:F1165">
    <cfRule type="cellIs" dxfId="4811" priority="5611" operator="lessThan">
      <formula>0.7</formula>
    </cfRule>
    <cfRule type="cellIs" dxfId="4810" priority="5612" operator="between">
      <formula>0.7</formula>
      <formula>0.8</formula>
    </cfRule>
  </conditionalFormatting>
  <conditionalFormatting sqref="G1148:G1165">
    <cfRule type="cellIs" dxfId="4809" priority="5609" operator="lessThan">
      <formula>0.7</formula>
    </cfRule>
    <cfRule type="cellIs" dxfId="4808" priority="5610" operator="between">
      <formula>0.7</formula>
      <formula>0.8</formula>
    </cfRule>
  </conditionalFormatting>
  <conditionalFormatting sqref="F1125:F1142">
    <cfRule type="cellIs" dxfId="4807" priority="5607" operator="lessThan">
      <formula>0.7</formula>
    </cfRule>
    <cfRule type="cellIs" dxfId="4806" priority="5608" operator="between">
      <formula>0.7</formula>
      <formula>0.8</formula>
    </cfRule>
  </conditionalFormatting>
  <conditionalFormatting sqref="G1125:G1142">
    <cfRule type="cellIs" dxfId="4805" priority="5605" operator="lessThan">
      <formula>0.7</formula>
    </cfRule>
    <cfRule type="cellIs" dxfId="4804" priority="5606" operator="between">
      <formula>0.7</formula>
      <formula>0.8</formula>
    </cfRule>
  </conditionalFormatting>
  <conditionalFormatting sqref="F1308:F1325">
    <cfRule type="cellIs" dxfId="4803" priority="5603" operator="lessThan">
      <formula>0.7</formula>
    </cfRule>
    <cfRule type="cellIs" dxfId="4802" priority="5604" operator="between">
      <formula>0.7</formula>
      <formula>0.8</formula>
    </cfRule>
  </conditionalFormatting>
  <conditionalFormatting sqref="G1308:G1325">
    <cfRule type="cellIs" dxfId="4801" priority="5601" operator="lessThan">
      <formula>0.7</formula>
    </cfRule>
    <cfRule type="cellIs" dxfId="4800" priority="5602" operator="between">
      <formula>0.7</formula>
      <formula>0.8</formula>
    </cfRule>
  </conditionalFormatting>
  <conditionalFormatting sqref="F1102:F1119">
    <cfRule type="cellIs" dxfId="4799" priority="5595" operator="lessThan">
      <formula>0.7</formula>
    </cfRule>
    <cfRule type="cellIs" dxfId="4798" priority="5596" operator="between">
      <formula>0.7</formula>
      <formula>0.8</formula>
    </cfRule>
  </conditionalFormatting>
  <conditionalFormatting sqref="G1098:G1119">
    <cfRule type="cellIs" dxfId="4797" priority="5593" operator="lessThan">
      <formula>0.7</formula>
    </cfRule>
    <cfRule type="cellIs" dxfId="4796" priority="5594" operator="between">
      <formula>0.7</formula>
      <formula>0.8</formula>
    </cfRule>
  </conditionalFormatting>
  <conditionalFormatting sqref="F1238:F1255">
    <cfRule type="cellIs" dxfId="4795" priority="5591" operator="lessThan">
      <formula>0.7</formula>
    </cfRule>
    <cfRule type="cellIs" dxfId="4794" priority="5592" operator="between">
      <formula>0.7</formula>
      <formula>0.8</formula>
    </cfRule>
  </conditionalFormatting>
  <conditionalFormatting sqref="G1238:G1255">
    <cfRule type="cellIs" dxfId="4793" priority="5589" operator="lessThan">
      <formula>0.7</formula>
    </cfRule>
    <cfRule type="cellIs" dxfId="4792" priority="5590" operator="between">
      <formula>0.7</formula>
      <formula>0.8</formula>
    </cfRule>
  </conditionalFormatting>
  <conditionalFormatting sqref="F1098:F1119">
    <cfRule type="cellIs" dxfId="4791" priority="5599" operator="lessThan">
      <formula>0.7</formula>
    </cfRule>
    <cfRule type="cellIs" dxfId="4790" priority="5600" operator="between">
      <formula>0.7</formula>
      <formula>0.8</formula>
    </cfRule>
  </conditionalFormatting>
  <conditionalFormatting sqref="G1098:G1119">
    <cfRule type="cellIs" dxfId="4789" priority="5597" operator="lessThan">
      <formula>0.7</formula>
    </cfRule>
    <cfRule type="cellIs" dxfId="4788" priority="5598" operator="between">
      <formula>0.7</formula>
      <formula>0.8</formula>
    </cfRule>
  </conditionalFormatting>
  <conditionalFormatting sqref="F1215:F1232">
    <cfRule type="cellIs" dxfId="4787" priority="5587" operator="lessThan">
      <formula>0.7</formula>
    </cfRule>
    <cfRule type="cellIs" dxfId="4786" priority="5588" operator="between">
      <formula>0.7</formula>
      <formula>0.8</formula>
    </cfRule>
  </conditionalFormatting>
  <conditionalFormatting sqref="G1215:G1232">
    <cfRule type="cellIs" dxfId="4785" priority="5585" operator="lessThan">
      <formula>0.7</formula>
    </cfRule>
    <cfRule type="cellIs" dxfId="4784" priority="5586" operator="between">
      <formula>0.7</formula>
      <formula>0.8</formula>
    </cfRule>
  </conditionalFormatting>
  <conditionalFormatting sqref="F1193:F1210">
    <cfRule type="cellIs" dxfId="4783" priority="5583" operator="lessThan">
      <formula>0.7</formula>
    </cfRule>
    <cfRule type="cellIs" dxfId="4782" priority="5584" operator="between">
      <formula>0.7</formula>
      <formula>0.8</formula>
    </cfRule>
  </conditionalFormatting>
  <conditionalFormatting sqref="G1193:G1210">
    <cfRule type="cellIs" dxfId="4781" priority="5581" operator="lessThan">
      <formula>0.7</formula>
    </cfRule>
    <cfRule type="cellIs" dxfId="4780" priority="5582" operator="between">
      <formula>0.7</formula>
      <formula>0.8</formula>
    </cfRule>
  </conditionalFormatting>
  <conditionalFormatting sqref="F1170:F1187">
    <cfRule type="cellIs" dxfId="4779" priority="5579" operator="lessThan">
      <formula>0.7</formula>
    </cfRule>
    <cfRule type="cellIs" dxfId="4778" priority="5580" operator="between">
      <formula>0.7</formula>
      <formula>0.8</formula>
    </cfRule>
  </conditionalFormatting>
  <conditionalFormatting sqref="G1170:G1187">
    <cfRule type="cellIs" dxfId="4777" priority="5577" operator="lessThan">
      <formula>0.7</formula>
    </cfRule>
    <cfRule type="cellIs" dxfId="4776" priority="5578" operator="between">
      <formula>0.7</formula>
      <formula>0.8</formula>
    </cfRule>
  </conditionalFormatting>
  <conditionalFormatting sqref="F1261:F1278">
    <cfRule type="cellIs" dxfId="4775" priority="5575" operator="lessThan">
      <formula>0.7</formula>
    </cfRule>
    <cfRule type="cellIs" dxfId="4774" priority="5576" operator="between">
      <formula>0.7</formula>
      <formula>0.8</formula>
    </cfRule>
  </conditionalFormatting>
  <conditionalFormatting sqref="G1261:G1278">
    <cfRule type="cellIs" dxfId="4773" priority="5573" operator="lessThan">
      <formula>0.7</formula>
    </cfRule>
    <cfRule type="cellIs" dxfId="4772" priority="5574" operator="between">
      <formula>0.7</formula>
      <formula>0.8</formula>
    </cfRule>
  </conditionalFormatting>
  <conditionalFormatting sqref="F1285:F1302">
    <cfRule type="cellIs" dxfId="4771" priority="5571" operator="lessThan">
      <formula>0.7</formula>
    </cfRule>
    <cfRule type="cellIs" dxfId="4770" priority="5572" operator="between">
      <formula>0.7</formula>
      <formula>0.8</formula>
    </cfRule>
  </conditionalFormatting>
  <conditionalFormatting sqref="G1285:G1302">
    <cfRule type="cellIs" dxfId="4769" priority="5569" operator="lessThan">
      <formula>0.7</formula>
    </cfRule>
    <cfRule type="cellIs" dxfId="4768" priority="5570" operator="between">
      <formula>0.7</formula>
      <formula>0.8</formula>
    </cfRule>
  </conditionalFormatting>
  <conditionalFormatting sqref="F1148:F1165">
    <cfRule type="cellIs" dxfId="4767" priority="5567" operator="lessThan">
      <formula>0.7</formula>
    </cfRule>
    <cfRule type="cellIs" dxfId="4766" priority="5568" operator="between">
      <formula>0.7</formula>
      <formula>0.8</formula>
    </cfRule>
  </conditionalFormatting>
  <conditionalFormatting sqref="G1148:G1165">
    <cfRule type="cellIs" dxfId="4765" priority="5565" operator="lessThan">
      <formula>0.7</formula>
    </cfRule>
    <cfRule type="cellIs" dxfId="4764" priority="5566" operator="between">
      <formula>0.7</formula>
      <formula>0.8</formula>
    </cfRule>
  </conditionalFormatting>
  <conditionalFormatting sqref="F1261:F1278">
    <cfRule type="cellIs" dxfId="4763" priority="5563" operator="lessThan">
      <formula>0.7</formula>
    </cfRule>
    <cfRule type="cellIs" dxfId="4762" priority="5564" operator="between">
      <formula>0.7</formula>
      <formula>0.8</formula>
    </cfRule>
  </conditionalFormatting>
  <conditionalFormatting sqref="G1261:G1278">
    <cfRule type="cellIs" dxfId="4761" priority="5561" operator="lessThan">
      <formula>0.7</formula>
    </cfRule>
    <cfRule type="cellIs" dxfId="4760" priority="5562" operator="between">
      <formula>0.7</formula>
      <formula>0.8</formula>
    </cfRule>
  </conditionalFormatting>
  <conditionalFormatting sqref="F1238:F1255">
    <cfRule type="cellIs" dxfId="4759" priority="5559" operator="lessThan">
      <formula>0.7</formula>
    </cfRule>
    <cfRule type="cellIs" dxfId="4758" priority="5560" operator="between">
      <formula>0.7</formula>
      <formula>0.8</formula>
    </cfRule>
  </conditionalFormatting>
  <conditionalFormatting sqref="G1238:G1255">
    <cfRule type="cellIs" dxfId="4757" priority="5557" operator="lessThan">
      <formula>0.7</formula>
    </cfRule>
    <cfRule type="cellIs" dxfId="4756" priority="5558" operator="between">
      <formula>0.7</formula>
      <formula>0.8</formula>
    </cfRule>
  </conditionalFormatting>
  <conditionalFormatting sqref="F1216:F1233">
    <cfRule type="cellIs" dxfId="4755" priority="5555" operator="lessThan">
      <formula>0.7</formula>
    </cfRule>
    <cfRule type="cellIs" dxfId="4754" priority="5556" operator="between">
      <formula>0.7</formula>
      <formula>0.8</formula>
    </cfRule>
  </conditionalFormatting>
  <conditionalFormatting sqref="G1216:G1233">
    <cfRule type="cellIs" dxfId="4753" priority="5553" operator="lessThan">
      <formula>0.7</formula>
    </cfRule>
    <cfRule type="cellIs" dxfId="4752" priority="5554" operator="between">
      <formula>0.7</formula>
      <formula>0.8</formula>
    </cfRule>
  </conditionalFormatting>
  <conditionalFormatting sqref="F1193:F1210">
    <cfRule type="cellIs" dxfId="4751" priority="5551" operator="lessThan">
      <formula>0.7</formula>
    </cfRule>
    <cfRule type="cellIs" dxfId="4750" priority="5552" operator="between">
      <formula>0.7</formula>
      <formula>0.8</formula>
    </cfRule>
  </conditionalFormatting>
  <conditionalFormatting sqref="G1193:G1210">
    <cfRule type="cellIs" dxfId="4749" priority="5549" operator="lessThan">
      <formula>0.7</formula>
    </cfRule>
    <cfRule type="cellIs" dxfId="4748" priority="5550" operator="between">
      <formula>0.7</formula>
      <formula>0.8</formula>
    </cfRule>
  </conditionalFormatting>
  <conditionalFormatting sqref="F1284:F1301">
    <cfRule type="cellIs" dxfId="4747" priority="5547" operator="lessThan">
      <formula>0.7</formula>
    </cfRule>
    <cfRule type="cellIs" dxfId="4746" priority="5548" operator="between">
      <formula>0.7</formula>
      <formula>0.8</formula>
    </cfRule>
  </conditionalFormatting>
  <conditionalFormatting sqref="G1284:G1301">
    <cfRule type="cellIs" dxfId="4745" priority="5545" operator="lessThan">
      <formula>0.7</formula>
    </cfRule>
    <cfRule type="cellIs" dxfId="4744" priority="5546" operator="between">
      <formula>0.7</formula>
      <formula>0.8</formula>
    </cfRule>
  </conditionalFormatting>
  <conditionalFormatting sqref="F1308:F1325">
    <cfRule type="cellIs" dxfId="4743" priority="5543" operator="lessThan">
      <formula>0.7</formula>
    </cfRule>
    <cfRule type="cellIs" dxfId="4742" priority="5544" operator="between">
      <formula>0.7</formula>
      <formula>0.8</formula>
    </cfRule>
  </conditionalFormatting>
  <conditionalFormatting sqref="G1308:G1325">
    <cfRule type="cellIs" dxfId="4741" priority="5541" operator="lessThan">
      <formula>0.7</formula>
    </cfRule>
    <cfRule type="cellIs" dxfId="4740" priority="5542" operator="between">
      <formula>0.7</formula>
      <formula>0.8</formula>
    </cfRule>
  </conditionalFormatting>
  <conditionalFormatting sqref="F1171:F1188">
    <cfRule type="cellIs" dxfId="4739" priority="5539" operator="lessThan">
      <formula>0.7</formula>
    </cfRule>
    <cfRule type="cellIs" dxfId="4738" priority="5540" operator="between">
      <formula>0.7</formula>
      <formula>0.8</formula>
    </cfRule>
  </conditionalFormatting>
  <conditionalFormatting sqref="G1171:G1188">
    <cfRule type="cellIs" dxfId="4737" priority="5537" operator="lessThan">
      <formula>0.7</formula>
    </cfRule>
    <cfRule type="cellIs" dxfId="4736" priority="5538" operator="between">
      <formula>0.7</formula>
      <formula>0.8</formula>
    </cfRule>
  </conditionalFormatting>
  <conditionalFormatting sqref="F1148:F1165">
    <cfRule type="cellIs" dxfId="4735" priority="5535" operator="lessThan">
      <formula>0.7</formula>
    </cfRule>
    <cfRule type="cellIs" dxfId="4734" priority="5536" operator="between">
      <formula>0.7</formula>
      <formula>0.8</formula>
    </cfRule>
  </conditionalFormatting>
  <conditionalFormatting sqref="G1148:G1165">
    <cfRule type="cellIs" dxfId="4733" priority="5533" operator="lessThan">
      <formula>0.7</formula>
    </cfRule>
    <cfRule type="cellIs" dxfId="4732" priority="5534" operator="between">
      <formula>0.7</formula>
      <formula>0.8</formula>
    </cfRule>
  </conditionalFormatting>
  <conditionalFormatting sqref="F1331:F1348">
    <cfRule type="cellIs" dxfId="4731" priority="5531" operator="lessThan">
      <formula>0.7</formula>
    </cfRule>
    <cfRule type="cellIs" dxfId="4730" priority="5532" operator="between">
      <formula>0.7</formula>
      <formula>0.8</formula>
    </cfRule>
  </conditionalFormatting>
  <conditionalFormatting sqref="G1331:G1348">
    <cfRule type="cellIs" dxfId="4729" priority="5529" operator="lessThan">
      <formula>0.7</formula>
    </cfRule>
    <cfRule type="cellIs" dxfId="4728" priority="5530" operator="between">
      <formula>0.7</formula>
      <formula>0.8</formula>
    </cfRule>
  </conditionalFormatting>
  <conditionalFormatting sqref="F1125:F1142">
    <cfRule type="cellIs" dxfId="4727" priority="5527" operator="lessThan">
      <formula>0.7</formula>
    </cfRule>
    <cfRule type="cellIs" dxfId="4726" priority="5528" operator="between">
      <formula>0.7</formula>
      <formula>0.8</formula>
    </cfRule>
  </conditionalFormatting>
  <conditionalFormatting sqref="G1125:G1142">
    <cfRule type="cellIs" dxfId="4725" priority="5525" operator="lessThan">
      <formula>0.7</formula>
    </cfRule>
    <cfRule type="cellIs" dxfId="4724" priority="5526" operator="between">
      <formula>0.7</formula>
      <formula>0.8</formula>
    </cfRule>
  </conditionalFormatting>
  <conditionalFormatting sqref="F1125:F1142">
    <cfRule type="cellIs" dxfId="4723" priority="5523" operator="lessThan">
      <formula>0.7</formula>
    </cfRule>
    <cfRule type="cellIs" dxfId="4722" priority="5524" operator="between">
      <formula>0.7</formula>
      <formula>0.8</formula>
    </cfRule>
  </conditionalFormatting>
  <conditionalFormatting sqref="G1125:G1142">
    <cfRule type="cellIs" dxfId="4721" priority="5521" operator="lessThan">
      <formula>0.7</formula>
    </cfRule>
    <cfRule type="cellIs" dxfId="4720" priority="5522" operator="between">
      <formula>0.7</formula>
      <formula>0.8</formula>
    </cfRule>
  </conditionalFormatting>
  <conditionalFormatting sqref="F1354:F1371">
    <cfRule type="cellIs" dxfId="4719" priority="5515" operator="lessThan">
      <formula>0.7</formula>
    </cfRule>
    <cfRule type="cellIs" dxfId="4718" priority="5516" operator="between">
      <formula>0.7</formula>
      <formula>0.8</formula>
    </cfRule>
  </conditionalFormatting>
  <conditionalFormatting sqref="G1354:G1371">
    <cfRule type="cellIs" dxfId="4717" priority="5513" operator="lessThan">
      <formula>0.7</formula>
    </cfRule>
    <cfRule type="cellIs" dxfId="4716" priority="5514" operator="between">
      <formula>0.7</formula>
      <formula>0.8</formula>
    </cfRule>
  </conditionalFormatting>
  <conditionalFormatting sqref="F1354:F1371">
    <cfRule type="cellIs" dxfId="4715" priority="5519" operator="lessThan">
      <formula>0.7</formula>
    </cfRule>
    <cfRule type="cellIs" dxfId="4714" priority="5520" operator="between">
      <formula>0.7</formula>
      <formula>0.8</formula>
    </cfRule>
  </conditionalFormatting>
  <conditionalFormatting sqref="G1354:G1371">
    <cfRule type="cellIs" dxfId="4713" priority="5517" operator="lessThan">
      <formula>0.7</formula>
    </cfRule>
    <cfRule type="cellIs" dxfId="4712" priority="5518" operator="between">
      <formula>0.7</formula>
      <formula>0.8</formula>
    </cfRule>
  </conditionalFormatting>
  <conditionalFormatting sqref="F1078:F1095">
    <cfRule type="cellIs" dxfId="4711" priority="5507" operator="lessThan">
      <formula>0.7</formula>
    </cfRule>
    <cfRule type="cellIs" dxfId="4710" priority="5508" operator="between">
      <formula>0.7</formula>
      <formula>0.8</formula>
    </cfRule>
  </conditionalFormatting>
  <conditionalFormatting sqref="G1075:G1095">
    <cfRule type="cellIs" dxfId="4709" priority="5505" operator="lessThan">
      <formula>0.7</formula>
    </cfRule>
    <cfRule type="cellIs" dxfId="4708" priority="5506" operator="between">
      <formula>0.7</formula>
      <formula>0.8</formula>
    </cfRule>
  </conditionalFormatting>
  <conditionalFormatting sqref="F1075:F1095">
    <cfRule type="cellIs" dxfId="4707" priority="5511" operator="lessThan">
      <formula>0.7</formula>
    </cfRule>
    <cfRule type="cellIs" dxfId="4706" priority="5512" operator="between">
      <formula>0.7</formula>
      <formula>0.8</formula>
    </cfRule>
  </conditionalFormatting>
  <conditionalFormatting sqref="G1075:G1095">
    <cfRule type="cellIs" dxfId="4705" priority="5509" operator="lessThan">
      <formula>0.7</formula>
    </cfRule>
    <cfRule type="cellIs" dxfId="4704" priority="5510" operator="between">
      <formula>0.7</formula>
      <formula>0.8</formula>
    </cfRule>
  </conditionalFormatting>
  <conditionalFormatting sqref="G1053:G1073">
    <cfRule type="cellIs" dxfId="4703" priority="5497" operator="lessThan">
      <formula>0.7</formula>
    </cfRule>
    <cfRule type="cellIs" dxfId="4702" priority="5498" operator="between">
      <formula>0.7</formula>
      <formula>0.8</formula>
    </cfRule>
  </conditionalFormatting>
  <conditionalFormatting sqref="F1056:F1073">
    <cfRule type="cellIs" dxfId="4701" priority="5499" operator="lessThan">
      <formula>0.7</formula>
    </cfRule>
    <cfRule type="cellIs" dxfId="4700" priority="5500" operator="between">
      <formula>0.7</formula>
      <formula>0.8</formula>
    </cfRule>
  </conditionalFormatting>
  <conditionalFormatting sqref="F1053:F1073">
    <cfRule type="cellIs" dxfId="4699" priority="5503" operator="lessThan">
      <formula>0.7</formula>
    </cfRule>
    <cfRule type="cellIs" dxfId="4698" priority="5504" operator="between">
      <formula>0.7</formula>
      <formula>0.8</formula>
    </cfRule>
  </conditionalFormatting>
  <conditionalFormatting sqref="G1053:G1073">
    <cfRule type="cellIs" dxfId="4697" priority="5501" operator="lessThan">
      <formula>0.7</formula>
    </cfRule>
    <cfRule type="cellIs" dxfId="4696" priority="5502" operator="between">
      <formula>0.7</formula>
      <formula>0.8</formula>
    </cfRule>
  </conditionalFormatting>
  <conditionalFormatting sqref="G1031:G1051">
    <cfRule type="cellIs" dxfId="4695" priority="5489" operator="lessThan">
      <formula>0.7</formula>
    </cfRule>
    <cfRule type="cellIs" dxfId="4694" priority="5490" operator="between">
      <formula>0.7</formula>
      <formula>0.8</formula>
    </cfRule>
  </conditionalFormatting>
  <conditionalFormatting sqref="F1034:F1051">
    <cfRule type="cellIs" dxfId="4693" priority="5491" operator="lessThan">
      <formula>0.7</formula>
    </cfRule>
    <cfRule type="cellIs" dxfId="4692" priority="5492" operator="between">
      <formula>0.7</formula>
      <formula>0.8</formula>
    </cfRule>
  </conditionalFormatting>
  <conditionalFormatting sqref="F1031:F1051">
    <cfRule type="cellIs" dxfId="4691" priority="5495" operator="lessThan">
      <formula>0.7</formula>
    </cfRule>
    <cfRule type="cellIs" dxfId="4690" priority="5496" operator="between">
      <formula>0.7</formula>
      <formula>0.8</formula>
    </cfRule>
  </conditionalFormatting>
  <conditionalFormatting sqref="G1031:G1051">
    <cfRule type="cellIs" dxfId="4689" priority="5493" operator="lessThan">
      <formula>0.7</formula>
    </cfRule>
    <cfRule type="cellIs" dxfId="4688" priority="5494" operator="between">
      <formula>0.7</formula>
      <formula>0.8</formula>
    </cfRule>
  </conditionalFormatting>
  <conditionalFormatting sqref="G1008:G1028">
    <cfRule type="cellIs" dxfId="4687" priority="5481" operator="lessThan">
      <formula>0.7</formula>
    </cfRule>
    <cfRule type="cellIs" dxfId="4686" priority="5482" operator="between">
      <formula>0.7</formula>
      <formula>0.8</formula>
    </cfRule>
  </conditionalFormatting>
  <conditionalFormatting sqref="F1011:F1028">
    <cfRule type="cellIs" dxfId="4685" priority="5483" operator="lessThan">
      <formula>0.7</formula>
    </cfRule>
    <cfRule type="cellIs" dxfId="4684" priority="5484" operator="between">
      <formula>0.7</formula>
      <formula>0.8</formula>
    </cfRule>
  </conditionalFormatting>
  <conditionalFormatting sqref="F1008:F1028">
    <cfRule type="cellIs" dxfId="4683" priority="5487" operator="lessThan">
      <formula>0.7</formula>
    </cfRule>
    <cfRule type="cellIs" dxfId="4682" priority="5488" operator="between">
      <formula>0.7</formula>
      <formula>0.8</formula>
    </cfRule>
  </conditionalFormatting>
  <conditionalFormatting sqref="G1008:G1028">
    <cfRule type="cellIs" dxfId="4681" priority="5485" operator="lessThan">
      <formula>0.7</formula>
    </cfRule>
    <cfRule type="cellIs" dxfId="4680" priority="5486" operator="between">
      <formula>0.7</formula>
      <formula>0.8</formula>
    </cfRule>
  </conditionalFormatting>
  <conditionalFormatting sqref="G1374:G1394">
    <cfRule type="cellIs" dxfId="4679" priority="5473" operator="lessThan">
      <formula>0.7</formula>
    </cfRule>
    <cfRule type="cellIs" dxfId="4678" priority="5474" operator="between">
      <formula>0.7</formula>
      <formula>0.8</formula>
    </cfRule>
  </conditionalFormatting>
  <conditionalFormatting sqref="F1377:F1394">
    <cfRule type="cellIs" dxfId="4677" priority="5475" operator="lessThan">
      <formula>0.7</formula>
    </cfRule>
    <cfRule type="cellIs" dxfId="4676" priority="5476" operator="between">
      <formula>0.7</formula>
      <formula>0.8</formula>
    </cfRule>
  </conditionalFormatting>
  <conditionalFormatting sqref="F1374:F1394">
    <cfRule type="cellIs" dxfId="4675" priority="5479" operator="lessThan">
      <formula>0.7</formula>
    </cfRule>
    <cfRule type="cellIs" dxfId="4674" priority="5480" operator="between">
      <formula>0.7</formula>
      <formula>0.8</formula>
    </cfRule>
  </conditionalFormatting>
  <conditionalFormatting sqref="G1374:G1394">
    <cfRule type="cellIs" dxfId="4673" priority="5477" operator="lessThan">
      <formula>0.7</formula>
    </cfRule>
    <cfRule type="cellIs" dxfId="4672" priority="5478" operator="between">
      <formula>0.7</formula>
      <formula>0.8</formula>
    </cfRule>
  </conditionalFormatting>
  <conditionalFormatting sqref="G989:G1006">
    <cfRule type="cellIs" dxfId="4671" priority="5469" operator="lessThan">
      <formula>0.7</formula>
    </cfRule>
    <cfRule type="cellIs" dxfId="4670" priority="5470" operator="between">
      <formula>0.7</formula>
      <formula>0.8</formula>
    </cfRule>
  </conditionalFormatting>
  <conditionalFormatting sqref="G989:G1006">
    <cfRule type="cellIs" dxfId="4669" priority="5471" operator="lessThan">
      <formula>0.7</formula>
    </cfRule>
    <cfRule type="cellIs" dxfId="4668" priority="5472" operator="between">
      <formula>0.7</formula>
      <formula>0.8</formula>
    </cfRule>
  </conditionalFormatting>
  <conditionalFormatting sqref="F1400:F1417">
    <cfRule type="cellIs" dxfId="4667" priority="5463" operator="lessThan">
      <formula>0.7</formula>
    </cfRule>
    <cfRule type="cellIs" dxfId="4666" priority="5464" operator="between">
      <formula>0.7</formula>
      <formula>0.8</formula>
    </cfRule>
  </conditionalFormatting>
  <conditionalFormatting sqref="G1400:G1417">
    <cfRule type="cellIs" dxfId="4665" priority="5461" operator="lessThan">
      <formula>0.7</formula>
    </cfRule>
    <cfRule type="cellIs" dxfId="4664" priority="5462" operator="between">
      <formula>0.7</formula>
      <formula>0.8</formula>
    </cfRule>
  </conditionalFormatting>
  <conditionalFormatting sqref="F1400:F1417">
    <cfRule type="cellIs" dxfId="4663" priority="5467" operator="lessThan">
      <formula>0.7</formula>
    </cfRule>
    <cfRule type="cellIs" dxfId="4662" priority="5468" operator="between">
      <formula>0.7</formula>
      <formula>0.8</formula>
    </cfRule>
  </conditionalFormatting>
  <conditionalFormatting sqref="G1400:G1417">
    <cfRule type="cellIs" dxfId="4661" priority="5465" operator="lessThan">
      <formula>0.7</formula>
    </cfRule>
    <cfRule type="cellIs" dxfId="4660" priority="5466" operator="between">
      <formula>0.7</formula>
      <formula>0.8</formula>
    </cfRule>
  </conditionalFormatting>
  <conditionalFormatting sqref="F989:F1006">
    <cfRule type="cellIs" dxfId="4659" priority="5457" operator="lessThan">
      <formula>0.7</formula>
    </cfRule>
    <cfRule type="cellIs" dxfId="4658" priority="5458" operator="between">
      <formula>0.7</formula>
      <formula>0.8</formula>
    </cfRule>
  </conditionalFormatting>
  <conditionalFormatting sqref="F989:F1006">
    <cfRule type="cellIs" dxfId="4657" priority="5459" operator="lessThan">
      <formula>0.7</formula>
    </cfRule>
    <cfRule type="cellIs" dxfId="4656" priority="5460" operator="between">
      <formula>0.7</formula>
      <formula>0.8</formula>
    </cfRule>
  </conditionalFormatting>
  <conditionalFormatting sqref="G967:G984">
    <cfRule type="cellIs" dxfId="4655" priority="5453" operator="lessThan">
      <formula>0.7</formula>
    </cfRule>
    <cfRule type="cellIs" dxfId="4654" priority="5454" operator="between">
      <formula>0.7</formula>
      <formula>0.8</formula>
    </cfRule>
  </conditionalFormatting>
  <conditionalFormatting sqref="G967:G984">
    <cfRule type="cellIs" dxfId="4653" priority="5455" operator="lessThan">
      <formula>0.7</formula>
    </cfRule>
    <cfRule type="cellIs" dxfId="4652" priority="5456" operator="between">
      <formula>0.7</formula>
      <formula>0.8</formula>
    </cfRule>
  </conditionalFormatting>
  <conditionalFormatting sqref="F967:F984">
    <cfRule type="cellIs" dxfId="4651" priority="5449" operator="lessThan">
      <formula>0.7</formula>
    </cfRule>
    <cfRule type="cellIs" dxfId="4650" priority="5450" operator="between">
      <formula>0.7</formula>
      <formula>0.8</formula>
    </cfRule>
  </conditionalFormatting>
  <conditionalFormatting sqref="F967:F984">
    <cfRule type="cellIs" dxfId="4649" priority="5451" operator="lessThan">
      <formula>0.7</formula>
    </cfRule>
    <cfRule type="cellIs" dxfId="4648" priority="5452" operator="between">
      <formula>0.7</formula>
      <formula>0.8</formula>
    </cfRule>
  </conditionalFormatting>
  <conditionalFormatting sqref="G945:G960">
    <cfRule type="cellIs" dxfId="4647" priority="5445" operator="lessThan">
      <formula>0.7</formula>
    </cfRule>
    <cfRule type="cellIs" dxfId="4646" priority="5446" operator="between">
      <formula>0.7</formula>
      <formula>0.8</formula>
    </cfRule>
  </conditionalFormatting>
  <conditionalFormatting sqref="G945:G960">
    <cfRule type="cellIs" dxfId="4645" priority="5447" operator="lessThan">
      <formula>0.7</formula>
    </cfRule>
    <cfRule type="cellIs" dxfId="4644" priority="5448" operator="between">
      <formula>0.7</formula>
      <formula>0.8</formula>
    </cfRule>
  </conditionalFormatting>
  <conditionalFormatting sqref="F945:F960">
    <cfRule type="cellIs" dxfId="4643" priority="5441" operator="lessThan">
      <formula>0.7</formula>
    </cfRule>
    <cfRule type="cellIs" dxfId="4642" priority="5442" operator="between">
      <formula>0.7</formula>
      <formula>0.8</formula>
    </cfRule>
  </conditionalFormatting>
  <conditionalFormatting sqref="F945:F960">
    <cfRule type="cellIs" dxfId="4641" priority="5443" operator="lessThan">
      <formula>0.7</formula>
    </cfRule>
    <cfRule type="cellIs" dxfId="4640" priority="5444" operator="between">
      <formula>0.7</formula>
      <formula>0.8</formula>
    </cfRule>
  </conditionalFormatting>
  <conditionalFormatting sqref="G961:G962">
    <cfRule type="cellIs" dxfId="4639" priority="5437" operator="lessThan">
      <formula>0.7</formula>
    </cfRule>
    <cfRule type="cellIs" dxfId="4638" priority="5438" operator="between">
      <formula>0.7</formula>
      <formula>0.8</formula>
    </cfRule>
  </conditionalFormatting>
  <conditionalFormatting sqref="G961:G962">
    <cfRule type="cellIs" dxfId="4637" priority="5439" operator="lessThan">
      <formula>0.7</formula>
    </cfRule>
    <cfRule type="cellIs" dxfId="4636" priority="5440" operator="between">
      <formula>0.7</formula>
      <formula>0.8</formula>
    </cfRule>
  </conditionalFormatting>
  <conditionalFormatting sqref="F961:F962">
    <cfRule type="cellIs" dxfId="4635" priority="5433" operator="lessThan">
      <formula>0.7</formula>
    </cfRule>
    <cfRule type="cellIs" dxfId="4634" priority="5434" operator="between">
      <formula>0.7</formula>
      <formula>0.8</formula>
    </cfRule>
  </conditionalFormatting>
  <conditionalFormatting sqref="F961:F962">
    <cfRule type="cellIs" dxfId="4633" priority="5435" operator="lessThan">
      <formula>0.7</formula>
    </cfRule>
    <cfRule type="cellIs" dxfId="4632" priority="5436" operator="between">
      <formula>0.7</formula>
      <formula>0.8</formula>
    </cfRule>
  </conditionalFormatting>
  <conditionalFormatting sqref="G917:G934">
    <cfRule type="cellIs" dxfId="4631" priority="5429" operator="lessThan">
      <formula>0.7</formula>
    </cfRule>
    <cfRule type="cellIs" dxfId="4630" priority="5430" operator="between">
      <formula>0.7</formula>
      <formula>0.8</formula>
    </cfRule>
  </conditionalFormatting>
  <conditionalFormatting sqref="G917:G934">
    <cfRule type="cellIs" dxfId="4629" priority="5431" operator="lessThan">
      <formula>0.7</formula>
    </cfRule>
    <cfRule type="cellIs" dxfId="4628" priority="5432" operator="between">
      <formula>0.7</formula>
      <formula>0.8</formula>
    </cfRule>
  </conditionalFormatting>
  <conditionalFormatting sqref="F917:F934">
    <cfRule type="cellIs" dxfId="4627" priority="5425" operator="lessThan">
      <formula>0.7</formula>
    </cfRule>
    <cfRule type="cellIs" dxfId="4626" priority="5426" operator="between">
      <formula>0.7</formula>
      <formula>0.8</formula>
    </cfRule>
  </conditionalFormatting>
  <conditionalFormatting sqref="F917:F934">
    <cfRule type="cellIs" dxfId="4625" priority="5427" operator="lessThan">
      <formula>0.7</formula>
    </cfRule>
    <cfRule type="cellIs" dxfId="4624" priority="5428" operator="between">
      <formula>0.7</formula>
      <formula>0.8</formula>
    </cfRule>
  </conditionalFormatting>
  <conditionalFormatting sqref="G894:G911">
    <cfRule type="cellIs" dxfId="4623" priority="5421" operator="lessThan">
      <formula>0.7</formula>
    </cfRule>
    <cfRule type="cellIs" dxfId="4622" priority="5422" operator="between">
      <formula>0.7</formula>
      <formula>0.8</formula>
    </cfRule>
  </conditionalFormatting>
  <conditionalFormatting sqref="G894:G911">
    <cfRule type="cellIs" dxfId="4621" priority="5423" operator="lessThan">
      <formula>0.7</formula>
    </cfRule>
    <cfRule type="cellIs" dxfId="4620" priority="5424" operator="between">
      <formula>0.7</formula>
      <formula>0.8</formula>
    </cfRule>
  </conditionalFormatting>
  <conditionalFormatting sqref="F894:F911">
    <cfRule type="cellIs" dxfId="4619" priority="5417" operator="lessThan">
      <formula>0.7</formula>
    </cfRule>
    <cfRule type="cellIs" dxfId="4618" priority="5418" operator="between">
      <formula>0.7</formula>
      <formula>0.8</formula>
    </cfRule>
  </conditionalFormatting>
  <conditionalFormatting sqref="F894:F911">
    <cfRule type="cellIs" dxfId="4617" priority="5419" operator="lessThan">
      <formula>0.7</formula>
    </cfRule>
    <cfRule type="cellIs" dxfId="4616" priority="5420" operator="between">
      <formula>0.7</formula>
      <formula>0.8</formula>
    </cfRule>
  </conditionalFormatting>
  <conditionalFormatting sqref="G871:G888">
    <cfRule type="cellIs" dxfId="4615" priority="5413" operator="lessThan">
      <formula>0.7</formula>
    </cfRule>
    <cfRule type="cellIs" dxfId="4614" priority="5414" operator="between">
      <formula>0.7</formula>
      <formula>0.8</formula>
    </cfRule>
  </conditionalFormatting>
  <conditionalFormatting sqref="G871:G888">
    <cfRule type="cellIs" dxfId="4613" priority="5415" operator="lessThan">
      <formula>0.7</formula>
    </cfRule>
    <cfRule type="cellIs" dxfId="4612" priority="5416" operator="between">
      <formula>0.7</formula>
      <formula>0.8</formula>
    </cfRule>
  </conditionalFormatting>
  <conditionalFormatting sqref="F871:F888">
    <cfRule type="cellIs" dxfId="4611" priority="5409" operator="lessThan">
      <formula>0.7</formula>
    </cfRule>
    <cfRule type="cellIs" dxfId="4610" priority="5410" operator="between">
      <formula>0.7</formula>
      <formula>0.8</formula>
    </cfRule>
  </conditionalFormatting>
  <conditionalFormatting sqref="F871:F888">
    <cfRule type="cellIs" dxfId="4609" priority="5411" operator="lessThan">
      <formula>0.7</formula>
    </cfRule>
    <cfRule type="cellIs" dxfId="4608" priority="5412" operator="between">
      <formula>0.7</formula>
      <formula>0.8</formula>
    </cfRule>
  </conditionalFormatting>
  <conditionalFormatting sqref="AL848:AL865">
    <cfRule type="cellIs" dxfId="4607" priority="5405" operator="lessThan">
      <formula>0.7</formula>
    </cfRule>
    <cfRule type="cellIs" dxfId="4606" priority="5406" operator="between">
      <formula>0.7</formula>
      <formula>0.8</formula>
    </cfRule>
  </conditionalFormatting>
  <conditionalFormatting sqref="AL848:AL865">
    <cfRule type="cellIs" dxfId="4605" priority="5407" operator="lessThan">
      <formula>0.7</formula>
    </cfRule>
    <cfRule type="cellIs" dxfId="4604" priority="5408" operator="between">
      <formula>0.7</formula>
      <formula>0.8</formula>
    </cfRule>
  </conditionalFormatting>
  <conditionalFormatting sqref="AK848:AK865">
    <cfRule type="cellIs" dxfId="4603" priority="5401" operator="lessThan">
      <formula>0.7</formula>
    </cfRule>
    <cfRule type="cellIs" dxfId="4602" priority="5402" operator="between">
      <formula>0.7</formula>
      <formula>0.8</formula>
    </cfRule>
  </conditionalFormatting>
  <conditionalFormatting sqref="AK848:AK865">
    <cfRule type="cellIs" dxfId="4601" priority="5403" operator="lessThan">
      <formula>0.7</formula>
    </cfRule>
    <cfRule type="cellIs" dxfId="4600" priority="5404" operator="between">
      <formula>0.7</formula>
      <formula>0.8</formula>
    </cfRule>
  </conditionalFormatting>
  <conditionalFormatting sqref="AL848:AL865">
    <cfRule type="cellIs" dxfId="4599" priority="5397" operator="lessThan">
      <formula>0.7</formula>
    </cfRule>
    <cfRule type="cellIs" dxfId="4598" priority="5398" operator="between">
      <formula>0.7</formula>
      <formula>0.8</formula>
    </cfRule>
  </conditionalFormatting>
  <conditionalFormatting sqref="AL848:AL865">
    <cfRule type="cellIs" dxfId="4597" priority="5399" operator="lessThan">
      <formula>0.7</formula>
    </cfRule>
    <cfRule type="cellIs" dxfId="4596" priority="5400" operator="between">
      <formula>0.7</formula>
      <formula>0.8</formula>
    </cfRule>
  </conditionalFormatting>
  <conditionalFormatting sqref="AK848:AK865">
    <cfRule type="cellIs" dxfId="4595" priority="5393" operator="lessThan">
      <formula>0.7</formula>
    </cfRule>
    <cfRule type="cellIs" dxfId="4594" priority="5394" operator="between">
      <formula>0.7</formula>
      <formula>0.8</formula>
    </cfRule>
  </conditionalFormatting>
  <conditionalFormatting sqref="AK848:AK865">
    <cfRule type="cellIs" dxfId="4593" priority="5395" operator="lessThan">
      <formula>0.7</formula>
    </cfRule>
    <cfRule type="cellIs" dxfId="4592" priority="5396" operator="between">
      <formula>0.7</formula>
      <formula>0.8</formula>
    </cfRule>
  </conditionalFormatting>
  <conditionalFormatting sqref="G826:G843">
    <cfRule type="cellIs" dxfId="4591" priority="5389" operator="lessThan">
      <formula>0.7</formula>
    </cfRule>
    <cfRule type="cellIs" dxfId="4590" priority="5390" operator="between">
      <formula>0.7</formula>
      <formula>0.8</formula>
    </cfRule>
  </conditionalFormatting>
  <conditionalFormatting sqref="G826:G843">
    <cfRule type="cellIs" dxfId="4589" priority="5391" operator="lessThan">
      <formula>0.7</formula>
    </cfRule>
    <cfRule type="cellIs" dxfId="4588" priority="5392" operator="between">
      <formula>0.7</formula>
      <formula>0.8</formula>
    </cfRule>
  </conditionalFormatting>
  <conditionalFormatting sqref="F826:F843">
    <cfRule type="cellIs" dxfId="4587" priority="5385" operator="lessThan">
      <formula>0.7</formula>
    </cfRule>
    <cfRule type="cellIs" dxfId="4586" priority="5386" operator="between">
      <formula>0.7</formula>
      <formula>0.8</formula>
    </cfRule>
  </conditionalFormatting>
  <conditionalFormatting sqref="F826:F843">
    <cfRule type="cellIs" dxfId="4585" priority="5387" operator="lessThan">
      <formula>0.7</formula>
    </cfRule>
    <cfRule type="cellIs" dxfId="4584" priority="5388" operator="between">
      <formula>0.7</formula>
      <formula>0.8</formula>
    </cfRule>
  </conditionalFormatting>
  <conditionalFormatting sqref="AL826:AL843">
    <cfRule type="cellIs" dxfId="4583" priority="5381" operator="lessThan">
      <formula>0.7</formula>
    </cfRule>
    <cfRule type="cellIs" dxfId="4582" priority="5382" operator="between">
      <formula>0.7</formula>
      <formula>0.8</formula>
    </cfRule>
  </conditionalFormatting>
  <conditionalFormatting sqref="AL826:AL843">
    <cfRule type="cellIs" dxfId="4581" priority="5383" operator="lessThan">
      <formula>0.7</formula>
    </cfRule>
    <cfRule type="cellIs" dxfId="4580" priority="5384" operator="between">
      <formula>0.7</formula>
      <formula>0.8</formula>
    </cfRule>
  </conditionalFormatting>
  <conditionalFormatting sqref="AK826:AK843">
    <cfRule type="cellIs" dxfId="4579" priority="5377" operator="lessThan">
      <formula>0.7</formula>
    </cfRule>
    <cfRule type="cellIs" dxfId="4578" priority="5378" operator="between">
      <formula>0.7</formula>
      <formula>0.8</formula>
    </cfRule>
  </conditionalFormatting>
  <conditionalFormatting sqref="AK826:AK843">
    <cfRule type="cellIs" dxfId="4577" priority="5379" operator="lessThan">
      <formula>0.7</formula>
    </cfRule>
    <cfRule type="cellIs" dxfId="4576" priority="5380" operator="between">
      <formula>0.7</formula>
      <formula>0.8</formula>
    </cfRule>
  </conditionalFormatting>
  <conditionalFormatting sqref="G803:G820">
    <cfRule type="cellIs" dxfId="4575" priority="5373" operator="lessThan">
      <formula>0.7</formula>
    </cfRule>
    <cfRule type="cellIs" dxfId="4574" priority="5374" operator="between">
      <formula>0.7</formula>
      <formula>0.8</formula>
    </cfRule>
  </conditionalFormatting>
  <conditionalFormatting sqref="G803:G820">
    <cfRule type="cellIs" dxfId="4573" priority="5375" operator="lessThan">
      <formula>0.7</formula>
    </cfRule>
    <cfRule type="cellIs" dxfId="4572" priority="5376" operator="between">
      <formula>0.7</formula>
      <formula>0.8</formula>
    </cfRule>
  </conditionalFormatting>
  <conditionalFormatting sqref="F803:F820">
    <cfRule type="cellIs" dxfId="4571" priority="5369" operator="lessThan">
      <formula>0.7</formula>
    </cfRule>
    <cfRule type="cellIs" dxfId="4570" priority="5370" operator="between">
      <formula>0.7</formula>
      <formula>0.8</formula>
    </cfRule>
  </conditionalFormatting>
  <conditionalFormatting sqref="F803:F820">
    <cfRule type="cellIs" dxfId="4569" priority="5371" operator="lessThan">
      <formula>0.7</formula>
    </cfRule>
    <cfRule type="cellIs" dxfId="4568" priority="5372" operator="between">
      <formula>0.7</formula>
      <formula>0.8</formula>
    </cfRule>
  </conditionalFormatting>
  <conditionalFormatting sqref="AL803:AL820">
    <cfRule type="cellIs" dxfId="4567" priority="5365" operator="lessThan">
      <formula>0.7</formula>
    </cfRule>
    <cfRule type="cellIs" dxfId="4566" priority="5366" operator="between">
      <formula>0.7</formula>
      <formula>0.8</formula>
    </cfRule>
  </conditionalFormatting>
  <conditionalFormatting sqref="AL803:AL820">
    <cfRule type="cellIs" dxfId="4565" priority="5367" operator="lessThan">
      <formula>0.7</formula>
    </cfRule>
    <cfRule type="cellIs" dxfId="4564" priority="5368" operator="between">
      <formula>0.7</formula>
      <formula>0.8</formula>
    </cfRule>
  </conditionalFormatting>
  <conditionalFormatting sqref="AK803:AK820">
    <cfRule type="cellIs" dxfId="4563" priority="5361" operator="lessThan">
      <formula>0.7</formula>
    </cfRule>
    <cfRule type="cellIs" dxfId="4562" priority="5362" operator="between">
      <formula>0.7</formula>
      <formula>0.8</formula>
    </cfRule>
  </conditionalFormatting>
  <conditionalFormatting sqref="AK803:AK820">
    <cfRule type="cellIs" dxfId="4561" priority="5363" operator="lessThan">
      <formula>0.7</formula>
    </cfRule>
    <cfRule type="cellIs" dxfId="4560" priority="5364" operator="between">
      <formula>0.7</formula>
      <formula>0.8</formula>
    </cfRule>
  </conditionalFormatting>
  <conditionalFormatting sqref="G780:G797">
    <cfRule type="cellIs" dxfId="4559" priority="5357" operator="lessThan">
      <formula>0.7</formula>
    </cfRule>
    <cfRule type="cellIs" dxfId="4558" priority="5358" operator="between">
      <formula>0.7</formula>
      <formula>0.8</formula>
    </cfRule>
  </conditionalFormatting>
  <conditionalFormatting sqref="G780:G797">
    <cfRule type="cellIs" dxfId="4557" priority="5359" operator="lessThan">
      <formula>0.7</formula>
    </cfRule>
    <cfRule type="cellIs" dxfId="4556" priority="5360" operator="between">
      <formula>0.7</formula>
      <formula>0.8</formula>
    </cfRule>
  </conditionalFormatting>
  <conditionalFormatting sqref="F780:F797">
    <cfRule type="cellIs" dxfId="4555" priority="5353" operator="lessThan">
      <formula>0.7</formula>
    </cfRule>
    <cfRule type="cellIs" dxfId="4554" priority="5354" operator="between">
      <formula>0.7</formula>
      <formula>0.8</formula>
    </cfRule>
  </conditionalFormatting>
  <conditionalFormatting sqref="F780:F797">
    <cfRule type="cellIs" dxfId="4553" priority="5355" operator="lessThan">
      <formula>0.7</formula>
    </cfRule>
    <cfRule type="cellIs" dxfId="4552" priority="5356" operator="between">
      <formula>0.7</formula>
      <formula>0.8</formula>
    </cfRule>
  </conditionalFormatting>
  <conditionalFormatting sqref="AL780:AL797">
    <cfRule type="cellIs" dxfId="4551" priority="5349" operator="lessThan">
      <formula>0.7</formula>
    </cfRule>
    <cfRule type="cellIs" dxfId="4550" priority="5350" operator="between">
      <formula>0.7</formula>
      <formula>0.8</formula>
    </cfRule>
  </conditionalFormatting>
  <conditionalFormatting sqref="AL780:AL797">
    <cfRule type="cellIs" dxfId="4549" priority="5351" operator="lessThan">
      <formula>0.7</formula>
    </cfRule>
    <cfRule type="cellIs" dxfId="4548" priority="5352" operator="between">
      <formula>0.7</formula>
      <formula>0.8</formula>
    </cfRule>
  </conditionalFormatting>
  <conditionalFormatting sqref="AK780:AK797">
    <cfRule type="cellIs" dxfId="4547" priority="5345" operator="lessThan">
      <formula>0.7</formula>
    </cfRule>
    <cfRule type="cellIs" dxfId="4546" priority="5346" operator="between">
      <formula>0.7</formula>
      <formula>0.8</formula>
    </cfRule>
  </conditionalFormatting>
  <conditionalFormatting sqref="AK780:AK797">
    <cfRule type="cellIs" dxfId="4545" priority="5347" operator="lessThan">
      <formula>0.7</formula>
    </cfRule>
    <cfRule type="cellIs" dxfId="4544" priority="5348" operator="between">
      <formula>0.7</formula>
      <formula>0.8</formula>
    </cfRule>
  </conditionalFormatting>
  <conditionalFormatting sqref="F758:F775">
    <cfRule type="cellIs" dxfId="4543" priority="5341" operator="lessThan">
      <formula>0.7</formula>
    </cfRule>
    <cfRule type="cellIs" dxfId="4542" priority="5342" operator="between">
      <formula>0.7</formula>
      <formula>0.8</formula>
    </cfRule>
  </conditionalFormatting>
  <conditionalFormatting sqref="F758:F775">
    <cfRule type="cellIs" dxfId="4541" priority="5343" operator="lessThan">
      <formula>0.7</formula>
    </cfRule>
    <cfRule type="cellIs" dxfId="4540" priority="5344" operator="between">
      <formula>0.7</formula>
      <formula>0.8</formula>
    </cfRule>
  </conditionalFormatting>
  <conditionalFormatting sqref="G758:G775">
    <cfRule type="cellIs" dxfId="4539" priority="5337" operator="lessThan">
      <formula>0.7</formula>
    </cfRule>
    <cfRule type="cellIs" dxfId="4538" priority="5338" operator="between">
      <formula>0.7</formula>
      <formula>0.8</formula>
    </cfRule>
  </conditionalFormatting>
  <conditionalFormatting sqref="G758:G775">
    <cfRule type="cellIs" dxfId="4537" priority="5339" operator="lessThan">
      <formula>0.7</formula>
    </cfRule>
    <cfRule type="cellIs" dxfId="4536" priority="5340" operator="between">
      <formula>0.7</formula>
      <formula>0.8</formula>
    </cfRule>
  </conditionalFormatting>
  <conditionalFormatting sqref="AK758:AK775">
    <cfRule type="cellIs" dxfId="4535" priority="5333" operator="lessThan">
      <formula>0.7</formula>
    </cfRule>
    <cfRule type="cellIs" dxfId="4534" priority="5334" operator="between">
      <formula>0.7</formula>
      <formula>0.8</formula>
    </cfRule>
  </conditionalFormatting>
  <conditionalFormatting sqref="AK758:AK775">
    <cfRule type="cellIs" dxfId="4533" priority="5335" operator="lessThan">
      <formula>0.7</formula>
    </cfRule>
    <cfRule type="cellIs" dxfId="4532" priority="5336" operator="between">
      <formula>0.7</formula>
      <formula>0.8</formula>
    </cfRule>
  </conditionalFormatting>
  <conditionalFormatting sqref="AL758:AL775">
    <cfRule type="cellIs" dxfId="4531" priority="5329" operator="lessThan">
      <formula>0.7</formula>
    </cfRule>
    <cfRule type="cellIs" dxfId="4530" priority="5330" operator="between">
      <formula>0.7</formula>
      <formula>0.8</formula>
    </cfRule>
  </conditionalFormatting>
  <conditionalFormatting sqref="AL758:AL775">
    <cfRule type="cellIs" dxfId="4529" priority="5331" operator="lessThan">
      <formula>0.7</formula>
    </cfRule>
    <cfRule type="cellIs" dxfId="4528" priority="5332" operator="between">
      <formula>0.7</formula>
      <formula>0.8</formula>
    </cfRule>
  </conditionalFormatting>
  <conditionalFormatting sqref="F730:F747">
    <cfRule type="cellIs" dxfId="4527" priority="5325" operator="lessThan">
      <formula>0.7</formula>
    </cfRule>
    <cfRule type="cellIs" dxfId="4526" priority="5326" operator="between">
      <formula>0.7</formula>
      <formula>0.8</formula>
    </cfRule>
  </conditionalFormatting>
  <conditionalFormatting sqref="F730:F747">
    <cfRule type="cellIs" dxfId="4525" priority="5327" operator="lessThan">
      <formula>0.7</formula>
    </cfRule>
    <cfRule type="cellIs" dxfId="4524" priority="5328" operator="between">
      <formula>0.7</formula>
      <formula>0.8</formula>
    </cfRule>
  </conditionalFormatting>
  <conditionalFormatting sqref="G730:G747">
    <cfRule type="cellIs" dxfId="4523" priority="5321" operator="lessThan">
      <formula>0.7</formula>
    </cfRule>
    <cfRule type="cellIs" dxfId="4522" priority="5322" operator="between">
      <formula>0.7</formula>
      <formula>0.8</formula>
    </cfRule>
  </conditionalFormatting>
  <conditionalFormatting sqref="G730:G747">
    <cfRule type="cellIs" dxfId="4521" priority="5323" operator="lessThan">
      <formula>0.7</formula>
    </cfRule>
    <cfRule type="cellIs" dxfId="4520" priority="5324" operator="between">
      <formula>0.7</formula>
      <formula>0.8</formula>
    </cfRule>
  </conditionalFormatting>
  <conditionalFormatting sqref="AL730:AL747">
    <cfRule type="cellIs" dxfId="4519" priority="5317" operator="lessThan">
      <formula>0.7</formula>
    </cfRule>
    <cfRule type="cellIs" dxfId="4518" priority="5318" operator="between">
      <formula>0.7</formula>
      <formula>0.8</formula>
    </cfRule>
  </conditionalFormatting>
  <conditionalFormatting sqref="AL730:AL747">
    <cfRule type="cellIs" dxfId="4517" priority="5319" operator="lessThan">
      <formula>0.7</formula>
    </cfRule>
    <cfRule type="cellIs" dxfId="4516" priority="5320" operator="between">
      <formula>0.7</formula>
      <formula>0.8</formula>
    </cfRule>
  </conditionalFormatting>
  <conditionalFormatting sqref="AK730:AK747">
    <cfRule type="cellIs" dxfId="4515" priority="5313" operator="lessThan">
      <formula>0.7</formula>
    </cfRule>
    <cfRule type="cellIs" dxfId="4514" priority="5314" operator="between">
      <formula>0.7</formula>
      <formula>0.8</formula>
    </cfRule>
  </conditionalFormatting>
  <conditionalFormatting sqref="AK730:AK747">
    <cfRule type="cellIs" dxfId="4513" priority="5315" operator="lessThan">
      <formula>0.7</formula>
    </cfRule>
    <cfRule type="cellIs" dxfId="4512" priority="5316" operator="between">
      <formula>0.7</formula>
      <formula>0.8</formula>
    </cfRule>
  </conditionalFormatting>
  <conditionalFormatting sqref="AL730:AL747">
    <cfRule type="cellIs" dxfId="4511" priority="5309" operator="lessThan">
      <formula>0.7</formula>
    </cfRule>
    <cfRule type="cellIs" dxfId="4510" priority="5310" operator="between">
      <formula>0.7</formula>
      <formula>0.8</formula>
    </cfRule>
  </conditionalFormatting>
  <conditionalFormatting sqref="AL730:AL747">
    <cfRule type="cellIs" dxfId="4509" priority="5311" operator="lessThan">
      <formula>0.7</formula>
    </cfRule>
    <cfRule type="cellIs" dxfId="4508" priority="5312" operator="between">
      <formula>0.7</formula>
      <formula>0.8</formula>
    </cfRule>
  </conditionalFormatting>
  <conditionalFormatting sqref="AK730:AK747">
    <cfRule type="cellIs" dxfId="4507" priority="5305" operator="lessThan">
      <formula>0.7</formula>
    </cfRule>
    <cfRule type="cellIs" dxfId="4506" priority="5306" operator="between">
      <formula>0.7</formula>
      <formula>0.8</formula>
    </cfRule>
  </conditionalFormatting>
  <conditionalFormatting sqref="AK730:AK747">
    <cfRule type="cellIs" dxfId="4505" priority="5307" operator="lessThan">
      <formula>0.7</formula>
    </cfRule>
    <cfRule type="cellIs" dxfId="4504" priority="5308" operator="between">
      <formula>0.7</formula>
      <formula>0.8</formula>
    </cfRule>
  </conditionalFormatting>
  <conditionalFormatting sqref="F708:F725">
    <cfRule type="cellIs" dxfId="4503" priority="5301" operator="lessThan">
      <formula>0.7</formula>
    </cfRule>
    <cfRule type="cellIs" dxfId="4502" priority="5302" operator="between">
      <formula>0.7</formula>
      <formula>0.8</formula>
    </cfRule>
  </conditionalFormatting>
  <conditionalFormatting sqref="F708:F725">
    <cfRule type="cellIs" dxfId="4501" priority="5303" operator="lessThan">
      <formula>0.7</formula>
    </cfRule>
    <cfRule type="cellIs" dxfId="4500" priority="5304" operator="between">
      <formula>0.7</formula>
      <formula>0.8</formula>
    </cfRule>
  </conditionalFormatting>
  <conditionalFormatting sqref="G708:G725">
    <cfRule type="cellIs" dxfId="4499" priority="5297" operator="lessThan">
      <formula>0.7</formula>
    </cfRule>
    <cfRule type="cellIs" dxfId="4498" priority="5298" operator="between">
      <formula>0.7</formula>
      <formula>0.8</formula>
    </cfRule>
  </conditionalFormatting>
  <conditionalFormatting sqref="G708:G725">
    <cfRule type="cellIs" dxfId="4497" priority="5299" operator="lessThan">
      <formula>0.7</formula>
    </cfRule>
    <cfRule type="cellIs" dxfId="4496" priority="5300" operator="between">
      <formula>0.7</formula>
      <formula>0.8</formula>
    </cfRule>
  </conditionalFormatting>
  <conditionalFormatting sqref="F1214:F1231">
    <cfRule type="cellIs" dxfId="4495" priority="5295" operator="lessThan">
      <formula>0.7</formula>
    </cfRule>
    <cfRule type="cellIs" dxfId="4494" priority="5296" operator="between">
      <formula>0.7</formula>
      <formula>0.8</formula>
    </cfRule>
  </conditionalFormatting>
  <conditionalFormatting sqref="G1214:G1231">
    <cfRule type="cellIs" dxfId="4493" priority="5293" operator="lessThan">
      <formula>0.7</formula>
    </cfRule>
    <cfRule type="cellIs" dxfId="4492" priority="5294" operator="between">
      <formula>0.7</formula>
      <formula>0.8</formula>
    </cfRule>
  </conditionalFormatting>
  <conditionalFormatting sqref="Q1191:Q1208">
    <cfRule type="cellIs" dxfId="4491" priority="5283" operator="lessThan">
      <formula>0.7</formula>
    </cfRule>
    <cfRule type="cellIs" dxfId="4490" priority="5284" operator="between">
      <formula>0.7</formula>
      <formula>0.8</formula>
    </cfRule>
  </conditionalFormatting>
  <conditionalFormatting sqref="R1191:R1208">
    <cfRule type="cellIs" dxfId="4489" priority="5281" operator="lessThan">
      <formula>0.7</formula>
    </cfRule>
    <cfRule type="cellIs" dxfId="4488" priority="5282" operator="between">
      <formula>0.7</formula>
      <formula>0.8</formula>
    </cfRule>
  </conditionalFormatting>
  <conditionalFormatting sqref="Q1214:Q1231">
    <cfRule type="cellIs" dxfId="4487" priority="5291" operator="lessThan">
      <formula>0.7</formula>
    </cfRule>
    <cfRule type="cellIs" dxfId="4486" priority="5292" operator="between">
      <formula>0.7</formula>
      <formula>0.8</formula>
    </cfRule>
  </conditionalFormatting>
  <conditionalFormatting sqref="R1214:R1231">
    <cfRule type="cellIs" dxfId="4485" priority="5289" operator="lessThan">
      <formula>0.7</formula>
    </cfRule>
    <cfRule type="cellIs" dxfId="4484" priority="5290" operator="between">
      <formula>0.7</formula>
      <formula>0.8</formula>
    </cfRule>
  </conditionalFormatting>
  <conditionalFormatting sqref="F1191:F1208">
    <cfRule type="cellIs" dxfId="4483" priority="5287" operator="lessThan">
      <formula>0.7</formula>
    </cfRule>
    <cfRule type="cellIs" dxfId="4482" priority="5288" operator="between">
      <formula>0.7</formula>
      <formula>0.8</formula>
    </cfRule>
  </conditionalFormatting>
  <conditionalFormatting sqref="G1191:G1208">
    <cfRule type="cellIs" dxfId="4481" priority="5285" operator="lessThan">
      <formula>0.7</formula>
    </cfRule>
    <cfRule type="cellIs" dxfId="4480" priority="5286" operator="between">
      <formula>0.7</formula>
      <formula>0.8</formula>
    </cfRule>
  </conditionalFormatting>
  <conditionalFormatting sqref="F1169:F1186">
    <cfRule type="cellIs" dxfId="4479" priority="5279" operator="lessThan">
      <formula>0.7</formula>
    </cfRule>
    <cfRule type="cellIs" dxfId="4478" priority="5280" operator="between">
      <formula>0.7</formula>
      <formula>0.8</formula>
    </cfRule>
  </conditionalFormatting>
  <conditionalFormatting sqref="G1169:G1186">
    <cfRule type="cellIs" dxfId="4477" priority="5277" operator="lessThan">
      <formula>0.7</formula>
    </cfRule>
    <cfRule type="cellIs" dxfId="4476" priority="5278" operator="between">
      <formula>0.7</formula>
      <formula>0.8</formula>
    </cfRule>
  </conditionalFormatting>
  <conditionalFormatting sqref="Q1169:Q1186">
    <cfRule type="cellIs" dxfId="4475" priority="5275" operator="lessThan">
      <formula>0.7</formula>
    </cfRule>
    <cfRule type="cellIs" dxfId="4474" priority="5276" operator="between">
      <formula>0.7</formula>
      <formula>0.8</formula>
    </cfRule>
  </conditionalFormatting>
  <conditionalFormatting sqref="R1169:R1186">
    <cfRule type="cellIs" dxfId="4473" priority="5273" operator="lessThan">
      <formula>0.7</formula>
    </cfRule>
    <cfRule type="cellIs" dxfId="4472" priority="5274" operator="between">
      <formula>0.7</formula>
      <formula>0.8</formula>
    </cfRule>
  </conditionalFormatting>
  <conditionalFormatting sqref="F1146:F1163">
    <cfRule type="cellIs" dxfId="4471" priority="5271" operator="lessThan">
      <formula>0.7</formula>
    </cfRule>
    <cfRule type="cellIs" dxfId="4470" priority="5272" operator="between">
      <formula>0.7</formula>
      <formula>0.8</formula>
    </cfRule>
  </conditionalFormatting>
  <conditionalFormatting sqref="G1146:G1163">
    <cfRule type="cellIs" dxfId="4469" priority="5269" operator="lessThan">
      <formula>0.7</formula>
    </cfRule>
    <cfRule type="cellIs" dxfId="4468" priority="5270" operator="between">
      <formula>0.7</formula>
      <formula>0.8</formula>
    </cfRule>
  </conditionalFormatting>
  <conditionalFormatting sqref="Q1237:Q1254">
    <cfRule type="cellIs" dxfId="4467" priority="5263" operator="lessThan">
      <formula>0.7</formula>
    </cfRule>
    <cfRule type="cellIs" dxfId="4466" priority="5264" operator="between">
      <formula>0.7</formula>
      <formula>0.8</formula>
    </cfRule>
  </conditionalFormatting>
  <conditionalFormatting sqref="R1237:R1254">
    <cfRule type="cellIs" dxfId="4465" priority="5261" operator="lessThan">
      <formula>0.7</formula>
    </cfRule>
    <cfRule type="cellIs" dxfId="4464" priority="5262" operator="between">
      <formula>0.7</formula>
      <formula>0.8</formula>
    </cfRule>
  </conditionalFormatting>
  <conditionalFormatting sqref="F1237:F1254">
    <cfRule type="cellIs" dxfId="4463" priority="5267" operator="lessThan">
      <formula>0.7</formula>
    </cfRule>
    <cfRule type="cellIs" dxfId="4462" priority="5268" operator="between">
      <formula>0.7</formula>
      <formula>0.8</formula>
    </cfRule>
  </conditionalFormatting>
  <conditionalFormatting sqref="G1237:G1254">
    <cfRule type="cellIs" dxfId="4461" priority="5265" operator="lessThan">
      <formula>0.7</formula>
    </cfRule>
    <cfRule type="cellIs" dxfId="4460" priority="5266" operator="between">
      <formula>0.7</formula>
      <formula>0.8</formula>
    </cfRule>
  </conditionalFormatting>
  <conditionalFormatting sqref="F1261:F1278">
    <cfRule type="cellIs" dxfId="4459" priority="5259" operator="lessThan">
      <formula>0.7</formula>
    </cfRule>
    <cfRule type="cellIs" dxfId="4458" priority="5260" operator="between">
      <formula>0.7</formula>
      <formula>0.8</formula>
    </cfRule>
  </conditionalFormatting>
  <conditionalFormatting sqref="G1261:G1278">
    <cfRule type="cellIs" dxfId="4457" priority="5257" operator="lessThan">
      <formula>0.7</formula>
    </cfRule>
    <cfRule type="cellIs" dxfId="4456" priority="5258" operator="between">
      <formula>0.7</formula>
      <formula>0.8</formula>
    </cfRule>
  </conditionalFormatting>
  <conditionalFormatting sqref="Q1261:Q1278">
    <cfRule type="cellIs" dxfId="4455" priority="5255" operator="lessThan">
      <formula>0.7</formula>
    </cfRule>
    <cfRule type="cellIs" dxfId="4454" priority="5256" operator="between">
      <formula>0.7</formula>
      <formula>0.8</formula>
    </cfRule>
  </conditionalFormatting>
  <conditionalFormatting sqref="R1261:R1278">
    <cfRule type="cellIs" dxfId="4453" priority="5253" operator="lessThan">
      <formula>0.7</formula>
    </cfRule>
    <cfRule type="cellIs" dxfId="4452" priority="5254" operator="between">
      <formula>0.7</formula>
      <formula>0.8</formula>
    </cfRule>
  </conditionalFormatting>
  <conditionalFormatting sqref="Q1146:Q1163">
    <cfRule type="cellIs" dxfId="4451" priority="5251" operator="lessThan">
      <formula>0.7</formula>
    </cfRule>
    <cfRule type="cellIs" dxfId="4450" priority="5252" operator="between">
      <formula>0.7</formula>
      <formula>0.8</formula>
    </cfRule>
  </conditionalFormatting>
  <conditionalFormatting sqref="R1146:R1163">
    <cfRule type="cellIs" dxfId="4449" priority="5249" operator="lessThan">
      <formula>0.7</formula>
    </cfRule>
    <cfRule type="cellIs" dxfId="4448" priority="5250" operator="between">
      <formula>0.7</formula>
      <formula>0.8</formula>
    </cfRule>
  </conditionalFormatting>
  <conditionalFormatting sqref="F1124:F1141">
    <cfRule type="cellIs" dxfId="4447" priority="5247" operator="lessThan">
      <formula>0.7</formula>
    </cfRule>
    <cfRule type="cellIs" dxfId="4446" priority="5248" operator="between">
      <formula>0.7</formula>
      <formula>0.8</formula>
    </cfRule>
  </conditionalFormatting>
  <conditionalFormatting sqref="G1124:G1141">
    <cfRule type="cellIs" dxfId="4445" priority="5245" operator="lessThan">
      <formula>0.7</formula>
    </cfRule>
    <cfRule type="cellIs" dxfId="4444" priority="5246" operator="between">
      <formula>0.7</formula>
      <formula>0.8</formula>
    </cfRule>
  </conditionalFormatting>
  <conditionalFormatting sqref="Q1124:Q1141">
    <cfRule type="cellIs" dxfId="4443" priority="5243" operator="lessThan">
      <formula>0.7</formula>
    </cfRule>
    <cfRule type="cellIs" dxfId="4442" priority="5244" operator="between">
      <formula>0.7</formula>
      <formula>0.8</formula>
    </cfRule>
  </conditionalFormatting>
  <conditionalFormatting sqref="R1124:R1141">
    <cfRule type="cellIs" dxfId="4441" priority="5241" operator="lessThan">
      <formula>0.7</formula>
    </cfRule>
    <cfRule type="cellIs" dxfId="4440" priority="5242" operator="between">
      <formula>0.7</formula>
      <formula>0.8</formula>
    </cfRule>
  </conditionalFormatting>
  <conditionalFormatting sqref="F1237:F1254">
    <cfRule type="cellIs" dxfId="4439" priority="5239" operator="lessThan">
      <formula>0.7</formula>
    </cfRule>
    <cfRule type="cellIs" dxfId="4438" priority="5240" operator="between">
      <formula>0.7</formula>
      <formula>0.8</formula>
    </cfRule>
  </conditionalFormatting>
  <conditionalFormatting sqref="G1237:G1254">
    <cfRule type="cellIs" dxfId="4437" priority="5237" operator="lessThan">
      <formula>0.7</formula>
    </cfRule>
    <cfRule type="cellIs" dxfId="4436" priority="5238" operator="between">
      <formula>0.7</formula>
      <formula>0.8</formula>
    </cfRule>
  </conditionalFormatting>
  <conditionalFormatting sqref="Q1214:Q1231">
    <cfRule type="cellIs" dxfId="4435" priority="5227" operator="lessThan">
      <formula>0.7</formula>
    </cfRule>
    <cfRule type="cellIs" dxfId="4434" priority="5228" operator="between">
      <formula>0.7</formula>
      <formula>0.8</formula>
    </cfRule>
  </conditionalFormatting>
  <conditionalFormatting sqref="R1214:R1231">
    <cfRule type="cellIs" dxfId="4433" priority="5225" operator="lessThan">
      <formula>0.7</formula>
    </cfRule>
    <cfRule type="cellIs" dxfId="4432" priority="5226" operator="between">
      <formula>0.7</formula>
      <formula>0.8</formula>
    </cfRule>
  </conditionalFormatting>
  <conditionalFormatting sqref="Q1237:Q1254">
    <cfRule type="cellIs" dxfId="4431" priority="5235" operator="lessThan">
      <formula>0.7</formula>
    </cfRule>
    <cfRule type="cellIs" dxfId="4430" priority="5236" operator="between">
      <formula>0.7</formula>
      <formula>0.8</formula>
    </cfRule>
  </conditionalFormatting>
  <conditionalFormatting sqref="R1237:R1254">
    <cfRule type="cellIs" dxfId="4429" priority="5233" operator="lessThan">
      <formula>0.7</formula>
    </cfRule>
    <cfRule type="cellIs" dxfId="4428" priority="5234" operator="between">
      <formula>0.7</formula>
      <formula>0.8</formula>
    </cfRule>
  </conditionalFormatting>
  <conditionalFormatting sqref="F1214:F1231">
    <cfRule type="cellIs" dxfId="4427" priority="5231" operator="lessThan">
      <formula>0.7</formula>
    </cfRule>
    <cfRule type="cellIs" dxfId="4426" priority="5232" operator="between">
      <formula>0.7</formula>
      <formula>0.8</formula>
    </cfRule>
  </conditionalFormatting>
  <conditionalFormatting sqref="G1214:G1231">
    <cfRule type="cellIs" dxfId="4425" priority="5229" operator="lessThan">
      <formula>0.7</formula>
    </cfRule>
    <cfRule type="cellIs" dxfId="4424" priority="5230" operator="between">
      <formula>0.7</formula>
      <formula>0.8</formula>
    </cfRule>
  </conditionalFormatting>
  <conditionalFormatting sqref="F1192:F1209">
    <cfRule type="cellIs" dxfId="4423" priority="5223" operator="lessThan">
      <formula>0.7</formula>
    </cfRule>
    <cfRule type="cellIs" dxfId="4422" priority="5224" operator="between">
      <formula>0.7</formula>
      <formula>0.8</formula>
    </cfRule>
  </conditionalFormatting>
  <conditionalFormatting sqref="G1192:G1209">
    <cfRule type="cellIs" dxfId="4421" priority="5221" operator="lessThan">
      <formula>0.7</formula>
    </cfRule>
    <cfRule type="cellIs" dxfId="4420" priority="5222" operator="between">
      <formula>0.7</formula>
      <formula>0.8</formula>
    </cfRule>
  </conditionalFormatting>
  <conditionalFormatting sqref="Q1192:Q1209">
    <cfRule type="cellIs" dxfId="4419" priority="5219" operator="lessThan">
      <formula>0.7</formula>
    </cfRule>
    <cfRule type="cellIs" dxfId="4418" priority="5220" operator="between">
      <formula>0.7</formula>
      <formula>0.8</formula>
    </cfRule>
  </conditionalFormatting>
  <conditionalFormatting sqref="R1192:R1209">
    <cfRule type="cellIs" dxfId="4417" priority="5217" operator="lessThan">
      <formula>0.7</formula>
    </cfRule>
    <cfRule type="cellIs" dxfId="4416" priority="5218" operator="between">
      <formula>0.7</formula>
      <formula>0.8</formula>
    </cfRule>
  </conditionalFormatting>
  <conditionalFormatting sqref="F1169:F1186">
    <cfRule type="cellIs" dxfId="4415" priority="5215" operator="lessThan">
      <formula>0.7</formula>
    </cfRule>
    <cfRule type="cellIs" dxfId="4414" priority="5216" operator="between">
      <formula>0.7</formula>
      <formula>0.8</formula>
    </cfRule>
  </conditionalFormatting>
  <conditionalFormatting sqref="G1169:G1186">
    <cfRule type="cellIs" dxfId="4413" priority="5213" operator="lessThan">
      <formula>0.7</formula>
    </cfRule>
    <cfRule type="cellIs" dxfId="4412" priority="5214" operator="between">
      <formula>0.7</formula>
      <formula>0.8</formula>
    </cfRule>
  </conditionalFormatting>
  <conditionalFormatting sqref="Q1260:Q1277">
    <cfRule type="cellIs" dxfId="4411" priority="5207" operator="lessThan">
      <formula>0.7</formula>
    </cfRule>
    <cfRule type="cellIs" dxfId="4410" priority="5208" operator="between">
      <formula>0.7</formula>
      <formula>0.8</formula>
    </cfRule>
  </conditionalFormatting>
  <conditionalFormatting sqref="R1260:R1277">
    <cfRule type="cellIs" dxfId="4409" priority="5205" operator="lessThan">
      <formula>0.7</formula>
    </cfRule>
    <cfRule type="cellIs" dxfId="4408" priority="5206" operator="between">
      <formula>0.7</formula>
      <formula>0.8</formula>
    </cfRule>
  </conditionalFormatting>
  <conditionalFormatting sqref="F1260:F1277">
    <cfRule type="cellIs" dxfId="4407" priority="5211" operator="lessThan">
      <formula>0.7</formula>
    </cfRule>
    <cfRule type="cellIs" dxfId="4406" priority="5212" operator="between">
      <formula>0.7</formula>
      <formula>0.8</formula>
    </cfRule>
  </conditionalFormatting>
  <conditionalFormatting sqref="G1260:G1277">
    <cfRule type="cellIs" dxfId="4405" priority="5209" operator="lessThan">
      <formula>0.7</formula>
    </cfRule>
    <cfRule type="cellIs" dxfId="4404" priority="5210" operator="between">
      <formula>0.7</formula>
      <formula>0.8</formula>
    </cfRule>
  </conditionalFormatting>
  <conditionalFormatting sqref="F1284:F1301">
    <cfRule type="cellIs" dxfId="4403" priority="5203" operator="lessThan">
      <formula>0.7</formula>
    </cfRule>
    <cfRule type="cellIs" dxfId="4402" priority="5204" operator="between">
      <formula>0.7</formula>
      <formula>0.8</formula>
    </cfRule>
  </conditionalFormatting>
  <conditionalFormatting sqref="G1284:G1301">
    <cfRule type="cellIs" dxfId="4401" priority="5201" operator="lessThan">
      <formula>0.7</formula>
    </cfRule>
    <cfRule type="cellIs" dxfId="4400" priority="5202" operator="between">
      <formula>0.7</formula>
      <formula>0.8</formula>
    </cfRule>
  </conditionalFormatting>
  <conditionalFormatting sqref="Q1284:Q1301">
    <cfRule type="cellIs" dxfId="4399" priority="5199" operator="lessThan">
      <formula>0.7</formula>
    </cfRule>
    <cfRule type="cellIs" dxfId="4398" priority="5200" operator="between">
      <formula>0.7</formula>
      <formula>0.8</formula>
    </cfRule>
  </conditionalFormatting>
  <conditionalFormatting sqref="R1284:R1301">
    <cfRule type="cellIs" dxfId="4397" priority="5197" operator="lessThan">
      <formula>0.7</formula>
    </cfRule>
    <cfRule type="cellIs" dxfId="4396" priority="5198" operator="between">
      <formula>0.7</formula>
      <formula>0.8</formula>
    </cfRule>
  </conditionalFormatting>
  <conditionalFormatting sqref="Q1169:Q1186">
    <cfRule type="cellIs" dxfId="4395" priority="5195" operator="lessThan">
      <formula>0.7</formula>
    </cfRule>
    <cfRule type="cellIs" dxfId="4394" priority="5196" operator="between">
      <formula>0.7</formula>
      <formula>0.8</formula>
    </cfRule>
  </conditionalFormatting>
  <conditionalFormatting sqref="R1169:R1186">
    <cfRule type="cellIs" dxfId="4393" priority="5193" operator="lessThan">
      <formula>0.7</formula>
    </cfRule>
    <cfRule type="cellIs" dxfId="4392" priority="5194" operator="between">
      <formula>0.7</formula>
      <formula>0.8</formula>
    </cfRule>
  </conditionalFormatting>
  <conditionalFormatting sqref="F1147:F1164">
    <cfRule type="cellIs" dxfId="4391" priority="5191" operator="lessThan">
      <formula>0.7</formula>
    </cfRule>
    <cfRule type="cellIs" dxfId="4390" priority="5192" operator="between">
      <formula>0.7</formula>
      <formula>0.8</formula>
    </cfRule>
  </conditionalFormatting>
  <conditionalFormatting sqref="G1147:G1164">
    <cfRule type="cellIs" dxfId="4389" priority="5189" operator="lessThan">
      <formula>0.7</formula>
    </cfRule>
    <cfRule type="cellIs" dxfId="4388" priority="5190" operator="between">
      <formula>0.7</formula>
      <formula>0.8</formula>
    </cfRule>
  </conditionalFormatting>
  <conditionalFormatting sqref="Q1147:Q1164">
    <cfRule type="cellIs" dxfId="4387" priority="5187" operator="lessThan">
      <formula>0.7</formula>
    </cfRule>
    <cfRule type="cellIs" dxfId="4386" priority="5188" operator="between">
      <formula>0.7</formula>
      <formula>0.8</formula>
    </cfRule>
  </conditionalFormatting>
  <conditionalFormatting sqref="R1147:R1164">
    <cfRule type="cellIs" dxfId="4385" priority="5185" operator="lessThan">
      <formula>0.7</formula>
    </cfRule>
    <cfRule type="cellIs" dxfId="4384" priority="5186" operator="between">
      <formula>0.7</formula>
      <formula>0.8</formula>
    </cfRule>
  </conditionalFormatting>
  <conditionalFormatting sqref="F1124:F1141">
    <cfRule type="cellIs" dxfId="4383" priority="5183" operator="lessThan">
      <formula>0.7</formula>
    </cfRule>
    <cfRule type="cellIs" dxfId="4382" priority="5184" operator="between">
      <formula>0.7</formula>
      <formula>0.8</formula>
    </cfRule>
  </conditionalFormatting>
  <conditionalFormatting sqref="G1124:G1141">
    <cfRule type="cellIs" dxfId="4381" priority="5181" operator="lessThan">
      <formula>0.7</formula>
    </cfRule>
    <cfRule type="cellIs" dxfId="4380" priority="5182" operator="between">
      <formula>0.7</formula>
      <formula>0.8</formula>
    </cfRule>
  </conditionalFormatting>
  <conditionalFormatting sqref="Q1124:Q1141">
    <cfRule type="cellIs" dxfId="4379" priority="5179" operator="lessThan">
      <formula>0.7</formula>
    </cfRule>
    <cfRule type="cellIs" dxfId="4378" priority="5180" operator="between">
      <formula>0.7</formula>
      <formula>0.8</formula>
    </cfRule>
  </conditionalFormatting>
  <conditionalFormatting sqref="R1124:R1141">
    <cfRule type="cellIs" dxfId="4377" priority="5177" operator="lessThan">
      <formula>0.7</formula>
    </cfRule>
    <cfRule type="cellIs" dxfId="4376" priority="5178" operator="between">
      <formula>0.7</formula>
      <formula>0.8</formula>
    </cfRule>
  </conditionalFormatting>
  <conditionalFormatting sqref="F1307:F1324">
    <cfRule type="cellIs" dxfId="4375" priority="5175" operator="lessThan">
      <formula>0.7</formula>
    </cfRule>
    <cfRule type="cellIs" dxfId="4374" priority="5176" operator="between">
      <formula>0.7</formula>
      <formula>0.8</formula>
    </cfRule>
  </conditionalFormatting>
  <conditionalFormatting sqref="G1307:G1324">
    <cfRule type="cellIs" dxfId="4373" priority="5173" operator="lessThan">
      <formula>0.7</formula>
    </cfRule>
    <cfRule type="cellIs" dxfId="4372" priority="5174" operator="between">
      <formula>0.7</formula>
      <formula>0.8</formula>
    </cfRule>
  </conditionalFormatting>
  <conditionalFormatting sqref="Q1307:Q1324">
    <cfRule type="cellIs" dxfId="4371" priority="5171" operator="lessThan">
      <formula>0.7</formula>
    </cfRule>
    <cfRule type="cellIs" dxfId="4370" priority="5172" operator="between">
      <formula>0.7</formula>
      <formula>0.8</formula>
    </cfRule>
  </conditionalFormatting>
  <conditionalFormatting sqref="R1307:R1324">
    <cfRule type="cellIs" dxfId="4369" priority="5169" operator="lessThan">
      <formula>0.7</formula>
    </cfRule>
    <cfRule type="cellIs" dxfId="4368" priority="5170" operator="between">
      <formula>0.7</formula>
      <formula>0.8</formula>
    </cfRule>
  </conditionalFormatting>
  <conditionalFormatting sqref="Q1307:Q1324">
    <cfRule type="cellIs" dxfId="4367" priority="5167" operator="lessThan">
      <formula>0.7</formula>
    </cfRule>
    <cfRule type="cellIs" dxfId="4366" priority="5168" operator="between">
      <formula>0.7</formula>
      <formula>0.8</formula>
    </cfRule>
  </conditionalFormatting>
  <conditionalFormatting sqref="R1307:R1324">
    <cfRule type="cellIs" dxfId="4365" priority="5165" operator="lessThan">
      <formula>0.7</formula>
    </cfRule>
    <cfRule type="cellIs" dxfId="4364" priority="5166" operator="between">
      <formula>0.7</formula>
      <formula>0.8</formula>
    </cfRule>
  </conditionalFormatting>
  <conditionalFormatting sqref="F1101:F1118">
    <cfRule type="cellIs" dxfId="4363" priority="5159" operator="lessThan">
      <formula>0.7</formula>
    </cfRule>
    <cfRule type="cellIs" dxfId="4362" priority="5160" operator="between">
      <formula>0.7</formula>
      <formula>0.8</formula>
    </cfRule>
  </conditionalFormatting>
  <conditionalFormatting sqref="G1097:G1118">
    <cfRule type="cellIs" dxfId="4361" priority="5157" operator="lessThan">
      <formula>0.7</formula>
    </cfRule>
    <cfRule type="cellIs" dxfId="4360" priority="5158" operator="between">
      <formula>0.7</formula>
      <formula>0.8</formula>
    </cfRule>
  </conditionalFormatting>
  <conditionalFormatting sqref="F1237:F1254">
    <cfRule type="cellIs" dxfId="4359" priority="5155" operator="lessThan">
      <formula>0.7</formula>
    </cfRule>
    <cfRule type="cellIs" dxfId="4358" priority="5156" operator="between">
      <formula>0.7</formula>
      <formula>0.8</formula>
    </cfRule>
  </conditionalFormatting>
  <conditionalFormatting sqref="G1237:G1254">
    <cfRule type="cellIs" dxfId="4357" priority="5153" operator="lessThan">
      <formula>0.7</formula>
    </cfRule>
    <cfRule type="cellIs" dxfId="4356" priority="5154" operator="between">
      <formula>0.7</formula>
      <formula>0.8</formula>
    </cfRule>
  </conditionalFormatting>
  <conditionalFormatting sqref="F1097:F1118">
    <cfRule type="cellIs" dxfId="4355" priority="5163" operator="lessThan">
      <formula>0.7</formula>
    </cfRule>
    <cfRule type="cellIs" dxfId="4354" priority="5164" operator="between">
      <formula>0.7</formula>
      <formula>0.8</formula>
    </cfRule>
  </conditionalFormatting>
  <conditionalFormatting sqref="G1097:G1118">
    <cfRule type="cellIs" dxfId="4353" priority="5161" operator="lessThan">
      <formula>0.7</formula>
    </cfRule>
    <cfRule type="cellIs" dxfId="4352" priority="5162" operator="between">
      <formula>0.7</formula>
      <formula>0.8</formula>
    </cfRule>
  </conditionalFormatting>
  <conditionalFormatting sqref="Q1214:Q1231">
    <cfRule type="cellIs" dxfId="4351" priority="5143" operator="lessThan">
      <formula>0.7</formula>
    </cfRule>
    <cfRule type="cellIs" dxfId="4350" priority="5144" operator="between">
      <formula>0.7</formula>
      <formula>0.8</formula>
    </cfRule>
  </conditionalFormatting>
  <conditionalFormatting sqref="R1214:R1231">
    <cfRule type="cellIs" dxfId="4349" priority="5141" operator="lessThan">
      <formula>0.7</formula>
    </cfRule>
    <cfRule type="cellIs" dxfId="4348" priority="5142" operator="between">
      <formula>0.7</formula>
      <formula>0.8</formula>
    </cfRule>
  </conditionalFormatting>
  <conditionalFormatting sqref="Q1237:Q1254">
    <cfRule type="cellIs" dxfId="4347" priority="5151" operator="lessThan">
      <formula>0.7</formula>
    </cfRule>
    <cfRule type="cellIs" dxfId="4346" priority="5152" operator="between">
      <formula>0.7</formula>
      <formula>0.8</formula>
    </cfRule>
  </conditionalFormatting>
  <conditionalFormatting sqref="R1237:R1254">
    <cfRule type="cellIs" dxfId="4345" priority="5149" operator="lessThan">
      <formula>0.7</formula>
    </cfRule>
    <cfRule type="cellIs" dxfId="4344" priority="5150" operator="between">
      <formula>0.7</formula>
      <formula>0.8</formula>
    </cfRule>
  </conditionalFormatting>
  <conditionalFormatting sqref="F1214:F1231">
    <cfRule type="cellIs" dxfId="4343" priority="5147" operator="lessThan">
      <formula>0.7</formula>
    </cfRule>
    <cfRule type="cellIs" dxfId="4342" priority="5148" operator="between">
      <formula>0.7</formula>
      <formula>0.8</formula>
    </cfRule>
  </conditionalFormatting>
  <conditionalFormatting sqref="G1214:G1231">
    <cfRule type="cellIs" dxfId="4341" priority="5145" operator="lessThan">
      <formula>0.7</formula>
    </cfRule>
    <cfRule type="cellIs" dxfId="4340" priority="5146" operator="between">
      <formula>0.7</formula>
      <formula>0.8</formula>
    </cfRule>
  </conditionalFormatting>
  <conditionalFormatting sqref="F1192:F1209">
    <cfRule type="cellIs" dxfId="4339" priority="5139" operator="lessThan">
      <formula>0.7</formula>
    </cfRule>
    <cfRule type="cellIs" dxfId="4338" priority="5140" operator="between">
      <formula>0.7</formula>
      <formula>0.8</formula>
    </cfRule>
  </conditionalFormatting>
  <conditionalFormatting sqref="G1192:G1209">
    <cfRule type="cellIs" dxfId="4337" priority="5137" operator="lessThan">
      <formula>0.7</formula>
    </cfRule>
    <cfRule type="cellIs" dxfId="4336" priority="5138" operator="between">
      <formula>0.7</formula>
      <formula>0.8</formula>
    </cfRule>
  </conditionalFormatting>
  <conditionalFormatting sqref="Q1192:Q1209">
    <cfRule type="cellIs" dxfId="4335" priority="5135" operator="lessThan">
      <formula>0.7</formula>
    </cfRule>
    <cfRule type="cellIs" dxfId="4334" priority="5136" operator="between">
      <formula>0.7</formula>
      <formula>0.8</formula>
    </cfRule>
  </conditionalFormatting>
  <conditionalFormatting sqref="R1192:R1209">
    <cfRule type="cellIs" dxfId="4333" priority="5133" operator="lessThan">
      <formula>0.7</formula>
    </cfRule>
    <cfRule type="cellIs" dxfId="4332" priority="5134" operator="between">
      <formula>0.7</formula>
      <formula>0.8</formula>
    </cfRule>
  </conditionalFormatting>
  <conditionalFormatting sqref="F1169:F1186">
    <cfRule type="cellIs" dxfId="4331" priority="5131" operator="lessThan">
      <formula>0.7</formula>
    </cfRule>
    <cfRule type="cellIs" dxfId="4330" priority="5132" operator="between">
      <formula>0.7</formula>
      <formula>0.8</formula>
    </cfRule>
  </conditionalFormatting>
  <conditionalFormatting sqref="G1169:G1186">
    <cfRule type="cellIs" dxfId="4329" priority="5129" operator="lessThan">
      <formula>0.7</formula>
    </cfRule>
    <cfRule type="cellIs" dxfId="4328" priority="5130" operator="between">
      <formula>0.7</formula>
      <formula>0.8</formula>
    </cfRule>
  </conditionalFormatting>
  <conditionalFormatting sqref="Q1260:Q1277">
    <cfRule type="cellIs" dxfId="4327" priority="5123" operator="lessThan">
      <formula>0.7</formula>
    </cfRule>
    <cfRule type="cellIs" dxfId="4326" priority="5124" operator="between">
      <formula>0.7</formula>
      <formula>0.8</formula>
    </cfRule>
  </conditionalFormatting>
  <conditionalFormatting sqref="R1260:R1277">
    <cfRule type="cellIs" dxfId="4325" priority="5121" operator="lessThan">
      <formula>0.7</formula>
    </cfRule>
    <cfRule type="cellIs" dxfId="4324" priority="5122" operator="between">
      <formula>0.7</formula>
      <formula>0.8</formula>
    </cfRule>
  </conditionalFormatting>
  <conditionalFormatting sqref="F1260:F1277">
    <cfRule type="cellIs" dxfId="4323" priority="5127" operator="lessThan">
      <formula>0.7</formula>
    </cfRule>
    <cfRule type="cellIs" dxfId="4322" priority="5128" operator="between">
      <formula>0.7</formula>
      <formula>0.8</formula>
    </cfRule>
  </conditionalFormatting>
  <conditionalFormatting sqref="G1260:G1277">
    <cfRule type="cellIs" dxfId="4321" priority="5125" operator="lessThan">
      <formula>0.7</formula>
    </cfRule>
    <cfRule type="cellIs" dxfId="4320" priority="5126" operator="between">
      <formula>0.7</formula>
      <formula>0.8</formula>
    </cfRule>
  </conditionalFormatting>
  <conditionalFormatting sqref="F1284:F1301">
    <cfRule type="cellIs" dxfId="4319" priority="5119" operator="lessThan">
      <formula>0.7</formula>
    </cfRule>
    <cfRule type="cellIs" dxfId="4318" priority="5120" operator="between">
      <formula>0.7</formula>
      <formula>0.8</formula>
    </cfRule>
  </conditionalFormatting>
  <conditionalFormatting sqref="G1284:G1301">
    <cfRule type="cellIs" dxfId="4317" priority="5117" operator="lessThan">
      <formula>0.7</formula>
    </cfRule>
    <cfRule type="cellIs" dxfId="4316" priority="5118" operator="between">
      <formula>0.7</formula>
      <formula>0.8</formula>
    </cfRule>
  </conditionalFormatting>
  <conditionalFormatting sqref="Q1284:Q1301">
    <cfRule type="cellIs" dxfId="4315" priority="5115" operator="lessThan">
      <formula>0.7</formula>
    </cfRule>
    <cfRule type="cellIs" dxfId="4314" priority="5116" operator="between">
      <formula>0.7</formula>
      <formula>0.8</formula>
    </cfRule>
  </conditionalFormatting>
  <conditionalFormatting sqref="R1284:R1301">
    <cfRule type="cellIs" dxfId="4313" priority="5113" operator="lessThan">
      <formula>0.7</formula>
    </cfRule>
    <cfRule type="cellIs" dxfId="4312" priority="5114" operator="between">
      <formula>0.7</formula>
      <formula>0.8</formula>
    </cfRule>
  </conditionalFormatting>
  <conditionalFormatting sqref="Q1169:Q1186">
    <cfRule type="cellIs" dxfId="4311" priority="5111" operator="lessThan">
      <formula>0.7</formula>
    </cfRule>
    <cfRule type="cellIs" dxfId="4310" priority="5112" operator="between">
      <formula>0.7</formula>
      <formula>0.8</formula>
    </cfRule>
  </conditionalFormatting>
  <conditionalFormatting sqref="R1169:R1186">
    <cfRule type="cellIs" dxfId="4309" priority="5109" operator="lessThan">
      <formula>0.7</formula>
    </cfRule>
    <cfRule type="cellIs" dxfId="4308" priority="5110" operator="between">
      <formula>0.7</formula>
      <formula>0.8</formula>
    </cfRule>
  </conditionalFormatting>
  <conditionalFormatting sqref="F1147:F1164">
    <cfRule type="cellIs" dxfId="4307" priority="5107" operator="lessThan">
      <formula>0.7</formula>
    </cfRule>
    <cfRule type="cellIs" dxfId="4306" priority="5108" operator="between">
      <formula>0.7</formula>
      <formula>0.8</formula>
    </cfRule>
  </conditionalFormatting>
  <conditionalFormatting sqref="G1147:G1164">
    <cfRule type="cellIs" dxfId="4305" priority="5105" operator="lessThan">
      <formula>0.7</formula>
    </cfRule>
    <cfRule type="cellIs" dxfId="4304" priority="5106" operator="between">
      <formula>0.7</formula>
      <formula>0.8</formula>
    </cfRule>
  </conditionalFormatting>
  <conditionalFormatting sqref="Q1147:Q1164">
    <cfRule type="cellIs" dxfId="4303" priority="5103" operator="lessThan">
      <formula>0.7</formula>
    </cfRule>
    <cfRule type="cellIs" dxfId="4302" priority="5104" operator="between">
      <formula>0.7</formula>
      <formula>0.8</formula>
    </cfRule>
  </conditionalFormatting>
  <conditionalFormatting sqref="R1147:R1164">
    <cfRule type="cellIs" dxfId="4301" priority="5101" operator="lessThan">
      <formula>0.7</formula>
    </cfRule>
    <cfRule type="cellIs" dxfId="4300" priority="5102" operator="between">
      <formula>0.7</formula>
      <formula>0.8</formula>
    </cfRule>
  </conditionalFormatting>
  <conditionalFormatting sqref="F1260:F1277">
    <cfRule type="cellIs" dxfId="4299" priority="5099" operator="lessThan">
      <formula>0.7</formula>
    </cfRule>
    <cfRule type="cellIs" dxfId="4298" priority="5100" operator="between">
      <formula>0.7</formula>
      <formula>0.8</formula>
    </cfRule>
  </conditionalFormatting>
  <conditionalFormatting sqref="G1260:G1277">
    <cfRule type="cellIs" dxfId="4297" priority="5097" operator="lessThan">
      <formula>0.7</formula>
    </cfRule>
    <cfRule type="cellIs" dxfId="4296" priority="5098" operator="between">
      <formula>0.7</formula>
      <formula>0.8</formula>
    </cfRule>
  </conditionalFormatting>
  <conditionalFormatting sqref="Q1237:Q1254">
    <cfRule type="cellIs" dxfId="4295" priority="5087" operator="lessThan">
      <formula>0.7</formula>
    </cfRule>
    <cfRule type="cellIs" dxfId="4294" priority="5088" operator="between">
      <formula>0.7</formula>
      <formula>0.8</formula>
    </cfRule>
  </conditionalFormatting>
  <conditionalFormatting sqref="R1237:R1254">
    <cfRule type="cellIs" dxfId="4293" priority="5085" operator="lessThan">
      <formula>0.7</formula>
    </cfRule>
    <cfRule type="cellIs" dxfId="4292" priority="5086" operator="between">
      <formula>0.7</formula>
      <formula>0.8</formula>
    </cfRule>
  </conditionalFormatting>
  <conditionalFormatting sqref="Q1260:Q1277">
    <cfRule type="cellIs" dxfId="4291" priority="5095" operator="lessThan">
      <formula>0.7</formula>
    </cfRule>
    <cfRule type="cellIs" dxfId="4290" priority="5096" operator="between">
      <formula>0.7</formula>
      <formula>0.8</formula>
    </cfRule>
  </conditionalFormatting>
  <conditionalFormatting sqref="R1260:R1277">
    <cfRule type="cellIs" dxfId="4289" priority="5093" operator="lessThan">
      <formula>0.7</formula>
    </cfRule>
    <cfRule type="cellIs" dxfId="4288" priority="5094" operator="between">
      <formula>0.7</formula>
      <formula>0.8</formula>
    </cfRule>
  </conditionalFormatting>
  <conditionalFormatting sqref="F1237:F1254">
    <cfRule type="cellIs" dxfId="4287" priority="5091" operator="lessThan">
      <formula>0.7</formula>
    </cfRule>
    <cfRule type="cellIs" dxfId="4286" priority="5092" operator="between">
      <formula>0.7</formula>
      <formula>0.8</formula>
    </cfRule>
  </conditionalFormatting>
  <conditionalFormatting sqref="G1237:G1254">
    <cfRule type="cellIs" dxfId="4285" priority="5089" operator="lessThan">
      <formula>0.7</formula>
    </cfRule>
    <cfRule type="cellIs" dxfId="4284" priority="5090" operator="between">
      <formula>0.7</formula>
      <formula>0.8</formula>
    </cfRule>
  </conditionalFormatting>
  <conditionalFormatting sqref="F1215:F1232">
    <cfRule type="cellIs" dxfId="4283" priority="5083" operator="lessThan">
      <formula>0.7</formula>
    </cfRule>
    <cfRule type="cellIs" dxfId="4282" priority="5084" operator="between">
      <formula>0.7</formula>
      <formula>0.8</formula>
    </cfRule>
  </conditionalFormatting>
  <conditionalFormatting sqref="G1215:G1232">
    <cfRule type="cellIs" dxfId="4281" priority="5081" operator="lessThan">
      <formula>0.7</formula>
    </cfRule>
    <cfRule type="cellIs" dxfId="4280" priority="5082" operator="between">
      <formula>0.7</formula>
      <formula>0.8</formula>
    </cfRule>
  </conditionalFormatting>
  <conditionalFormatting sqref="Q1215:Q1232">
    <cfRule type="cellIs" dxfId="4279" priority="5079" operator="lessThan">
      <formula>0.7</formula>
    </cfRule>
    <cfRule type="cellIs" dxfId="4278" priority="5080" operator="between">
      <formula>0.7</formula>
      <formula>0.8</formula>
    </cfRule>
  </conditionalFormatting>
  <conditionalFormatting sqref="R1215:R1232">
    <cfRule type="cellIs" dxfId="4277" priority="5077" operator="lessThan">
      <formula>0.7</formula>
    </cfRule>
    <cfRule type="cellIs" dxfId="4276" priority="5078" operator="between">
      <formula>0.7</formula>
      <formula>0.8</formula>
    </cfRule>
  </conditionalFormatting>
  <conditionalFormatting sqref="F1192:F1209">
    <cfRule type="cellIs" dxfId="4275" priority="5075" operator="lessThan">
      <formula>0.7</formula>
    </cfRule>
    <cfRule type="cellIs" dxfId="4274" priority="5076" operator="between">
      <formula>0.7</formula>
      <formula>0.8</formula>
    </cfRule>
  </conditionalFormatting>
  <conditionalFormatting sqref="G1192:G1209">
    <cfRule type="cellIs" dxfId="4273" priority="5073" operator="lessThan">
      <formula>0.7</formula>
    </cfRule>
    <cfRule type="cellIs" dxfId="4272" priority="5074" operator="between">
      <formula>0.7</formula>
      <formula>0.8</formula>
    </cfRule>
  </conditionalFormatting>
  <conditionalFormatting sqref="Q1283:Q1300">
    <cfRule type="cellIs" dxfId="4271" priority="5067" operator="lessThan">
      <formula>0.7</formula>
    </cfRule>
    <cfRule type="cellIs" dxfId="4270" priority="5068" operator="between">
      <formula>0.7</formula>
      <formula>0.8</formula>
    </cfRule>
  </conditionalFormatting>
  <conditionalFormatting sqref="R1283:R1300">
    <cfRule type="cellIs" dxfId="4269" priority="5065" operator="lessThan">
      <formula>0.7</formula>
    </cfRule>
    <cfRule type="cellIs" dxfId="4268" priority="5066" operator="between">
      <formula>0.7</formula>
      <formula>0.8</formula>
    </cfRule>
  </conditionalFormatting>
  <conditionalFormatting sqref="F1283:F1300">
    <cfRule type="cellIs" dxfId="4267" priority="5071" operator="lessThan">
      <formula>0.7</formula>
    </cfRule>
    <cfRule type="cellIs" dxfId="4266" priority="5072" operator="between">
      <formula>0.7</formula>
      <formula>0.8</formula>
    </cfRule>
  </conditionalFormatting>
  <conditionalFormatting sqref="G1283:G1300">
    <cfRule type="cellIs" dxfId="4265" priority="5069" operator="lessThan">
      <formula>0.7</formula>
    </cfRule>
    <cfRule type="cellIs" dxfId="4264" priority="5070" operator="between">
      <formula>0.7</formula>
      <formula>0.8</formula>
    </cfRule>
  </conditionalFormatting>
  <conditionalFormatting sqref="F1307:F1324">
    <cfRule type="cellIs" dxfId="4263" priority="5063" operator="lessThan">
      <formula>0.7</formula>
    </cfRule>
    <cfRule type="cellIs" dxfId="4262" priority="5064" operator="between">
      <formula>0.7</formula>
      <formula>0.8</formula>
    </cfRule>
  </conditionalFormatting>
  <conditionalFormatting sqref="G1307:G1324">
    <cfRule type="cellIs" dxfId="4261" priority="5061" operator="lessThan">
      <formula>0.7</formula>
    </cfRule>
    <cfRule type="cellIs" dxfId="4260" priority="5062" operator="between">
      <formula>0.7</formula>
      <formula>0.8</formula>
    </cfRule>
  </conditionalFormatting>
  <conditionalFormatting sqref="Q1307:Q1324">
    <cfRule type="cellIs" dxfId="4259" priority="5059" operator="lessThan">
      <formula>0.7</formula>
    </cfRule>
    <cfRule type="cellIs" dxfId="4258" priority="5060" operator="between">
      <formula>0.7</formula>
      <formula>0.8</formula>
    </cfRule>
  </conditionalFormatting>
  <conditionalFormatting sqref="R1307:R1324">
    <cfRule type="cellIs" dxfId="4257" priority="5057" operator="lessThan">
      <formula>0.7</formula>
    </cfRule>
    <cfRule type="cellIs" dxfId="4256" priority="5058" operator="between">
      <formula>0.7</formula>
      <formula>0.8</formula>
    </cfRule>
  </conditionalFormatting>
  <conditionalFormatting sqref="Q1192:Q1209">
    <cfRule type="cellIs" dxfId="4255" priority="5055" operator="lessThan">
      <formula>0.7</formula>
    </cfRule>
    <cfRule type="cellIs" dxfId="4254" priority="5056" operator="between">
      <formula>0.7</formula>
      <formula>0.8</formula>
    </cfRule>
  </conditionalFormatting>
  <conditionalFormatting sqref="R1192:R1209">
    <cfRule type="cellIs" dxfId="4253" priority="5053" operator="lessThan">
      <formula>0.7</formula>
    </cfRule>
    <cfRule type="cellIs" dxfId="4252" priority="5054" operator="between">
      <formula>0.7</formula>
      <formula>0.8</formula>
    </cfRule>
  </conditionalFormatting>
  <conditionalFormatting sqref="F1170:F1187">
    <cfRule type="cellIs" dxfId="4251" priority="5051" operator="lessThan">
      <formula>0.7</formula>
    </cfRule>
    <cfRule type="cellIs" dxfId="4250" priority="5052" operator="between">
      <formula>0.7</formula>
      <formula>0.8</formula>
    </cfRule>
  </conditionalFormatting>
  <conditionalFormatting sqref="G1170:G1187">
    <cfRule type="cellIs" dxfId="4249" priority="5049" operator="lessThan">
      <formula>0.7</formula>
    </cfRule>
    <cfRule type="cellIs" dxfId="4248" priority="5050" operator="between">
      <formula>0.7</formula>
      <formula>0.8</formula>
    </cfRule>
  </conditionalFormatting>
  <conditionalFormatting sqref="Q1170:Q1187">
    <cfRule type="cellIs" dxfId="4247" priority="5047" operator="lessThan">
      <formula>0.7</formula>
    </cfRule>
    <cfRule type="cellIs" dxfId="4246" priority="5048" operator="between">
      <formula>0.7</formula>
      <formula>0.8</formula>
    </cfRule>
  </conditionalFormatting>
  <conditionalFormatting sqref="R1170:R1187">
    <cfRule type="cellIs" dxfId="4245" priority="5045" operator="lessThan">
      <formula>0.7</formula>
    </cfRule>
    <cfRule type="cellIs" dxfId="4244" priority="5046" operator="between">
      <formula>0.7</formula>
      <formula>0.8</formula>
    </cfRule>
  </conditionalFormatting>
  <conditionalFormatting sqref="F1147:F1164">
    <cfRule type="cellIs" dxfId="4243" priority="5043" operator="lessThan">
      <formula>0.7</formula>
    </cfRule>
    <cfRule type="cellIs" dxfId="4242" priority="5044" operator="between">
      <formula>0.7</formula>
      <formula>0.8</formula>
    </cfRule>
  </conditionalFormatting>
  <conditionalFormatting sqref="G1147:G1164">
    <cfRule type="cellIs" dxfId="4241" priority="5041" operator="lessThan">
      <formula>0.7</formula>
    </cfRule>
    <cfRule type="cellIs" dxfId="4240" priority="5042" operator="between">
      <formula>0.7</formula>
      <formula>0.8</formula>
    </cfRule>
  </conditionalFormatting>
  <conditionalFormatting sqref="Q1147:Q1164">
    <cfRule type="cellIs" dxfId="4239" priority="5039" operator="lessThan">
      <formula>0.7</formula>
    </cfRule>
    <cfRule type="cellIs" dxfId="4238" priority="5040" operator="between">
      <formula>0.7</formula>
      <formula>0.8</formula>
    </cfRule>
  </conditionalFormatting>
  <conditionalFormatting sqref="R1147:R1164">
    <cfRule type="cellIs" dxfId="4237" priority="5037" operator="lessThan">
      <formula>0.7</formula>
    </cfRule>
    <cfRule type="cellIs" dxfId="4236" priority="5038" operator="between">
      <formula>0.7</formula>
      <formula>0.8</formula>
    </cfRule>
  </conditionalFormatting>
  <conditionalFormatting sqref="F1330:F1347">
    <cfRule type="cellIs" dxfId="4235" priority="5035" operator="lessThan">
      <formula>0.7</formula>
    </cfRule>
    <cfRule type="cellIs" dxfId="4234" priority="5036" operator="between">
      <formula>0.7</formula>
      <formula>0.8</formula>
    </cfRule>
  </conditionalFormatting>
  <conditionalFormatting sqref="G1330:G1347">
    <cfRule type="cellIs" dxfId="4233" priority="5033" operator="lessThan">
      <formula>0.7</formula>
    </cfRule>
    <cfRule type="cellIs" dxfId="4232" priority="5034" operator="between">
      <formula>0.7</formula>
      <formula>0.8</formula>
    </cfRule>
  </conditionalFormatting>
  <conditionalFormatting sqref="Q1330:Q1347">
    <cfRule type="cellIs" dxfId="4231" priority="5031" operator="lessThan">
      <formula>0.7</formula>
    </cfRule>
    <cfRule type="cellIs" dxfId="4230" priority="5032" operator="between">
      <formula>0.7</formula>
      <formula>0.8</formula>
    </cfRule>
  </conditionalFormatting>
  <conditionalFormatting sqref="R1330:R1347">
    <cfRule type="cellIs" dxfId="4229" priority="5029" operator="lessThan">
      <formula>0.7</formula>
    </cfRule>
    <cfRule type="cellIs" dxfId="4228" priority="5030" operator="between">
      <formula>0.7</formula>
      <formula>0.8</formula>
    </cfRule>
  </conditionalFormatting>
  <conditionalFormatting sqref="Q1330:Q1347">
    <cfRule type="cellIs" dxfId="4227" priority="5027" operator="lessThan">
      <formula>0.7</formula>
    </cfRule>
    <cfRule type="cellIs" dxfId="4226" priority="5028" operator="between">
      <formula>0.7</formula>
      <formula>0.8</formula>
    </cfRule>
  </conditionalFormatting>
  <conditionalFormatting sqref="R1330:R1347">
    <cfRule type="cellIs" dxfId="4225" priority="5025" operator="lessThan">
      <formula>0.7</formula>
    </cfRule>
    <cfRule type="cellIs" dxfId="4224" priority="5026" operator="between">
      <formula>0.7</formula>
      <formula>0.8</formula>
    </cfRule>
  </conditionalFormatting>
  <conditionalFormatting sqref="Q1123:Q1140">
    <cfRule type="cellIs" dxfId="4223" priority="5023" operator="lessThan">
      <formula>0.7</formula>
    </cfRule>
    <cfRule type="cellIs" dxfId="4222" priority="5024" operator="between">
      <formula>0.7</formula>
      <formula>0.8</formula>
    </cfRule>
  </conditionalFormatting>
  <conditionalFormatting sqref="R1123:R1140">
    <cfRule type="cellIs" dxfId="4221" priority="5021" operator="lessThan">
      <formula>0.7</formula>
    </cfRule>
    <cfRule type="cellIs" dxfId="4220" priority="5022" operator="between">
      <formula>0.7</formula>
      <formula>0.8</formula>
    </cfRule>
  </conditionalFormatting>
  <conditionalFormatting sqref="Q1124:Q1141">
    <cfRule type="cellIs" dxfId="4219" priority="5019" operator="lessThan">
      <formula>0.7</formula>
    </cfRule>
    <cfRule type="cellIs" dxfId="4218" priority="5020" operator="between">
      <formula>0.7</formula>
      <formula>0.8</formula>
    </cfRule>
  </conditionalFormatting>
  <conditionalFormatting sqref="R1124:R1141">
    <cfRule type="cellIs" dxfId="4217" priority="5017" operator="lessThan">
      <formula>0.7</formula>
    </cfRule>
    <cfRule type="cellIs" dxfId="4216" priority="5018" operator="between">
      <formula>0.7</formula>
      <formula>0.8</formula>
    </cfRule>
  </conditionalFormatting>
  <conditionalFormatting sqref="F1124:F1141">
    <cfRule type="cellIs" dxfId="4215" priority="5015" operator="lessThan">
      <formula>0.7</formula>
    </cfRule>
    <cfRule type="cellIs" dxfId="4214" priority="5016" operator="between">
      <formula>0.7</formula>
      <formula>0.8</formula>
    </cfRule>
  </conditionalFormatting>
  <conditionalFormatting sqref="G1124:G1141">
    <cfRule type="cellIs" dxfId="4213" priority="5013" operator="lessThan">
      <formula>0.7</formula>
    </cfRule>
    <cfRule type="cellIs" dxfId="4212" priority="5014" operator="between">
      <formula>0.7</formula>
      <formula>0.8</formula>
    </cfRule>
  </conditionalFormatting>
  <conditionalFormatting sqref="F1124:F1141">
    <cfRule type="cellIs" dxfId="4211" priority="5011" operator="lessThan">
      <formula>0.7</formula>
    </cfRule>
    <cfRule type="cellIs" dxfId="4210" priority="5012" operator="between">
      <formula>0.7</formula>
      <formula>0.8</formula>
    </cfRule>
  </conditionalFormatting>
  <conditionalFormatting sqref="G1124:G1141">
    <cfRule type="cellIs" dxfId="4209" priority="5009" operator="lessThan">
      <formula>0.7</formula>
    </cfRule>
    <cfRule type="cellIs" dxfId="4208" priority="5010" operator="between">
      <formula>0.7</formula>
      <formula>0.8</formula>
    </cfRule>
  </conditionalFormatting>
  <conditionalFormatting sqref="F1353:F1370">
    <cfRule type="cellIs" dxfId="4207" priority="5003" operator="lessThan">
      <formula>0.7</formula>
    </cfRule>
    <cfRule type="cellIs" dxfId="4206" priority="5004" operator="between">
      <formula>0.7</formula>
      <formula>0.8</formula>
    </cfRule>
  </conditionalFormatting>
  <conditionalFormatting sqref="G1353:G1370">
    <cfRule type="cellIs" dxfId="4205" priority="5001" operator="lessThan">
      <formula>0.7</formula>
    </cfRule>
    <cfRule type="cellIs" dxfId="4204" priority="5002" operator="between">
      <formula>0.7</formula>
      <formula>0.8</formula>
    </cfRule>
  </conditionalFormatting>
  <conditionalFormatting sqref="F1353:F1370">
    <cfRule type="cellIs" dxfId="4203" priority="5007" operator="lessThan">
      <formula>0.7</formula>
    </cfRule>
    <cfRule type="cellIs" dxfId="4202" priority="5008" operator="between">
      <formula>0.7</formula>
      <formula>0.8</formula>
    </cfRule>
  </conditionalFormatting>
  <conditionalFormatting sqref="G1353:G1370">
    <cfRule type="cellIs" dxfId="4201" priority="5005" operator="lessThan">
      <formula>0.7</formula>
    </cfRule>
    <cfRule type="cellIs" dxfId="4200" priority="5006" operator="between">
      <formula>0.7</formula>
      <formula>0.8</formula>
    </cfRule>
  </conditionalFormatting>
  <conditionalFormatting sqref="Q1353:Q1370">
    <cfRule type="cellIs" dxfId="4199" priority="4999" operator="lessThan">
      <formula>0.7</formula>
    </cfRule>
    <cfRule type="cellIs" dxfId="4198" priority="5000" operator="between">
      <formula>0.7</formula>
      <formula>0.8</formula>
    </cfRule>
  </conditionalFormatting>
  <conditionalFormatting sqref="R1353:R1370">
    <cfRule type="cellIs" dxfId="4197" priority="4997" operator="lessThan">
      <formula>0.7</formula>
    </cfRule>
    <cfRule type="cellIs" dxfId="4196" priority="4998" operator="between">
      <formula>0.7</formula>
      <formula>0.8</formula>
    </cfRule>
  </conditionalFormatting>
  <conditionalFormatting sqref="Q1353:Q1370">
    <cfRule type="cellIs" dxfId="4195" priority="4995" operator="lessThan">
      <formula>0.7</formula>
    </cfRule>
    <cfRule type="cellIs" dxfId="4194" priority="4996" operator="between">
      <formula>0.7</formula>
      <formula>0.8</formula>
    </cfRule>
  </conditionalFormatting>
  <conditionalFormatting sqref="R1353:R1370">
    <cfRule type="cellIs" dxfId="4193" priority="4993" operator="lessThan">
      <formula>0.7</formula>
    </cfRule>
    <cfRule type="cellIs" dxfId="4192" priority="4994" operator="between">
      <formula>0.7</formula>
      <formula>0.8</formula>
    </cfRule>
  </conditionalFormatting>
  <conditionalFormatting sqref="Q1353:Q1370">
    <cfRule type="cellIs" dxfId="4191" priority="4991" operator="lessThan">
      <formula>0.7</formula>
    </cfRule>
    <cfRule type="cellIs" dxfId="4190" priority="4992" operator="between">
      <formula>0.7</formula>
      <formula>0.8</formula>
    </cfRule>
  </conditionalFormatting>
  <conditionalFormatting sqref="R1353:R1370">
    <cfRule type="cellIs" dxfId="4189" priority="4989" operator="lessThan">
      <formula>0.7</formula>
    </cfRule>
    <cfRule type="cellIs" dxfId="4188" priority="4990" operator="between">
      <formula>0.7</formula>
      <formula>0.8</formula>
    </cfRule>
  </conditionalFormatting>
  <conditionalFormatting sqref="Q1353:Q1370">
    <cfRule type="cellIs" dxfId="4187" priority="4987" operator="lessThan">
      <formula>0.7</formula>
    </cfRule>
    <cfRule type="cellIs" dxfId="4186" priority="4988" operator="between">
      <formula>0.7</formula>
      <formula>0.8</formula>
    </cfRule>
  </conditionalFormatting>
  <conditionalFormatting sqref="R1353:R1370">
    <cfRule type="cellIs" dxfId="4185" priority="4985" operator="lessThan">
      <formula>0.7</formula>
    </cfRule>
    <cfRule type="cellIs" dxfId="4184" priority="4986" operator="between">
      <formula>0.7</formula>
      <formula>0.8</formula>
    </cfRule>
  </conditionalFormatting>
  <conditionalFormatting sqref="Q1100:Q1117">
    <cfRule type="cellIs" dxfId="4183" priority="4983" operator="lessThan">
      <formula>0.7</formula>
    </cfRule>
    <cfRule type="cellIs" dxfId="4182" priority="4984" operator="between">
      <formula>0.7</formula>
      <formula>0.8</formula>
    </cfRule>
  </conditionalFormatting>
  <conditionalFormatting sqref="R1100:R1117">
    <cfRule type="cellIs" dxfId="4181" priority="4981" operator="lessThan">
      <formula>0.7</formula>
    </cfRule>
    <cfRule type="cellIs" dxfId="4180" priority="4982" operator="between">
      <formula>0.7</formula>
      <formula>0.8</formula>
    </cfRule>
  </conditionalFormatting>
  <conditionalFormatting sqref="Q1101:Q1118">
    <cfRule type="cellIs" dxfId="4179" priority="4979" operator="lessThan">
      <formula>0.7</formula>
    </cfRule>
    <cfRule type="cellIs" dxfId="4178" priority="4980" operator="between">
      <formula>0.7</formula>
      <formula>0.8</formula>
    </cfRule>
  </conditionalFormatting>
  <conditionalFormatting sqref="R1101:R1118">
    <cfRule type="cellIs" dxfId="4177" priority="4977" operator="lessThan">
      <formula>0.7</formula>
    </cfRule>
    <cfRule type="cellIs" dxfId="4176" priority="4978" operator="between">
      <formula>0.7</formula>
      <formula>0.8</formula>
    </cfRule>
  </conditionalFormatting>
  <conditionalFormatting sqref="Q1101:Q1118">
    <cfRule type="cellIs" dxfId="4175" priority="4975" operator="lessThan">
      <formula>0.7</formula>
    </cfRule>
    <cfRule type="cellIs" dxfId="4174" priority="4976" operator="between">
      <formula>0.7</formula>
      <formula>0.8</formula>
    </cfRule>
  </conditionalFormatting>
  <conditionalFormatting sqref="R1101:R1118">
    <cfRule type="cellIs" dxfId="4173" priority="4973" operator="lessThan">
      <formula>0.7</formula>
    </cfRule>
    <cfRule type="cellIs" dxfId="4172" priority="4974" operator="between">
      <formula>0.7</formula>
      <formula>0.8</formula>
    </cfRule>
  </conditionalFormatting>
  <conditionalFormatting sqref="Q1101:Q1118">
    <cfRule type="cellIs" dxfId="4171" priority="4971" operator="lessThan">
      <formula>0.7</formula>
    </cfRule>
    <cfRule type="cellIs" dxfId="4170" priority="4972" operator="between">
      <formula>0.7</formula>
      <formula>0.8</formula>
    </cfRule>
  </conditionalFormatting>
  <conditionalFormatting sqref="R1101:R1118">
    <cfRule type="cellIs" dxfId="4169" priority="4969" operator="lessThan">
      <formula>0.7</formula>
    </cfRule>
    <cfRule type="cellIs" dxfId="4168" priority="4970" operator="between">
      <formula>0.7</formula>
      <formula>0.8</formula>
    </cfRule>
  </conditionalFormatting>
  <conditionalFormatting sqref="F1077:F1094">
    <cfRule type="cellIs" dxfId="4167" priority="4963" operator="lessThan">
      <formula>0.7</formula>
    </cfRule>
    <cfRule type="cellIs" dxfId="4166" priority="4964" operator="between">
      <formula>0.7</formula>
      <formula>0.8</formula>
    </cfRule>
  </conditionalFormatting>
  <conditionalFormatting sqref="G1074:G1094">
    <cfRule type="cellIs" dxfId="4165" priority="4961" operator="lessThan">
      <formula>0.7</formula>
    </cfRule>
    <cfRule type="cellIs" dxfId="4164" priority="4962" operator="between">
      <formula>0.7</formula>
      <formula>0.8</formula>
    </cfRule>
  </conditionalFormatting>
  <conditionalFormatting sqref="F1074:F1094">
    <cfRule type="cellIs" dxfId="4163" priority="4967" operator="lessThan">
      <formula>0.7</formula>
    </cfRule>
    <cfRule type="cellIs" dxfId="4162" priority="4968" operator="between">
      <formula>0.7</formula>
      <formula>0.8</formula>
    </cfRule>
  </conditionalFormatting>
  <conditionalFormatting sqref="G1074:G1094">
    <cfRule type="cellIs" dxfId="4161" priority="4965" operator="lessThan">
      <formula>0.7</formula>
    </cfRule>
    <cfRule type="cellIs" dxfId="4160" priority="4966" operator="between">
      <formula>0.7</formula>
      <formula>0.8</formula>
    </cfRule>
  </conditionalFormatting>
  <conditionalFormatting sqref="Q1077:Q1094">
    <cfRule type="cellIs" dxfId="4159" priority="4955" operator="lessThan">
      <formula>0.7</formula>
    </cfRule>
    <cfRule type="cellIs" dxfId="4158" priority="4956" operator="between">
      <formula>0.7</formula>
      <formula>0.8</formula>
    </cfRule>
  </conditionalFormatting>
  <conditionalFormatting sqref="R1074:R1094">
    <cfRule type="cellIs" dxfId="4157" priority="4953" operator="lessThan">
      <formula>0.7</formula>
    </cfRule>
    <cfRule type="cellIs" dxfId="4156" priority="4954" operator="between">
      <formula>0.7</formula>
      <formula>0.8</formula>
    </cfRule>
  </conditionalFormatting>
  <conditionalFormatting sqref="Q1074:Q1094">
    <cfRule type="cellIs" dxfId="4155" priority="4959" operator="lessThan">
      <formula>0.7</formula>
    </cfRule>
    <cfRule type="cellIs" dxfId="4154" priority="4960" operator="between">
      <formula>0.7</formula>
      <formula>0.8</formula>
    </cfRule>
  </conditionalFormatting>
  <conditionalFormatting sqref="R1074:R1094">
    <cfRule type="cellIs" dxfId="4153" priority="4957" operator="lessThan">
      <formula>0.7</formula>
    </cfRule>
    <cfRule type="cellIs" dxfId="4152" priority="4958" operator="between">
      <formula>0.7</formula>
      <formula>0.8</formula>
    </cfRule>
  </conditionalFormatting>
  <conditionalFormatting sqref="G1052:G1072">
    <cfRule type="cellIs" dxfId="4151" priority="4945" operator="lessThan">
      <formula>0.7</formula>
    </cfRule>
    <cfRule type="cellIs" dxfId="4150" priority="4946" operator="between">
      <formula>0.7</formula>
      <formula>0.8</formula>
    </cfRule>
  </conditionalFormatting>
  <conditionalFormatting sqref="F1055:F1072">
    <cfRule type="cellIs" dxfId="4149" priority="4947" operator="lessThan">
      <formula>0.7</formula>
    </cfRule>
    <cfRule type="cellIs" dxfId="4148" priority="4948" operator="between">
      <formula>0.7</formula>
      <formula>0.8</formula>
    </cfRule>
  </conditionalFormatting>
  <conditionalFormatting sqref="R1052:R1072">
    <cfRule type="cellIs" dxfId="4147" priority="4937" operator="lessThan">
      <formula>0.7</formula>
    </cfRule>
    <cfRule type="cellIs" dxfId="4146" priority="4938" operator="between">
      <formula>0.7</formula>
      <formula>0.8</formula>
    </cfRule>
  </conditionalFormatting>
  <conditionalFormatting sqref="F1052:F1072">
    <cfRule type="cellIs" dxfId="4145" priority="4951" operator="lessThan">
      <formula>0.7</formula>
    </cfRule>
    <cfRule type="cellIs" dxfId="4144" priority="4952" operator="between">
      <formula>0.7</formula>
      <formula>0.8</formula>
    </cfRule>
  </conditionalFormatting>
  <conditionalFormatting sqref="G1052:G1072">
    <cfRule type="cellIs" dxfId="4143" priority="4949" operator="lessThan">
      <formula>0.7</formula>
    </cfRule>
    <cfRule type="cellIs" dxfId="4142" priority="4950" operator="between">
      <formula>0.7</formula>
      <formula>0.8</formula>
    </cfRule>
  </conditionalFormatting>
  <conditionalFormatting sqref="Q1055:Q1072">
    <cfRule type="cellIs" dxfId="4141" priority="4939" operator="lessThan">
      <formula>0.7</formula>
    </cfRule>
    <cfRule type="cellIs" dxfId="4140" priority="4940" operator="between">
      <formula>0.7</formula>
      <formula>0.8</formula>
    </cfRule>
  </conditionalFormatting>
  <conditionalFormatting sqref="Q1052:Q1072">
    <cfRule type="cellIs" dxfId="4139" priority="4943" operator="lessThan">
      <formula>0.7</formula>
    </cfRule>
    <cfRule type="cellIs" dxfId="4138" priority="4944" operator="between">
      <formula>0.7</formula>
      <formula>0.8</formula>
    </cfRule>
  </conditionalFormatting>
  <conditionalFormatting sqref="R1052:R1072">
    <cfRule type="cellIs" dxfId="4137" priority="4941" operator="lessThan">
      <formula>0.7</formula>
    </cfRule>
    <cfRule type="cellIs" dxfId="4136" priority="4942" operator="between">
      <formula>0.7</formula>
      <formula>0.8</formula>
    </cfRule>
  </conditionalFormatting>
  <conditionalFormatting sqref="G1030:G1050">
    <cfRule type="cellIs" dxfId="4135" priority="4929" operator="lessThan">
      <formula>0.7</formula>
    </cfRule>
    <cfRule type="cellIs" dxfId="4134" priority="4930" operator="between">
      <formula>0.7</formula>
      <formula>0.8</formula>
    </cfRule>
  </conditionalFormatting>
  <conditionalFormatting sqref="F1033:F1050">
    <cfRule type="cellIs" dxfId="4133" priority="4931" operator="lessThan">
      <formula>0.7</formula>
    </cfRule>
    <cfRule type="cellIs" dxfId="4132" priority="4932" operator="between">
      <formula>0.7</formula>
      <formula>0.8</formula>
    </cfRule>
  </conditionalFormatting>
  <conditionalFormatting sqref="F1030:F1050">
    <cfRule type="cellIs" dxfId="4131" priority="4935" operator="lessThan">
      <formula>0.7</formula>
    </cfRule>
    <cfRule type="cellIs" dxfId="4130" priority="4936" operator="between">
      <formula>0.7</formula>
      <formula>0.8</formula>
    </cfRule>
  </conditionalFormatting>
  <conditionalFormatting sqref="G1030:G1050">
    <cfRule type="cellIs" dxfId="4129" priority="4933" operator="lessThan">
      <formula>0.7</formula>
    </cfRule>
    <cfRule type="cellIs" dxfId="4128" priority="4934" operator="between">
      <formula>0.7</formula>
      <formula>0.8</formula>
    </cfRule>
  </conditionalFormatting>
  <conditionalFormatting sqref="R1030:R1050">
    <cfRule type="cellIs" dxfId="4127" priority="4921" operator="lessThan">
      <formula>0.7</formula>
    </cfRule>
    <cfRule type="cellIs" dxfId="4126" priority="4922" operator="between">
      <formula>0.7</formula>
      <formula>0.8</formula>
    </cfRule>
  </conditionalFormatting>
  <conditionalFormatting sqref="Q1033:Q1050">
    <cfRule type="cellIs" dxfId="4125" priority="4923" operator="lessThan">
      <formula>0.7</formula>
    </cfRule>
    <cfRule type="cellIs" dxfId="4124" priority="4924" operator="between">
      <formula>0.7</formula>
      <formula>0.8</formula>
    </cfRule>
  </conditionalFormatting>
  <conditionalFormatting sqref="Q1030:Q1050">
    <cfRule type="cellIs" dxfId="4123" priority="4927" operator="lessThan">
      <formula>0.7</formula>
    </cfRule>
    <cfRule type="cellIs" dxfId="4122" priority="4928" operator="between">
      <formula>0.7</formula>
      <formula>0.8</formula>
    </cfRule>
  </conditionalFormatting>
  <conditionalFormatting sqref="R1030:R1050">
    <cfRule type="cellIs" dxfId="4121" priority="4925" operator="lessThan">
      <formula>0.7</formula>
    </cfRule>
    <cfRule type="cellIs" dxfId="4120" priority="4926" operator="between">
      <formula>0.7</formula>
      <formula>0.8</formula>
    </cfRule>
  </conditionalFormatting>
  <conditionalFormatting sqref="G1007:G1027">
    <cfRule type="cellIs" dxfId="4119" priority="4913" operator="lessThan">
      <formula>0.7</formula>
    </cfRule>
    <cfRule type="cellIs" dxfId="4118" priority="4914" operator="between">
      <formula>0.7</formula>
      <formula>0.8</formula>
    </cfRule>
  </conditionalFormatting>
  <conditionalFormatting sqref="F1010:F1027">
    <cfRule type="cellIs" dxfId="4117" priority="4915" operator="lessThan">
      <formula>0.7</formula>
    </cfRule>
    <cfRule type="cellIs" dxfId="4116" priority="4916" operator="between">
      <formula>0.7</formula>
      <formula>0.8</formula>
    </cfRule>
  </conditionalFormatting>
  <conditionalFormatting sqref="F1007:F1027">
    <cfRule type="cellIs" dxfId="4115" priority="4919" operator="lessThan">
      <formula>0.7</formula>
    </cfRule>
    <cfRule type="cellIs" dxfId="4114" priority="4920" operator="between">
      <formula>0.7</formula>
      <formula>0.8</formula>
    </cfRule>
  </conditionalFormatting>
  <conditionalFormatting sqref="G1007:G1027">
    <cfRule type="cellIs" dxfId="4113" priority="4917" operator="lessThan">
      <formula>0.7</formula>
    </cfRule>
    <cfRule type="cellIs" dxfId="4112" priority="4918" operator="between">
      <formula>0.7</formula>
      <formula>0.8</formula>
    </cfRule>
  </conditionalFormatting>
  <conditionalFormatting sqref="R1007:R1027">
    <cfRule type="cellIs" dxfId="4111" priority="4905" operator="lessThan">
      <formula>0.7</formula>
    </cfRule>
    <cfRule type="cellIs" dxfId="4110" priority="4906" operator="between">
      <formula>0.7</formula>
      <formula>0.8</formula>
    </cfRule>
  </conditionalFormatting>
  <conditionalFormatting sqref="Q1010:Q1027">
    <cfRule type="cellIs" dxfId="4109" priority="4907" operator="lessThan">
      <formula>0.7</formula>
    </cfRule>
    <cfRule type="cellIs" dxfId="4108" priority="4908" operator="between">
      <formula>0.7</formula>
      <formula>0.8</formula>
    </cfRule>
  </conditionalFormatting>
  <conditionalFormatting sqref="Q1007:Q1027">
    <cfRule type="cellIs" dxfId="4107" priority="4911" operator="lessThan">
      <formula>0.7</formula>
    </cfRule>
    <cfRule type="cellIs" dxfId="4106" priority="4912" operator="between">
      <formula>0.7</formula>
      <formula>0.8</formula>
    </cfRule>
  </conditionalFormatting>
  <conditionalFormatting sqref="R1007:R1027">
    <cfRule type="cellIs" dxfId="4105" priority="4909" operator="lessThan">
      <formula>0.7</formula>
    </cfRule>
    <cfRule type="cellIs" dxfId="4104" priority="4910" operator="between">
      <formula>0.7</formula>
      <formula>0.8</formula>
    </cfRule>
  </conditionalFormatting>
  <conditionalFormatting sqref="Q1376:Q1393">
    <cfRule type="cellIs" dxfId="4103" priority="4903" operator="lessThan">
      <formula>0.7</formula>
    </cfRule>
    <cfRule type="cellIs" dxfId="4102" priority="4904" operator="between">
      <formula>0.7</formula>
      <formula>0.8</formula>
    </cfRule>
  </conditionalFormatting>
  <conditionalFormatting sqref="R1376:R1393">
    <cfRule type="cellIs" dxfId="4101" priority="4901" operator="lessThan">
      <formula>0.7</formula>
    </cfRule>
    <cfRule type="cellIs" dxfId="4100" priority="4902" operator="between">
      <formula>0.7</formula>
      <formula>0.8</formula>
    </cfRule>
  </conditionalFormatting>
  <conditionalFormatting sqref="Q1376:Q1393">
    <cfRule type="cellIs" dxfId="4099" priority="4899" operator="lessThan">
      <formula>0.7</formula>
    </cfRule>
    <cfRule type="cellIs" dxfId="4098" priority="4900" operator="between">
      <formula>0.7</formula>
      <formula>0.8</formula>
    </cfRule>
  </conditionalFormatting>
  <conditionalFormatting sqref="R1376:R1393">
    <cfRule type="cellIs" dxfId="4097" priority="4897" operator="lessThan">
      <formula>0.7</formula>
    </cfRule>
    <cfRule type="cellIs" dxfId="4096" priority="4898" operator="between">
      <formula>0.7</formula>
      <formula>0.8</formula>
    </cfRule>
  </conditionalFormatting>
  <conditionalFormatting sqref="Q1376:Q1393">
    <cfRule type="cellIs" dxfId="4095" priority="4895" operator="lessThan">
      <formula>0.7</formula>
    </cfRule>
    <cfRule type="cellIs" dxfId="4094" priority="4896" operator="between">
      <formula>0.7</formula>
      <formula>0.8</formula>
    </cfRule>
  </conditionalFormatting>
  <conditionalFormatting sqref="R1376:R1393">
    <cfRule type="cellIs" dxfId="4093" priority="4893" operator="lessThan">
      <formula>0.7</formula>
    </cfRule>
    <cfRule type="cellIs" dxfId="4092" priority="4894" operator="between">
      <formula>0.7</formula>
      <formula>0.8</formula>
    </cfRule>
  </conditionalFormatting>
  <conditionalFormatting sqref="Q1376:Q1393">
    <cfRule type="cellIs" dxfId="4091" priority="4891" operator="lessThan">
      <formula>0.7</formula>
    </cfRule>
    <cfRule type="cellIs" dxfId="4090" priority="4892" operator="between">
      <formula>0.7</formula>
      <formula>0.8</formula>
    </cfRule>
  </conditionalFormatting>
  <conditionalFormatting sqref="R1376:R1393">
    <cfRule type="cellIs" dxfId="4089" priority="4889" operator="lessThan">
      <formula>0.7</formula>
    </cfRule>
    <cfRule type="cellIs" dxfId="4088" priority="4890" operator="between">
      <formula>0.7</formula>
      <formula>0.8</formula>
    </cfRule>
  </conditionalFormatting>
  <conditionalFormatting sqref="G1373:G1393">
    <cfRule type="cellIs" dxfId="4087" priority="4881" operator="lessThan">
      <formula>0.7</formula>
    </cfRule>
    <cfRule type="cellIs" dxfId="4086" priority="4882" operator="between">
      <formula>0.7</formula>
      <formula>0.8</formula>
    </cfRule>
  </conditionalFormatting>
  <conditionalFormatting sqref="F1376:F1393">
    <cfRule type="cellIs" dxfId="4085" priority="4883" operator="lessThan">
      <formula>0.7</formula>
    </cfRule>
    <cfRule type="cellIs" dxfId="4084" priority="4884" operator="between">
      <formula>0.7</formula>
      <formula>0.8</formula>
    </cfRule>
  </conditionalFormatting>
  <conditionalFormatting sqref="F1373:F1393">
    <cfRule type="cellIs" dxfId="4083" priority="4887" operator="lessThan">
      <formula>0.7</formula>
    </cfRule>
    <cfRule type="cellIs" dxfId="4082" priority="4888" operator="between">
      <formula>0.7</formula>
      <formula>0.8</formula>
    </cfRule>
  </conditionalFormatting>
  <conditionalFormatting sqref="G1373:G1393">
    <cfRule type="cellIs" dxfId="4081" priority="4885" operator="lessThan">
      <formula>0.7</formula>
    </cfRule>
    <cfRule type="cellIs" dxfId="4080" priority="4886" operator="between">
      <formula>0.7</formula>
      <formula>0.8</formula>
    </cfRule>
  </conditionalFormatting>
  <conditionalFormatting sqref="G988:G1005">
    <cfRule type="cellIs" dxfId="4079" priority="4877" operator="lessThan">
      <formula>0.7</formula>
    </cfRule>
    <cfRule type="cellIs" dxfId="4078" priority="4878" operator="between">
      <formula>0.7</formula>
      <formula>0.8</formula>
    </cfRule>
  </conditionalFormatting>
  <conditionalFormatting sqref="G988:G1005">
    <cfRule type="cellIs" dxfId="4077" priority="4879" operator="lessThan">
      <formula>0.7</formula>
    </cfRule>
    <cfRule type="cellIs" dxfId="4076" priority="4880" operator="between">
      <formula>0.7</formula>
      <formula>0.8</formula>
    </cfRule>
  </conditionalFormatting>
  <conditionalFormatting sqref="F1399:F1416">
    <cfRule type="cellIs" dxfId="4075" priority="4871" operator="lessThan">
      <formula>0.7</formula>
    </cfRule>
    <cfRule type="cellIs" dxfId="4074" priority="4872" operator="between">
      <formula>0.7</formula>
      <formula>0.8</formula>
    </cfRule>
  </conditionalFormatting>
  <conditionalFormatting sqref="G1399:G1416">
    <cfRule type="cellIs" dxfId="4073" priority="4869" operator="lessThan">
      <formula>0.7</formula>
    </cfRule>
    <cfRule type="cellIs" dxfId="4072" priority="4870" operator="between">
      <formula>0.7</formula>
      <formula>0.8</formula>
    </cfRule>
  </conditionalFormatting>
  <conditionalFormatting sqref="F1399:F1416">
    <cfRule type="cellIs" dxfId="4071" priority="4875" operator="lessThan">
      <formula>0.7</formula>
    </cfRule>
    <cfRule type="cellIs" dxfId="4070" priority="4876" operator="between">
      <formula>0.7</formula>
      <formula>0.8</formula>
    </cfRule>
  </conditionalFormatting>
  <conditionalFormatting sqref="G1399:G1416">
    <cfRule type="cellIs" dxfId="4069" priority="4873" operator="lessThan">
      <formula>0.7</formula>
    </cfRule>
    <cfRule type="cellIs" dxfId="4068" priority="4874" operator="between">
      <formula>0.7</formula>
      <formula>0.8</formula>
    </cfRule>
  </conditionalFormatting>
  <conditionalFormatting sqref="Q1399:Q1416">
    <cfRule type="cellIs" dxfId="4067" priority="4863" operator="lessThan">
      <formula>0.7</formula>
    </cfRule>
    <cfRule type="cellIs" dxfId="4066" priority="4864" operator="between">
      <formula>0.7</formula>
      <formula>0.8</formula>
    </cfRule>
  </conditionalFormatting>
  <conditionalFormatting sqref="R1399:R1416">
    <cfRule type="cellIs" dxfId="4065" priority="4861" operator="lessThan">
      <formula>0.7</formula>
    </cfRule>
    <cfRule type="cellIs" dxfId="4064" priority="4862" operator="between">
      <formula>0.7</formula>
      <formula>0.8</formula>
    </cfRule>
  </conditionalFormatting>
  <conditionalFormatting sqref="Q1399:Q1416">
    <cfRule type="cellIs" dxfId="4063" priority="4867" operator="lessThan">
      <formula>0.7</formula>
    </cfRule>
    <cfRule type="cellIs" dxfId="4062" priority="4868" operator="between">
      <formula>0.7</formula>
      <formula>0.8</formula>
    </cfRule>
  </conditionalFormatting>
  <conditionalFormatting sqref="R1399:R1416">
    <cfRule type="cellIs" dxfId="4061" priority="4865" operator="lessThan">
      <formula>0.7</formula>
    </cfRule>
    <cfRule type="cellIs" dxfId="4060" priority="4866" operator="between">
      <formula>0.7</formula>
      <formula>0.8</formula>
    </cfRule>
  </conditionalFormatting>
  <conditionalFormatting sqref="Q988:Q1005">
    <cfRule type="cellIs" dxfId="4059" priority="4855" operator="lessThan">
      <formula>0.7</formula>
    </cfRule>
    <cfRule type="cellIs" dxfId="4058" priority="4856" operator="between">
      <formula>0.7</formula>
      <formula>0.8</formula>
    </cfRule>
  </conditionalFormatting>
  <conditionalFormatting sqref="R988:R1005">
    <cfRule type="cellIs" dxfId="4057" priority="4853" operator="lessThan">
      <formula>0.7</formula>
    </cfRule>
    <cfRule type="cellIs" dxfId="4056" priority="4854" operator="between">
      <formula>0.7</formula>
      <formula>0.8</formula>
    </cfRule>
  </conditionalFormatting>
  <conditionalFormatting sqref="Q988:Q1005">
    <cfRule type="cellIs" dxfId="4055" priority="4859" operator="lessThan">
      <formula>0.7</formula>
    </cfRule>
    <cfRule type="cellIs" dxfId="4054" priority="4860" operator="between">
      <formula>0.7</formula>
      <formula>0.8</formula>
    </cfRule>
  </conditionalFormatting>
  <conditionalFormatting sqref="R988:R1005">
    <cfRule type="cellIs" dxfId="4053" priority="4857" operator="lessThan">
      <formula>0.7</formula>
    </cfRule>
    <cfRule type="cellIs" dxfId="4052" priority="4858" operator="between">
      <formula>0.7</formula>
      <formula>0.8</formula>
    </cfRule>
  </conditionalFormatting>
  <conditionalFormatting sqref="F988:F1005">
    <cfRule type="cellIs" dxfId="4051" priority="4849" operator="lessThan">
      <formula>0.7</formula>
    </cfRule>
    <cfRule type="cellIs" dxfId="4050" priority="4850" operator="between">
      <formula>0.7</formula>
      <formula>0.8</formula>
    </cfRule>
  </conditionalFormatting>
  <conditionalFormatting sqref="F988:F1005">
    <cfRule type="cellIs" dxfId="4049" priority="4851" operator="lessThan">
      <formula>0.7</formula>
    </cfRule>
    <cfRule type="cellIs" dxfId="4048" priority="4852" operator="between">
      <formula>0.7</formula>
      <formula>0.8</formula>
    </cfRule>
  </conditionalFormatting>
  <conditionalFormatting sqref="G966:G983">
    <cfRule type="cellIs" dxfId="4047" priority="4845" operator="lessThan">
      <formula>0.7</formula>
    </cfRule>
    <cfRule type="cellIs" dxfId="4046" priority="4846" operator="between">
      <formula>0.7</formula>
      <formula>0.8</formula>
    </cfRule>
  </conditionalFormatting>
  <conditionalFormatting sqref="G966:G983">
    <cfRule type="cellIs" dxfId="4045" priority="4847" operator="lessThan">
      <formula>0.7</formula>
    </cfRule>
    <cfRule type="cellIs" dxfId="4044" priority="4848" operator="between">
      <formula>0.7</formula>
      <formula>0.8</formula>
    </cfRule>
  </conditionalFormatting>
  <conditionalFormatting sqref="F966:F983">
    <cfRule type="cellIs" dxfId="4043" priority="4841" operator="lessThan">
      <formula>0.7</formula>
    </cfRule>
    <cfRule type="cellIs" dxfId="4042" priority="4842" operator="between">
      <formula>0.7</formula>
      <formula>0.8</formula>
    </cfRule>
  </conditionalFormatting>
  <conditionalFormatting sqref="F966:F983">
    <cfRule type="cellIs" dxfId="4041" priority="4843" operator="lessThan">
      <formula>0.7</formula>
    </cfRule>
    <cfRule type="cellIs" dxfId="4040" priority="4844" operator="between">
      <formula>0.7</formula>
      <formula>0.8</formula>
    </cfRule>
  </conditionalFormatting>
  <conditionalFormatting sqref="R966:R983">
    <cfRule type="cellIs" dxfId="4039" priority="4837" operator="lessThan">
      <formula>0.7</formula>
    </cfRule>
    <cfRule type="cellIs" dxfId="4038" priority="4838" operator="between">
      <formula>0.7</formula>
      <formula>0.8</formula>
    </cfRule>
  </conditionalFormatting>
  <conditionalFormatting sqref="R966:R983">
    <cfRule type="cellIs" dxfId="4037" priority="4839" operator="lessThan">
      <formula>0.7</formula>
    </cfRule>
    <cfRule type="cellIs" dxfId="4036" priority="4840" operator="between">
      <formula>0.7</formula>
      <formula>0.8</formula>
    </cfRule>
  </conditionalFormatting>
  <conditionalFormatting sqref="Q966:Q983">
    <cfRule type="cellIs" dxfId="4035" priority="4833" operator="lessThan">
      <formula>0.7</formula>
    </cfRule>
    <cfRule type="cellIs" dxfId="4034" priority="4834" operator="between">
      <formula>0.7</formula>
      <formula>0.8</formula>
    </cfRule>
  </conditionalFormatting>
  <conditionalFormatting sqref="Q966:Q983">
    <cfRule type="cellIs" dxfId="4033" priority="4835" operator="lessThan">
      <formula>0.7</formula>
    </cfRule>
    <cfRule type="cellIs" dxfId="4032" priority="4836" operator="between">
      <formula>0.7</formula>
      <formula>0.8</formula>
    </cfRule>
  </conditionalFormatting>
  <conditionalFormatting sqref="G944:G959">
    <cfRule type="cellIs" dxfId="4031" priority="4829" operator="lessThan">
      <formula>0.7</formula>
    </cfRule>
    <cfRule type="cellIs" dxfId="4030" priority="4830" operator="between">
      <formula>0.7</formula>
      <formula>0.8</formula>
    </cfRule>
  </conditionalFormatting>
  <conditionalFormatting sqref="G944:G959">
    <cfRule type="cellIs" dxfId="4029" priority="4831" operator="lessThan">
      <formula>0.7</formula>
    </cfRule>
    <cfRule type="cellIs" dxfId="4028" priority="4832" operator="between">
      <formula>0.7</formula>
      <formula>0.8</formula>
    </cfRule>
  </conditionalFormatting>
  <conditionalFormatting sqref="F944:F959">
    <cfRule type="cellIs" dxfId="4027" priority="4825" operator="lessThan">
      <formula>0.7</formula>
    </cfRule>
    <cfRule type="cellIs" dxfId="4026" priority="4826" operator="between">
      <formula>0.7</formula>
      <formula>0.8</formula>
    </cfRule>
  </conditionalFormatting>
  <conditionalFormatting sqref="F944:F959">
    <cfRule type="cellIs" dxfId="4025" priority="4827" operator="lessThan">
      <formula>0.7</formula>
    </cfRule>
    <cfRule type="cellIs" dxfId="4024" priority="4828" operator="between">
      <formula>0.7</formula>
      <formula>0.8</formula>
    </cfRule>
  </conditionalFormatting>
  <conditionalFormatting sqref="R944:R959 R961">
    <cfRule type="cellIs" dxfId="4023" priority="4821" operator="lessThan">
      <formula>0.7</formula>
    </cfRule>
    <cfRule type="cellIs" dxfId="4022" priority="4822" operator="between">
      <formula>0.7</formula>
      <formula>0.8</formula>
    </cfRule>
  </conditionalFormatting>
  <conditionalFormatting sqref="R944:R959 R961">
    <cfRule type="cellIs" dxfId="4021" priority="4823" operator="lessThan">
      <formula>0.7</formula>
    </cfRule>
    <cfRule type="cellIs" dxfId="4020" priority="4824" operator="between">
      <formula>0.7</formula>
      <formula>0.8</formula>
    </cfRule>
  </conditionalFormatting>
  <conditionalFormatting sqref="Q944:Q959 Q961">
    <cfRule type="cellIs" dxfId="4019" priority="4817" operator="lessThan">
      <formula>0.7</formula>
    </cfRule>
    <cfRule type="cellIs" dxfId="4018" priority="4818" operator="between">
      <formula>0.7</formula>
      <formula>0.8</formula>
    </cfRule>
  </conditionalFormatting>
  <conditionalFormatting sqref="Q944:Q959 Q961">
    <cfRule type="cellIs" dxfId="4017" priority="4819" operator="lessThan">
      <formula>0.7</formula>
    </cfRule>
    <cfRule type="cellIs" dxfId="4016" priority="4820" operator="between">
      <formula>0.7</formula>
      <formula>0.8</formula>
    </cfRule>
  </conditionalFormatting>
  <conditionalFormatting sqref="G960:G961">
    <cfRule type="cellIs" dxfId="4015" priority="4813" operator="lessThan">
      <formula>0.7</formula>
    </cfRule>
    <cfRule type="cellIs" dxfId="4014" priority="4814" operator="between">
      <formula>0.7</formula>
      <formula>0.8</formula>
    </cfRule>
  </conditionalFormatting>
  <conditionalFormatting sqref="G960:G961">
    <cfRule type="cellIs" dxfId="4013" priority="4815" operator="lessThan">
      <formula>0.7</formula>
    </cfRule>
    <cfRule type="cellIs" dxfId="4012" priority="4816" operator="between">
      <formula>0.7</formula>
      <formula>0.8</formula>
    </cfRule>
  </conditionalFormatting>
  <conditionalFormatting sqref="F960:F961">
    <cfRule type="cellIs" dxfId="4011" priority="4809" operator="lessThan">
      <formula>0.7</formula>
    </cfRule>
    <cfRule type="cellIs" dxfId="4010" priority="4810" operator="between">
      <formula>0.7</formula>
      <formula>0.8</formula>
    </cfRule>
  </conditionalFormatting>
  <conditionalFormatting sqref="F960:F961">
    <cfRule type="cellIs" dxfId="4009" priority="4811" operator="lessThan">
      <formula>0.7</formula>
    </cfRule>
    <cfRule type="cellIs" dxfId="4008" priority="4812" operator="between">
      <formula>0.7</formula>
      <formula>0.8</formula>
    </cfRule>
  </conditionalFormatting>
  <conditionalFormatting sqref="R960">
    <cfRule type="cellIs" dxfId="4007" priority="4805" operator="lessThan">
      <formula>0.7</formula>
    </cfRule>
    <cfRule type="cellIs" dxfId="4006" priority="4806" operator="between">
      <formula>0.7</formula>
      <formula>0.8</formula>
    </cfRule>
  </conditionalFormatting>
  <conditionalFormatting sqref="R960">
    <cfRule type="cellIs" dxfId="4005" priority="4807" operator="lessThan">
      <formula>0.7</formula>
    </cfRule>
    <cfRule type="cellIs" dxfId="4004" priority="4808" operator="between">
      <formula>0.7</formula>
      <formula>0.8</formula>
    </cfRule>
  </conditionalFormatting>
  <conditionalFormatting sqref="Q960">
    <cfRule type="cellIs" dxfId="4003" priority="4801" operator="lessThan">
      <formula>0.7</formula>
    </cfRule>
    <cfRule type="cellIs" dxfId="4002" priority="4802" operator="between">
      <formula>0.7</formula>
      <formula>0.8</formula>
    </cfRule>
  </conditionalFormatting>
  <conditionalFormatting sqref="Q960">
    <cfRule type="cellIs" dxfId="4001" priority="4803" operator="lessThan">
      <formula>0.7</formula>
    </cfRule>
    <cfRule type="cellIs" dxfId="4000" priority="4804" operator="between">
      <formula>0.7</formula>
      <formula>0.8</formula>
    </cfRule>
  </conditionalFormatting>
  <conditionalFormatting sqref="G916:G933">
    <cfRule type="cellIs" dxfId="3999" priority="4797" operator="lessThan">
      <formula>0.7</formula>
    </cfRule>
    <cfRule type="cellIs" dxfId="3998" priority="4798" operator="between">
      <formula>0.7</formula>
      <formula>0.8</formula>
    </cfRule>
  </conditionalFormatting>
  <conditionalFormatting sqref="G916:G933">
    <cfRule type="cellIs" dxfId="3997" priority="4799" operator="lessThan">
      <formula>0.7</formula>
    </cfRule>
    <cfRule type="cellIs" dxfId="3996" priority="4800" operator="between">
      <formula>0.7</formula>
      <formula>0.8</formula>
    </cfRule>
  </conditionalFormatting>
  <conditionalFormatting sqref="F916:F933">
    <cfRule type="cellIs" dxfId="3995" priority="4793" operator="lessThan">
      <formula>0.7</formula>
    </cfRule>
    <cfRule type="cellIs" dxfId="3994" priority="4794" operator="between">
      <formula>0.7</formula>
      <formula>0.8</formula>
    </cfRule>
  </conditionalFormatting>
  <conditionalFormatting sqref="F916:F933">
    <cfRule type="cellIs" dxfId="3993" priority="4795" operator="lessThan">
      <formula>0.7</formula>
    </cfRule>
    <cfRule type="cellIs" dxfId="3992" priority="4796" operator="between">
      <formula>0.7</formula>
      <formula>0.8</formula>
    </cfRule>
  </conditionalFormatting>
  <conditionalFormatting sqref="R932:R933">
    <cfRule type="cellIs" dxfId="3991" priority="4781" operator="lessThan">
      <formula>0.7</formula>
    </cfRule>
    <cfRule type="cellIs" dxfId="3990" priority="4782" operator="between">
      <formula>0.7</formula>
      <formula>0.8</formula>
    </cfRule>
  </conditionalFormatting>
  <conditionalFormatting sqref="R932:R933">
    <cfRule type="cellIs" dxfId="3989" priority="4783" operator="lessThan">
      <formula>0.7</formula>
    </cfRule>
    <cfRule type="cellIs" dxfId="3988" priority="4784" operator="between">
      <formula>0.7</formula>
      <formula>0.8</formula>
    </cfRule>
  </conditionalFormatting>
  <conditionalFormatting sqref="Q932:Q933">
    <cfRule type="cellIs" dxfId="3987" priority="4777" operator="lessThan">
      <formula>0.7</formula>
    </cfRule>
    <cfRule type="cellIs" dxfId="3986" priority="4778" operator="between">
      <formula>0.7</formula>
      <formula>0.8</formula>
    </cfRule>
  </conditionalFormatting>
  <conditionalFormatting sqref="Q932:Q933">
    <cfRule type="cellIs" dxfId="3985" priority="4779" operator="lessThan">
      <formula>0.7</formula>
    </cfRule>
    <cfRule type="cellIs" dxfId="3984" priority="4780" operator="between">
      <formula>0.7</formula>
      <formula>0.8</formula>
    </cfRule>
  </conditionalFormatting>
  <conditionalFormatting sqref="R916:R931">
    <cfRule type="cellIs" dxfId="3983" priority="4789" operator="lessThan">
      <formula>0.7</formula>
    </cfRule>
    <cfRule type="cellIs" dxfId="3982" priority="4790" operator="between">
      <formula>0.7</formula>
      <formula>0.8</formula>
    </cfRule>
  </conditionalFormatting>
  <conditionalFormatting sqref="R916:R931">
    <cfRule type="cellIs" dxfId="3981" priority="4791" operator="lessThan">
      <formula>0.7</formula>
    </cfRule>
    <cfRule type="cellIs" dxfId="3980" priority="4792" operator="between">
      <formula>0.7</formula>
      <formula>0.8</formula>
    </cfRule>
  </conditionalFormatting>
  <conditionalFormatting sqref="Q916:Q931">
    <cfRule type="cellIs" dxfId="3979" priority="4785" operator="lessThan">
      <formula>0.7</formula>
    </cfRule>
    <cfRule type="cellIs" dxfId="3978" priority="4786" operator="between">
      <formula>0.7</formula>
      <formula>0.8</formula>
    </cfRule>
  </conditionalFormatting>
  <conditionalFormatting sqref="Q916:Q931">
    <cfRule type="cellIs" dxfId="3977" priority="4787" operator="lessThan">
      <formula>0.7</formula>
    </cfRule>
    <cfRule type="cellIs" dxfId="3976" priority="4788" operator="between">
      <formula>0.7</formula>
      <formula>0.8</formula>
    </cfRule>
  </conditionalFormatting>
  <conditionalFormatting sqref="G893:G910">
    <cfRule type="cellIs" dxfId="3975" priority="4773" operator="lessThan">
      <formula>0.7</formula>
    </cfRule>
    <cfRule type="cellIs" dxfId="3974" priority="4774" operator="between">
      <formula>0.7</formula>
      <formula>0.8</formula>
    </cfRule>
  </conditionalFormatting>
  <conditionalFormatting sqref="G893:G910">
    <cfRule type="cellIs" dxfId="3973" priority="4775" operator="lessThan">
      <formula>0.7</formula>
    </cfRule>
    <cfRule type="cellIs" dxfId="3972" priority="4776" operator="between">
      <formula>0.7</formula>
      <formula>0.8</formula>
    </cfRule>
  </conditionalFormatting>
  <conditionalFormatting sqref="F893:F910">
    <cfRule type="cellIs" dxfId="3971" priority="4769" operator="lessThan">
      <formula>0.7</formula>
    </cfRule>
    <cfRule type="cellIs" dxfId="3970" priority="4770" operator="between">
      <formula>0.7</formula>
      <formula>0.8</formula>
    </cfRule>
  </conditionalFormatting>
  <conditionalFormatting sqref="F893:F910">
    <cfRule type="cellIs" dxfId="3969" priority="4771" operator="lessThan">
      <formula>0.7</formula>
    </cfRule>
    <cfRule type="cellIs" dxfId="3968" priority="4772" operator="between">
      <formula>0.7</formula>
      <formula>0.8</formula>
    </cfRule>
  </conditionalFormatting>
  <conditionalFormatting sqref="R893:R910">
    <cfRule type="cellIs" dxfId="3967" priority="4765" operator="lessThan">
      <formula>0.7</formula>
    </cfRule>
    <cfRule type="cellIs" dxfId="3966" priority="4766" operator="between">
      <formula>0.7</formula>
      <formula>0.8</formula>
    </cfRule>
  </conditionalFormatting>
  <conditionalFormatting sqref="R893:R910">
    <cfRule type="cellIs" dxfId="3965" priority="4767" operator="lessThan">
      <formula>0.7</formula>
    </cfRule>
    <cfRule type="cellIs" dxfId="3964" priority="4768" operator="between">
      <formula>0.7</formula>
      <formula>0.8</formula>
    </cfRule>
  </conditionalFormatting>
  <conditionalFormatting sqref="Q893:Q910">
    <cfRule type="cellIs" dxfId="3963" priority="4761" operator="lessThan">
      <formula>0.7</formula>
    </cfRule>
    <cfRule type="cellIs" dxfId="3962" priority="4762" operator="between">
      <formula>0.7</formula>
      <formula>0.8</formula>
    </cfRule>
  </conditionalFormatting>
  <conditionalFormatting sqref="Q893:Q910">
    <cfRule type="cellIs" dxfId="3961" priority="4763" operator="lessThan">
      <formula>0.7</formula>
    </cfRule>
    <cfRule type="cellIs" dxfId="3960" priority="4764" operator="between">
      <formula>0.7</formula>
      <formula>0.8</formula>
    </cfRule>
  </conditionalFormatting>
  <conditionalFormatting sqref="G870:G887">
    <cfRule type="cellIs" dxfId="3959" priority="4757" operator="lessThan">
      <formula>0.7</formula>
    </cfRule>
    <cfRule type="cellIs" dxfId="3958" priority="4758" operator="between">
      <formula>0.7</formula>
      <formula>0.8</formula>
    </cfRule>
  </conditionalFormatting>
  <conditionalFormatting sqref="G870:G887">
    <cfRule type="cellIs" dxfId="3957" priority="4759" operator="lessThan">
      <formula>0.7</formula>
    </cfRule>
    <cfRule type="cellIs" dxfId="3956" priority="4760" operator="between">
      <formula>0.7</formula>
      <formula>0.8</formula>
    </cfRule>
  </conditionalFormatting>
  <conditionalFormatting sqref="F870:F887">
    <cfRule type="cellIs" dxfId="3955" priority="4753" operator="lessThan">
      <formula>0.7</formula>
    </cfRule>
    <cfRule type="cellIs" dxfId="3954" priority="4754" operator="between">
      <formula>0.7</formula>
      <formula>0.8</formula>
    </cfRule>
  </conditionalFormatting>
  <conditionalFormatting sqref="F870:F887">
    <cfRule type="cellIs" dxfId="3953" priority="4755" operator="lessThan">
      <formula>0.7</formula>
    </cfRule>
    <cfRule type="cellIs" dxfId="3952" priority="4756" operator="between">
      <formula>0.7</formula>
      <formula>0.8</formula>
    </cfRule>
  </conditionalFormatting>
  <conditionalFormatting sqref="F1237:F1254">
    <cfRule type="cellIs" dxfId="3951" priority="4751" operator="lessThan">
      <formula>0.7</formula>
    </cfRule>
    <cfRule type="cellIs" dxfId="3950" priority="4752" operator="between">
      <formula>0.7</formula>
      <formula>0.8</formula>
    </cfRule>
  </conditionalFormatting>
  <conditionalFormatting sqref="G1237:G1254">
    <cfRule type="cellIs" dxfId="3949" priority="4749" operator="lessThan">
      <formula>0.7</formula>
    </cfRule>
    <cfRule type="cellIs" dxfId="3948" priority="4750" operator="between">
      <formula>0.7</formula>
      <formula>0.8</formula>
    </cfRule>
  </conditionalFormatting>
  <conditionalFormatting sqref="F1214:F1231">
    <cfRule type="cellIs" dxfId="3947" priority="4747" operator="lessThan">
      <formula>0.7</formula>
    </cfRule>
    <cfRule type="cellIs" dxfId="3946" priority="4748" operator="between">
      <formula>0.7</formula>
      <formula>0.8</formula>
    </cfRule>
  </conditionalFormatting>
  <conditionalFormatting sqref="G1214:G1231">
    <cfRule type="cellIs" dxfId="3945" priority="4745" operator="lessThan">
      <formula>0.7</formula>
    </cfRule>
    <cfRule type="cellIs" dxfId="3944" priority="4746" operator="between">
      <formula>0.7</formula>
      <formula>0.8</formula>
    </cfRule>
  </conditionalFormatting>
  <conditionalFormatting sqref="F1192:F1209">
    <cfRule type="cellIs" dxfId="3943" priority="4743" operator="lessThan">
      <formula>0.7</formula>
    </cfRule>
    <cfRule type="cellIs" dxfId="3942" priority="4744" operator="between">
      <formula>0.7</formula>
      <formula>0.8</formula>
    </cfRule>
  </conditionalFormatting>
  <conditionalFormatting sqref="G1192:G1209">
    <cfRule type="cellIs" dxfId="3941" priority="4741" operator="lessThan">
      <formula>0.7</formula>
    </cfRule>
    <cfRule type="cellIs" dxfId="3940" priority="4742" operator="between">
      <formula>0.7</formula>
      <formula>0.8</formula>
    </cfRule>
  </conditionalFormatting>
  <conditionalFormatting sqref="F1169:F1186">
    <cfRule type="cellIs" dxfId="3939" priority="4739" operator="lessThan">
      <formula>0.7</formula>
    </cfRule>
    <cfRule type="cellIs" dxfId="3938" priority="4740" operator="between">
      <formula>0.7</formula>
      <formula>0.8</formula>
    </cfRule>
  </conditionalFormatting>
  <conditionalFormatting sqref="G1169:G1186">
    <cfRule type="cellIs" dxfId="3937" priority="4737" operator="lessThan">
      <formula>0.7</formula>
    </cfRule>
    <cfRule type="cellIs" dxfId="3936" priority="4738" operator="between">
      <formula>0.7</formula>
      <formula>0.8</formula>
    </cfRule>
  </conditionalFormatting>
  <conditionalFormatting sqref="F1260:F1277">
    <cfRule type="cellIs" dxfId="3935" priority="4735" operator="lessThan">
      <formula>0.7</formula>
    </cfRule>
    <cfRule type="cellIs" dxfId="3934" priority="4736" operator="between">
      <formula>0.7</formula>
      <formula>0.8</formula>
    </cfRule>
  </conditionalFormatting>
  <conditionalFormatting sqref="G1260:G1277">
    <cfRule type="cellIs" dxfId="3933" priority="4733" operator="lessThan">
      <formula>0.7</formula>
    </cfRule>
    <cfRule type="cellIs" dxfId="3932" priority="4734" operator="between">
      <formula>0.7</formula>
      <formula>0.8</formula>
    </cfRule>
  </conditionalFormatting>
  <conditionalFormatting sqref="F1284:F1301">
    <cfRule type="cellIs" dxfId="3931" priority="4731" operator="lessThan">
      <formula>0.7</formula>
    </cfRule>
    <cfRule type="cellIs" dxfId="3930" priority="4732" operator="between">
      <formula>0.7</formula>
      <formula>0.8</formula>
    </cfRule>
  </conditionalFormatting>
  <conditionalFormatting sqref="G1284:G1301">
    <cfRule type="cellIs" dxfId="3929" priority="4729" operator="lessThan">
      <formula>0.7</formula>
    </cfRule>
    <cfRule type="cellIs" dxfId="3928" priority="4730" operator="between">
      <formula>0.7</formula>
      <formula>0.8</formula>
    </cfRule>
  </conditionalFormatting>
  <conditionalFormatting sqref="F1147:F1164">
    <cfRule type="cellIs" dxfId="3927" priority="4727" operator="lessThan">
      <formula>0.7</formula>
    </cfRule>
    <cfRule type="cellIs" dxfId="3926" priority="4728" operator="between">
      <formula>0.7</formula>
      <formula>0.8</formula>
    </cfRule>
  </conditionalFormatting>
  <conditionalFormatting sqref="G1147:G1164">
    <cfRule type="cellIs" dxfId="3925" priority="4725" operator="lessThan">
      <formula>0.7</formula>
    </cfRule>
    <cfRule type="cellIs" dxfId="3924" priority="4726" operator="between">
      <formula>0.7</formula>
      <formula>0.8</formula>
    </cfRule>
  </conditionalFormatting>
  <conditionalFormatting sqref="F1260:F1277">
    <cfRule type="cellIs" dxfId="3923" priority="4723" operator="lessThan">
      <formula>0.7</formula>
    </cfRule>
    <cfRule type="cellIs" dxfId="3922" priority="4724" operator="between">
      <formula>0.7</formula>
      <formula>0.8</formula>
    </cfRule>
  </conditionalFormatting>
  <conditionalFormatting sqref="G1260:G1277">
    <cfRule type="cellIs" dxfId="3921" priority="4721" operator="lessThan">
      <formula>0.7</formula>
    </cfRule>
    <cfRule type="cellIs" dxfId="3920" priority="4722" operator="between">
      <formula>0.7</formula>
      <formula>0.8</formula>
    </cfRule>
  </conditionalFormatting>
  <conditionalFormatting sqref="F1237:F1254">
    <cfRule type="cellIs" dxfId="3919" priority="4719" operator="lessThan">
      <formula>0.7</formula>
    </cfRule>
    <cfRule type="cellIs" dxfId="3918" priority="4720" operator="between">
      <formula>0.7</formula>
      <formula>0.8</formula>
    </cfRule>
  </conditionalFormatting>
  <conditionalFormatting sqref="G1237:G1254">
    <cfRule type="cellIs" dxfId="3917" priority="4717" operator="lessThan">
      <formula>0.7</formula>
    </cfRule>
    <cfRule type="cellIs" dxfId="3916" priority="4718" operator="between">
      <formula>0.7</formula>
      <formula>0.8</formula>
    </cfRule>
  </conditionalFormatting>
  <conditionalFormatting sqref="F1215:F1232">
    <cfRule type="cellIs" dxfId="3915" priority="4715" operator="lessThan">
      <formula>0.7</formula>
    </cfRule>
    <cfRule type="cellIs" dxfId="3914" priority="4716" operator="between">
      <formula>0.7</formula>
      <formula>0.8</formula>
    </cfRule>
  </conditionalFormatting>
  <conditionalFormatting sqref="G1215:G1232">
    <cfRule type="cellIs" dxfId="3913" priority="4713" operator="lessThan">
      <formula>0.7</formula>
    </cfRule>
    <cfRule type="cellIs" dxfId="3912" priority="4714" operator="between">
      <formula>0.7</formula>
      <formula>0.8</formula>
    </cfRule>
  </conditionalFormatting>
  <conditionalFormatting sqref="F1192:F1209">
    <cfRule type="cellIs" dxfId="3911" priority="4711" operator="lessThan">
      <formula>0.7</formula>
    </cfRule>
    <cfRule type="cellIs" dxfId="3910" priority="4712" operator="between">
      <formula>0.7</formula>
      <formula>0.8</formula>
    </cfRule>
  </conditionalFormatting>
  <conditionalFormatting sqref="G1192:G1209">
    <cfRule type="cellIs" dxfId="3909" priority="4709" operator="lessThan">
      <formula>0.7</formula>
    </cfRule>
    <cfRule type="cellIs" dxfId="3908" priority="4710" operator="between">
      <formula>0.7</formula>
      <formula>0.8</formula>
    </cfRule>
  </conditionalFormatting>
  <conditionalFormatting sqref="F1283:F1300">
    <cfRule type="cellIs" dxfId="3907" priority="4707" operator="lessThan">
      <formula>0.7</formula>
    </cfRule>
    <cfRule type="cellIs" dxfId="3906" priority="4708" operator="between">
      <formula>0.7</formula>
      <formula>0.8</formula>
    </cfRule>
  </conditionalFormatting>
  <conditionalFormatting sqref="G1283:G1300">
    <cfRule type="cellIs" dxfId="3905" priority="4705" operator="lessThan">
      <formula>0.7</formula>
    </cfRule>
    <cfRule type="cellIs" dxfId="3904" priority="4706" operator="between">
      <formula>0.7</formula>
      <formula>0.8</formula>
    </cfRule>
  </conditionalFormatting>
  <conditionalFormatting sqref="F1307:F1324">
    <cfRule type="cellIs" dxfId="3903" priority="4703" operator="lessThan">
      <formula>0.7</formula>
    </cfRule>
    <cfRule type="cellIs" dxfId="3902" priority="4704" operator="between">
      <formula>0.7</formula>
      <formula>0.8</formula>
    </cfRule>
  </conditionalFormatting>
  <conditionalFormatting sqref="G1307:G1324">
    <cfRule type="cellIs" dxfId="3901" priority="4701" operator="lessThan">
      <formula>0.7</formula>
    </cfRule>
    <cfRule type="cellIs" dxfId="3900" priority="4702" operator="between">
      <formula>0.7</formula>
      <formula>0.8</formula>
    </cfRule>
  </conditionalFormatting>
  <conditionalFormatting sqref="F1170:F1187">
    <cfRule type="cellIs" dxfId="3899" priority="4699" operator="lessThan">
      <formula>0.7</formula>
    </cfRule>
    <cfRule type="cellIs" dxfId="3898" priority="4700" operator="between">
      <formula>0.7</formula>
      <formula>0.8</formula>
    </cfRule>
  </conditionalFormatting>
  <conditionalFormatting sqref="G1170:G1187">
    <cfRule type="cellIs" dxfId="3897" priority="4697" operator="lessThan">
      <formula>0.7</formula>
    </cfRule>
    <cfRule type="cellIs" dxfId="3896" priority="4698" operator="between">
      <formula>0.7</formula>
      <formula>0.8</formula>
    </cfRule>
  </conditionalFormatting>
  <conditionalFormatting sqref="F1147:F1164">
    <cfRule type="cellIs" dxfId="3895" priority="4695" operator="lessThan">
      <formula>0.7</formula>
    </cfRule>
    <cfRule type="cellIs" dxfId="3894" priority="4696" operator="between">
      <formula>0.7</formula>
      <formula>0.8</formula>
    </cfRule>
  </conditionalFormatting>
  <conditionalFormatting sqref="G1147:G1164">
    <cfRule type="cellIs" dxfId="3893" priority="4693" operator="lessThan">
      <formula>0.7</formula>
    </cfRule>
    <cfRule type="cellIs" dxfId="3892" priority="4694" operator="between">
      <formula>0.7</formula>
      <formula>0.8</formula>
    </cfRule>
  </conditionalFormatting>
  <conditionalFormatting sqref="F1330:F1347">
    <cfRule type="cellIs" dxfId="3891" priority="4691" operator="lessThan">
      <formula>0.7</formula>
    </cfRule>
    <cfRule type="cellIs" dxfId="3890" priority="4692" operator="between">
      <formula>0.7</formula>
      <formula>0.8</formula>
    </cfRule>
  </conditionalFormatting>
  <conditionalFormatting sqref="G1330:G1347">
    <cfRule type="cellIs" dxfId="3889" priority="4689" operator="lessThan">
      <formula>0.7</formula>
    </cfRule>
    <cfRule type="cellIs" dxfId="3888" priority="4690" operator="between">
      <formula>0.7</formula>
      <formula>0.8</formula>
    </cfRule>
  </conditionalFormatting>
  <conditionalFormatting sqref="F1124:F1141">
    <cfRule type="cellIs" dxfId="3887" priority="4683" operator="lessThan">
      <formula>0.7</formula>
    </cfRule>
    <cfRule type="cellIs" dxfId="3886" priority="4684" operator="between">
      <formula>0.7</formula>
      <formula>0.8</formula>
    </cfRule>
  </conditionalFormatting>
  <conditionalFormatting sqref="G1120:G1141">
    <cfRule type="cellIs" dxfId="3885" priority="4681" operator="lessThan">
      <formula>0.7</formula>
    </cfRule>
    <cfRule type="cellIs" dxfId="3884" priority="4682" operator="between">
      <formula>0.7</formula>
      <formula>0.8</formula>
    </cfRule>
  </conditionalFormatting>
  <conditionalFormatting sqref="F1260:F1277">
    <cfRule type="cellIs" dxfId="3883" priority="4679" operator="lessThan">
      <formula>0.7</formula>
    </cfRule>
    <cfRule type="cellIs" dxfId="3882" priority="4680" operator="between">
      <formula>0.7</formula>
      <formula>0.8</formula>
    </cfRule>
  </conditionalFormatting>
  <conditionalFormatting sqref="G1260:G1277">
    <cfRule type="cellIs" dxfId="3881" priority="4677" operator="lessThan">
      <formula>0.7</formula>
    </cfRule>
    <cfRule type="cellIs" dxfId="3880" priority="4678" operator="between">
      <formula>0.7</formula>
      <formula>0.8</formula>
    </cfRule>
  </conditionalFormatting>
  <conditionalFormatting sqref="F1120:F1141">
    <cfRule type="cellIs" dxfId="3879" priority="4687" operator="lessThan">
      <formula>0.7</formula>
    </cfRule>
    <cfRule type="cellIs" dxfId="3878" priority="4688" operator="between">
      <formula>0.7</formula>
      <formula>0.8</formula>
    </cfRule>
  </conditionalFormatting>
  <conditionalFormatting sqref="G1120:G1141">
    <cfRule type="cellIs" dxfId="3877" priority="4685" operator="lessThan">
      <formula>0.7</formula>
    </cfRule>
    <cfRule type="cellIs" dxfId="3876" priority="4686" operator="between">
      <formula>0.7</formula>
      <formula>0.8</formula>
    </cfRule>
  </conditionalFormatting>
  <conditionalFormatting sqref="F1237:F1254">
    <cfRule type="cellIs" dxfId="3875" priority="4675" operator="lessThan">
      <formula>0.7</formula>
    </cfRule>
    <cfRule type="cellIs" dxfId="3874" priority="4676" operator="between">
      <formula>0.7</formula>
      <formula>0.8</formula>
    </cfRule>
  </conditionalFormatting>
  <conditionalFormatting sqref="G1237:G1254">
    <cfRule type="cellIs" dxfId="3873" priority="4673" operator="lessThan">
      <formula>0.7</formula>
    </cfRule>
    <cfRule type="cellIs" dxfId="3872" priority="4674" operator="between">
      <formula>0.7</formula>
      <formula>0.8</formula>
    </cfRule>
  </conditionalFormatting>
  <conditionalFormatting sqref="F1215:F1232">
    <cfRule type="cellIs" dxfId="3871" priority="4671" operator="lessThan">
      <formula>0.7</formula>
    </cfRule>
    <cfRule type="cellIs" dxfId="3870" priority="4672" operator="between">
      <formula>0.7</formula>
      <formula>0.8</formula>
    </cfRule>
  </conditionalFormatting>
  <conditionalFormatting sqref="G1215:G1232">
    <cfRule type="cellIs" dxfId="3869" priority="4669" operator="lessThan">
      <formula>0.7</formula>
    </cfRule>
    <cfRule type="cellIs" dxfId="3868" priority="4670" operator="between">
      <formula>0.7</formula>
      <formula>0.8</formula>
    </cfRule>
  </conditionalFormatting>
  <conditionalFormatting sqref="F1192:F1209">
    <cfRule type="cellIs" dxfId="3867" priority="4667" operator="lessThan">
      <formula>0.7</formula>
    </cfRule>
    <cfRule type="cellIs" dxfId="3866" priority="4668" operator="between">
      <formula>0.7</formula>
      <formula>0.8</formula>
    </cfRule>
  </conditionalFormatting>
  <conditionalFormatting sqref="G1192:G1209">
    <cfRule type="cellIs" dxfId="3865" priority="4665" operator="lessThan">
      <formula>0.7</formula>
    </cfRule>
    <cfRule type="cellIs" dxfId="3864" priority="4666" operator="between">
      <formula>0.7</formula>
      <formula>0.8</formula>
    </cfRule>
  </conditionalFormatting>
  <conditionalFormatting sqref="F1283:F1300">
    <cfRule type="cellIs" dxfId="3863" priority="4663" operator="lessThan">
      <formula>0.7</formula>
    </cfRule>
    <cfRule type="cellIs" dxfId="3862" priority="4664" operator="between">
      <formula>0.7</formula>
      <formula>0.8</formula>
    </cfRule>
  </conditionalFormatting>
  <conditionalFormatting sqref="G1283:G1300">
    <cfRule type="cellIs" dxfId="3861" priority="4661" operator="lessThan">
      <formula>0.7</formula>
    </cfRule>
    <cfRule type="cellIs" dxfId="3860" priority="4662" operator="between">
      <formula>0.7</formula>
      <formula>0.8</formula>
    </cfRule>
  </conditionalFormatting>
  <conditionalFormatting sqref="F1307:F1324">
    <cfRule type="cellIs" dxfId="3859" priority="4659" operator="lessThan">
      <formula>0.7</formula>
    </cfRule>
    <cfRule type="cellIs" dxfId="3858" priority="4660" operator="between">
      <formula>0.7</formula>
      <formula>0.8</formula>
    </cfRule>
  </conditionalFormatting>
  <conditionalFormatting sqref="G1307:G1324">
    <cfRule type="cellIs" dxfId="3857" priority="4657" operator="lessThan">
      <formula>0.7</formula>
    </cfRule>
    <cfRule type="cellIs" dxfId="3856" priority="4658" operator="between">
      <formula>0.7</formula>
      <formula>0.8</formula>
    </cfRule>
  </conditionalFormatting>
  <conditionalFormatting sqref="F1170:F1187">
    <cfRule type="cellIs" dxfId="3855" priority="4655" operator="lessThan">
      <formula>0.7</formula>
    </cfRule>
    <cfRule type="cellIs" dxfId="3854" priority="4656" operator="between">
      <formula>0.7</formula>
      <formula>0.8</formula>
    </cfRule>
  </conditionalFormatting>
  <conditionalFormatting sqref="G1170:G1187">
    <cfRule type="cellIs" dxfId="3853" priority="4653" operator="lessThan">
      <formula>0.7</formula>
    </cfRule>
    <cfRule type="cellIs" dxfId="3852" priority="4654" operator="between">
      <formula>0.7</formula>
      <formula>0.8</formula>
    </cfRule>
  </conditionalFormatting>
  <conditionalFormatting sqref="F1283:F1300">
    <cfRule type="cellIs" dxfId="3851" priority="4651" operator="lessThan">
      <formula>0.7</formula>
    </cfRule>
    <cfRule type="cellIs" dxfId="3850" priority="4652" operator="between">
      <formula>0.7</formula>
      <formula>0.8</formula>
    </cfRule>
  </conditionalFormatting>
  <conditionalFormatting sqref="G1283:G1300">
    <cfRule type="cellIs" dxfId="3849" priority="4649" operator="lessThan">
      <formula>0.7</formula>
    </cfRule>
    <cfRule type="cellIs" dxfId="3848" priority="4650" operator="between">
      <formula>0.7</formula>
      <formula>0.8</formula>
    </cfRule>
  </conditionalFormatting>
  <conditionalFormatting sqref="F1260:F1277">
    <cfRule type="cellIs" dxfId="3847" priority="4647" operator="lessThan">
      <formula>0.7</formula>
    </cfRule>
    <cfRule type="cellIs" dxfId="3846" priority="4648" operator="between">
      <formula>0.7</formula>
      <formula>0.8</formula>
    </cfRule>
  </conditionalFormatting>
  <conditionalFormatting sqref="G1260:G1277">
    <cfRule type="cellIs" dxfId="3845" priority="4645" operator="lessThan">
      <formula>0.7</formula>
    </cfRule>
    <cfRule type="cellIs" dxfId="3844" priority="4646" operator="between">
      <formula>0.7</formula>
      <formula>0.8</formula>
    </cfRule>
  </conditionalFormatting>
  <conditionalFormatting sqref="F1238:F1255">
    <cfRule type="cellIs" dxfId="3843" priority="4643" operator="lessThan">
      <formula>0.7</formula>
    </cfRule>
    <cfRule type="cellIs" dxfId="3842" priority="4644" operator="between">
      <formula>0.7</formula>
      <formula>0.8</formula>
    </cfRule>
  </conditionalFormatting>
  <conditionalFormatting sqref="G1238:G1255">
    <cfRule type="cellIs" dxfId="3841" priority="4641" operator="lessThan">
      <formula>0.7</formula>
    </cfRule>
    <cfRule type="cellIs" dxfId="3840" priority="4642" operator="between">
      <formula>0.7</formula>
      <formula>0.8</formula>
    </cfRule>
  </conditionalFormatting>
  <conditionalFormatting sqref="F1215:F1232">
    <cfRule type="cellIs" dxfId="3839" priority="4639" operator="lessThan">
      <formula>0.7</formula>
    </cfRule>
    <cfRule type="cellIs" dxfId="3838" priority="4640" operator="between">
      <formula>0.7</formula>
      <formula>0.8</formula>
    </cfRule>
  </conditionalFormatting>
  <conditionalFormatting sqref="G1215:G1232">
    <cfRule type="cellIs" dxfId="3837" priority="4637" operator="lessThan">
      <formula>0.7</formula>
    </cfRule>
    <cfRule type="cellIs" dxfId="3836" priority="4638" operator="between">
      <formula>0.7</formula>
      <formula>0.8</formula>
    </cfRule>
  </conditionalFormatting>
  <conditionalFormatting sqref="F1306:F1323">
    <cfRule type="cellIs" dxfId="3835" priority="4635" operator="lessThan">
      <formula>0.7</formula>
    </cfRule>
    <cfRule type="cellIs" dxfId="3834" priority="4636" operator="between">
      <formula>0.7</formula>
      <formula>0.8</formula>
    </cfRule>
  </conditionalFormatting>
  <conditionalFormatting sqref="G1306:G1323">
    <cfRule type="cellIs" dxfId="3833" priority="4633" operator="lessThan">
      <formula>0.7</formula>
    </cfRule>
    <cfRule type="cellIs" dxfId="3832" priority="4634" operator="between">
      <formula>0.7</formula>
      <formula>0.8</formula>
    </cfRule>
  </conditionalFormatting>
  <conditionalFormatting sqref="F1330:F1347">
    <cfRule type="cellIs" dxfId="3831" priority="4631" operator="lessThan">
      <formula>0.7</formula>
    </cfRule>
    <cfRule type="cellIs" dxfId="3830" priority="4632" operator="between">
      <formula>0.7</formula>
      <formula>0.8</formula>
    </cfRule>
  </conditionalFormatting>
  <conditionalFormatting sqref="G1330:G1347">
    <cfRule type="cellIs" dxfId="3829" priority="4629" operator="lessThan">
      <formula>0.7</formula>
    </cfRule>
    <cfRule type="cellIs" dxfId="3828" priority="4630" operator="between">
      <formula>0.7</formula>
      <formula>0.8</formula>
    </cfRule>
  </conditionalFormatting>
  <conditionalFormatting sqref="F1193:F1210">
    <cfRule type="cellIs" dxfId="3827" priority="4627" operator="lessThan">
      <formula>0.7</formula>
    </cfRule>
    <cfRule type="cellIs" dxfId="3826" priority="4628" operator="between">
      <formula>0.7</formula>
      <formula>0.8</formula>
    </cfRule>
  </conditionalFormatting>
  <conditionalFormatting sqref="G1193:G1210">
    <cfRule type="cellIs" dxfId="3825" priority="4625" operator="lessThan">
      <formula>0.7</formula>
    </cfRule>
    <cfRule type="cellIs" dxfId="3824" priority="4626" operator="between">
      <formula>0.7</formula>
      <formula>0.8</formula>
    </cfRule>
  </conditionalFormatting>
  <conditionalFormatting sqref="F1170:F1187">
    <cfRule type="cellIs" dxfId="3823" priority="4623" operator="lessThan">
      <formula>0.7</formula>
    </cfRule>
    <cfRule type="cellIs" dxfId="3822" priority="4624" operator="between">
      <formula>0.7</formula>
      <formula>0.8</formula>
    </cfRule>
  </conditionalFormatting>
  <conditionalFormatting sqref="G1170:G1187">
    <cfRule type="cellIs" dxfId="3821" priority="4621" operator="lessThan">
      <formula>0.7</formula>
    </cfRule>
    <cfRule type="cellIs" dxfId="3820" priority="4622" operator="between">
      <formula>0.7</formula>
      <formula>0.8</formula>
    </cfRule>
  </conditionalFormatting>
  <conditionalFormatting sqref="F1353:F1370">
    <cfRule type="cellIs" dxfId="3819" priority="4619" operator="lessThan">
      <formula>0.7</formula>
    </cfRule>
    <cfRule type="cellIs" dxfId="3818" priority="4620" operator="between">
      <formula>0.7</formula>
      <formula>0.8</formula>
    </cfRule>
  </conditionalFormatting>
  <conditionalFormatting sqref="G1353:G1370">
    <cfRule type="cellIs" dxfId="3817" priority="4617" operator="lessThan">
      <formula>0.7</formula>
    </cfRule>
    <cfRule type="cellIs" dxfId="3816" priority="4618" operator="between">
      <formula>0.7</formula>
      <formula>0.8</formula>
    </cfRule>
  </conditionalFormatting>
  <conditionalFormatting sqref="F1147:F1164">
    <cfRule type="cellIs" dxfId="3815" priority="4615" operator="lessThan">
      <formula>0.7</formula>
    </cfRule>
    <cfRule type="cellIs" dxfId="3814" priority="4616" operator="between">
      <formula>0.7</formula>
      <formula>0.8</formula>
    </cfRule>
  </conditionalFormatting>
  <conditionalFormatting sqref="G1147:G1164">
    <cfRule type="cellIs" dxfId="3813" priority="4613" operator="lessThan">
      <formula>0.7</formula>
    </cfRule>
    <cfRule type="cellIs" dxfId="3812" priority="4614" operator="between">
      <formula>0.7</formula>
      <formula>0.8</formula>
    </cfRule>
  </conditionalFormatting>
  <conditionalFormatting sqref="F1147:F1164">
    <cfRule type="cellIs" dxfId="3811" priority="4611" operator="lessThan">
      <formula>0.7</formula>
    </cfRule>
    <cfRule type="cellIs" dxfId="3810" priority="4612" operator="between">
      <formula>0.7</formula>
      <formula>0.8</formula>
    </cfRule>
  </conditionalFormatting>
  <conditionalFormatting sqref="G1147:G1164">
    <cfRule type="cellIs" dxfId="3809" priority="4609" operator="lessThan">
      <formula>0.7</formula>
    </cfRule>
    <cfRule type="cellIs" dxfId="3808" priority="4610" operator="between">
      <formula>0.7</formula>
      <formula>0.8</formula>
    </cfRule>
  </conditionalFormatting>
  <conditionalFormatting sqref="F1376:F1393">
    <cfRule type="cellIs" dxfId="3807" priority="4603" operator="lessThan">
      <formula>0.7</formula>
    </cfRule>
    <cfRule type="cellIs" dxfId="3806" priority="4604" operator="between">
      <formula>0.7</formula>
      <formula>0.8</formula>
    </cfRule>
  </conditionalFormatting>
  <conditionalFormatting sqref="G1376:G1393">
    <cfRule type="cellIs" dxfId="3805" priority="4601" operator="lessThan">
      <formula>0.7</formula>
    </cfRule>
    <cfRule type="cellIs" dxfId="3804" priority="4602" operator="between">
      <formula>0.7</formula>
      <formula>0.8</formula>
    </cfRule>
  </conditionalFormatting>
  <conditionalFormatting sqref="F1376:F1393">
    <cfRule type="cellIs" dxfId="3803" priority="4607" operator="lessThan">
      <formula>0.7</formula>
    </cfRule>
    <cfRule type="cellIs" dxfId="3802" priority="4608" operator="between">
      <formula>0.7</formula>
      <formula>0.8</formula>
    </cfRule>
  </conditionalFormatting>
  <conditionalFormatting sqref="G1376:G1393">
    <cfRule type="cellIs" dxfId="3801" priority="4605" operator="lessThan">
      <formula>0.7</formula>
    </cfRule>
    <cfRule type="cellIs" dxfId="3800" priority="4606" operator="between">
      <formula>0.7</formula>
      <formula>0.8</formula>
    </cfRule>
  </conditionalFormatting>
  <conditionalFormatting sqref="F1100:F1117">
    <cfRule type="cellIs" dxfId="3799" priority="4595" operator="lessThan">
      <formula>0.7</formula>
    </cfRule>
    <cfRule type="cellIs" dxfId="3798" priority="4596" operator="between">
      <formula>0.7</formula>
      <formula>0.8</formula>
    </cfRule>
  </conditionalFormatting>
  <conditionalFormatting sqref="G1097:G1117">
    <cfRule type="cellIs" dxfId="3797" priority="4593" operator="lessThan">
      <formula>0.7</formula>
    </cfRule>
    <cfRule type="cellIs" dxfId="3796" priority="4594" operator="between">
      <formula>0.7</formula>
      <formula>0.8</formula>
    </cfRule>
  </conditionalFormatting>
  <conditionalFormatting sqref="F1097:F1117">
    <cfRule type="cellIs" dxfId="3795" priority="4599" operator="lessThan">
      <formula>0.7</formula>
    </cfRule>
    <cfRule type="cellIs" dxfId="3794" priority="4600" operator="between">
      <formula>0.7</formula>
      <formula>0.8</formula>
    </cfRule>
  </conditionalFormatting>
  <conditionalFormatting sqref="G1097:G1117">
    <cfRule type="cellIs" dxfId="3793" priority="4597" operator="lessThan">
      <formula>0.7</formula>
    </cfRule>
    <cfRule type="cellIs" dxfId="3792" priority="4598" operator="between">
      <formula>0.7</formula>
      <formula>0.8</formula>
    </cfRule>
  </conditionalFormatting>
  <conditionalFormatting sqref="G1075:G1095">
    <cfRule type="cellIs" dxfId="3791" priority="4585" operator="lessThan">
      <formula>0.7</formula>
    </cfRule>
    <cfRule type="cellIs" dxfId="3790" priority="4586" operator="between">
      <formula>0.7</formula>
      <formula>0.8</formula>
    </cfRule>
  </conditionalFormatting>
  <conditionalFormatting sqref="F1078:F1095">
    <cfRule type="cellIs" dxfId="3789" priority="4587" operator="lessThan">
      <formula>0.7</formula>
    </cfRule>
    <cfRule type="cellIs" dxfId="3788" priority="4588" operator="between">
      <formula>0.7</formula>
      <formula>0.8</formula>
    </cfRule>
  </conditionalFormatting>
  <conditionalFormatting sqref="F1075:F1095">
    <cfRule type="cellIs" dxfId="3787" priority="4591" operator="lessThan">
      <formula>0.7</formula>
    </cfRule>
    <cfRule type="cellIs" dxfId="3786" priority="4592" operator="between">
      <formula>0.7</formula>
      <formula>0.8</formula>
    </cfRule>
  </conditionalFormatting>
  <conditionalFormatting sqref="G1075:G1095">
    <cfRule type="cellIs" dxfId="3785" priority="4589" operator="lessThan">
      <formula>0.7</formula>
    </cfRule>
    <cfRule type="cellIs" dxfId="3784" priority="4590" operator="between">
      <formula>0.7</formula>
      <formula>0.8</formula>
    </cfRule>
  </conditionalFormatting>
  <conditionalFormatting sqref="G1053:G1073">
    <cfRule type="cellIs" dxfId="3783" priority="4577" operator="lessThan">
      <formula>0.7</formula>
    </cfRule>
    <cfRule type="cellIs" dxfId="3782" priority="4578" operator="between">
      <formula>0.7</formula>
      <formula>0.8</formula>
    </cfRule>
  </conditionalFormatting>
  <conditionalFormatting sqref="F1056:F1073">
    <cfRule type="cellIs" dxfId="3781" priority="4579" operator="lessThan">
      <formula>0.7</formula>
    </cfRule>
    <cfRule type="cellIs" dxfId="3780" priority="4580" operator="between">
      <formula>0.7</formula>
      <formula>0.8</formula>
    </cfRule>
  </conditionalFormatting>
  <conditionalFormatting sqref="F1053:F1073">
    <cfRule type="cellIs" dxfId="3779" priority="4583" operator="lessThan">
      <formula>0.7</formula>
    </cfRule>
    <cfRule type="cellIs" dxfId="3778" priority="4584" operator="between">
      <formula>0.7</formula>
      <formula>0.8</formula>
    </cfRule>
  </conditionalFormatting>
  <conditionalFormatting sqref="G1053:G1073">
    <cfRule type="cellIs" dxfId="3777" priority="4581" operator="lessThan">
      <formula>0.7</formula>
    </cfRule>
    <cfRule type="cellIs" dxfId="3776" priority="4582" operator="between">
      <formula>0.7</formula>
      <formula>0.8</formula>
    </cfRule>
  </conditionalFormatting>
  <conditionalFormatting sqref="G1030:G1050">
    <cfRule type="cellIs" dxfId="3775" priority="4569" operator="lessThan">
      <formula>0.7</formula>
    </cfRule>
    <cfRule type="cellIs" dxfId="3774" priority="4570" operator="between">
      <formula>0.7</formula>
      <formula>0.8</formula>
    </cfRule>
  </conditionalFormatting>
  <conditionalFormatting sqref="F1033:F1050">
    <cfRule type="cellIs" dxfId="3773" priority="4571" operator="lessThan">
      <formula>0.7</formula>
    </cfRule>
    <cfRule type="cellIs" dxfId="3772" priority="4572" operator="between">
      <formula>0.7</formula>
      <formula>0.8</formula>
    </cfRule>
  </conditionalFormatting>
  <conditionalFormatting sqref="F1030:F1050">
    <cfRule type="cellIs" dxfId="3771" priority="4575" operator="lessThan">
      <formula>0.7</formula>
    </cfRule>
    <cfRule type="cellIs" dxfId="3770" priority="4576" operator="between">
      <formula>0.7</formula>
      <formula>0.8</formula>
    </cfRule>
  </conditionalFormatting>
  <conditionalFormatting sqref="G1030:G1050">
    <cfRule type="cellIs" dxfId="3769" priority="4573" operator="lessThan">
      <formula>0.7</formula>
    </cfRule>
    <cfRule type="cellIs" dxfId="3768" priority="4574" operator="between">
      <formula>0.7</formula>
      <formula>0.8</formula>
    </cfRule>
  </conditionalFormatting>
  <conditionalFormatting sqref="G1396:G1416">
    <cfRule type="cellIs" dxfId="3767" priority="4561" operator="lessThan">
      <formula>0.7</formula>
    </cfRule>
    <cfRule type="cellIs" dxfId="3766" priority="4562" operator="between">
      <formula>0.7</formula>
      <formula>0.8</formula>
    </cfRule>
  </conditionalFormatting>
  <conditionalFormatting sqref="F1399:F1416">
    <cfRule type="cellIs" dxfId="3765" priority="4563" operator="lessThan">
      <formula>0.7</formula>
    </cfRule>
    <cfRule type="cellIs" dxfId="3764" priority="4564" operator="between">
      <formula>0.7</formula>
      <formula>0.8</formula>
    </cfRule>
  </conditionalFormatting>
  <conditionalFormatting sqref="F1396:F1416">
    <cfRule type="cellIs" dxfId="3763" priority="4567" operator="lessThan">
      <formula>0.7</formula>
    </cfRule>
    <cfRule type="cellIs" dxfId="3762" priority="4568" operator="between">
      <formula>0.7</formula>
      <formula>0.8</formula>
    </cfRule>
  </conditionalFormatting>
  <conditionalFormatting sqref="G1396:G1416">
    <cfRule type="cellIs" dxfId="3761" priority="4565" operator="lessThan">
      <formula>0.7</formula>
    </cfRule>
    <cfRule type="cellIs" dxfId="3760" priority="4566" operator="between">
      <formula>0.7</formula>
      <formula>0.8</formula>
    </cfRule>
  </conditionalFormatting>
  <conditionalFormatting sqref="G1011:G1028">
    <cfRule type="cellIs" dxfId="3759" priority="4557" operator="lessThan">
      <formula>0.7</formula>
    </cfRule>
    <cfRule type="cellIs" dxfId="3758" priority="4558" operator="between">
      <formula>0.7</formula>
      <formula>0.8</formula>
    </cfRule>
  </conditionalFormatting>
  <conditionalFormatting sqref="G1011:G1028">
    <cfRule type="cellIs" dxfId="3757" priority="4559" operator="lessThan">
      <formula>0.7</formula>
    </cfRule>
    <cfRule type="cellIs" dxfId="3756" priority="4560" operator="between">
      <formula>0.7</formula>
      <formula>0.8</formula>
    </cfRule>
  </conditionalFormatting>
  <conditionalFormatting sqref="F1422:F1439">
    <cfRule type="cellIs" dxfId="3755" priority="4551" operator="lessThan">
      <formula>0.7</formula>
    </cfRule>
    <cfRule type="cellIs" dxfId="3754" priority="4552" operator="between">
      <formula>0.7</formula>
      <formula>0.8</formula>
    </cfRule>
  </conditionalFormatting>
  <conditionalFormatting sqref="G1422:G1439">
    <cfRule type="cellIs" dxfId="3753" priority="4549" operator="lessThan">
      <formula>0.7</formula>
    </cfRule>
    <cfRule type="cellIs" dxfId="3752" priority="4550" operator="between">
      <formula>0.7</formula>
      <formula>0.8</formula>
    </cfRule>
  </conditionalFormatting>
  <conditionalFormatting sqref="F1422:F1439">
    <cfRule type="cellIs" dxfId="3751" priority="4555" operator="lessThan">
      <formula>0.7</formula>
    </cfRule>
    <cfRule type="cellIs" dxfId="3750" priority="4556" operator="between">
      <formula>0.7</formula>
      <formula>0.8</formula>
    </cfRule>
  </conditionalFormatting>
  <conditionalFormatting sqref="G1422:G1439">
    <cfRule type="cellIs" dxfId="3749" priority="4553" operator="lessThan">
      <formula>0.7</formula>
    </cfRule>
    <cfRule type="cellIs" dxfId="3748" priority="4554" operator="between">
      <formula>0.7</formula>
      <formula>0.8</formula>
    </cfRule>
  </conditionalFormatting>
  <conditionalFormatting sqref="F1011:F1028">
    <cfRule type="cellIs" dxfId="3747" priority="4545" operator="lessThan">
      <formula>0.7</formula>
    </cfRule>
    <cfRule type="cellIs" dxfId="3746" priority="4546" operator="between">
      <formula>0.7</formula>
      <formula>0.8</formula>
    </cfRule>
  </conditionalFormatting>
  <conditionalFormatting sqref="F1011:F1028">
    <cfRule type="cellIs" dxfId="3745" priority="4547" operator="lessThan">
      <formula>0.7</formula>
    </cfRule>
    <cfRule type="cellIs" dxfId="3744" priority="4548" operator="between">
      <formula>0.7</formula>
      <formula>0.8</formula>
    </cfRule>
  </conditionalFormatting>
  <conditionalFormatting sqref="G989:G1006">
    <cfRule type="cellIs" dxfId="3743" priority="4541" operator="lessThan">
      <formula>0.7</formula>
    </cfRule>
    <cfRule type="cellIs" dxfId="3742" priority="4542" operator="between">
      <formula>0.7</formula>
      <formula>0.8</formula>
    </cfRule>
  </conditionalFormatting>
  <conditionalFormatting sqref="G989:G1006">
    <cfRule type="cellIs" dxfId="3741" priority="4543" operator="lessThan">
      <formula>0.7</formula>
    </cfRule>
    <cfRule type="cellIs" dxfId="3740" priority="4544" operator="between">
      <formula>0.7</formula>
      <formula>0.8</formula>
    </cfRule>
  </conditionalFormatting>
  <conditionalFormatting sqref="F989:F1006">
    <cfRule type="cellIs" dxfId="3739" priority="4537" operator="lessThan">
      <formula>0.7</formula>
    </cfRule>
    <cfRule type="cellIs" dxfId="3738" priority="4538" operator="between">
      <formula>0.7</formula>
      <formula>0.8</formula>
    </cfRule>
  </conditionalFormatting>
  <conditionalFormatting sqref="F989:F1006">
    <cfRule type="cellIs" dxfId="3737" priority="4539" operator="lessThan">
      <formula>0.7</formula>
    </cfRule>
    <cfRule type="cellIs" dxfId="3736" priority="4540" operator="between">
      <formula>0.7</formula>
      <formula>0.8</formula>
    </cfRule>
  </conditionalFormatting>
  <conditionalFormatting sqref="G967:G982">
    <cfRule type="cellIs" dxfId="3735" priority="4533" operator="lessThan">
      <formula>0.7</formula>
    </cfRule>
    <cfRule type="cellIs" dxfId="3734" priority="4534" operator="between">
      <formula>0.7</formula>
      <formula>0.8</formula>
    </cfRule>
  </conditionalFormatting>
  <conditionalFormatting sqref="G967:G982">
    <cfRule type="cellIs" dxfId="3733" priority="4535" operator="lessThan">
      <formula>0.7</formula>
    </cfRule>
    <cfRule type="cellIs" dxfId="3732" priority="4536" operator="between">
      <formula>0.7</formula>
      <formula>0.8</formula>
    </cfRule>
  </conditionalFormatting>
  <conditionalFormatting sqref="F967:F982">
    <cfRule type="cellIs" dxfId="3731" priority="4529" operator="lessThan">
      <formula>0.7</formula>
    </cfRule>
    <cfRule type="cellIs" dxfId="3730" priority="4530" operator="between">
      <formula>0.7</formula>
      <formula>0.8</formula>
    </cfRule>
  </conditionalFormatting>
  <conditionalFormatting sqref="F967:F982">
    <cfRule type="cellIs" dxfId="3729" priority="4531" operator="lessThan">
      <formula>0.7</formula>
    </cfRule>
    <cfRule type="cellIs" dxfId="3728" priority="4532" operator="between">
      <formula>0.7</formula>
      <formula>0.8</formula>
    </cfRule>
  </conditionalFormatting>
  <conditionalFormatting sqref="G983:G984">
    <cfRule type="cellIs" dxfId="3727" priority="4525" operator="lessThan">
      <formula>0.7</formula>
    </cfRule>
    <cfRule type="cellIs" dxfId="3726" priority="4526" operator="between">
      <formula>0.7</formula>
      <formula>0.8</formula>
    </cfRule>
  </conditionalFormatting>
  <conditionalFormatting sqref="G983:G984">
    <cfRule type="cellIs" dxfId="3725" priority="4527" operator="lessThan">
      <formula>0.7</formula>
    </cfRule>
    <cfRule type="cellIs" dxfId="3724" priority="4528" operator="between">
      <formula>0.7</formula>
      <formula>0.8</formula>
    </cfRule>
  </conditionalFormatting>
  <conditionalFormatting sqref="F983:F984">
    <cfRule type="cellIs" dxfId="3723" priority="4521" operator="lessThan">
      <formula>0.7</formula>
    </cfRule>
    <cfRule type="cellIs" dxfId="3722" priority="4522" operator="between">
      <formula>0.7</formula>
      <formula>0.8</formula>
    </cfRule>
  </conditionalFormatting>
  <conditionalFormatting sqref="F983:F984">
    <cfRule type="cellIs" dxfId="3721" priority="4523" operator="lessThan">
      <formula>0.7</formula>
    </cfRule>
    <cfRule type="cellIs" dxfId="3720" priority="4524" operator="between">
      <formula>0.7</formula>
      <formula>0.8</formula>
    </cfRule>
  </conditionalFormatting>
  <conditionalFormatting sqref="G939:G956">
    <cfRule type="cellIs" dxfId="3719" priority="4517" operator="lessThan">
      <formula>0.7</formula>
    </cfRule>
    <cfRule type="cellIs" dxfId="3718" priority="4518" operator="between">
      <formula>0.7</formula>
      <formula>0.8</formula>
    </cfRule>
  </conditionalFormatting>
  <conditionalFormatting sqref="G939:G956">
    <cfRule type="cellIs" dxfId="3717" priority="4519" operator="lessThan">
      <formula>0.7</formula>
    </cfRule>
    <cfRule type="cellIs" dxfId="3716" priority="4520" operator="between">
      <formula>0.7</formula>
      <formula>0.8</formula>
    </cfRule>
  </conditionalFormatting>
  <conditionalFormatting sqref="F939:F956">
    <cfRule type="cellIs" dxfId="3715" priority="4513" operator="lessThan">
      <formula>0.7</formula>
    </cfRule>
    <cfRule type="cellIs" dxfId="3714" priority="4514" operator="between">
      <formula>0.7</formula>
      <formula>0.8</formula>
    </cfRule>
  </conditionalFormatting>
  <conditionalFormatting sqref="F939:F956">
    <cfRule type="cellIs" dxfId="3713" priority="4515" operator="lessThan">
      <formula>0.7</formula>
    </cfRule>
    <cfRule type="cellIs" dxfId="3712" priority="4516" operator="between">
      <formula>0.7</formula>
      <formula>0.8</formula>
    </cfRule>
  </conditionalFormatting>
  <conditionalFormatting sqref="G916:G933">
    <cfRule type="cellIs" dxfId="3711" priority="4509" operator="lessThan">
      <formula>0.7</formula>
    </cfRule>
    <cfRule type="cellIs" dxfId="3710" priority="4510" operator="between">
      <formula>0.7</formula>
      <formula>0.8</formula>
    </cfRule>
  </conditionalFormatting>
  <conditionalFormatting sqref="G916:G933">
    <cfRule type="cellIs" dxfId="3709" priority="4511" operator="lessThan">
      <formula>0.7</formula>
    </cfRule>
    <cfRule type="cellIs" dxfId="3708" priority="4512" operator="between">
      <formula>0.7</formula>
      <formula>0.8</formula>
    </cfRule>
  </conditionalFormatting>
  <conditionalFormatting sqref="F916:F933">
    <cfRule type="cellIs" dxfId="3707" priority="4505" operator="lessThan">
      <formula>0.7</formula>
    </cfRule>
    <cfRule type="cellIs" dxfId="3706" priority="4506" operator="between">
      <formula>0.7</formula>
      <formula>0.8</formula>
    </cfRule>
  </conditionalFormatting>
  <conditionalFormatting sqref="F916:F933">
    <cfRule type="cellIs" dxfId="3705" priority="4507" operator="lessThan">
      <formula>0.7</formula>
    </cfRule>
    <cfRule type="cellIs" dxfId="3704" priority="4508" operator="between">
      <formula>0.7</formula>
      <formula>0.8</formula>
    </cfRule>
  </conditionalFormatting>
  <conditionalFormatting sqref="G893:G910">
    <cfRule type="cellIs" dxfId="3703" priority="4501" operator="lessThan">
      <formula>0.7</formula>
    </cfRule>
    <cfRule type="cellIs" dxfId="3702" priority="4502" operator="between">
      <formula>0.7</formula>
      <formula>0.8</formula>
    </cfRule>
  </conditionalFormatting>
  <conditionalFormatting sqref="G893:G910">
    <cfRule type="cellIs" dxfId="3701" priority="4503" operator="lessThan">
      <formula>0.7</formula>
    </cfRule>
    <cfRule type="cellIs" dxfId="3700" priority="4504" operator="between">
      <formula>0.7</formula>
      <formula>0.8</formula>
    </cfRule>
  </conditionalFormatting>
  <conditionalFormatting sqref="F893:F910">
    <cfRule type="cellIs" dxfId="3699" priority="4497" operator="lessThan">
      <formula>0.7</formula>
    </cfRule>
    <cfRule type="cellIs" dxfId="3698" priority="4498" operator="between">
      <formula>0.7</formula>
      <formula>0.8</formula>
    </cfRule>
  </conditionalFormatting>
  <conditionalFormatting sqref="F893:F910">
    <cfRule type="cellIs" dxfId="3697" priority="4499" operator="lessThan">
      <formula>0.7</formula>
    </cfRule>
    <cfRule type="cellIs" dxfId="3696" priority="4500" operator="between">
      <formula>0.7</formula>
      <formula>0.8</formula>
    </cfRule>
  </conditionalFormatting>
  <conditionalFormatting sqref="AL870:AL887">
    <cfRule type="cellIs" dxfId="3695" priority="4493" operator="lessThan">
      <formula>0.7</formula>
    </cfRule>
    <cfRule type="cellIs" dxfId="3694" priority="4494" operator="between">
      <formula>0.7</formula>
      <formula>0.8</formula>
    </cfRule>
  </conditionalFormatting>
  <conditionalFormatting sqref="AL870:AL887">
    <cfRule type="cellIs" dxfId="3693" priority="4495" operator="lessThan">
      <formula>0.7</formula>
    </cfRule>
    <cfRule type="cellIs" dxfId="3692" priority="4496" operator="between">
      <formula>0.7</formula>
      <formula>0.8</formula>
    </cfRule>
  </conditionalFormatting>
  <conditionalFormatting sqref="AK870:AK887">
    <cfRule type="cellIs" dxfId="3691" priority="4489" operator="lessThan">
      <formula>0.7</formula>
    </cfRule>
    <cfRule type="cellIs" dxfId="3690" priority="4490" operator="between">
      <formula>0.7</formula>
      <formula>0.8</formula>
    </cfRule>
  </conditionalFormatting>
  <conditionalFormatting sqref="AK870:AK887">
    <cfRule type="cellIs" dxfId="3689" priority="4491" operator="lessThan">
      <formula>0.7</formula>
    </cfRule>
    <cfRule type="cellIs" dxfId="3688" priority="4492" operator="between">
      <formula>0.7</formula>
      <formula>0.8</formula>
    </cfRule>
  </conditionalFormatting>
  <conditionalFormatting sqref="AL870:AL887">
    <cfRule type="cellIs" dxfId="3687" priority="4485" operator="lessThan">
      <formula>0.7</formula>
    </cfRule>
    <cfRule type="cellIs" dxfId="3686" priority="4486" operator="between">
      <formula>0.7</formula>
      <formula>0.8</formula>
    </cfRule>
  </conditionalFormatting>
  <conditionalFormatting sqref="AL870:AL887">
    <cfRule type="cellIs" dxfId="3685" priority="4487" operator="lessThan">
      <formula>0.7</formula>
    </cfRule>
    <cfRule type="cellIs" dxfId="3684" priority="4488" operator="between">
      <formula>0.7</formula>
      <formula>0.8</formula>
    </cfRule>
  </conditionalFormatting>
  <conditionalFormatting sqref="AK870:AK887">
    <cfRule type="cellIs" dxfId="3683" priority="4481" operator="lessThan">
      <formula>0.7</formula>
    </cfRule>
    <cfRule type="cellIs" dxfId="3682" priority="4482" operator="between">
      <formula>0.7</formula>
      <formula>0.8</formula>
    </cfRule>
  </conditionalFormatting>
  <conditionalFormatting sqref="AK870:AK887">
    <cfRule type="cellIs" dxfId="3681" priority="4483" operator="lessThan">
      <formula>0.7</formula>
    </cfRule>
    <cfRule type="cellIs" dxfId="3680" priority="4484" operator="between">
      <formula>0.7</formula>
      <formula>0.8</formula>
    </cfRule>
  </conditionalFormatting>
  <conditionalFormatting sqref="G848:G865">
    <cfRule type="cellIs" dxfId="3679" priority="4477" operator="lessThan">
      <formula>0.7</formula>
    </cfRule>
    <cfRule type="cellIs" dxfId="3678" priority="4478" operator="between">
      <formula>0.7</formula>
      <formula>0.8</formula>
    </cfRule>
  </conditionalFormatting>
  <conditionalFormatting sqref="G848:G865">
    <cfRule type="cellIs" dxfId="3677" priority="4479" operator="lessThan">
      <formula>0.7</formula>
    </cfRule>
    <cfRule type="cellIs" dxfId="3676" priority="4480" operator="between">
      <formula>0.7</formula>
      <formula>0.8</formula>
    </cfRule>
  </conditionalFormatting>
  <conditionalFormatting sqref="F848:F865">
    <cfRule type="cellIs" dxfId="3675" priority="4473" operator="lessThan">
      <formula>0.7</formula>
    </cfRule>
    <cfRule type="cellIs" dxfId="3674" priority="4474" operator="between">
      <formula>0.7</formula>
      <formula>0.8</formula>
    </cfRule>
  </conditionalFormatting>
  <conditionalFormatting sqref="F848:F865">
    <cfRule type="cellIs" dxfId="3673" priority="4475" operator="lessThan">
      <formula>0.7</formula>
    </cfRule>
    <cfRule type="cellIs" dxfId="3672" priority="4476" operator="between">
      <formula>0.7</formula>
      <formula>0.8</formula>
    </cfRule>
  </conditionalFormatting>
  <conditionalFormatting sqref="AL848:AL865">
    <cfRule type="cellIs" dxfId="3671" priority="4469" operator="lessThan">
      <formula>0.7</formula>
    </cfRule>
    <cfRule type="cellIs" dxfId="3670" priority="4470" operator="between">
      <formula>0.7</formula>
      <formula>0.8</formula>
    </cfRule>
  </conditionalFormatting>
  <conditionalFormatting sqref="AL848:AL865">
    <cfRule type="cellIs" dxfId="3669" priority="4471" operator="lessThan">
      <formula>0.7</formula>
    </cfRule>
    <cfRule type="cellIs" dxfId="3668" priority="4472" operator="between">
      <formula>0.7</formula>
      <formula>0.8</formula>
    </cfRule>
  </conditionalFormatting>
  <conditionalFormatting sqref="AK848:AK865">
    <cfRule type="cellIs" dxfId="3667" priority="4465" operator="lessThan">
      <formula>0.7</formula>
    </cfRule>
    <cfRule type="cellIs" dxfId="3666" priority="4466" operator="between">
      <formula>0.7</formula>
      <formula>0.8</formula>
    </cfRule>
  </conditionalFormatting>
  <conditionalFormatting sqref="AK848:AK865">
    <cfRule type="cellIs" dxfId="3665" priority="4467" operator="lessThan">
      <formula>0.7</formula>
    </cfRule>
    <cfRule type="cellIs" dxfId="3664" priority="4468" operator="between">
      <formula>0.7</formula>
      <formula>0.8</formula>
    </cfRule>
  </conditionalFormatting>
  <conditionalFormatting sqref="G825:G842">
    <cfRule type="cellIs" dxfId="3663" priority="4461" operator="lessThan">
      <formula>0.7</formula>
    </cfRule>
    <cfRule type="cellIs" dxfId="3662" priority="4462" operator="between">
      <formula>0.7</formula>
      <formula>0.8</formula>
    </cfRule>
  </conditionalFormatting>
  <conditionalFormatting sqref="G825:G842">
    <cfRule type="cellIs" dxfId="3661" priority="4463" operator="lessThan">
      <formula>0.7</formula>
    </cfRule>
    <cfRule type="cellIs" dxfId="3660" priority="4464" operator="between">
      <formula>0.7</formula>
      <formula>0.8</formula>
    </cfRule>
  </conditionalFormatting>
  <conditionalFormatting sqref="F825:F842">
    <cfRule type="cellIs" dxfId="3659" priority="4457" operator="lessThan">
      <formula>0.7</formula>
    </cfRule>
    <cfRule type="cellIs" dxfId="3658" priority="4458" operator="between">
      <formula>0.7</formula>
      <formula>0.8</formula>
    </cfRule>
  </conditionalFormatting>
  <conditionalFormatting sqref="F825:F842">
    <cfRule type="cellIs" dxfId="3657" priority="4459" operator="lessThan">
      <formula>0.7</formula>
    </cfRule>
    <cfRule type="cellIs" dxfId="3656" priority="4460" operator="between">
      <formula>0.7</formula>
      <formula>0.8</formula>
    </cfRule>
  </conditionalFormatting>
  <conditionalFormatting sqref="AL825:AL842">
    <cfRule type="cellIs" dxfId="3655" priority="4453" operator="lessThan">
      <formula>0.7</formula>
    </cfRule>
    <cfRule type="cellIs" dxfId="3654" priority="4454" operator="between">
      <formula>0.7</formula>
      <formula>0.8</formula>
    </cfRule>
  </conditionalFormatting>
  <conditionalFormatting sqref="AL825:AL842">
    <cfRule type="cellIs" dxfId="3653" priority="4455" operator="lessThan">
      <formula>0.7</formula>
    </cfRule>
    <cfRule type="cellIs" dxfId="3652" priority="4456" operator="between">
      <formula>0.7</formula>
      <formula>0.8</formula>
    </cfRule>
  </conditionalFormatting>
  <conditionalFormatting sqref="AK825:AK842">
    <cfRule type="cellIs" dxfId="3651" priority="4449" operator="lessThan">
      <formula>0.7</formula>
    </cfRule>
    <cfRule type="cellIs" dxfId="3650" priority="4450" operator="between">
      <formula>0.7</formula>
      <formula>0.8</formula>
    </cfRule>
  </conditionalFormatting>
  <conditionalFormatting sqref="AK825:AK842">
    <cfRule type="cellIs" dxfId="3649" priority="4451" operator="lessThan">
      <formula>0.7</formula>
    </cfRule>
    <cfRule type="cellIs" dxfId="3648" priority="4452" operator="between">
      <formula>0.7</formula>
      <formula>0.8</formula>
    </cfRule>
  </conditionalFormatting>
  <conditionalFormatting sqref="G802:G819">
    <cfRule type="cellIs" dxfId="3647" priority="4445" operator="lessThan">
      <formula>0.7</formula>
    </cfRule>
    <cfRule type="cellIs" dxfId="3646" priority="4446" operator="between">
      <formula>0.7</formula>
      <formula>0.8</formula>
    </cfRule>
  </conditionalFormatting>
  <conditionalFormatting sqref="G802:G819">
    <cfRule type="cellIs" dxfId="3645" priority="4447" operator="lessThan">
      <formula>0.7</formula>
    </cfRule>
    <cfRule type="cellIs" dxfId="3644" priority="4448" operator="between">
      <formula>0.7</formula>
      <formula>0.8</formula>
    </cfRule>
  </conditionalFormatting>
  <conditionalFormatting sqref="F802:F819">
    <cfRule type="cellIs" dxfId="3643" priority="4441" operator="lessThan">
      <formula>0.7</formula>
    </cfRule>
    <cfRule type="cellIs" dxfId="3642" priority="4442" operator="between">
      <formula>0.7</formula>
      <formula>0.8</formula>
    </cfRule>
  </conditionalFormatting>
  <conditionalFormatting sqref="F802:F819">
    <cfRule type="cellIs" dxfId="3641" priority="4443" operator="lessThan">
      <formula>0.7</formula>
    </cfRule>
    <cfRule type="cellIs" dxfId="3640" priority="4444" operator="between">
      <formula>0.7</formula>
      <formula>0.8</formula>
    </cfRule>
  </conditionalFormatting>
  <conditionalFormatting sqref="AL802:AL819">
    <cfRule type="cellIs" dxfId="3639" priority="4437" operator="lessThan">
      <formula>0.7</formula>
    </cfRule>
    <cfRule type="cellIs" dxfId="3638" priority="4438" operator="between">
      <formula>0.7</formula>
      <formula>0.8</formula>
    </cfRule>
  </conditionalFormatting>
  <conditionalFormatting sqref="AL802:AL819">
    <cfRule type="cellIs" dxfId="3637" priority="4439" operator="lessThan">
      <formula>0.7</formula>
    </cfRule>
    <cfRule type="cellIs" dxfId="3636" priority="4440" operator="between">
      <formula>0.7</formula>
      <formula>0.8</formula>
    </cfRule>
  </conditionalFormatting>
  <conditionalFormatting sqref="AK802:AK819">
    <cfRule type="cellIs" dxfId="3635" priority="4433" operator="lessThan">
      <formula>0.7</formula>
    </cfRule>
    <cfRule type="cellIs" dxfId="3634" priority="4434" operator="between">
      <formula>0.7</formula>
      <formula>0.8</formula>
    </cfRule>
  </conditionalFormatting>
  <conditionalFormatting sqref="AK802:AK819">
    <cfRule type="cellIs" dxfId="3633" priority="4435" operator="lessThan">
      <formula>0.7</formula>
    </cfRule>
    <cfRule type="cellIs" dxfId="3632" priority="4436" operator="between">
      <formula>0.7</formula>
      <formula>0.8</formula>
    </cfRule>
  </conditionalFormatting>
  <conditionalFormatting sqref="F780:F797">
    <cfRule type="cellIs" dxfId="3631" priority="4429" operator="lessThan">
      <formula>0.7</formula>
    </cfRule>
    <cfRule type="cellIs" dxfId="3630" priority="4430" operator="between">
      <formula>0.7</formula>
      <formula>0.8</formula>
    </cfRule>
  </conditionalFormatting>
  <conditionalFormatting sqref="F780:F797">
    <cfRule type="cellIs" dxfId="3629" priority="4431" operator="lessThan">
      <formula>0.7</formula>
    </cfRule>
    <cfRule type="cellIs" dxfId="3628" priority="4432" operator="between">
      <formula>0.7</formula>
      <formula>0.8</formula>
    </cfRule>
  </conditionalFormatting>
  <conditionalFormatting sqref="G780:G797">
    <cfRule type="cellIs" dxfId="3627" priority="4425" operator="lessThan">
      <formula>0.7</formula>
    </cfRule>
    <cfRule type="cellIs" dxfId="3626" priority="4426" operator="between">
      <formula>0.7</formula>
      <formula>0.8</formula>
    </cfRule>
  </conditionalFormatting>
  <conditionalFormatting sqref="G780:G797">
    <cfRule type="cellIs" dxfId="3625" priority="4427" operator="lessThan">
      <formula>0.7</formula>
    </cfRule>
    <cfRule type="cellIs" dxfId="3624" priority="4428" operator="between">
      <formula>0.7</formula>
      <formula>0.8</formula>
    </cfRule>
  </conditionalFormatting>
  <conditionalFormatting sqref="AK780:AK797">
    <cfRule type="cellIs" dxfId="3623" priority="4421" operator="lessThan">
      <formula>0.7</formula>
    </cfRule>
    <cfRule type="cellIs" dxfId="3622" priority="4422" operator="between">
      <formula>0.7</formula>
      <formula>0.8</formula>
    </cfRule>
  </conditionalFormatting>
  <conditionalFormatting sqref="AK780:AK797">
    <cfRule type="cellIs" dxfId="3621" priority="4423" operator="lessThan">
      <formula>0.7</formula>
    </cfRule>
    <cfRule type="cellIs" dxfId="3620" priority="4424" operator="between">
      <formula>0.7</formula>
      <formula>0.8</formula>
    </cfRule>
  </conditionalFormatting>
  <conditionalFormatting sqref="AL780:AL797">
    <cfRule type="cellIs" dxfId="3619" priority="4417" operator="lessThan">
      <formula>0.7</formula>
    </cfRule>
    <cfRule type="cellIs" dxfId="3618" priority="4418" operator="between">
      <formula>0.7</formula>
      <formula>0.8</formula>
    </cfRule>
  </conditionalFormatting>
  <conditionalFormatting sqref="AL780:AL797">
    <cfRule type="cellIs" dxfId="3617" priority="4419" operator="lessThan">
      <formula>0.7</formula>
    </cfRule>
    <cfRule type="cellIs" dxfId="3616" priority="4420" operator="between">
      <formula>0.7</formula>
      <formula>0.8</formula>
    </cfRule>
  </conditionalFormatting>
  <conditionalFormatting sqref="F752:F769">
    <cfRule type="cellIs" dxfId="3615" priority="4413" operator="lessThan">
      <formula>0.7</formula>
    </cfRule>
    <cfRule type="cellIs" dxfId="3614" priority="4414" operator="between">
      <formula>0.7</formula>
      <formula>0.8</formula>
    </cfRule>
  </conditionalFormatting>
  <conditionalFormatting sqref="F752:F769">
    <cfRule type="cellIs" dxfId="3613" priority="4415" operator="lessThan">
      <formula>0.7</formula>
    </cfRule>
    <cfRule type="cellIs" dxfId="3612" priority="4416" operator="between">
      <formula>0.7</formula>
      <formula>0.8</formula>
    </cfRule>
  </conditionalFormatting>
  <conditionalFormatting sqref="G752:G769">
    <cfRule type="cellIs" dxfId="3611" priority="4409" operator="lessThan">
      <formula>0.7</formula>
    </cfRule>
    <cfRule type="cellIs" dxfId="3610" priority="4410" operator="between">
      <formula>0.7</formula>
      <formula>0.8</formula>
    </cfRule>
  </conditionalFormatting>
  <conditionalFormatting sqref="G752:G769">
    <cfRule type="cellIs" dxfId="3609" priority="4411" operator="lessThan">
      <formula>0.7</formula>
    </cfRule>
    <cfRule type="cellIs" dxfId="3608" priority="4412" operator="between">
      <formula>0.7</formula>
      <formula>0.8</formula>
    </cfRule>
  </conditionalFormatting>
  <conditionalFormatting sqref="AL752:AL769">
    <cfRule type="cellIs" dxfId="3607" priority="4405" operator="lessThan">
      <formula>0.7</formula>
    </cfRule>
    <cfRule type="cellIs" dxfId="3606" priority="4406" operator="between">
      <formula>0.7</formula>
      <formula>0.8</formula>
    </cfRule>
  </conditionalFormatting>
  <conditionalFormatting sqref="AL752:AL769">
    <cfRule type="cellIs" dxfId="3605" priority="4407" operator="lessThan">
      <formula>0.7</formula>
    </cfRule>
    <cfRule type="cellIs" dxfId="3604" priority="4408" operator="between">
      <formula>0.7</formula>
      <formula>0.8</formula>
    </cfRule>
  </conditionalFormatting>
  <conditionalFormatting sqref="AK752:AK769">
    <cfRule type="cellIs" dxfId="3603" priority="4401" operator="lessThan">
      <formula>0.7</formula>
    </cfRule>
    <cfRule type="cellIs" dxfId="3602" priority="4402" operator="between">
      <formula>0.7</formula>
      <formula>0.8</formula>
    </cfRule>
  </conditionalFormatting>
  <conditionalFormatting sqref="AK752:AK769">
    <cfRule type="cellIs" dxfId="3601" priority="4403" operator="lessThan">
      <formula>0.7</formula>
    </cfRule>
    <cfRule type="cellIs" dxfId="3600" priority="4404" operator="between">
      <formula>0.7</formula>
      <formula>0.8</formula>
    </cfRule>
  </conditionalFormatting>
  <conditionalFormatting sqref="AL752:AL769">
    <cfRule type="cellIs" dxfId="3599" priority="4397" operator="lessThan">
      <formula>0.7</formula>
    </cfRule>
    <cfRule type="cellIs" dxfId="3598" priority="4398" operator="between">
      <formula>0.7</formula>
      <formula>0.8</formula>
    </cfRule>
  </conditionalFormatting>
  <conditionalFormatting sqref="AL752:AL769">
    <cfRule type="cellIs" dxfId="3597" priority="4399" operator="lessThan">
      <formula>0.7</formula>
    </cfRule>
    <cfRule type="cellIs" dxfId="3596" priority="4400" operator="between">
      <formula>0.7</formula>
      <formula>0.8</formula>
    </cfRule>
  </conditionalFormatting>
  <conditionalFormatting sqref="AK752:AK769">
    <cfRule type="cellIs" dxfId="3595" priority="4393" operator="lessThan">
      <formula>0.7</formula>
    </cfRule>
    <cfRule type="cellIs" dxfId="3594" priority="4394" operator="between">
      <formula>0.7</formula>
      <formula>0.8</formula>
    </cfRule>
  </conditionalFormatting>
  <conditionalFormatting sqref="AK752:AK769">
    <cfRule type="cellIs" dxfId="3593" priority="4395" operator="lessThan">
      <formula>0.7</formula>
    </cfRule>
    <cfRule type="cellIs" dxfId="3592" priority="4396" operator="between">
      <formula>0.7</formula>
      <formula>0.8</formula>
    </cfRule>
  </conditionalFormatting>
  <conditionalFormatting sqref="F730:F747">
    <cfRule type="cellIs" dxfId="3591" priority="4389" operator="lessThan">
      <formula>0.7</formula>
    </cfRule>
    <cfRule type="cellIs" dxfId="3590" priority="4390" operator="between">
      <formula>0.7</formula>
      <formula>0.8</formula>
    </cfRule>
  </conditionalFormatting>
  <conditionalFormatting sqref="F730:F747">
    <cfRule type="cellIs" dxfId="3589" priority="4391" operator="lessThan">
      <formula>0.7</formula>
    </cfRule>
    <cfRule type="cellIs" dxfId="3588" priority="4392" operator="between">
      <formula>0.7</formula>
      <formula>0.8</formula>
    </cfRule>
  </conditionalFormatting>
  <conditionalFormatting sqref="G730:G747">
    <cfRule type="cellIs" dxfId="3587" priority="4385" operator="lessThan">
      <formula>0.7</formula>
    </cfRule>
    <cfRule type="cellIs" dxfId="3586" priority="4386" operator="between">
      <formula>0.7</formula>
      <formula>0.8</formula>
    </cfRule>
  </conditionalFormatting>
  <conditionalFormatting sqref="G730:G747">
    <cfRule type="cellIs" dxfId="3585" priority="4387" operator="lessThan">
      <formula>0.7</formula>
    </cfRule>
    <cfRule type="cellIs" dxfId="3584" priority="4388" operator="between">
      <formula>0.7</formula>
      <formula>0.8</formula>
    </cfRule>
  </conditionalFormatting>
  <conditionalFormatting sqref="AK730:AK747">
    <cfRule type="cellIs" dxfId="3583" priority="4381" operator="lessThan">
      <formula>0.7</formula>
    </cfRule>
    <cfRule type="cellIs" dxfId="3582" priority="4382" operator="between">
      <formula>0.7</formula>
      <formula>0.8</formula>
    </cfRule>
  </conditionalFormatting>
  <conditionalFormatting sqref="AK730:AK747">
    <cfRule type="cellIs" dxfId="3581" priority="4383" operator="lessThan">
      <formula>0.7</formula>
    </cfRule>
    <cfRule type="cellIs" dxfId="3580" priority="4384" operator="between">
      <formula>0.7</formula>
      <formula>0.8</formula>
    </cfRule>
  </conditionalFormatting>
  <conditionalFormatting sqref="AL730:AL747">
    <cfRule type="cellIs" dxfId="3579" priority="4377" operator="lessThan">
      <formula>0.7</formula>
    </cfRule>
    <cfRule type="cellIs" dxfId="3578" priority="4378" operator="between">
      <formula>0.7</formula>
      <formula>0.8</formula>
    </cfRule>
  </conditionalFormatting>
  <conditionalFormatting sqref="AL730:AL747">
    <cfRule type="cellIs" dxfId="3577" priority="4379" operator="lessThan">
      <formula>0.7</formula>
    </cfRule>
    <cfRule type="cellIs" dxfId="3576" priority="4380" operator="between">
      <formula>0.7</formula>
      <formula>0.8</formula>
    </cfRule>
  </conditionalFormatting>
  <conditionalFormatting sqref="AK708:AK725">
    <cfRule type="cellIs" dxfId="3575" priority="4373" operator="lessThan">
      <formula>0.7</formula>
    </cfRule>
    <cfRule type="cellIs" dxfId="3574" priority="4374" operator="between">
      <formula>0.7</formula>
      <formula>0.8</formula>
    </cfRule>
  </conditionalFormatting>
  <conditionalFormatting sqref="AK708:AK725">
    <cfRule type="cellIs" dxfId="3573" priority="4375" operator="lessThan">
      <formula>0.7</formula>
    </cfRule>
    <cfRule type="cellIs" dxfId="3572" priority="4376" operator="between">
      <formula>0.7</formula>
      <formula>0.8</formula>
    </cfRule>
  </conditionalFormatting>
  <conditionalFormatting sqref="AL708:AL725">
    <cfRule type="cellIs" dxfId="3571" priority="4369" operator="lessThan">
      <formula>0.7</formula>
    </cfRule>
    <cfRule type="cellIs" dxfId="3570" priority="4370" operator="between">
      <formula>0.7</formula>
      <formula>0.8</formula>
    </cfRule>
  </conditionalFormatting>
  <conditionalFormatting sqref="AL708:AL725">
    <cfRule type="cellIs" dxfId="3569" priority="4371" operator="lessThan">
      <formula>0.7</formula>
    </cfRule>
    <cfRule type="cellIs" dxfId="3568" priority="4372" operator="between">
      <formula>0.7</formula>
      <formula>0.8</formula>
    </cfRule>
  </conditionalFormatting>
  <conditionalFormatting sqref="AK708:AK725">
    <cfRule type="cellIs" dxfId="3567" priority="4365" operator="lessThan">
      <formula>0.7</formula>
    </cfRule>
    <cfRule type="cellIs" dxfId="3566" priority="4366" operator="between">
      <formula>0.7</formula>
      <formula>0.8</formula>
    </cfRule>
  </conditionalFormatting>
  <conditionalFormatting sqref="AK708:AK725">
    <cfRule type="cellIs" dxfId="3565" priority="4367" operator="lessThan">
      <formula>0.7</formula>
    </cfRule>
    <cfRule type="cellIs" dxfId="3564" priority="4368" operator="between">
      <formula>0.7</formula>
      <formula>0.8</formula>
    </cfRule>
  </conditionalFormatting>
  <conditionalFormatting sqref="AL708:AL725">
    <cfRule type="cellIs" dxfId="3563" priority="4361" operator="lessThan">
      <formula>0.7</formula>
    </cfRule>
    <cfRule type="cellIs" dxfId="3562" priority="4362" operator="between">
      <formula>0.7</formula>
      <formula>0.8</formula>
    </cfRule>
  </conditionalFormatting>
  <conditionalFormatting sqref="AL708:AL725">
    <cfRule type="cellIs" dxfId="3561" priority="4363" operator="lessThan">
      <formula>0.7</formula>
    </cfRule>
    <cfRule type="cellIs" dxfId="3560" priority="4364" operator="between">
      <formula>0.7</formula>
      <formula>0.8</formula>
    </cfRule>
  </conditionalFormatting>
  <conditionalFormatting sqref="F685:F702">
    <cfRule type="cellIs" dxfId="3559" priority="4357" operator="lessThan">
      <formula>0.7</formula>
    </cfRule>
    <cfRule type="cellIs" dxfId="3558" priority="4358" operator="between">
      <formula>0.7</formula>
      <formula>0.8</formula>
    </cfRule>
  </conditionalFormatting>
  <conditionalFormatting sqref="F685:F702">
    <cfRule type="cellIs" dxfId="3557" priority="4359" operator="lessThan">
      <formula>0.7</formula>
    </cfRule>
    <cfRule type="cellIs" dxfId="3556" priority="4360" operator="between">
      <formula>0.7</formula>
      <formula>0.8</formula>
    </cfRule>
  </conditionalFormatting>
  <conditionalFormatting sqref="G685:G702">
    <cfRule type="cellIs" dxfId="3555" priority="4353" operator="lessThan">
      <formula>0.7</formula>
    </cfRule>
    <cfRule type="cellIs" dxfId="3554" priority="4354" operator="between">
      <formula>0.7</formula>
      <formula>0.8</formula>
    </cfRule>
  </conditionalFormatting>
  <conditionalFormatting sqref="G685:G702">
    <cfRule type="cellIs" dxfId="3553" priority="4355" operator="lessThan">
      <formula>0.7</formula>
    </cfRule>
    <cfRule type="cellIs" dxfId="3552" priority="4356" operator="between">
      <formula>0.7</formula>
      <formula>0.8</formula>
    </cfRule>
  </conditionalFormatting>
  <conditionalFormatting sqref="AK685:AK702">
    <cfRule type="cellIs" dxfId="3551" priority="4349" operator="lessThan">
      <formula>0.7</formula>
    </cfRule>
    <cfRule type="cellIs" dxfId="3550" priority="4350" operator="between">
      <formula>0.7</formula>
      <formula>0.8</formula>
    </cfRule>
  </conditionalFormatting>
  <conditionalFormatting sqref="AK685:AK702">
    <cfRule type="cellIs" dxfId="3549" priority="4351" operator="lessThan">
      <formula>0.7</formula>
    </cfRule>
    <cfRule type="cellIs" dxfId="3548" priority="4352" operator="between">
      <formula>0.7</formula>
      <formula>0.8</formula>
    </cfRule>
  </conditionalFormatting>
  <conditionalFormatting sqref="AL685:AL702">
    <cfRule type="cellIs" dxfId="3547" priority="4345" operator="lessThan">
      <formula>0.7</formula>
    </cfRule>
    <cfRule type="cellIs" dxfId="3546" priority="4346" operator="between">
      <formula>0.7</formula>
      <formula>0.8</formula>
    </cfRule>
  </conditionalFormatting>
  <conditionalFormatting sqref="AL685:AL702">
    <cfRule type="cellIs" dxfId="3545" priority="4347" operator="lessThan">
      <formula>0.7</formula>
    </cfRule>
    <cfRule type="cellIs" dxfId="3544" priority="4348" operator="between">
      <formula>0.7</formula>
      <formula>0.8</formula>
    </cfRule>
  </conditionalFormatting>
  <conditionalFormatting sqref="F663:F680">
    <cfRule type="cellIs" dxfId="3543" priority="4341" operator="lessThan">
      <formula>0.7</formula>
    </cfRule>
    <cfRule type="cellIs" dxfId="3542" priority="4342" operator="between">
      <formula>0.7</formula>
      <formula>0.8</formula>
    </cfRule>
  </conditionalFormatting>
  <conditionalFormatting sqref="F663:F680">
    <cfRule type="cellIs" dxfId="3541" priority="4343" operator="lessThan">
      <formula>0.7</formula>
    </cfRule>
    <cfRule type="cellIs" dxfId="3540" priority="4344" operator="between">
      <formula>0.7</formula>
      <formula>0.8</formula>
    </cfRule>
  </conditionalFormatting>
  <conditionalFormatting sqref="G663:G680">
    <cfRule type="cellIs" dxfId="3539" priority="4337" operator="lessThan">
      <formula>0.7</formula>
    </cfRule>
    <cfRule type="cellIs" dxfId="3538" priority="4338" operator="between">
      <formula>0.7</formula>
      <formula>0.8</formula>
    </cfRule>
  </conditionalFormatting>
  <conditionalFormatting sqref="G663:G680">
    <cfRule type="cellIs" dxfId="3537" priority="4339" operator="lessThan">
      <formula>0.7</formula>
    </cfRule>
    <cfRule type="cellIs" dxfId="3536" priority="4340" operator="between">
      <formula>0.7</formula>
      <formula>0.8</formula>
    </cfRule>
  </conditionalFormatting>
  <conditionalFormatting sqref="AK663:AK680">
    <cfRule type="cellIs" dxfId="3535" priority="4333" operator="lessThan">
      <formula>0.7</formula>
    </cfRule>
    <cfRule type="cellIs" dxfId="3534" priority="4334" operator="between">
      <formula>0.7</formula>
      <formula>0.8</formula>
    </cfRule>
  </conditionalFormatting>
  <conditionalFormatting sqref="AK663:AK680">
    <cfRule type="cellIs" dxfId="3533" priority="4335" operator="lessThan">
      <formula>0.7</formula>
    </cfRule>
    <cfRule type="cellIs" dxfId="3532" priority="4336" operator="between">
      <formula>0.7</formula>
      <formula>0.8</formula>
    </cfRule>
  </conditionalFormatting>
  <conditionalFormatting sqref="AL663:AL680">
    <cfRule type="cellIs" dxfId="3531" priority="4329" operator="lessThan">
      <formula>0.7</formula>
    </cfRule>
    <cfRule type="cellIs" dxfId="3530" priority="4330" operator="between">
      <formula>0.7</formula>
      <formula>0.8</formula>
    </cfRule>
  </conditionalFormatting>
  <conditionalFormatting sqref="AL663:AL680">
    <cfRule type="cellIs" dxfId="3529" priority="4331" operator="lessThan">
      <formula>0.7</formula>
    </cfRule>
    <cfRule type="cellIs" dxfId="3528" priority="4332" operator="between">
      <formula>0.7</formula>
      <formula>0.8</formula>
    </cfRule>
  </conditionalFormatting>
  <conditionalFormatting sqref="F640:F657">
    <cfRule type="cellIs" dxfId="3527" priority="4325" operator="lessThan">
      <formula>0.7</formula>
    </cfRule>
    <cfRule type="cellIs" dxfId="3526" priority="4326" operator="between">
      <formula>0.7</formula>
      <formula>0.8</formula>
    </cfRule>
  </conditionalFormatting>
  <conditionalFormatting sqref="F640:F657">
    <cfRule type="cellIs" dxfId="3525" priority="4327" operator="lessThan">
      <formula>0.7</formula>
    </cfRule>
    <cfRule type="cellIs" dxfId="3524" priority="4328" operator="between">
      <formula>0.7</formula>
      <formula>0.8</formula>
    </cfRule>
  </conditionalFormatting>
  <conditionalFormatting sqref="G640:G657">
    <cfRule type="cellIs" dxfId="3523" priority="4321" operator="lessThan">
      <formula>0.7</formula>
    </cfRule>
    <cfRule type="cellIs" dxfId="3522" priority="4322" operator="between">
      <formula>0.7</formula>
      <formula>0.8</formula>
    </cfRule>
  </conditionalFormatting>
  <conditionalFormatting sqref="G640:G657">
    <cfRule type="cellIs" dxfId="3521" priority="4323" operator="lessThan">
      <formula>0.7</formula>
    </cfRule>
    <cfRule type="cellIs" dxfId="3520" priority="4324" operator="between">
      <formula>0.7</formula>
      <formula>0.8</formula>
    </cfRule>
  </conditionalFormatting>
  <conditionalFormatting sqref="F1215:F1232">
    <cfRule type="cellIs" dxfId="3519" priority="4319" operator="lessThan">
      <formula>0.7</formula>
    </cfRule>
    <cfRule type="cellIs" dxfId="3518" priority="4320" operator="between">
      <formula>0.7</formula>
      <formula>0.8</formula>
    </cfRule>
  </conditionalFormatting>
  <conditionalFormatting sqref="G1215:G1232">
    <cfRule type="cellIs" dxfId="3517" priority="4317" operator="lessThan">
      <formula>0.7</formula>
    </cfRule>
    <cfRule type="cellIs" dxfId="3516" priority="4318" operator="between">
      <formula>0.7</formula>
      <formula>0.8</formula>
    </cfRule>
  </conditionalFormatting>
  <conditionalFormatting sqref="Q1192:Q1209">
    <cfRule type="cellIs" dxfId="3515" priority="4307" operator="lessThan">
      <formula>0.7</formula>
    </cfRule>
    <cfRule type="cellIs" dxfId="3514" priority="4308" operator="between">
      <formula>0.7</formula>
      <formula>0.8</formula>
    </cfRule>
  </conditionalFormatting>
  <conditionalFormatting sqref="R1192:R1209">
    <cfRule type="cellIs" dxfId="3513" priority="4305" operator="lessThan">
      <formula>0.7</formula>
    </cfRule>
    <cfRule type="cellIs" dxfId="3512" priority="4306" operator="between">
      <formula>0.7</formula>
      <formula>0.8</formula>
    </cfRule>
  </conditionalFormatting>
  <conditionalFormatting sqref="Q1215:Q1232">
    <cfRule type="cellIs" dxfId="3511" priority="4315" operator="lessThan">
      <formula>0.7</formula>
    </cfRule>
    <cfRule type="cellIs" dxfId="3510" priority="4316" operator="between">
      <formula>0.7</formula>
      <formula>0.8</formula>
    </cfRule>
  </conditionalFormatting>
  <conditionalFormatting sqref="R1215:R1232">
    <cfRule type="cellIs" dxfId="3509" priority="4313" operator="lessThan">
      <formula>0.7</formula>
    </cfRule>
    <cfRule type="cellIs" dxfId="3508" priority="4314" operator="between">
      <formula>0.7</formula>
      <formula>0.8</formula>
    </cfRule>
  </conditionalFormatting>
  <conditionalFormatting sqref="F1192:F1209">
    <cfRule type="cellIs" dxfId="3507" priority="4311" operator="lessThan">
      <formula>0.7</formula>
    </cfRule>
    <cfRule type="cellIs" dxfId="3506" priority="4312" operator="between">
      <formula>0.7</formula>
      <formula>0.8</formula>
    </cfRule>
  </conditionalFormatting>
  <conditionalFormatting sqref="G1192:G1209">
    <cfRule type="cellIs" dxfId="3505" priority="4309" operator="lessThan">
      <formula>0.7</formula>
    </cfRule>
    <cfRule type="cellIs" dxfId="3504" priority="4310" operator="between">
      <formula>0.7</formula>
      <formula>0.8</formula>
    </cfRule>
  </conditionalFormatting>
  <conditionalFormatting sqref="F1170:F1187">
    <cfRule type="cellIs" dxfId="3503" priority="4303" operator="lessThan">
      <formula>0.7</formula>
    </cfRule>
    <cfRule type="cellIs" dxfId="3502" priority="4304" operator="between">
      <formula>0.7</formula>
      <formula>0.8</formula>
    </cfRule>
  </conditionalFormatting>
  <conditionalFormatting sqref="G1170:G1187">
    <cfRule type="cellIs" dxfId="3501" priority="4301" operator="lessThan">
      <formula>0.7</formula>
    </cfRule>
    <cfRule type="cellIs" dxfId="3500" priority="4302" operator="between">
      <formula>0.7</formula>
      <formula>0.8</formula>
    </cfRule>
  </conditionalFormatting>
  <conditionalFormatting sqref="Q1170:Q1187">
    <cfRule type="cellIs" dxfId="3499" priority="4299" operator="lessThan">
      <formula>0.7</formula>
    </cfRule>
    <cfRule type="cellIs" dxfId="3498" priority="4300" operator="between">
      <formula>0.7</formula>
      <formula>0.8</formula>
    </cfRule>
  </conditionalFormatting>
  <conditionalFormatting sqref="R1170:R1187">
    <cfRule type="cellIs" dxfId="3497" priority="4297" operator="lessThan">
      <formula>0.7</formula>
    </cfRule>
    <cfRule type="cellIs" dxfId="3496" priority="4298" operator="between">
      <formula>0.7</formula>
      <formula>0.8</formula>
    </cfRule>
  </conditionalFormatting>
  <conditionalFormatting sqref="F1147:F1164">
    <cfRule type="cellIs" dxfId="3495" priority="4295" operator="lessThan">
      <formula>0.7</formula>
    </cfRule>
    <cfRule type="cellIs" dxfId="3494" priority="4296" operator="between">
      <formula>0.7</formula>
      <formula>0.8</formula>
    </cfRule>
  </conditionalFormatting>
  <conditionalFormatting sqref="G1147:G1164">
    <cfRule type="cellIs" dxfId="3493" priority="4293" operator="lessThan">
      <formula>0.7</formula>
    </cfRule>
    <cfRule type="cellIs" dxfId="3492" priority="4294" operator="between">
      <formula>0.7</formula>
      <formula>0.8</formula>
    </cfRule>
  </conditionalFormatting>
  <conditionalFormatting sqref="Q1238:Q1255">
    <cfRule type="cellIs" dxfId="3491" priority="4287" operator="lessThan">
      <formula>0.7</formula>
    </cfRule>
    <cfRule type="cellIs" dxfId="3490" priority="4288" operator="between">
      <formula>0.7</formula>
      <formula>0.8</formula>
    </cfRule>
  </conditionalFormatting>
  <conditionalFormatting sqref="R1238:R1255">
    <cfRule type="cellIs" dxfId="3489" priority="4285" operator="lessThan">
      <formula>0.7</formula>
    </cfRule>
    <cfRule type="cellIs" dxfId="3488" priority="4286" operator="between">
      <formula>0.7</formula>
      <formula>0.8</formula>
    </cfRule>
  </conditionalFormatting>
  <conditionalFormatting sqref="F1238:F1255">
    <cfRule type="cellIs" dxfId="3487" priority="4291" operator="lessThan">
      <formula>0.7</formula>
    </cfRule>
    <cfRule type="cellIs" dxfId="3486" priority="4292" operator="between">
      <formula>0.7</formula>
      <formula>0.8</formula>
    </cfRule>
  </conditionalFormatting>
  <conditionalFormatting sqref="G1238:G1255">
    <cfRule type="cellIs" dxfId="3485" priority="4289" operator="lessThan">
      <formula>0.7</formula>
    </cfRule>
    <cfRule type="cellIs" dxfId="3484" priority="4290" operator="between">
      <formula>0.7</formula>
      <formula>0.8</formula>
    </cfRule>
  </conditionalFormatting>
  <conditionalFormatting sqref="F1262:F1279">
    <cfRule type="cellIs" dxfId="3483" priority="4283" operator="lessThan">
      <formula>0.7</formula>
    </cfRule>
    <cfRule type="cellIs" dxfId="3482" priority="4284" operator="between">
      <formula>0.7</formula>
      <formula>0.8</formula>
    </cfRule>
  </conditionalFormatting>
  <conditionalFormatting sqref="G1262:G1279">
    <cfRule type="cellIs" dxfId="3481" priority="4281" operator="lessThan">
      <formula>0.7</formula>
    </cfRule>
    <cfRule type="cellIs" dxfId="3480" priority="4282" operator="between">
      <formula>0.7</formula>
      <formula>0.8</formula>
    </cfRule>
  </conditionalFormatting>
  <conditionalFormatting sqref="Q1262:Q1279">
    <cfRule type="cellIs" dxfId="3479" priority="4279" operator="lessThan">
      <formula>0.7</formula>
    </cfRule>
    <cfRule type="cellIs" dxfId="3478" priority="4280" operator="between">
      <formula>0.7</formula>
      <formula>0.8</formula>
    </cfRule>
  </conditionalFormatting>
  <conditionalFormatting sqref="R1262:R1279">
    <cfRule type="cellIs" dxfId="3477" priority="4277" operator="lessThan">
      <formula>0.7</formula>
    </cfRule>
    <cfRule type="cellIs" dxfId="3476" priority="4278" operator="between">
      <formula>0.7</formula>
      <formula>0.8</formula>
    </cfRule>
  </conditionalFormatting>
  <conditionalFormatting sqref="Q1147:Q1164">
    <cfRule type="cellIs" dxfId="3475" priority="4275" operator="lessThan">
      <formula>0.7</formula>
    </cfRule>
    <cfRule type="cellIs" dxfId="3474" priority="4276" operator="between">
      <formula>0.7</formula>
      <formula>0.8</formula>
    </cfRule>
  </conditionalFormatting>
  <conditionalFormatting sqref="R1147:R1164">
    <cfRule type="cellIs" dxfId="3473" priority="4273" operator="lessThan">
      <formula>0.7</formula>
    </cfRule>
    <cfRule type="cellIs" dxfId="3472" priority="4274" operator="between">
      <formula>0.7</formula>
      <formula>0.8</formula>
    </cfRule>
  </conditionalFormatting>
  <conditionalFormatting sqref="F1125:F1142">
    <cfRule type="cellIs" dxfId="3471" priority="4271" operator="lessThan">
      <formula>0.7</formula>
    </cfRule>
    <cfRule type="cellIs" dxfId="3470" priority="4272" operator="between">
      <formula>0.7</formula>
      <formula>0.8</formula>
    </cfRule>
  </conditionalFormatting>
  <conditionalFormatting sqref="G1125:G1142">
    <cfRule type="cellIs" dxfId="3469" priority="4269" operator="lessThan">
      <formula>0.7</formula>
    </cfRule>
    <cfRule type="cellIs" dxfId="3468" priority="4270" operator="between">
      <formula>0.7</formula>
      <formula>0.8</formula>
    </cfRule>
  </conditionalFormatting>
  <conditionalFormatting sqref="Q1125:Q1142">
    <cfRule type="cellIs" dxfId="3467" priority="4267" operator="lessThan">
      <formula>0.7</formula>
    </cfRule>
    <cfRule type="cellIs" dxfId="3466" priority="4268" operator="between">
      <formula>0.7</formula>
      <formula>0.8</formula>
    </cfRule>
  </conditionalFormatting>
  <conditionalFormatting sqref="R1125:R1142">
    <cfRule type="cellIs" dxfId="3465" priority="4265" operator="lessThan">
      <formula>0.7</formula>
    </cfRule>
    <cfRule type="cellIs" dxfId="3464" priority="4266" operator="between">
      <formula>0.7</formula>
      <formula>0.8</formula>
    </cfRule>
  </conditionalFormatting>
  <conditionalFormatting sqref="F1238:F1255">
    <cfRule type="cellIs" dxfId="3463" priority="4263" operator="lessThan">
      <formula>0.7</formula>
    </cfRule>
    <cfRule type="cellIs" dxfId="3462" priority="4264" operator="between">
      <formula>0.7</formula>
      <formula>0.8</formula>
    </cfRule>
  </conditionalFormatting>
  <conditionalFormatting sqref="G1238:G1255">
    <cfRule type="cellIs" dxfId="3461" priority="4261" operator="lessThan">
      <formula>0.7</formula>
    </cfRule>
    <cfRule type="cellIs" dxfId="3460" priority="4262" operator="between">
      <formula>0.7</formula>
      <formula>0.8</formula>
    </cfRule>
  </conditionalFormatting>
  <conditionalFormatting sqref="Q1215:Q1232">
    <cfRule type="cellIs" dxfId="3459" priority="4251" operator="lessThan">
      <formula>0.7</formula>
    </cfRule>
    <cfRule type="cellIs" dxfId="3458" priority="4252" operator="between">
      <formula>0.7</formula>
      <formula>0.8</formula>
    </cfRule>
  </conditionalFormatting>
  <conditionalFormatting sqref="R1215:R1232">
    <cfRule type="cellIs" dxfId="3457" priority="4249" operator="lessThan">
      <formula>0.7</formula>
    </cfRule>
    <cfRule type="cellIs" dxfId="3456" priority="4250" operator="between">
      <formula>0.7</formula>
      <formula>0.8</formula>
    </cfRule>
  </conditionalFormatting>
  <conditionalFormatting sqref="Q1238:Q1255">
    <cfRule type="cellIs" dxfId="3455" priority="4259" operator="lessThan">
      <formula>0.7</formula>
    </cfRule>
    <cfRule type="cellIs" dxfId="3454" priority="4260" operator="between">
      <formula>0.7</formula>
      <formula>0.8</formula>
    </cfRule>
  </conditionalFormatting>
  <conditionalFormatting sqref="R1238:R1255">
    <cfRule type="cellIs" dxfId="3453" priority="4257" operator="lessThan">
      <formula>0.7</formula>
    </cfRule>
    <cfRule type="cellIs" dxfId="3452" priority="4258" operator="between">
      <formula>0.7</formula>
      <formula>0.8</formula>
    </cfRule>
  </conditionalFormatting>
  <conditionalFormatting sqref="F1215:F1232">
    <cfRule type="cellIs" dxfId="3451" priority="4255" operator="lessThan">
      <formula>0.7</formula>
    </cfRule>
    <cfRule type="cellIs" dxfId="3450" priority="4256" operator="between">
      <formula>0.7</formula>
      <formula>0.8</formula>
    </cfRule>
  </conditionalFormatting>
  <conditionalFormatting sqref="G1215:G1232">
    <cfRule type="cellIs" dxfId="3449" priority="4253" operator="lessThan">
      <formula>0.7</formula>
    </cfRule>
    <cfRule type="cellIs" dxfId="3448" priority="4254" operator="between">
      <formula>0.7</formula>
      <formula>0.8</formula>
    </cfRule>
  </conditionalFormatting>
  <conditionalFormatting sqref="F1193:F1210">
    <cfRule type="cellIs" dxfId="3447" priority="4247" operator="lessThan">
      <formula>0.7</formula>
    </cfRule>
    <cfRule type="cellIs" dxfId="3446" priority="4248" operator="between">
      <formula>0.7</formula>
      <formula>0.8</formula>
    </cfRule>
  </conditionalFormatting>
  <conditionalFormatting sqref="G1193:G1210">
    <cfRule type="cellIs" dxfId="3445" priority="4245" operator="lessThan">
      <formula>0.7</formula>
    </cfRule>
    <cfRule type="cellIs" dxfId="3444" priority="4246" operator="between">
      <formula>0.7</formula>
      <formula>0.8</formula>
    </cfRule>
  </conditionalFormatting>
  <conditionalFormatting sqref="Q1193:Q1210">
    <cfRule type="cellIs" dxfId="3443" priority="4243" operator="lessThan">
      <formula>0.7</formula>
    </cfRule>
    <cfRule type="cellIs" dxfId="3442" priority="4244" operator="between">
      <formula>0.7</formula>
      <formula>0.8</formula>
    </cfRule>
  </conditionalFormatting>
  <conditionalFormatting sqref="R1193:R1210">
    <cfRule type="cellIs" dxfId="3441" priority="4241" operator="lessThan">
      <formula>0.7</formula>
    </cfRule>
    <cfRule type="cellIs" dxfId="3440" priority="4242" operator="between">
      <formula>0.7</formula>
      <formula>0.8</formula>
    </cfRule>
  </conditionalFormatting>
  <conditionalFormatting sqref="F1170:F1187">
    <cfRule type="cellIs" dxfId="3439" priority="4239" operator="lessThan">
      <formula>0.7</formula>
    </cfRule>
    <cfRule type="cellIs" dxfId="3438" priority="4240" operator="between">
      <formula>0.7</formula>
      <formula>0.8</formula>
    </cfRule>
  </conditionalFormatting>
  <conditionalFormatting sqref="G1170:G1187">
    <cfRule type="cellIs" dxfId="3437" priority="4237" operator="lessThan">
      <formula>0.7</formula>
    </cfRule>
    <cfRule type="cellIs" dxfId="3436" priority="4238" operator="between">
      <formula>0.7</formula>
      <formula>0.8</formula>
    </cfRule>
  </conditionalFormatting>
  <conditionalFormatting sqref="Q1261:Q1278">
    <cfRule type="cellIs" dxfId="3435" priority="4231" operator="lessThan">
      <formula>0.7</formula>
    </cfRule>
    <cfRule type="cellIs" dxfId="3434" priority="4232" operator="between">
      <formula>0.7</formula>
      <formula>0.8</formula>
    </cfRule>
  </conditionalFormatting>
  <conditionalFormatting sqref="R1261:R1278">
    <cfRule type="cellIs" dxfId="3433" priority="4229" operator="lessThan">
      <formula>0.7</formula>
    </cfRule>
    <cfRule type="cellIs" dxfId="3432" priority="4230" operator="between">
      <formula>0.7</formula>
      <formula>0.8</formula>
    </cfRule>
  </conditionalFormatting>
  <conditionalFormatting sqref="F1261:F1278">
    <cfRule type="cellIs" dxfId="3431" priority="4235" operator="lessThan">
      <formula>0.7</formula>
    </cfRule>
    <cfRule type="cellIs" dxfId="3430" priority="4236" operator="between">
      <formula>0.7</formula>
      <formula>0.8</formula>
    </cfRule>
  </conditionalFormatting>
  <conditionalFormatting sqref="G1261:G1278">
    <cfRule type="cellIs" dxfId="3429" priority="4233" operator="lessThan">
      <formula>0.7</formula>
    </cfRule>
    <cfRule type="cellIs" dxfId="3428" priority="4234" operator="between">
      <formula>0.7</formula>
      <formula>0.8</formula>
    </cfRule>
  </conditionalFormatting>
  <conditionalFormatting sqref="F1285:F1302">
    <cfRule type="cellIs" dxfId="3427" priority="4227" operator="lessThan">
      <formula>0.7</formula>
    </cfRule>
    <cfRule type="cellIs" dxfId="3426" priority="4228" operator="between">
      <formula>0.7</formula>
      <formula>0.8</formula>
    </cfRule>
  </conditionalFormatting>
  <conditionalFormatting sqref="G1285:G1302">
    <cfRule type="cellIs" dxfId="3425" priority="4225" operator="lessThan">
      <formula>0.7</formula>
    </cfRule>
    <cfRule type="cellIs" dxfId="3424" priority="4226" operator="between">
      <formula>0.7</formula>
      <formula>0.8</formula>
    </cfRule>
  </conditionalFormatting>
  <conditionalFormatting sqref="Q1285:Q1302">
    <cfRule type="cellIs" dxfId="3423" priority="4223" operator="lessThan">
      <formula>0.7</formula>
    </cfRule>
    <cfRule type="cellIs" dxfId="3422" priority="4224" operator="between">
      <formula>0.7</formula>
      <formula>0.8</formula>
    </cfRule>
  </conditionalFormatting>
  <conditionalFormatting sqref="R1285:R1302">
    <cfRule type="cellIs" dxfId="3421" priority="4221" operator="lessThan">
      <formula>0.7</formula>
    </cfRule>
    <cfRule type="cellIs" dxfId="3420" priority="4222" operator="between">
      <formula>0.7</formula>
      <formula>0.8</formula>
    </cfRule>
  </conditionalFormatting>
  <conditionalFormatting sqref="Q1170:Q1187">
    <cfRule type="cellIs" dxfId="3419" priority="4219" operator="lessThan">
      <formula>0.7</formula>
    </cfRule>
    <cfRule type="cellIs" dxfId="3418" priority="4220" operator="between">
      <formula>0.7</formula>
      <formula>0.8</formula>
    </cfRule>
  </conditionalFormatting>
  <conditionalFormatting sqref="R1170:R1187">
    <cfRule type="cellIs" dxfId="3417" priority="4217" operator="lessThan">
      <formula>0.7</formula>
    </cfRule>
    <cfRule type="cellIs" dxfId="3416" priority="4218" operator="between">
      <formula>0.7</formula>
      <formula>0.8</formula>
    </cfRule>
  </conditionalFormatting>
  <conditionalFormatting sqref="F1148:F1165">
    <cfRule type="cellIs" dxfId="3415" priority="4215" operator="lessThan">
      <formula>0.7</formula>
    </cfRule>
    <cfRule type="cellIs" dxfId="3414" priority="4216" operator="between">
      <formula>0.7</formula>
      <formula>0.8</formula>
    </cfRule>
  </conditionalFormatting>
  <conditionalFormatting sqref="G1148:G1165">
    <cfRule type="cellIs" dxfId="3413" priority="4213" operator="lessThan">
      <formula>0.7</formula>
    </cfRule>
    <cfRule type="cellIs" dxfId="3412" priority="4214" operator="between">
      <formula>0.7</formula>
      <formula>0.8</formula>
    </cfRule>
  </conditionalFormatting>
  <conditionalFormatting sqref="Q1148:Q1165">
    <cfRule type="cellIs" dxfId="3411" priority="4211" operator="lessThan">
      <formula>0.7</formula>
    </cfRule>
    <cfRule type="cellIs" dxfId="3410" priority="4212" operator="between">
      <formula>0.7</formula>
      <formula>0.8</formula>
    </cfRule>
  </conditionalFormatting>
  <conditionalFormatting sqref="R1148:R1165">
    <cfRule type="cellIs" dxfId="3409" priority="4209" operator="lessThan">
      <formula>0.7</formula>
    </cfRule>
    <cfRule type="cellIs" dxfId="3408" priority="4210" operator="between">
      <formula>0.7</formula>
      <formula>0.8</formula>
    </cfRule>
  </conditionalFormatting>
  <conditionalFormatting sqref="F1125:F1142">
    <cfRule type="cellIs" dxfId="3407" priority="4207" operator="lessThan">
      <formula>0.7</formula>
    </cfRule>
    <cfRule type="cellIs" dxfId="3406" priority="4208" operator="between">
      <formula>0.7</formula>
      <formula>0.8</formula>
    </cfRule>
  </conditionalFormatting>
  <conditionalFormatting sqref="G1125:G1142">
    <cfRule type="cellIs" dxfId="3405" priority="4205" operator="lessThan">
      <formula>0.7</formula>
    </cfRule>
    <cfRule type="cellIs" dxfId="3404" priority="4206" operator="between">
      <formula>0.7</formula>
      <formula>0.8</formula>
    </cfRule>
  </conditionalFormatting>
  <conditionalFormatting sqref="Q1125:Q1142">
    <cfRule type="cellIs" dxfId="3403" priority="4203" operator="lessThan">
      <formula>0.7</formula>
    </cfRule>
    <cfRule type="cellIs" dxfId="3402" priority="4204" operator="between">
      <formula>0.7</formula>
      <formula>0.8</formula>
    </cfRule>
  </conditionalFormatting>
  <conditionalFormatting sqref="R1125:R1142">
    <cfRule type="cellIs" dxfId="3401" priority="4201" operator="lessThan">
      <formula>0.7</formula>
    </cfRule>
    <cfRule type="cellIs" dxfId="3400" priority="4202" operator="between">
      <formula>0.7</formula>
      <formula>0.8</formula>
    </cfRule>
  </conditionalFormatting>
  <conditionalFormatting sqref="F1308:F1325">
    <cfRule type="cellIs" dxfId="3399" priority="4199" operator="lessThan">
      <formula>0.7</formula>
    </cfRule>
    <cfRule type="cellIs" dxfId="3398" priority="4200" operator="between">
      <formula>0.7</formula>
      <formula>0.8</formula>
    </cfRule>
  </conditionalFormatting>
  <conditionalFormatting sqref="G1308:G1325">
    <cfRule type="cellIs" dxfId="3397" priority="4197" operator="lessThan">
      <formula>0.7</formula>
    </cfRule>
    <cfRule type="cellIs" dxfId="3396" priority="4198" operator="between">
      <formula>0.7</formula>
      <formula>0.8</formula>
    </cfRule>
  </conditionalFormatting>
  <conditionalFormatting sqref="Q1308:Q1325">
    <cfRule type="cellIs" dxfId="3395" priority="4195" operator="lessThan">
      <formula>0.7</formula>
    </cfRule>
    <cfRule type="cellIs" dxfId="3394" priority="4196" operator="between">
      <formula>0.7</formula>
      <formula>0.8</formula>
    </cfRule>
  </conditionalFormatting>
  <conditionalFormatting sqref="R1308:R1325">
    <cfRule type="cellIs" dxfId="3393" priority="4193" operator="lessThan">
      <formula>0.7</formula>
    </cfRule>
    <cfRule type="cellIs" dxfId="3392" priority="4194" operator="between">
      <formula>0.7</formula>
      <formula>0.8</formula>
    </cfRule>
  </conditionalFormatting>
  <conditionalFormatting sqref="Q1308:Q1325">
    <cfRule type="cellIs" dxfId="3391" priority="4191" operator="lessThan">
      <formula>0.7</formula>
    </cfRule>
    <cfRule type="cellIs" dxfId="3390" priority="4192" operator="between">
      <formula>0.7</formula>
      <formula>0.8</formula>
    </cfRule>
  </conditionalFormatting>
  <conditionalFormatting sqref="R1308:R1325">
    <cfRule type="cellIs" dxfId="3389" priority="4189" operator="lessThan">
      <formula>0.7</formula>
    </cfRule>
    <cfRule type="cellIs" dxfId="3388" priority="4190" operator="between">
      <formula>0.7</formula>
      <formula>0.8</formula>
    </cfRule>
  </conditionalFormatting>
  <conditionalFormatting sqref="F1102:F1119">
    <cfRule type="cellIs" dxfId="3387" priority="4183" operator="lessThan">
      <formula>0.7</formula>
    </cfRule>
    <cfRule type="cellIs" dxfId="3386" priority="4184" operator="between">
      <formula>0.7</formula>
      <formula>0.8</formula>
    </cfRule>
  </conditionalFormatting>
  <conditionalFormatting sqref="G1098:G1119">
    <cfRule type="cellIs" dxfId="3385" priority="4181" operator="lessThan">
      <formula>0.7</formula>
    </cfRule>
    <cfRule type="cellIs" dxfId="3384" priority="4182" operator="between">
      <formula>0.7</formula>
      <formula>0.8</formula>
    </cfRule>
  </conditionalFormatting>
  <conditionalFormatting sqref="F1238:F1255">
    <cfRule type="cellIs" dxfId="3383" priority="4179" operator="lessThan">
      <formula>0.7</formula>
    </cfRule>
    <cfRule type="cellIs" dxfId="3382" priority="4180" operator="between">
      <formula>0.7</formula>
      <formula>0.8</formula>
    </cfRule>
  </conditionalFormatting>
  <conditionalFormatting sqref="G1238:G1255">
    <cfRule type="cellIs" dxfId="3381" priority="4177" operator="lessThan">
      <formula>0.7</formula>
    </cfRule>
    <cfRule type="cellIs" dxfId="3380" priority="4178" operator="between">
      <formula>0.7</formula>
      <formula>0.8</formula>
    </cfRule>
  </conditionalFormatting>
  <conditionalFormatting sqref="F1098:F1119">
    <cfRule type="cellIs" dxfId="3379" priority="4187" operator="lessThan">
      <formula>0.7</formula>
    </cfRule>
    <cfRule type="cellIs" dxfId="3378" priority="4188" operator="between">
      <formula>0.7</formula>
      <formula>0.8</formula>
    </cfRule>
  </conditionalFormatting>
  <conditionalFormatting sqref="G1098:G1119">
    <cfRule type="cellIs" dxfId="3377" priority="4185" operator="lessThan">
      <formula>0.7</formula>
    </cfRule>
    <cfRule type="cellIs" dxfId="3376" priority="4186" operator="between">
      <formula>0.7</formula>
      <formula>0.8</formula>
    </cfRule>
  </conditionalFormatting>
  <conditionalFormatting sqref="Q1215:Q1232">
    <cfRule type="cellIs" dxfId="3375" priority="4167" operator="lessThan">
      <formula>0.7</formula>
    </cfRule>
    <cfRule type="cellIs" dxfId="3374" priority="4168" operator="between">
      <formula>0.7</formula>
      <formula>0.8</formula>
    </cfRule>
  </conditionalFormatting>
  <conditionalFormatting sqref="R1215:R1232">
    <cfRule type="cellIs" dxfId="3373" priority="4165" operator="lessThan">
      <formula>0.7</formula>
    </cfRule>
    <cfRule type="cellIs" dxfId="3372" priority="4166" operator="between">
      <formula>0.7</formula>
      <formula>0.8</formula>
    </cfRule>
  </conditionalFormatting>
  <conditionalFormatting sqref="Q1238:Q1255">
    <cfRule type="cellIs" dxfId="3371" priority="4175" operator="lessThan">
      <formula>0.7</formula>
    </cfRule>
    <cfRule type="cellIs" dxfId="3370" priority="4176" operator="between">
      <formula>0.7</formula>
      <formula>0.8</formula>
    </cfRule>
  </conditionalFormatting>
  <conditionalFormatting sqref="R1238:R1255">
    <cfRule type="cellIs" dxfId="3369" priority="4173" operator="lessThan">
      <formula>0.7</formula>
    </cfRule>
    <cfRule type="cellIs" dxfId="3368" priority="4174" operator="between">
      <formula>0.7</formula>
      <formula>0.8</formula>
    </cfRule>
  </conditionalFormatting>
  <conditionalFormatting sqref="F1215:F1232">
    <cfRule type="cellIs" dxfId="3367" priority="4171" operator="lessThan">
      <formula>0.7</formula>
    </cfRule>
    <cfRule type="cellIs" dxfId="3366" priority="4172" operator="between">
      <formula>0.7</formula>
      <formula>0.8</formula>
    </cfRule>
  </conditionalFormatting>
  <conditionalFormatting sqref="G1215:G1232">
    <cfRule type="cellIs" dxfId="3365" priority="4169" operator="lessThan">
      <formula>0.7</formula>
    </cfRule>
    <cfRule type="cellIs" dxfId="3364" priority="4170" operator="between">
      <formula>0.7</formula>
      <formula>0.8</formula>
    </cfRule>
  </conditionalFormatting>
  <conditionalFormatting sqref="F1193:F1210">
    <cfRule type="cellIs" dxfId="3363" priority="4163" operator="lessThan">
      <formula>0.7</formula>
    </cfRule>
    <cfRule type="cellIs" dxfId="3362" priority="4164" operator="between">
      <formula>0.7</formula>
      <formula>0.8</formula>
    </cfRule>
  </conditionalFormatting>
  <conditionalFormatting sqref="G1193:G1210">
    <cfRule type="cellIs" dxfId="3361" priority="4161" operator="lessThan">
      <formula>0.7</formula>
    </cfRule>
    <cfRule type="cellIs" dxfId="3360" priority="4162" operator="between">
      <formula>0.7</formula>
      <formula>0.8</formula>
    </cfRule>
  </conditionalFormatting>
  <conditionalFormatting sqref="Q1193:Q1210">
    <cfRule type="cellIs" dxfId="3359" priority="4159" operator="lessThan">
      <formula>0.7</formula>
    </cfRule>
    <cfRule type="cellIs" dxfId="3358" priority="4160" operator="between">
      <formula>0.7</formula>
      <formula>0.8</formula>
    </cfRule>
  </conditionalFormatting>
  <conditionalFormatting sqref="R1193:R1210">
    <cfRule type="cellIs" dxfId="3357" priority="4157" operator="lessThan">
      <formula>0.7</formula>
    </cfRule>
    <cfRule type="cellIs" dxfId="3356" priority="4158" operator="between">
      <formula>0.7</formula>
      <formula>0.8</formula>
    </cfRule>
  </conditionalFormatting>
  <conditionalFormatting sqref="F1170:F1187">
    <cfRule type="cellIs" dxfId="3355" priority="4155" operator="lessThan">
      <formula>0.7</formula>
    </cfRule>
    <cfRule type="cellIs" dxfId="3354" priority="4156" operator="between">
      <formula>0.7</formula>
      <formula>0.8</formula>
    </cfRule>
  </conditionalFormatting>
  <conditionalFormatting sqref="G1170:G1187">
    <cfRule type="cellIs" dxfId="3353" priority="4153" operator="lessThan">
      <formula>0.7</formula>
    </cfRule>
    <cfRule type="cellIs" dxfId="3352" priority="4154" operator="between">
      <formula>0.7</formula>
      <formula>0.8</formula>
    </cfRule>
  </conditionalFormatting>
  <conditionalFormatting sqref="Q1261:Q1278">
    <cfRule type="cellIs" dxfId="3351" priority="4147" operator="lessThan">
      <formula>0.7</formula>
    </cfRule>
    <cfRule type="cellIs" dxfId="3350" priority="4148" operator="between">
      <formula>0.7</formula>
      <formula>0.8</formula>
    </cfRule>
  </conditionalFormatting>
  <conditionalFormatting sqref="R1261:R1278">
    <cfRule type="cellIs" dxfId="3349" priority="4145" operator="lessThan">
      <formula>0.7</formula>
    </cfRule>
    <cfRule type="cellIs" dxfId="3348" priority="4146" operator="between">
      <formula>0.7</formula>
      <formula>0.8</formula>
    </cfRule>
  </conditionalFormatting>
  <conditionalFormatting sqref="F1261:F1278">
    <cfRule type="cellIs" dxfId="3347" priority="4151" operator="lessThan">
      <formula>0.7</formula>
    </cfRule>
    <cfRule type="cellIs" dxfId="3346" priority="4152" operator="between">
      <formula>0.7</formula>
      <formula>0.8</formula>
    </cfRule>
  </conditionalFormatting>
  <conditionalFormatting sqref="G1261:G1278">
    <cfRule type="cellIs" dxfId="3345" priority="4149" operator="lessThan">
      <formula>0.7</formula>
    </cfRule>
    <cfRule type="cellIs" dxfId="3344" priority="4150" operator="between">
      <formula>0.7</formula>
      <formula>0.8</formula>
    </cfRule>
  </conditionalFormatting>
  <conditionalFormatting sqref="F1285:F1302">
    <cfRule type="cellIs" dxfId="3343" priority="4143" operator="lessThan">
      <formula>0.7</formula>
    </cfRule>
    <cfRule type="cellIs" dxfId="3342" priority="4144" operator="between">
      <formula>0.7</formula>
      <formula>0.8</formula>
    </cfRule>
  </conditionalFormatting>
  <conditionalFormatting sqref="G1285:G1302">
    <cfRule type="cellIs" dxfId="3341" priority="4141" operator="lessThan">
      <formula>0.7</formula>
    </cfRule>
    <cfRule type="cellIs" dxfId="3340" priority="4142" operator="between">
      <formula>0.7</formula>
      <formula>0.8</formula>
    </cfRule>
  </conditionalFormatting>
  <conditionalFormatting sqref="Q1285:Q1302">
    <cfRule type="cellIs" dxfId="3339" priority="4139" operator="lessThan">
      <formula>0.7</formula>
    </cfRule>
    <cfRule type="cellIs" dxfId="3338" priority="4140" operator="between">
      <formula>0.7</formula>
      <formula>0.8</formula>
    </cfRule>
  </conditionalFormatting>
  <conditionalFormatting sqref="R1285:R1302">
    <cfRule type="cellIs" dxfId="3337" priority="4137" operator="lessThan">
      <formula>0.7</formula>
    </cfRule>
    <cfRule type="cellIs" dxfId="3336" priority="4138" operator="between">
      <formula>0.7</formula>
      <formula>0.8</formula>
    </cfRule>
  </conditionalFormatting>
  <conditionalFormatting sqref="Q1170:Q1187">
    <cfRule type="cellIs" dxfId="3335" priority="4135" operator="lessThan">
      <formula>0.7</formula>
    </cfRule>
    <cfRule type="cellIs" dxfId="3334" priority="4136" operator="between">
      <formula>0.7</formula>
      <formula>0.8</formula>
    </cfRule>
  </conditionalFormatting>
  <conditionalFormatting sqref="R1170:R1187">
    <cfRule type="cellIs" dxfId="3333" priority="4133" operator="lessThan">
      <formula>0.7</formula>
    </cfRule>
    <cfRule type="cellIs" dxfId="3332" priority="4134" operator="between">
      <formula>0.7</formula>
      <formula>0.8</formula>
    </cfRule>
  </conditionalFormatting>
  <conditionalFormatting sqref="F1148:F1165">
    <cfRule type="cellIs" dxfId="3331" priority="4131" operator="lessThan">
      <formula>0.7</formula>
    </cfRule>
    <cfRule type="cellIs" dxfId="3330" priority="4132" operator="between">
      <formula>0.7</formula>
      <formula>0.8</formula>
    </cfRule>
  </conditionalFormatting>
  <conditionalFormatting sqref="G1148:G1165">
    <cfRule type="cellIs" dxfId="3329" priority="4129" operator="lessThan">
      <formula>0.7</formula>
    </cfRule>
    <cfRule type="cellIs" dxfId="3328" priority="4130" operator="between">
      <formula>0.7</formula>
      <formula>0.8</formula>
    </cfRule>
  </conditionalFormatting>
  <conditionalFormatting sqref="Q1148:Q1165">
    <cfRule type="cellIs" dxfId="3327" priority="4127" operator="lessThan">
      <formula>0.7</formula>
    </cfRule>
    <cfRule type="cellIs" dxfId="3326" priority="4128" operator="between">
      <formula>0.7</formula>
      <formula>0.8</formula>
    </cfRule>
  </conditionalFormatting>
  <conditionalFormatting sqref="R1148:R1165">
    <cfRule type="cellIs" dxfId="3325" priority="4125" operator="lessThan">
      <formula>0.7</formula>
    </cfRule>
    <cfRule type="cellIs" dxfId="3324" priority="4126" operator="between">
      <formula>0.7</formula>
      <formula>0.8</formula>
    </cfRule>
  </conditionalFormatting>
  <conditionalFormatting sqref="F1261:F1278">
    <cfRule type="cellIs" dxfId="3323" priority="4123" operator="lessThan">
      <formula>0.7</formula>
    </cfRule>
    <cfRule type="cellIs" dxfId="3322" priority="4124" operator="between">
      <formula>0.7</formula>
      <formula>0.8</formula>
    </cfRule>
  </conditionalFormatting>
  <conditionalFormatting sqref="G1261:G1278">
    <cfRule type="cellIs" dxfId="3321" priority="4121" operator="lessThan">
      <formula>0.7</formula>
    </cfRule>
    <cfRule type="cellIs" dxfId="3320" priority="4122" operator="between">
      <formula>0.7</formula>
      <formula>0.8</formula>
    </cfRule>
  </conditionalFormatting>
  <conditionalFormatting sqref="Q1238:Q1255">
    <cfRule type="cellIs" dxfId="3319" priority="4111" operator="lessThan">
      <formula>0.7</formula>
    </cfRule>
    <cfRule type="cellIs" dxfId="3318" priority="4112" operator="between">
      <formula>0.7</formula>
      <formula>0.8</formula>
    </cfRule>
  </conditionalFormatting>
  <conditionalFormatting sqref="R1238:R1255">
    <cfRule type="cellIs" dxfId="3317" priority="4109" operator="lessThan">
      <formula>0.7</formula>
    </cfRule>
    <cfRule type="cellIs" dxfId="3316" priority="4110" operator="between">
      <formula>0.7</formula>
      <formula>0.8</formula>
    </cfRule>
  </conditionalFormatting>
  <conditionalFormatting sqref="Q1261:Q1278">
    <cfRule type="cellIs" dxfId="3315" priority="4119" operator="lessThan">
      <formula>0.7</formula>
    </cfRule>
    <cfRule type="cellIs" dxfId="3314" priority="4120" operator="between">
      <formula>0.7</formula>
      <formula>0.8</formula>
    </cfRule>
  </conditionalFormatting>
  <conditionalFormatting sqref="R1261:R1278">
    <cfRule type="cellIs" dxfId="3313" priority="4117" operator="lessThan">
      <formula>0.7</formula>
    </cfRule>
    <cfRule type="cellIs" dxfId="3312" priority="4118" operator="between">
      <formula>0.7</formula>
      <formula>0.8</formula>
    </cfRule>
  </conditionalFormatting>
  <conditionalFormatting sqref="F1238:F1255">
    <cfRule type="cellIs" dxfId="3311" priority="4115" operator="lessThan">
      <formula>0.7</formula>
    </cfRule>
    <cfRule type="cellIs" dxfId="3310" priority="4116" operator="between">
      <formula>0.7</formula>
      <formula>0.8</formula>
    </cfRule>
  </conditionalFormatting>
  <conditionalFormatting sqref="G1238:G1255">
    <cfRule type="cellIs" dxfId="3309" priority="4113" operator="lessThan">
      <formula>0.7</formula>
    </cfRule>
    <cfRule type="cellIs" dxfId="3308" priority="4114" operator="between">
      <formula>0.7</formula>
      <formula>0.8</formula>
    </cfRule>
  </conditionalFormatting>
  <conditionalFormatting sqref="F1216:F1233">
    <cfRule type="cellIs" dxfId="3307" priority="4107" operator="lessThan">
      <formula>0.7</formula>
    </cfRule>
    <cfRule type="cellIs" dxfId="3306" priority="4108" operator="between">
      <formula>0.7</formula>
      <formula>0.8</formula>
    </cfRule>
  </conditionalFormatting>
  <conditionalFormatting sqref="G1216:G1233">
    <cfRule type="cellIs" dxfId="3305" priority="4105" operator="lessThan">
      <formula>0.7</formula>
    </cfRule>
    <cfRule type="cellIs" dxfId="3304" priority="4106" operator="between">
      <formula>0.7</formula>
      <formula>0.8</formula>
    </cfRule>
  </conditionalFormatting>
  <conditionalFormatting sqref="Q1216:Q1233">
    <cfRule type="cellIs" dxfId="3303" priority="4103" operator="lessThan">
      <formula>0.7</formula>
    </cfRule>
    <cfRule type="cellIs" dxfId="3302" priority="4104" operator="between">
      <formula>0.7</formula>
      <formula>0.8</formula>
    </cfRule>
  </conditionalFormatting>
  <conditionalFormatting sqref="R1216:R1233">
    <cfRule type="cellIs" dxfId="3301" priority="4101" operator="lessThan">
      <formula>0.7</formula>
    </cfRule>
    <cfRule type="cellIs" dxfId="3300" priority="4102" operator="between">
      <formula>0.7</formula>
      <formula>0.8</formula>
    </cfRule>
  </conditionalFormatting>
  <conditionalFormatting sqref="F1193:F1210">
    <cfRule type="cellIs" dxfId="3299" priority="4099" operator="lessThan">
      <formula>0.7</formula>
    </cfRule>
    <cfRule type="cellIs" dxfId="3298" priority="4100" operator="between">
      <formula>0.7</formula>
      <formula>0.8</formula>
    </cfRule>
  </conditionalFormatting>
  <conditionalFormatting sqref="G1193:G1210">
    <cfRule type="cellIs" dxfId="3297" priority="4097" operator="lessThan">
      <formula>0.7</formula>
    </cfRule>
    <cfRule type="cellIs" dxfId="3296" priority="4098" operator="between">
      <formula>0.7</formula>
      <formula>0.8</formula>
    </cfRule>
  </conditionalFormatting>
  <conditionalFormatting sqref="Q1284:Q1301">
    <cfRule type="cellIs" dxfId="3295" priority="4091" operator="lessThan">
      <formula>0.7</formula>
    </cfRule>
    <cfRule type="cellIs" dxfId="3294" priority="4092" operator="between">
      <formula>0.7</formula>
      <formula>0.8</formula>
    </cfRule>
  </conditionalFormatting>
  <conditionalFormatting sqref="R1284:R1301">
    <cfRule type="cellIs" dxfId="3293" priority="4089" operator="lessThan">
      <formula>0.7</formula>
    </cfRule>
    <cfRule type="cellIs" dxfId="3292" priority="4090" operator="between">
      <formula>0.7</formula>
      <formula>0.8</formula>
    </cfRule>
  </conditionalFormatting>
  <conditionalFormatting sqref="F1284:F1301">
    <cfRule type="cellIs" dxfId="3291" priority="4095" operator="lessThan">
      <formula>0.7</formula>
    </cfRule>
    <cfRule type="cellIs" dxfId="3290" priority="4096" operator="between">
      <formula>0.7</formula>
      <formula>0.8</formula>
    </cfRule>
  </conditionalFormatting>
  <conditionalFormatting sqref="G1284:G1301">
    <cfRule type="cellIs" dxfId="3289" priority="4093" operator="lessThan">
      <formula>0.7</formula>
    </cfRule>
    <cfRule type="cellIs" dxfId="3288" priority="4094" operator="between">
      <formula>0.7</formula>
      <formula>0.8</formula>
    </cfRule>
  </conditionalFormatting>
  <conditionalFormatting sqref="F1308:F1325">
    <cfRule type="cellIs" dxfId="3287" priority="4087" operator="lessThan">
      <formula>0.7</formula>
    </cfRule>
    <cfRule type="cellIs" dxfId="3286" priority="4088" operator="between">
      <formula>0.7</formula>
      <formula>0.8</formula>
    </cfRule>
  </conditionalFormatting>
  <conditionalFormatting sqref="G1308:G1325">
    <cfRule type="cellIs" dxfId="3285" priority="4085" operator="lessThan">
      <formula>0.7</formula>
    </cfRule>
    <cfRule type="cellIs" dxfId="3284" priority="4086" operator="between">
      <formula>0.7</formula>
      <formula>0.8</formula>
    </cfRule>
  </conditionalFormatting>
  <conditionalFormatting sqref="Q1308:Q1325">
    <cfRule type="cellIs" dxfId="3283" priority="4083" operator="lessThan">
      <formula>0.7</formula>
    </cfRule>
    <cfRule type="cellIs" dxfId="3282" priority="4084" operator="between">
      <formula>0.7</formula>
      <formula>0.8</formula>
    </cfRule>
  </conditionalFormatting>
  <conditionalFormatting sqref="R1308:R1325">
    <cfRule type="cellIs" dxfId="3281" priority="4081" operator="lessThan">
      <formula>0.7</formula>
    </cfRule>
    <cfRule type="cellIs" dxfId="3280" priority="4082" operator="between">
      <formula>0.7</formula>
      <formula>0.8</formula>
    </cfRule>
  </conditionalFormatting>
  <conditionalFormatting sqref="Q1193:Q1210">
    <cfRule type="cellIs" dxfId="3279" priority="4079" operator="lessThan">
      <formula>0.7</formula>
    </cfRule>
    <cfRule type="cellIs" dxfId="3278" priority="4080" operator="between">
      <formula>0.7</formula>
      <formula>0.8</formula>
    </cfRule>
  </conditionalFormatting>
  <conditionalFormatting sqref="R1193:R1210">
    <cfRule type="cellIs" dxfId="3277" priority="4077" operator="lessThan">
      <formula>0.7</formula>
    </cfRule>
    <cfRule type="cellIs" dxfId="3276" priority="4078" operator="between">
      <formula>0.7</formula>
      <formula>0.8</formula>
    </cfRule>
  </conditionalFormatting>
  <conditionalFormatting sqref="F1171:F1188">
    <cfRule type="cellIs" dxfId="3275" priority="4075" operator="lessThan">
      <formula>0.7</formula>
    </cfRule>
    <cfRule type="cellIs" dxfId="3274" priority="4076" operator="between">
      <formula>0.7</formula>
      <formula>0.8</formula>
    </cfRule>
  </conditionalFormatting>
  <conditionalFormatting sqref="G1171:G1188">
    <cfRule type="cellIs" dxfId="3273" priority="4073" operator="lessThan">
      <formula>0.7</formula>
    </cfRule>
    <cfRule type="cellIs" dxfId="3272" priority="4074" operator="between">
      <formula>0.7</formula>
      <formula>0.8</formula>
    </cfRule>
  </conditionalFormatting>
  <conditionalFormatting sqref="Q1171:Q1188">
    <cfRule type="cellIs" dxfId="3271" priority="4071" operator="lessThan">
      <formula>0.7</formula>
    </cfRule>
    <cfRule type="cellIs" dxfId="3270" priority="4072" operator="between">
      <formula>0.7</formula>
      <formula>0.8</formula>
    </cfRule>
  </conditionalFormatting>
  <conditionalFormatting sqref="R1171:R1188">
    <cfRule type="cellIs" dxfId="3269" priority="4069" operator="lessThan">
      <formula>0.7</formula>
    </cfRule>
    <cfRule type="cellIs" dxfId="3268" priority="4070" operator="between">
      <formula>0.7</formula>
      <formula>0.8</formula>
    </cfRule>
  </conditionalFormatting>
  <conditionalFormatting sqref="F1148:F1165">
    <cfRule type="cellIs" dxfId="3267" priority="4067" operator="lessThan">
      <formula>0.7</formula>
    </cfRule>
    <cfRule type="cellIs" dxfId="3266" priority="4068" operator="between">
      <formula>0.7</formula>
      <formula>0.8</formula>
    </cfRule>
  </conditionalFormatting>
  <conditionalFormatting sqref="G1148:G1165">
    <cfRule type="cellIs" dxfId="3265" priority="4065" operator="lessThan">
      <formula>0.7</formula>
    </cfRule>
    <cfRule type="cellIs" dxfId="3264" priority="4066" operator="between">
      <formula>0.7</formula>
      <formula>0.8</formula>
    </cfRule>
  </conditionalFormatting>
  <conditionalFormatting sqref="Q1148:Q1165">
    <cfRule type="cellIs" dxfId="3263" priority="4063" operator="lessThan">
      <formula>0.7</formula>
    </cfRule>
    <cfRule type="cellIs" dxfId="3262" priority="4064" operator="between">
      <formula>0.7</formula>
      <formula>0.8</formula>
    </cfRule>
  </conditionalFormatting>
  <conditionalFormatting sqref="R1148:R1165">
    <cfRule type="cellIs" dxfId="3261" priority="4061" operator="lessThan">
      <formula>0.7</formula>
    </cfRule>
    <cfRule type="cellIs" dxfId="3260" priority="4062" operator="between">
      <formula>0.7</formula>
      <formula>0.8</formula>
    </cfRule>
  </conditionalFormatting>
  <conditionalFormatting sqref="F1331:F1348">
    <cfRule type="cellIs" dxfId="3259" priority="4059" operator="lessThan">
      <formula>0.7</formula>
    </cfRule>
    <cfRule type="cellIs" dxfId="3258" priority="4060" operator="between">
      <formula>0.7</formula>
      <formula>0.8</formula>
    </cfRule>
  </conditionalFormatting>
  <conditionalFormatting sqref="G1331:G1348">
    <cfRule type="cellIs" dxfId="3257" priority="4057" operator="lessThan">
      <formula>0.7</formula>
    </cfRule>
    <cfRule type="cellIs" dxfId="3256" priority="4058" operator="between">
      <formula>0.7</formula>
      <formula>0.8</formula>
    </cfRule>
  </conditionalFormatting>
  <conditionalFormatting sqref="Q1331:Q1348">
    <cfRule type="cellIs" dxfId="3255" priority="4055" operator="lessThan">
      <formula>0.7</formula>
    </cfRule>
    <cfRule type="cellIs" dxfId="3254" priority="4056" operator="between">
      <formula>0.7</formula>
      <formula>0.8</formula>
    </cfRule>
  </conditionalFormatting>
  <conditionalFormatting sqref="R1331:R1348">
    <cfRule type="cellIs" dxfId="3253" priority="4053" operator="lessThan">
      <formula>0.7</formula>
    </cfRule>
    <cfRule type="cellIs" dxfId="3252" priority="4054" operator="between">
      <formula>0.7</formula>
      <formula>0.8</formula>
    </cfRule>
  </conditionalFormatting>
  <conditionalFormatting sqref="Q1331:Q1348">
    <cfRule type="cellIs" dxfId="3251" priority="4051" operator="lessThan">
      <formula>0.7</formula>
    </cfRule>
    <cfRule type="cellIs" dxfId="3250" priority="4052" operator="between">
      <formula>0.7</formula>
      <formula>0.8</formula>
    </cfRule>
  </conditionalFormatting>
  <conditionalFormatting sqref="R1331:R1348">
    <cfRule type="cellIs" dxfId="3249" priority="4049" operator="lessThan">
      <formula>0.7</formula>
    </cfRule>
    <cfRule type="cellIs" dxfId="3248" priority="4050" operator="between">
      <formula>0.7</formula>
      <formula>0.8</formula>
    </cfRule>
  </conditionalFormatting>
  <conditionalFormatting sqref="Q1124:Q1141">
    <cfRule type="cellIs" dxfId="3247" priority="4047" operator="lessThan">
      <formula>0.7</formula>
    </cfRule>
    <cfRule type="cellIs" dxfId="3246" priority="4048" operator="between">
      <formula>0.7</formula>
      <formula>0.8</formula>
    </cfRule>
  </conditionalFormatting>
  <conditionalFormatting sqref="R1124:R1141">
    <cfRule type="cellIs" dxfId="3245" priority="4045" operator="lessThan">
      <formula>0.7</formula>
    </cfRule>
    <cfRule type="cellIs" dxfId="3244" priority="4046" operator="between">
      <formula>0.7</formula>
      <formula>0.8</formula>
    </cfRule>
  </conditionalFormatting>
  <conditionalFormatting sqref="Q1125:Q1142">
    <cfRule type="cellIs" dxfId="3243" priority="4043" operator="lessThan">
      <formula>0.7</formula>
    </cfRule>
    <cfRule type="cellIs" dxfId="3242" priority="4044" operator="between">
      <formula>0.7</formula>
      <formula>0.8</formula>
    </cfRule>
  </conditionalFormatting>
  <conditionalFormatting sqref="R1125:R1142">
    <cfRule type="cellIs" dxfId="3241" priority="4041" operator="lessThan">
      <formula>0.7</formula>
    </cfRule>
    <cfRule type="cellIs" dxfId="3240" priority="4042" operator="between">
      <formula>0.7</formula>
      <formula>0.8</formula>
    </cfRule>
  </conditionalFormatting>
  <conditionalFormatting sqref="F1125:F1142">
    <cfRule type="cellIs" dxfId="3239" priority="4039" operator="lessThan">
      <formula>0.7</formula>
    </cfRule>
    <cfRule type="cellIs" dxfId="3238" priority="4040" operator="between">
      <formula>0.7</formula>
      <formula>0.8</formula>
    </cfRule>
  </conditionalFormatting>
  <conditionalFormatting sqref="G1125:G1142">
    <cfRule type="cellIs" dxfId="3237" priority="4037" operator="lessThan">
      <formula>0.7</formula>
    </cfRule>
    <cfRule type="cellIs" dxfId="3236" priority="4038" operator="between">
      <formula>0.7</formula>
      <formula>0.8</formula>
    </cfRule>
  </conditionalFormatting>
  <conditionalFormatting sqref="F1125:F1142">
    <cfRule type="cellIs" dxfId="3235" priority="4035" operator="lessThan">
      <formula>0.7</formula>
    </cfRule>
    <cfRule type="cellIs" dxfId="3234" priority="4036" operator="between">
      <formula>0.7</formula>
      <formula>0.8</formula>
    </cfRule>
  </conditionalFormatting>
  <conditionalFormatting sqref="G1125:G1142">
    <cfRule type="cellIs" dxfId="3233" priority="4033" operator="lessThan">
      <formula>0.7</formula>
    </cfRule>
    <cfRule type="cellIs" dxfId="3232" priority="4034" operator="between">
      <formula>0.7</formula>
      <formula>0.8</formula>
    </cfRule>
  </conditionalFormatting>
  <conditionalFormatting sqref="F1354:F1371">
    <cfRule type="cellIs" dxfId="3231" priority="4027" operator="lessThan">
      <formula>0.7</formula>
    </cfRule>
    <cfRule type="cellIs" dxfId="3230" priority="4028" operator="between">
      <formula>0.7</formula>
      <formula>0.8</formula>
    </cfRule>
  </conditionalFormatting>
  <conditionalFormatting sqref="G1354:G1371">
    <cfRule type="cellIs" dxfId="3229" priority="4025" operator="lessThan">
      <formula>0.7</formula>
    </cfRule>
    <cfRule type="cellIs" dxfId="3228" priority="4026" operator="between">
      <formula>0.7</formula>
      <formula>0.8</formula>
    </cfRule>
  </conditionalFormatting>
  <conditionalFormatting sqref="F1354:F1371">
    <cfRule type="cellIs" dxfId="3227" priority="4031" operator="lessThan">
      <formula>0.7</formula>
    </cfRule>
    <cfRule type="cellIs" dxfId="3226" priority="4032" operator="between">
      <formula>0.7</formula>
      <formula>0.8</formula>
    </cfRule>
  </conditionalFormatting>
  <conditionalFormatting sqref="G1354:G1371">
    <cfRule type="cellIs" dxfId="3225" priority="4029" operator="lessThan">
      <formula>0.7</formula>
    </cfRule>
    <cfRule type="cellIs" dxfId="3224" priority="4030" operator="between">
      <formula>0.7</formula>
      <formula>0.8</formula>
    </cfRule>
  </conditionalFormatting>
  <conditionalFormatting sqref="Q1354:Q1371">
    <cfRule type="cellIs" dxfId="3223" priority="4023" operator="lessThan">
      <formula>0.7</formula>
    </cfRule>
    <cfRule type="cellIs" dxfId="3222" priority="4024" operator="between">
      <formula>0.7</formula>
      <formula>0.8</formula>
    </cfRule>
  </conditionalFormatting>
  <conditionalFormatting sqref="R1354:R1371">
    <cfRule type="cellIs" dxfId="3221" priority="4021" operator="lessThan">
      <formula>0.7</formula>
    </cfRule>
    <cfRule type="cellIs" dxfId="3220" priority="4022" operator="between">
      <formula>0.7</formula>
      <formula>0.8</formula>
    </cfRule>
  </conditionalFormatting>
  <conditionalFormatting sqref="Q1354:Q1371">
    <cfRule type="cellIs" dxfId="3219" priority="4019" operator="lessThan">
      <formula>0.7</formula>
    </cfRule>
    <cfRule type="cellIs" dxfId="3218" priority="4020" operator="between">
      <formula>0.7</formula>
      <formula>0.8</formula>
    </cfRule>
  </conditionalFormatting>
  <conditionalFormatting sqref="R1354:R1371">
    <cfRule type="cellIs" dxfId="3217" priority="4017" operator="lessThan">
      <formula>0.7</formula>
    </cfRule>
    <cfRule type="cellIs" dxfId="3216" priority="4018" operator="between">
      <formula>0.7</formula>
      <formula>0.8</formula>
    </cfRule>
  </conditionalFormatting>
  <conditionalFormatting sqref="Q1354:Q1371">
    <cfRule type="cellIs" dxfId="3215" priority="4015" operator="lessThan">
      <formula>0.7</formula>
    </cfRule>
    <cfRule type="cellIs" dxfId="3214" priority="4016" operator="between">
      <formula>0.7</formula>
      <formula>0.8</formula>
    </cfRule>
  </conditionalFormatting>
  <conditionalFormatting sqref="R1354:R1371">
    <cfRule type="cellIs" dxfId="3213" priority="4013" operator="lessThan">
      <formula>0.7</formula>
    </cfRule>
    <cfRule type="cellIs" dxfId="3212" priority="4014" operator="between">
      <formula>0.7</formula>
      <formula>0.8</formula>
    </cfRule>
  </conditionalFormatting>
  <conditionalFormatting sqref="Q1354:Q1371">
    <cfRule type="cellIs" dxfId="3211" priority="4011" operator="lessThan">
      <formula>0.7</formula>
    </cfRule>
    <cfRule type="cellIs" dxfId="3210" priority="4012" operator="between">
      <formula>0.7</formula>
      <formula>0.8</formula>
    </cfRule>
  </conditionalFormatting>
  <conditionalFormatting sqref="R1354:R1371">
    <cfRule type="cellIs" dxfId="3209" priority="4009" operator="lessThan">
      <formula>0.7</formula>
    </cfRule>
    <cfRule type="cellIs" dxfId="3208" priority="4010" operator="between">
      <formula>0.7</formula>
      <formula>0.8</formula>
    </cfRule>
  </conditionalFormatting>
  <conditionalFormatting sqref="Q1101:Q1118">
    <cfRule type="cellIs" dxfId="3207" priority="4007" operator="lessThan">
      <formula>0.7</formula>
    </cfRule>
    <cfRule type="cellIs" dxfId="3206" priority="4008" operator="between">
      <formula>0.7</formula>
      <formula>0.8</formula>
    </cfRule>
  </conditionalFormatting>
  <conditionalFormatting sqref="R1101:R1118">
    <cfRule type="cellIs" dxfId="3205" priority="4005" operator="lessThan">
      <formula>0.7</formula>
    </cfRule>
    <cfRule type="cellIs" dxfId="3204" priority="4006" operator="between">
      <formula>0.7</formula>
      <formula>0.8</formula>
    </cfRule>
  </conditionalFormatting>
  <conditionalFormatting sqref="Q1102:Q1119">
    <cfRule type="cellIs" dxfId="3203" priority="4003" operator="lessThan">
      <formula>0.7</formula>
    </cfRule>
    <cfRule type="cellIs" dxfId="3202" priority="4004" operator="between">
      <formula>0.7</formula>
      <formula>0.8</formula>
    </cfRule>
  </conditionalFormatting>
  <conditionalFormatting sqref="R1102:R1119">
    <cfRule type="cellIs" dxfId="3201" priority="4001" operator="lessThan">
      <formula>0.7</formula>
    </cfRule>
    <cfRule type="cellIs" dxfId="3200" priority="4002" operator="between">
      <formula>0.7</formula>
      <formula>0.8</formula>
    </cfRule>
  </conditionalFormatting>
  <conditionalFormatting sqref="Q1102:Q1119">
    <cfRule type="cellIs" dxfId="3199" priority="3999" operator="lessThan">
      <formula>0.7</formula>
    </cfRule>
    <cfRule type="cellIs" dxfId="3198" priority="4000" operator="between">
      <formula>0.7</formula>
      <formula>0.8</formula>
    </cfRule>
  </conditionalFormatting>
  <conditionalFormatting sqref="R1102:R1119">
    <cfRule type="cellIs" dxfId="3197" priority="3997" operator="lessThan">
      <formula>0.7</formula>
    </cfRule>
    <cfRule type="cellIs" dxfId="3196" priority="3998" operator="between">
      <formula>0.7</formula>
      <formula>0.8</formula>
    </cfRule>
  </conditionalFormatting>
  <conditionalFormatting sqref="Q1102:Q1119">
    <cfRule type="cellIs" dxfId="3195" priority="3995" operator="lessThan">
      <formula>0.7</formula>
    </cfRule>
    <cfRule type="cellIs" dxfId="3194" priority="3996" operator="between">
      <formula>0.7</formula>
      <formula>0.8</formula>
    </cfRule>
  </conditionalFormatting>
  <conditionalFormatting sqref="R1102:R1119">
    <cfRule type="cellIs" dxfId="3193" priority="3993" operator="lessThan">
      <formula>0.7</formula>
    </cfRule>
    <cfRule type="cellIs" dxfId="3192" priority="3994" operator="between">
      <formula>0.7</formula>
      <formula>0.8</formula>
    </cfRule>
  </conditionalFormatting>
  <conditionalFormatting sqref="F1078:F1095">
    <cfRule type="cellIs" dxfId="3191" priority="3987" operator="lessThan">
      <formula>0.7</formula>
    </cfRule>
    <cfRule type="cellIs" dxfId="3190" priority="3988" operator="between">
      <formula>0.7</formula>
      <formula>0.8</formula>
    </cfRule>
  </conditionalFormatting>
  <conditionalFormatting sqref="G1075:G1095">
    <cfRule type="cellIs" dxfId="3189" priority="3985" operator="lessThan">
      <formula>0.7</formula>
    </cfRule>
    <cfRule type="cellIs" dxfId="3188" priority="3986" operator="between">
      <formula>0.7</formula>
      <formula>0.8</formula>
    </cfRule>
  </conditionalFormatting>
  <conditionalFormatting sqref="F1075:F1095">
    <cfRule type="cellIs" dxfId="3187" priority="3991" operator="lessThan">
      <formula>0.7</formula>
    </cfRule>
    <cfRule type="cellIs" dxfId="3186" priority="3992" operator="between">
      <formula>0.7</formula>
      <formula>0.8</formula>
    </cfRule>
  </conditionalFormatting>
  <conditionalFormatting sqref="G1075:G1095">
    <cfRule type="cellIs" dxfId="3185" priority="3989" operator="lessThan">
      <formula>0.7</formula>
    </cfRule>
    <cfRule type="cellIs" dxfId="3184" priority="3990" operator="between">
      <formula>0.7</formula>
      <formula>0.8</formula>
    </cfRule>
  </conditionalFormatting>
  <conditionalFormatting sqref="Q1078:Q1095">
    <cfRule type="cellIs" dxfId="3183" priority="3979" operator="lessThan">
      <formula>0.7</formula>
    </cfRule>
    <cfRule type="cellIs" dxfId="3182" priority="3980" operator="between">
      <formula>0.7</formula>
      <formula>0.8</formula>
    </cfRule>
  </conditionalFormatting>
  <conditionalFormatting sqref="R1075:R1095">
    <cfRule type="cellIs" dxfId="3181" priority="3977" operator="lessThan">
      <formula>0.7</formula>
    </cfRule>
    <cfRule type="cellIs" dxfId="3180" priority="3978" operator="between">
      <formula>0.7</formula>
      <formula>0.8</formula>
    </cfRule>
  </conditionalFormatting>
  <conditionalFormatting sqref="Q1075:Q1095">
    <cfRule type="cellIs" dxfId="3179" priority="3983" operator="lessThan">
      <formula>0.7</formula>
    </cfRule>
    <cfRule type="cellIs" dxfId="3178" priority="3984" operator="between">
      <formula>0.7</formula>
      <formula>0.8</formula>
    </cfRule>
  </conditionalFormatting>
  <conditionalFormatting sqref="R1075:R1095">
    <cfRule type="cellIs" dxfId="3177" priority="3981" operator="lessThan">
      <formula>0.7</formula>
    </cfRule>
    <cfRule type="cellIs" dxfId="3176" priority="3982" operator="between">
      <formula>0.7</formula>
      <formula>0.8</formula>
    </cfRule>
  </conditionalFormatting>
  <conditionalFormatting sqref="G1053:G1073">
    <cfRule type="cellIs" dxfId="3175" priority="3969" operator="lessThan">
      <formula>0.7</formula>
    </cfRule>
    <cfRule type="cellIs" dxfId="3174" priority="3970" operator="between">
      <formula>0.7</formula>
      <formula>0.8</formula>
    </cfRule>
  </conditionalFormatting>
  <conditionalFormatting sqref="F1056:F1073">
    <cfRule type="cellIs" dxfId="3173" priority="3971" operator="lessThan">
      <formula>0.7</formula>
    </cfRule>
    <cfRule type="cellIs" dxfId="3172" priority="3972" operator="between">
      <formula>0.7</formula>
      <formula>0.8</formula>
    </cfRule>
  </conditionalFormatting>
  <conditionalFormatting sqref="R1053:R1073">
    <cfRule type="cellIs" dxfId="3171" priority="3961" operator="lessThan">
      <formula>0.7</formula>
    </cfRule>
    <cfRule type="cellIs" dxfId="3170" priority="3962" operator="between">
      <formula>0.7</formula>
      <formula>0.8</formula>
    </cfRule>
  </conditionalFormatting>
  <conditionalFormatting sqref="F1053:F1073">
    <cfRule type="cellIs" dxfId="3169" priority="3975" operator="lessThan">
      <formula>0.7</formula>
    </cfRule>
    <cfRule type="cellIs" dxfId="3168" priority="3976" operator="between">
      <formula>0.7</formula>
      <formula>0.8</formula>
    </cfRule>
  </conditionalFormatting>
  <conditionalFormatting sqref="G1053:G1073">
    <cfRule type="cellIs" dxfId="3167" priority="3973" operator="lessThan">
      <formula>0.7</formula>
    </cfRule>
    <cfRule type="cellIs" dxfId="3166" priority="3974" operator="between">
      <formula>0.7</formula>
      <formula>0.8</formula>
    </cfRule>
  </conditionalFormatting>
  <conditionalFormatting sqref="Q1056:Q1073">
    <cfRule type="cellIs" dxfId="3165" priority="3963" operator="lessThan">
      <formula>0.7</formula>
    </cfRule>
    <cfRule type="cellIs" dxfId="3164" priority="3964" operator="between">
      <formula>0.7</formula>
      <formula>0.8</formula>
    </cfRule>
  </conditionalFormatting>
  <conditionalFormatting sqref="Q1053:Q1073">
    <cfRule type="cellIs" dxfId="3163" priority="3967" operator="lessThan">
      <formula>0.7</formula>
    </cfRule>
    <cfRule type="cellIs" dxfId="3162" priority="3968" operator="between">
      <formula>0.7</formula>
      <formula>0.8</formula>
    </cfRule>
  </conditionalFormatting>
  <conditionalFormatting sqref="R1053:R1073">
    <cfRule type="cellIs" dxfId="3161" priority="3965" operator="lessThan">
      <formula>0.7</formula>
    </cfRule>
    <cfRule type="cellIs" dxfId="3160" priority="3966" operator="between">
      <formula>0.7</formula>
      <formula>0.8</formula>
    </cfRule>
  </conditionalFormatting>
  <conditionalFormatting sqref="G1031:G1051">
    <cfRule type="cellIs" dxfId="3159" priority="3953" operator="lessThan">
      <formula>0.7</formula>
    </cfRule>
    <cfRule type="cellIs" dxfId="3158" priority="3954" operator="between">
      <formula>0.7</formula>
      <formula>0.8</formula>
    </cfRule>
  </conditionalFormatting>
  <conditionalFormatting sqref="F1034:F1051">
    <cfRule type="cellIs" dxfId="3157" priority="3955" operator="lessThan">
      <formula>0.7</formula>
    </cfRule>
    <cfRule type="cellIs" dxfId="3156" priority="3956" operator="between">
      <formula>0.7</formula>
      <formula>0.8</formula>
    </cfRule>
  </conditionalFormatting>
  <conditionalFormatting sqref="F1031:F1051">
    <cfRule type="cellIs" dxfId="3155" priority="3959" operator="lessThan">
      <formula>0.7</formula>
    </cfRule>
    <cfRule type="cellIs" dxfId="3154" priority="3960" operator="between">
      <formula>0.7</formula>
      <formula>0.8</formula>
    </cfRule>
  </conditionalFormatting>
  <conditionalFormatting sqref="G1031:G1051">
    <cfRule type="cellIs" dxfId="3153" priority="3957" operator="lessThan">
      <formula>0.7</formula>
    </cfRule>
    <cfRule type="cellIs" dxfId="3152" priority="3958" operator="between">
      <formula>0.7</formula>
      <formula>0.8</formula>
    </cfRule>
  </conditionalFormatting>
  <conditionalFormatting sqref="R1031:R1051">
    <cfRule type="cellIs" dxfId="3151" priority="3945" operator="lessThan">
      <formula>0.7</formula>
    </cfRule>
    <cfRule type="cellIs" dxfId="3150" priority="3946" operator="between">
      <formula>0.7</formula>
      <formula>0.8</formula>
    </cfRule>
  </conditionalFormatting>
  <conditionalFormatting sqref="Q1034:Q1051">
    <cfRule type="cellIs" dxfId="3149" priority="3947" operator="lessThan">
      <formula>0.7</formula>
    </cfRule>
    <cfRule type="cellIs" dxfId="3148" priority="3948" operator="between">
      <formula>0.7</formula>
      <formula>0.8</formula>
    </cfRule>
  </conditionalFormatting>
  <conditionalFormatting sqref="Q1031:Q1051">
    <cfRule type="cellIs" dxfId="3147" priority="3951" operator="lessThan">
      <formula>0.7</formula>
    </cfRule>
    <cfRule type="cellIs" dxfId="3146" priority="3952" operator="between">
      <formula>0.7</formula>
      <formula>0.8</formula>
    </cfRule>
  </conditionalFormatting>
  <conditionalFormatting sqref="R1031:R1051">
    <cfRule type="cellIs" dxfId="3145" priority="3949" operator="lessThan">
      <formula>0.7</formula>
    </cfRule>
    <cfRule type="cellIs" dxfId="3144" priority="3950" operator="between">
      <formula>0.7</formula>
      <formula>0.8</formula>
    </cfRule>
  </conditionalFormatting>
  <conditionalFormatting sqref="G1008:G1028">
    <cfRule type="cellIs" dxfId="3143" priority="3937" operator="lessThan">
      <formula>0.7</formula>
    </cfRule>
    <cfRule type="cellIs" dxfId="3142" priority="3938" operator="between">
      <formula>0.7</formula>
      <formula>0.8</formula>
    </cfRule>
  </conditionalFormatting>
  <conditionalFormatting sqref="F1011:F1028">
    <cfRule type="cellIs" dxfId="3141" priority="3939" operator="lessThan">
      <formula>0.7</formula>
    </cfRule>
    <cfRule type="cellIs" dxfId="3140" priority="3940" operator="between">
      <formula>0.7</formula>
      <formula>0.8</formula>
    </cfRule>
  </conditionalFormatting>
  <conditionalFormatting sqref="F1008:F1028">
    <cfRule type="cellIs" dxfId="3139" priority="3943" operator="lessThan">
      <formula>0.7</formula>
    </cfRule>
    <cfRule type="cellIs" dxfId="3138" priority="3944" operator="between">
      <formula>0.7</formula>
      <formula>0.8</formula>
    </cfRule>
  </conditionalFormatting>
  <conditionalFormatting sqref="G1008:G1028">
    <cfRule type="cellIs" dxfId="3137" priority="3941" operator="lessThan">
      <formula>0.7</formula>
    </cfRule>
    <cfRule type="cellIs" dxfId="3136" priority="3942" operator="between">
      <formula>0.7</formula>
      <formula>0.8</formula>
    </cfRule>
  </conditionalFormatting>
  <conditionalFormatting sqref="R1008:R1028">
    <cfRule type="cellIs" dxfId="3135" priority="3929" operator="lessThan">
      <formula>0.7</formula>
    </cfRule>
    <cfRule type="cellIs" dxfId="3134" priority="3930" operator="between">
      <formula>0.7</formula>
      <formula>0.8</formula>
    </cfRule>
  </conditionalFormatting>
  <conditionalFormatting sqref="Q1011:Q1028">
    <cfRule type="cellIs" dxfId="3133" priority="3931" operator="lessThan">
      <formula>0.7</formula>
    </cfRule>
    <cfRule type="cellIs" dxfId="3132" priority="3932" operator="between">
      <formula>0.7</formula>
      <formula>0.8</formula>
    </cfRule>
  </conditionalFormatting>
  <conditionalFormatting sqref="Q1008:Q1028">
    <cfRule type="cellIs" dxfId="3131" priority="3935" operator="lessThan">
      <formula>0.7</formula>
    </cfRule>
    <cfRule type="cellIs" dxfId="3130" priority="3936" operator="between">
      <formula>0.7</formula>
      <formula>0.8</formula>
    </cfRule>
  </conditionalFormatting>
  <conditionalFormatting sqref="R1008:R1028">
    <cfRule type="cellIs" dxfId="3129" priority="3933" operator="lessThan">
      <formula>0.7</formula>
    </cfRule>
    <cfRule type="cellIs" dxfId="3128" priority="3934" operator="between">
      <formula>0.7</formula>
      <formula>0.8</formula>
    </cfRule>
  </conditionalFormatting>
  <conditionalFormatting sqref="Q1377:Q1394">
    <cfRule type="cellIs" dxfId="3127" priority="3927" operator="lessThan">
      <formula>0.7</formula>
    </cfRule>
    <cfRule type="cellIs" dxfId="3126" priority="3928" operator="between">
      <formula>0.7</formula>
      <formula>0.8</formula>
    </cfRule>
  </conditionalFormatting>
  <conditionalFormatting sqref="R1377:R1394">
    <cfRule type="cellIs" dxfId="3125" priority="3925" operator="lessThan">
      <formula>0.7</formula>
    </cfRule>
    <cfRule type="cellIs" dxfId="3124" priority="3926" operator="between">
      <formula>0.7</formula>
      <formula>0.8</formula>
    </cfRule>
  </conditionalFormatting>
  <conditionalFormatting sqref="Q1377:Q1394">
    <cfRule type="cellIs" dxfId="3123" priority="3923" operator="lessThan">
      <formula>0.7</formula>
    </cfRule>
    <cfRule type="cellIs" dxfId="3122" priority="3924" operator="between">
      <formula>0.7</formula>
      <formula>0.8</formula>
    </cfRule>
  </conditionalFormatting>
  <conditionalFormatting sqref="R1377:R1394">
    <cfRule type="cellIs" dxfId="3121" priority="3921" operator="lessThan">
      <formula>0.7</formula>
    </cfRule>
    <cfRule type="cellIs" dxfId="3120" priority="3922" operator="between">
      <formula>0.7</formula>
      <formula>0.8</formula>
    </cfRule>
  </conditionalFormatting>
  <conditionalFormatting sqref="Q1377:Q1394">
    <cfRule type="cellIs" dxfId="3119" priority="3919" operator="lessThan">
      <formula>0.7</formula>
    </cfRule>
    <cfRule type="cellIs" dxfId="3118" priority="3920" operator="between">
      <formula>0.7</formula>
      <formula>0.8</formula>
    </cfRule>
  </conditionalFormatting>
  <conditionalFormatting sqref="R1377:R1394">
    <cfRule type="cellIs" dxfId="3117" priority="3917" operator="lessThan">
      <formula>0.7</formula>
    </cfRule>
    <cfRule type="cellIs" dxfId="3116" priority="3918" operator="between">
      <formula>0.7</formula>
      <formula>0.8</formula>
    </cfRule>
  </conditionalFormatting>
  <conditionalFormatting sqref="Q1377:Q1394">
    <cfRule type="cellIs" dxfId="3115" priority="3915" operator="lessThan">
      <formula>0.7</formula>
    </cfRule>
    <cfRule type="cellIs" dxfId="3114" priority="3916" operator="between">
      <formula>0.7</formula>
      <formula>0.8</formula>
    </cfRule>
  </conditionalFormatting>
  <conditionalFormatting sqref="R1377:R1394">
    <cfRule type="cellIs" dxfId="3113" priority="3913" operator="lessThan">
      <formula>0.7</formula>
    </cfRule>
    <cfRule type="cellIs" dxfId="3112" priority="3914" operator="between">
      <formula>0.7</formula>
      <formula>0.8</formula>
    </cfRule>
  </conditionalFormatting>
  <conditionalFormatting sqref="G1374:G1394">
    <cfRule type="cellIs" dxfId="3111" priority="3905" operator="lessThan">
      <formula>0.7</formula>
    </cfRule>
    <cfRule type="cellIs" dxfId="3110" priority="3906" operator="between">
      <formula>0.7</formula>
      <formula>0.8</formula>
    </cfRule>
  </conditionalFormatting>
  <conditionalFormatting sqref="F1377:F1394">
    <cfRule type="cellIs" dxfId="3109" priority="3907" operator="lessThan">
      <formula>0.7</formula>
    </cfRule>
    <cfRule type="cellIs" dxfId="3108" priority="3908" operator="between">
      <formula>0.7</formula>
      <formula>0.8</formula>
    </cfRule>
  </conditionalFormatting>
  <conditionalFormatting sqref="F1374:F1394">
    <cfRule type="cellIs" dxfId="3107" priority="3911" operator="lessThan">
      <formula>0.7</formula>
    </cfRule>
    <cfRule type="cellIs" dxfId="3106" priority="3912" operator="between">
      <formula>0.7</formula>
      <formula>0.8</formula>
    </cfRule>
  </conditionalFormatting>
  <conditionalFormatting sqref="G1374:G1394">
    <cfRule type="cellIs" dxfId="3105" priority="3909" operator="lessThan">
      <formula>0.7</formula>
    </cfRule>
    <cfRule type="cellIs" dxfId="3104" priority="3910" operator="between">
      <formula>0.7</formula>
      <formula>0.8</formula>
    </cfRule>
  </conditionalFormatting>
  <conditionalFormatting sqref="G989:G1006">
    <cfRule type="cellIs" dxfId="3103" priority="3901" operator="lessThan">
      <formula>0.7</formula>
    </cfRule>
    <cfRule type="cellIs" dxfId="3102" priority="3902" operator="between">
      <formula>0.7</formula>
      <formula>0.8</formula>
    </cfRule>
  </conditionalFormatting>
  <conditionalFormatting sqref="G989:G1006">
    <cfRule type="cellIs" dxfId="3101" priority="3903" operator="lessThan">
      <formula>0.7</formula>
    </cfRule>
    <cfRule type="cellIs" dxfId="3100" priority="3904" operator="between">
      <formula>0.7</formula>
      <formula>0.8</formula>
    </cfRule>
  </conditionalFormatting>
  <conditionalFormatting sqref="F1400:F1417">
    <cfRule type="cellIs" dxfId="3099" priority="3895" operator="lessThan">
      <formula>0.7</formula>
    </cfRule>
    <cfRule type="cellIs" dxfId="3098" priority="3896" operator="between">
      <formula>0.7</formula>
      <formula>0.8</formula>
    </cfRule>
  </conditionalFormatting>
  <conditionalFormatting sqref="G1400:G1417">
    <cfRule type="cellIs" dxfId="3097" priority="3893" operator="lessThan">
      <formula>0.7</formula>
    </cfRule>
    <cfRule type="cellIs" dxfId="3096" priority="3894" operator="between">
      <formula>0.7</formula>
      <formula>0.8</formula>
    </cfRule>
  </conditionalFormatting>
  <conditionalFormatting sqref="F1400:F1417">
    <cfRule type="cellIs" dxfId="3095" priority="3899" operator="lessThan">
      <formula>0.7</formula>
    </cfRule>
    <cfRule type="cellIs" dxfId="3094" priority="3900" operator="between">
      <formula>0.7</formula>
      <formula>0.8</formula>
    </cfRule>
  </conditionalFormatting>
  <conditionalFormatting sqref="G1400:G1417">
    <cfRule type="cellIs" dxfId="3093" priority="3897" operator="lessThan">
      <formula>0.7</formula>
    </cfRule>
    <cfRule type="cellIs" dxfId="3092" priority="3898" operator="between">
      <formula>0.7</formula>
      <formula>0.8</formula>
    </cfRule>
  </conditionalFormatting>
  <conditionalFormatting sqref="Q1400:Q1417">
    <cfRule type="cellIs" dxfId="3091" priority="3887" operator="lessThan">
      <formula>0.7</formula>
    </cfRule>
    <cfRule type="cellIs" dxfId="3090" priority="3888" operator="between">
      <formula>0.7</formula>
      <formula>0.8</formula>
    </cfRule>
  </conditionalFormatting>
  <conditionalFormatting sqref="R1400:R1417">
    <cfRule type="cellIs" dxfId="3089" priority="3885" operator="lessThan">
      <formula>0.7</formula>
    </cfRule>
    <cfRule type="cellIs" dxfId="3088" priority="3886" operator="between">
      <formula>0.7</formula>
      <formula>0.8</formula>
    </cfRule>
  </conditionalFormatting>
  <conditionalFormatting sqref="Q1400:Q1417">
    <cfRule type="cellIs" dxfId="3087" priority="3891" operator="lessThan">
      <formula>0.7</formula>
    </cfRule>
    <cfRule type="cellIs" dxfId="3086" priority="3892" operator="between">
      <formula>0.7</formula>
      <formula>0.8</formula>
    </cfRule>
  </conditionalFormatting>
  <conditionalFormatting sqref="R1400:R1417">
    <cfRule type="cellIs" dxfId="3085" priority="3889" operator="lessThan">
      <formula>0.7</formula>
    </cfRule>
    <cfRule type="cellIs" dxfId="3084" priority="3890" operator="between">
      <formula>0.7</formula>
      <formula>0.8</formula>
    </cfRule>
  </conditionalFormatting>
  <conditionalFormatting sqref="Q989:Q1006">
    <cfRule type="cellIs" dxfId="3083" priority="3879" operator="lessThan">
      <formula>0.7</formula>
    </cfRule>
    <cfRule type="cellIs" dxfId="3082" priority="3880" operator="between">
      <formula>0.7</formula>
      <formula>0.8</formula>
    </cfRule>
  </conditionalFormatting>
  <conditionalFormatting sqref="R989:R1006">
    <cfRule type="cellIs" dxfId="3081" priority="3877" operator="lessThan">
      <formula>0.7</formula>
    </cfRule>
    <cfRule type="cellIs" dxfId="3080" priority="3878" operator="between">
      <formula>0.7</formula>
      <formula>0.8</formula>
    </cfRule>
  </conditionalFormatting>
  <conditionalFormatting sqref="Q989:Q1006">
    <cfRule type="cellIs" dxfId="3079" priority="3883" operator="lessThan">
      <formula>0.7</formula>
    </cfRule>
    <cfRule type="cellIs" dxfId="3078" priority="3884" operator="between">
      <formula>0.7</formula>
      <formula>0.8</formula>
    </cfRule>
  </conditionalFormatting>
  <conditionalFormatting sqref="R989:R1006">
    <cfRule type="cellIs" dxfId="3077" priority="3881" operator="lessThan">
      <formula>0.7</formula>
    </cfRule>
    <cfRule type="cellIs" dxfId="3076" priority="3882" operator="between">
      <formula>0.7</formula>
      <formula>0.8</formula>
    </cfRule>
  </conditionalFormatting>
  <conditionalFormatting sqref="F989:F1006">
    <cfRule type="cellIs" dxfId="3075" priority="3873" operator="lessThan">
      <formula>0.7</formula>
    </cfRule>
    <cfRule type="cellIs" dxfId="3074" priority="3874" operator="between">
      <formula>0.7</formula>
      <formula>0.8</formula>
    </cfRule>
  </conditionalFormatting>
  <conditionalFormatting sqref="F989:F1006">
    <cfRule type="cellIs" dxfId="3073" priority="3875" operator="lessThan">
      <formula>0.7</formula>
    </cfRule>
    <cfRule type="cellIs" dxfId="3072" priority="3876" operator="between">
      <formula>0.7</formula>
      <formula>0.8</formula>
    </cfRule>
  </conditionalFormatting>
  <conditionalFormatting sqref="G967:G984">
    <cfRule type="cellIs" dxfId="3071" priority="3869" operator="lessThan">
      <formula>0.7</formula>
    </cfRule>
    <cfRule type="cellIs" dxfId="3070" priority="3870" operator="between">
      <formula>0.7</formula>
      <formula>0.8</formula>
    </cfRule>
  </conditionalFormatting>
  <conditionalFormatting sqref="G967:G984">
    <cfRule type="cellIs" dxfId="3069" priority="3871" operator="lessThan">
      <formula>0.7</formula>
    </cfRule>
    <cfRule type="cellIs" dxfId="3068" priority="3872" operator="between">
      <formula>0.7</formula>
      <formula>0.8</formula>
    </cfRule>
  </conditionalFormatting>
  <conditionalFormatting sqref="F967:F984">
    <cfRule type="cellIs" dxfId="3067" priority="3865" operator="lessThan">
      <formula>0.7</formula>
    </cfRule>
    <cfRule type="cellIs" dxfId="3066" priority="3866" operator="between">
      <formula>0.7</formula>
      <formula>0.8</formula>
    </cfRule>
  </conditionalFormatting>
  <conditionalFormatting sqref="F967:F984">
    <cfRule type="cellIs" dxfId="3065" priority="3867" operator="lessThan">
      <formula>0.7</formula>
    </cfRule>
    <cfRule type="cellIs" dxfId="3064" priority="3868" operator="between">
      <formula>0.7</formula>
      <formula>0.8</formula>
    </cfRule>
  </conditionalFormatting>
  <conditionalFormatting sqref="R967:R984">
    <cfRule type="cellIs" dxfId="3063" priority="3861" operator="lessThan">
      <formula>0.7</formula>
    </cfRule>
    <cfRule type="cellIs" dxfId="3062" priority="3862" operator="between">
      <formula>0.7</formula>
      <formula>0.8</formula>
    </cfRule>
  </conditionalFormatting>
  <conditionalFormatting sqref="R967:R984">
    <cfRule type="cellIs" dxfId="3061" priority="3863" operator="lessThan">
      <formula>0.7</formula>
    </cfRule>
    <cfRule type="cellIs" dxfId="3060" priority="3864" operator="between">
      <formula>0.7</formula>
      <formula>0.8</formula>
    </cfRule>
  </conditionalFormatting>
  <conditionalFormatting sqref="Q967:Q984">
    <cfRule type="cellIs" dxfId="3059" priority="3857" operator="lessThan">
      <formula>0.7</formula>
    </cfRule>
    <cfRule type="cellIs" dxfId="3058" priority="3858" operator="between">
      <formula>0.7</formula>
      <formula>0.8</formula>
    </cfRule>
  </conditionalFormatting>
  <conditionalFormatting sqref="Q967:Q984">
    <cfRule type="cellIs" dxfId="3057" priority="3859" operator="lessThan">
      <formula>0.7</formula>
    </cfRule>
    <cfRule type="cellIs" dxfId="3056" priority="3860" operator="between">
      <formula>0.7</formula>
      <formula>0.8</formula>
    </cfRule>
  </conditionalFormatting>
  <conditionalFormatting sqref="G945:G960">
    <cfRule type="cellIs" dxfId="3055" priority="3853" operator="lessThan">
      <formula>0.7</formula>
    </cfRule>
    <cfRule type="cellIs" dxfId="3054" priority="3854" operator="between">
      <formula>0.7</formula>
      <formula>0.8</formula>
    </cfRule>
  </conditionalFormatting>
  <conditionalFormatting sqref="G945:G960">
    <cfRule type="cellIs" dxfId="3053" priority="3855" operator="lessThan">
      <formula>0.7</formula>
    </cfRule>
    <cfRule type="cellIs" dxfId="3052" priority="3856" operator="between">
      <formula>0.7</formula>
      <formula>0.8</formula>
    </cfRule>
  </conditionalFormatting>
  <conditionalFormatting sqref="F945:F960">
    <cfRule type="cellIs" dxfId="3051" priority="3849" operator="lessThan">
      <formula>0.7</formula>
    </cfRule>
    <cfRule type="cellIs" dxfId="3050" priority="3850" operator="between">
      <formula>0.7</formula>
      <formula>0.8</formula>
    </cfRule>
  </conditionalFormatting>
  <conditionalFormatting sqref="F945:F960">
    <cfRule type="cellIs" dxfId="3049" priority="3851" operator="lessThan">
      <formula>0.7</formula>
    </cfRule>
    <cfRule type="cellIs" dxfId="3048" priority="3852" operator="between">
      <formula>0.7</formula>
      <formula>0.8</formula>
    </cfRule>
  </conditionalFormatting>
  <conditionalFormatting sqref="R945:R960 R962">
    <cfRule type="cellIs" dxfId="3047" priority="3845" operator="lessThan">
      <formula>0.7</formula>
    </cfRule>
    <cfRule type="cellIs" dxfId="3046" priority="3846" operator="between">
      <formula>0.7</formula>
      <formula>0.8</formula>
    </cfRule>
  </conditionalFormatting>
  <conditionalFormatting sqref="R945:R960 R962">
    <cfRule type="cellIs" dxfId="3045" priority="3847" operator="lessThan">
      <formula>0.7</formula>
    </cfRule>
    <cfRule type="cellIs" dxfId="3044" priority="3848" operator="between">
      <formula>0.7</formula>
      <formula>0.8</formula>
    </cfRule>
  </conditionalFormatting>
  <conditionalFormatting sqref="Q945:Q960 Q962">
    <cfRule type="cellIs" dxfId="3043" priority="3841" operator="lessThan">
      <formula>0.7</formula>
    </cfRule>
    <cfRule type="cellIs" dxfId="3042" priority="3842" operator="between">
      <formula>0.7</formula>
      <formula>0.8</formula>
    </cfRule>
  </conditionalFormatting>
  <conditionalFormatting sqref="Q945:Q960 Q962">
    <cfRule type="cellIs" dxfId="3041" priority="3843" operator="lessThan">
      <formula>0.7</formula>
    </cfRule>
    <cfRule type="cellIs" dxfId="3040" priority="3844" operator="between">
      <formula>0.7</formula>
      <formula>0.8</formula>
    </cfRule>
  </conditionalFormatting>
  <conditionalFormatting sqref="G961:G962">
    <cfRule type="cellIs" dxfId="3039" priority="3837" operator="lessThan">
      <formula>0.7</formula>
    </cfRule>
    <cfRule type="cellIs" dxfId="3038" priority="3838" operator="between">
      <formula>0.7</formula>
      <formula>0.8</formula>
    </cfRule>
  </conditionalFormatting>
  <conditionalFormatting sqref="G961:G962">
    <cfRule type="cellIs" dxfId="3037" priority="3839" operator="lessThan">
      <formula>0.7</formula>
    </cfRule>
    <cfRule type="cellIs" dxfId="3036" priority="3840" operator="between">
      <formula>0.7</formula>
      <formula>0.8</formula>
    </cfRule>
  </conditionalFormatting>
  <conditionalFormatting sqref="F961:F962">
    <cfRule type="cellIs" dxfId="3035" priority="3833" operator="lessThan">
      <formula>0.7</formula>
    </cfRule>
    <cfRule type="cellIs" dxfId="3034" priority="3834" operator="between">
      <formula>0.7</formula>
      <formula>0.8</formula>
    </cfRule>
  </conditionalFormatting>
  <conditionalFormatting sqref="F961:F962">
    <cfRule type="cellIs" dxfId="3033" priority="3835" operator="lessThan">
      <formula>0.7</formula>
    </cfRule>
    <cfRule type="cellIs" dxfId="3032" priority="3836" operator="between">
      <formula>0.7</formula>
      <formula>0.8</formula>
    </cfRule>
  </conditionalFormatting>
  <conditionalFormatting sqref="R961">
    <cfRule type="cellIs" dxfId="3031" priority="3829" operator="lessThan">
      <formula>0.7</formula>
    </cfRule>
    <cfRule type="cellIs" dxfId="3030" priority="3830" operator="between">
      <formula>0.7</formula>
      <formula>0.8</formula>
    </cfRule>
  </conditionalFormatting>
  <conditionalFormatting sqref="R961">
    <cfRule type="cellIs" dxfId="3029" priority="3831" operator="lessThan">
      <formula>0.7</formula>
    </cfRule>
    <cfRule type="cellIs" dxfId="3028" priority="3832" operator="between">
      <formula>0.7</formula>
      <formula>0.8</formula>
    </cfRule>
  </conditionalFormatting>
  <conditionalFormatting sqref="Q961">
    <cfRule type="cellIs" dxfId="3027" priority="3825" operator="lessThan">
      <formula>0.7</formula>
    </cfRule>
    <cfRule type="cellIs" dxfId="3026" priority="3826" operator="between">
      <formula>0.7</formula>
      <formula>0.8</formula>
    </cfRule>
  </conditionalFormatting>
  <conditionalFormatting sqref="Q961">
    <cfRule type="cellIs" dxfId="3025" priority="3827" operator="lessThan">
      <formula>0.7</formula>
    </cfRule>
    <cfRule type="cellIs" dxfId="3024" priority="3828" operator="between">
      <formula>0.7</formula>
      <formula>0.8</formula>
    </cfRule>
  </conditionalFormatting>
  <conditionalFormatting sqref="G917:G934">
    <cfRule type="cellIs" dxfId="3023" priority="3821" operator="lessThan">
      <formula>0.7</formula>
    </cfRule>
    <cfRule type="cellIs" dxfId="3022" priority="3822" operator="between">
      <formula>0.7</formula>
      <formula>0.8</formula>
    </cfRule>
  </conditionalFormatting>
  <conditionalFormatting sqref="G917:G934">
    <cfRule type="cellIs" dxfId="3021" priority="3823" operator="lessThan">
      <formula>0.7</formula>
    </cfRule>
    <cfRule type="cellIs" dxfId="3020" priority="3824" operator="between">
      <formula>0.7</formula>
      <formula>0.8</formula>
    </cfRule>
  </conditionalFormatting>
  <conditionalFormatting sqref="F917:F934">
    <cfRule type="cellIs" dxfId="3019" priority="3817" operator="lessThan">
      <formula>0.7</formula>
    </cfRule>
    <cfRule type="cellIs" dxfId="3018" priority="3818" operator="between">
      <formula>0.7</formula>
      <formula>0.8</formula>
    </cfRule>
  </conditionalFormatting>
  <conditionalFormatting sqref="F917:F934">
    <cfRule type="cellIs" dxfId="3017" priority="3819" operator="lessThan">
      <formula>0.7</formula>
    </cfRule>
    <cfRule type="cellIs" dxfId="3016" priority="3820" operator="between">
      <formula>0.7</formula>
      <formula>0.8</formula>
    </cfRule>
  </conditionalFormatting>
  <conditionalFormatting sqref="R933:R934">
    <cfRule type="cellIs" dxfId="3015" priority="3805" operator="lessThan">
      <formula>0.7</formula>
    </cfRule>
    <cfRule type="cellIs" dxfId="3014" priority="3806" operator="between">
      <formula>0.7</formula>
      <formula>0.8</formula>
    </cfRule>
  </conditionalFormatting>
  <conditionalFormatting sqref="R933:R934">
    <cfRule type="cellIs" dxfId="3013" priority="3807" operator="lessThan">
      <formula>0.7</formula>
    </cfRule>
    <cfRule type="cellIs" dxfId="3012" priority="3808" operator="between">
      <formula>0.7</formula>
      <formula>0.8</formula>
    </cfRule>
  </conditionalFormatting>
  <conditionalFormatting sqref="Q933:Q934">
    <cfRule type="cellIs" dxfId="3011" priority="3801" operator="lessThan">
      <formula>0.7</formula>
    </cfRule>
    <cfRule type="cellIs" dxfId="3010" priority="3802" operator="between">
      <formula>0.7</formula>
      <formula>0.8</formula>
    </cfRule>
  </conditionalFormatting>
  <conditionalFormatting sqref="Q933:Q934">
    <cfRule type="cellIs" dxfId="3009" priority="3803" operator="lessThan">
      <formula>0.7</formula>
    </cfRule>
    <cfRule type="cellIs" dxfId="3008" priority="3804" operator="between">
      <formula>0.7</formula>
      <formula>0.8</formula>
    </cfRule>
  </conditionalFormatting>
  <conditionalFormatting sqref="R917:R932">
    <cfRule type="cellIs" dxfId="3007" priority="3813" operator="lessThan">
      <formula>0.7</formula>
    </cfRule>
    <cfRule type="cellIs" dxfId="3006" priority="3814" operator="between">
      <formula>0.7</formula>
      <formula>0.8</formula>
    </cfRule>
  </conditionalFormatting>
  <conditionalFormatting sqref="R917:R932">
    <cfRule type="cellIs" dxfId="3005" priority="3815" operator="lessThan">
      <formula>0.7</formula>
    </cfRule>
    <cfRule type="cellIs" dxfId="3004" priority="3816" operator="between">
      <formula>0.7</formula>
      <formula>0.8</formula>
    </cfRule>
  </conditionalFormatting>
  <conditionalFormatting sqref="Q917:Q932">
    <cfRule type="cellIs" dxfId="3003" priority="3809" operator="lessThan">
      <formula>0.7</formula>
    </cfRule>
    <cfRule type="cellIs" dxfId="3002" priority="3810" operator="between">
      <formula>0.7</formula>
      <formula>0.8</formula>
    </cfRule>
  </conditionalFormatting>
  <conditionalFormatting sqref="Q917:Q932">
    <cfRule type="cellIs" dxfId="3001" priority="3811" operator="lessThan">
      <formula>0.7</formula>
    </cfRule>
    <cfRule type="cellIs" dxfId="3000" priority="3812" operator="between">
      <formula>0.7</formula>
      <formula>0.8</formula>
    </cfRule>
  </conditionalFormatting>
  <conditionalFormatting sqref="G894:G911">
    <cfRule type="cellIs" dxfId="2999" priority="3797" operator="lessThan">
      <formula>0.7</formula>
    </cfRule>
    <cfRule type="cellIs" dxfId="2998" priority="3798" operator="between">
      <formula>0.7</formula>
      <formula>0.8</formula>
    </cfRule>
  </conditionalFormatting>
  <conditionalFormatting sqref="G894:G911">
    <cfRule type="cellIs" dxfId="2997" priority="3799" operator="lessThan">
      <formula>0.7</formula>
    </cfRule>
    <cfRule type="cellIs" dxfId="2996" priority="3800" operator="between">
      <formula>0.7</formula>
      <formula>0.8</formula>
    </cfRule>
  </conditionalFormatting>
  <conditionalFormatting sqref="F894:F911">
    <cfRule type="cellIs" dxfId="2995" priority="3793" operator="lessThan">
      <formula>0.7</formula>
    </cfRule>
    <cfRule type="cellIs" dxfId="2994" priority="3794" operator="between">
      <formula>0.7</formula>
      <formula>0.8</formula>
    </cfRule>
  </conditionalFormatting>
  <conditionalFormatting sqref="F894:F911">
    <cfRule type="cellIs" dxfId="2993" priority="3795" operator="lessThan">
      <formula>0.7</formula>
    </cfRule>
    <cfRule type="cellIs" dxfId="2992" priority="3796" operator="between">
      <formula>0.7</formula>
      <formula>0.8</formula>
    </cfRule>
  </conditionalFormatting>
  <conditionalFormatting sqref="R894:R911">
    <cfRule type="cellIs" dxfId="2991" priority="3789" operator="lessThan">
      <formula>0.7</formula>
    </cfRule>
    <cfRule type="cellIs" dxfId="2990" priority="3790" operator="between">
      <formula>0.7</formula>
      <formula>0.8</formula>
    </cfRule>
  </conditionalFormatting>
  <conditionalFormatting sqref="R894:R911">
    <cfRule type="cellIs" dxfId="2989" priority="3791" operator="lessThan">
      <formula>0.7</formula>
    </cfRule>
    <cfRule type="cellIs" dxfId="2988" priority="3792" operator="between">
      <formula>0.7</formula>
      <formula>0.8</formula>
    </cfRule>
  </conditionalFormatting>
  <conditionalFormatting sqref="Q894:Q911">
    <cfRule type="cellIs" dxfId="2987" priority="3785" operator="lessThan">
      <formula>0.7</formula>
    </cfRule>
    <cfRule type="cellIs" dxfId="2986" priority="3786" operator="between">
      <formula>0.7</formula>
      <formula>0.8</formula>
    </cfRule>
  </conditionalFormatting>
  <conditionalFormatting sqref="Q894:Q911">
    <cfRule type="cellIs" dxfId="2985" priority="3787" operator="lessThan">
      <formula>0.7</formula>
    </cfRule>
    <cfRule type="cellIs" dxfId="2984" priority="3788" operator="between">
      <formula>0.7</formula>
      <formula>0.8</formula>
    </cfRule>
  </conditionalFormatting>
  <conditionalFormatting sqref="G871:G888">
    <cfRule type="cellIs" dxfId="2983" priority="3781" operator="lessThan">
      <formula>0.7</formula>
    </cfRule>
    <cfRule type="cellIs" dxfId="2982" priority="3782" operator="between">
      <formula>0.7</formula>
      <formula>0.8</formula>
    </cfRule>
  </conditionalFormatting>
  <conditionalFormatting sqref="G871:G888">
    <cfRule type="cellIs" dxfId="2981" priority="3783" operator="lessThan">
      <formula>0.7</formula>
    </cfRule>
    <cfRule type="cellIs" dxfId="2980" priority="3784" operator="between">
      <formula>0.7</formula>
      <formula>0.8</formula>
    </cfRule>
  </conditionalFormatting>
  <conditionalFormatting sqref="F871:F888">
    <cfRule type="cellIs" dxfId="2979" priority="3777" operator="lessThan">
      <formula>0.7</formula>
    </cfRule>
    <cfRule type="cellIs" dxfId="2978" priority="3778" operator="between">
      <formula>0.7</formula>
      <formula>0.8</formula>
    </cfRule>
  </conditionalFormatting>
  <conditionalFormatting sqref="F871:F888">
    <cfRule type="cellIs" dxfId="2977" priority="3779" operator="lessThan">
      <formula>0.7</formula>
    </cfRule>
    <cfRule type="cellIs" dxfId="2976" priority="3780" operator="between">
      <formula>0.7</formula>
      <formula>0.8</formula>
    </cfRule>
  </conditionalFormatting>
  <conditionalFormatting sqref="F1238:F1255">
    <cfRule type="cellIs" dxfId="2975" priority="3775" operator="lessThan">
      <formula>0.7</formula>
    </cfRule>
    <cfRule type="cellIs" dxfId="2974" priority="3776" operator="between">
      <formula>0.7</formula>
      <formula>0.8</formula>
    </cfRule>
  </conditionalFormatting>
  <conditionalFormatting sqref="G1238:G1255">
    <cfRule type="cellIs" dxfId="2973" priority="3773" operator="lessThan">
      <formula>0.7</formula>
    </cfRule>
    <cfRule type="cellIs" dxfId="2972" priority="3774" operator="between">
      <formula>0.7</formula>
      <formula>0.8</formula>
    </cfRule>
  </conditionalFormatting>
  <conditionalFormatting sqref="F1215:F1232">
    <cfRule type="cellIs" dxfId="2971" priority="3771" operator="lessThan">
      <formula>0.7</formula>
    </cfRule>
    <cfRule type="cellIs" dxfId="2970" priority="3772" operator="between">
      <formula>0.7</formula>
      <formula>0.8</formula>
    </cfRule>
  </conditionalFormatting>
  <conditionalFormatting sqref="G1215:G1232">
    <cfRule type="cellIs" dxfId="2969" priority="3769" operator="lessThan">
      <formula>0.7</formula>
    </cfRule>
    <cfRule type="cellIs" dxfId="2968" priority="3770" operator="between">
      <formula>0.7</formula>
      <formula>0.8</formula>
    </cfRule>
  </conditionalFormatting>
  <conditionalFormatting sqref="F1193:F1210">
    <cfRule type="cellIs" dxfId="2967" priority="3767" operator="lessThan">
      <formula>0.7</formula>
    </cfRule>
    <cfRule type="cellIs" dxfId="2966" priority="3768" operator="between">
      <formula>0.7</formula>
      <formula>0.8</formula>
    </cfRule>
  </conditionalFormatting>
  <conditionalFormatting sqref="G1193:G1210">
    <cfRule type="cellIs" dxfId="2965" priority="3765" operator="lessThan">
      <formula>0.7</formula>
    </cfRule>
    <cfRule type="cellIs" dxfId="2964" priority="3766" operator="between">
      <formula>0.7</formula>
      <formula>0.8</formula>
    </cfRule>
  </conditionalFormatting>
  <conditionalFormatting sqref="F1170:F1187">
    <cfRule type="cellIs" dxfId="2963" priority="3763" operator="lessThan">
      <formula>0.7</formula>
    </cfRule>
    <cfRule type="cellIs" dxfId="2962" priority="3764" operator="between">
      <formula>0.7</formula>
      <formula>0.8</formula>
    </cfRule>
  </conditionalFormatting>
  <conditionalFormatting sqref="G1170:G1187">
    <cfRule type="cellIs" dxfId="2961" priority="3761" operator="lessThan">
      <formula>0.7</formula>
    </cfRule>
    <cfRule type="cellIs" dxfId="2960" priority="3762" operator="between">
      <formula>0.7</formula>
      <formula>0.8</formula>
    </cfRule>
  </conditionalFormatting>
  <conditionalFormatting sqref="F1261:F1278">
    <cfRule type="cellIs" dxfId="2959" priority="3759" operator="lessThan">
      <formula>0.7</formula>
    </cfRule>
    <cfRule type="cellIs" dxfId="2958" priority="3760" operator="between">
      <formula>0.7</formula>
      <formula>0.8</formula>
    </cfRule>
  </conditionalFormatting>
  <conditionalFormatting sqref="G1261:G1278">
    <cfRule type="cellIs" dxfId="2957" priority="3757" operator="lessThan">
      <formula>0.7</formula>
    </cfRule>
    <cfRule type="cellIs" dxfId="2956" priority="3758" operator="between">
      <formula>0.7</formula>
      <formula>0.8</formula>
    </cfRule>
  </conditionalFormatting>
  <conditionalFormatting sqref="F1285:F1302">
    <cfRule type="cellIs" dxfId="2955" priority="3755" operator="lessThan">
      <formula>0.7</formula>
    </cfRule>
    <cfRule type="cellIs" dxfId="2954" priority="3756" operator="between">
      <formula>0.7</formula>
      <formula>0.8</formula>
    </cfRule>
  </conditionalFormatting>
  <conditionalFormatting sqref="G1285:G1302">
    <cfRule type="cellIs" dxfId="2953" priority="3753" operator="lessThan">
      <formula>0.7</formula>
    </cfRule>
    <cfRule type="cellIs" dxfId="2952" priority="3754" operator="between">
      <formula>0.7</formula>
      <formula>0.8</formula>
    </cfRule>
  </conditionalFormatting>
  <conditionalFormatting sqref="F1148:F1165">
    <cfRule type="cellIs" dxfId="2951" priority="3751" operator="lessThan">
      <formula>0.7</formula>
    </cfRule>
    <cfRule type="cellIs" dxfId="2950" priority="3752" operator="between">
      <formula>0.7</formula>
      <formula>0.8</formula>
    </cfRule>
  </conditionalFormatting>
  <conditionalFormatting sqref="G1148:G1165">
    <cfRule type="cellIs" dxfId="2949" priority="3749" operator="lessThan">
      <formula>0.7</formula>
    </cfRule>
    <cfRule type="cellIs" dxfId="2948" priority="3750" operator="between">
      <formula>0.7</formula>
      <formula>0.8</formula>
    </cfRule>
  </conditionalFormatting>
  <conditionalFormatting sqref="F1261:F1278">
    <cfRule type="cellIs" dxfId="2947" priority="3747" operator="lessThan">
      <formula>0.7</formula>
    </cfRule>
    <cfRule type="cellIs" dxfId="2946" priority="3748" operator="between">
      <formula>0.7</formula>
      <formula>0.8</formula>
    </cfRule>
  </conditionalFormatting>
  <conditionalFormatting sqref="G1261:G1278">
    <cfRule type="cellIs" dxfId="2945" priority="3745" operator="lessThan">
      <formula>0.7</formula>
    </cfRule>
    <cfRule type="cellIs" dxfId="2944" priority="3746" operator="between">
      <formula>0.7</formula>
      <formula>0.8</formula>
    </cfRule>
  </conditionalFormatting>
  <conditionalFormatting sqref="F1238:F1255">
    <cfRule type="cellIs" dxfId="2943" priority="3743" operator="lessThan">
      <formula>0.7</formula>
    </cfRule>
    <cfRule type="cellIs" dxfId="2942" priority="3744" operator="between">
      <formula>0.7</formula>
      <formula>0.8</formula>
    </cfRule>
  </conditionalFormatting>
  <conditionalFormatting sqref="G1238:G1255">
    <cfRule type="cellIs" dxfId="2941" priority="3741" operator="lessThan">
      <formula>0.7</formula>
    </cfRule>
    <cfRule type="cellIs" dxfId="2940" priority="3742" operator="between">
      <formula>0.7</formula>
      <formula>0.8</formula>
    </cfRule>
  </conditionalFormatting>
  <conditionalFormatting sqref="F1216:F1233">
    <cfRule type="cellIs" dxfId="2939" priority="3739" operator="lessThan">
      <formula>0.7</formula>
    </cfRule>
    <cfRule type="cellIs" dxfId="2938" priority="3740" operator="between">
      <formula>0.7</formula>
      <formula>0.8</formula>
    </cfRule>
  </conditionalFormatting>
  <conditionalFormatting sqref="G1216:G1233">
    <cfRule type="cellIs" dxfId="2937" priority="3737" operator="lessThan">
      <formula>0.7</formula>
    </cfRule>
    <cfRule type="cellIs" dxfId="2936" priority="3738" operator="between">
      <formula>0.7</formula>
      <formula>0.8</formula>
    </cfRule>
  </conditionalFormatting>
  <conditionalFormatting sqref="F1193:F1210">
    <cfRule type="cellIs" dxfId="2935" priority="3735" operator="lessThan">
      <formula>0.7</formula>
    </cfRule>
    <cfRule type="cellIs" dxfId="2934" priority="3736" operator="between">
      <formula>0.7</formula>
      <formula>0.8</formula>
    </cfRule>
  </conditionalFormatting>
  <conditionalFormatting sqref="G1193:G1210">
    <cfRule type="cellIs" dxfId="2933" priority="3733" operator="lessThan">
      <formula>0.7</formula>
    </cfRule>
    <cfRule type="cellIs" dxfId="2932" priority="3734" operator="between">
      <formula>0.7</formula>
      <formula>0.8</formula>
    </cfRule>
  </conditionalFormatting>
  <conditionalFormatting sqref="F1284:F1301">
    <cfRule type="cellIs" dxfId="2931" priority="3731" operator="lessThan">
      <formula>0.7</formula>
    </cfRule>
    <cfRule type="cellIs" dxfId="2930" priority="3732" operator="between">
      <formula>0.7</formula>
      <formula>0.8</formula>
    </cfRule>
  </conditionalFormatting>
  <conditionalFormatting sqref="G1284:G1301">
    <cfRule type="cellIs" dxfId="2929" priority="3729" operator="lessThan">
      <formula>0.7</formula>
    </cfRule>
    <cfRule type="cellIs" dxfId="2928" priority="3730" operator="between">
      <formula>0.7</formula>
      <formula>0.8</formula>
    </cfRule>
  </conditionalFormatting>
  <conditionalFormatting sqref="F1308:F1325">
    <cfRule type="cellIs" dxfId="2927" priority="3727" operator="lessThan">
      <formula>0.7</formula>
    </cfRule>
    <cfRule type="cellIs" dxfId="2926" priority="3728" operator="between">
      <formula>0.7</formula>
      <formula>0.8</formula>
    </cfRule>
  </conditionalFormatting>
  <conditionalFormatting sqref="G1308:G1325">
    <cfRule type="cellIs" dxfId="2925" priority="3725" operator="lessThan">
      <formula>0.7</formula>
    </cfRule>
    <cfRule type="cellIs" dxfId="2924" priority="3726" operator="between">
      <formula>0.7</formula>
      <formula>0.8</formula>
    </cfRule>
  </conditionalFormatting>
  <conditionalFormatting sqref="F1171:F1188">
    <cfRule type="cellIs" dxfId="2923" priority="3723" operator="lessThan">
      <formula>0.7</formula>
    </cfRule>
    <cfRule type="cellIs" dxfId="2922" priority="3724" operator="between">
      <formula>0.7</formula>
      <formula>0.8</formula>
    </cfRule>
  </conditionalFormatting>
  <conditionalFormatting sqref="G1171:G1188">
    <cfRule type="cellIs" dxfId="2921" priority="3721" operator="lessThan">
      <formula>0.7</formula>
    </cfRule>
    <cfRule type="cellIs" dxfId="2920" priority="3722" operator="between">
      <formula>0.7</formula>
      <formula>0.8</formula>
    </cfRule>
  </conditionalFormatting>
  <conditionalFormatting sqref="F1148:F1165">
    <cfRule type="cellIs" dxfId="2919" priority="3719" operator="lessThan">
      <formula>0.7</formula>
    </cfRule>
    <cfRule type="cellIs" dxfId="2918" priority="3720" operator="between">
      <formula>0.7</formula>
      <formula>0.8</formula>
    </cfRule>
  </conditionalFormatting>
  <conditionalFormatting sqref="G1148:G1165">
    <cfRule type="cellIs" dxfId="2917" priority="3717" operator="lessThan">
      <formula>0.7</formula>
    </cfRule>
    <cfRule type="cellIs" dxfId="2916" priority="3718" operator="between">
      <formula>0.7</formula>
      <formula>0.8</formula>
    </cfRule>
  </conditionalFormatting>
  <conditionalFormatting sqref="F1331:F1348">
    <cfRule type="cellIs" dxfId="2915" priority="3715" operator="lessThan">
      <formula>0.7</formula>
    </cfRule>
    <cfRule type="cellIs" dxfId="2914" priority="3716" operator="between">
      <formula>0.7</formula>
      <formula>0.8</formula>
    </cfRule>
  </conditionalFormatting>
  <conditionalFormatting sqref="G1331:G1348">
    <cfRule type="cellIs" dxfId="2913" priority="3713" operator="lessThan">
      <formula>0.7</formula>
    </cfRule>
    <cfRule type="cellIs" dxfId="2912" priority="3714" operator="between">
      <formula>0.7</formula>
      <formula>0.8</formula>
    </cfRule>
  </conditionalFormatting>
  <conditionalFormatting sqref="F1125:F1142">
    <cfRule type="cellIs" dxfId="2911" priority="3707" operator="lessThan">
      <formula>0.7</formula>
    </cfRule>
    <cfRule type="cellIs" dxfId="2910" priority="3708" operator="between">
      <formula>0.7</formula>
      <formula>0.8</formula>
    </cfRule>
  </conditionalFormatting>
  <conditionalFormatting sqref="G1121:G1142">
    <cfRule type="cellIs" dxfId="2909" priority="3705" operator="lessThan">
      <formula>0.7</formula>
    </cfRule>
    <cfRule type="cellIs" dxfId="2908" priority="3706" operator="between">
      <formula>0.7</formula>
      <formula>0.8</formula>
    </cfRule>
  </conditionalFormatting>
  <conditionalFormatting sqref="F1261:F1278">
    <cfRule type="cellIs" dxfId="2907" priority="3703" operator="lessThan">
      <formula>0.7</formula>
    </cfRule>
    <cfRule type="cellIs" dxfId="2906" priority="3704" operator="between">
      <formula>0.7</formula>
      <formula>0.8</formula>
    </cfRule>
  </conditionalFormatting>
  <conditionalFormatting sqref="G1261:G1278">
    <cfRule type="cellIs" dxfId="2905" priority="3701" operator="lessThan">
      <formula>0.7</formula>
    </cfRule>
    <cfRule type="cellIs" dxfId="2904" priority="3702" operator="between">
      <formula>0.7</formula>
      <formula>0.8</formula>
    </cfRule>
  </conditionalFormatting>
  <conditionalFormatting sqref="F1121:F1142">
    <cfRule type="cellIs" dxfId="2903" priority="3711" operator="lessThan">
      <formula>0.7</formula>
    </cfRule>
    <cfRule type="cellIs" dxfId="2902" priority="3712" operator="between">
      <formula>0.7</formula>
      <formula>0.8</formula>
    </cfRule>
  </conditionalFormatting>
  <conditionalFormatting sqref="G1121:G1142">
    <cfRule type="cellIs" dxfId="2901" priority="3709" operator="lessThan">
      <formula>0.7</formula>
    </cfRule>
    <cfRule type="cellIs" dxfId="2900" priority="3710" operator="between">
      <formula>0.7</formula>
      <formula>0.8</formula>
    </cfRule>
  </conditionalFormatting>
  <conditionalFormatting sqref="F1238:F1255">
    <cfRule type="cellIs" dxfId="2899" priority="3699" operator="lessThan">
      <formula>0.7</formula>
    </cfRule>
    <cfRule type="cellIs" dxfId="2898" priority="3700" operator="between">
      <formula>0.7</formula>
      <formula>0.8</formula>
    </cfRule>
  </conditionalFormatting>
  <conditionalFormatting sqref="G1238:G1255">
    <cfRule type="cellIs" dxfId="2897" priority="3697" operator="lessThan">
      <formula>0.7</formula>
    </cfRule>
    <cfRule type="cellIs" dxfId="2896" priority="3698" operator="between">
      <formula>0.7</formula>
      <formula>0.8</formula>
    </cfRule>
  </conditionalFormatting>
  <conditionalFormatting sqref="F1216:F1233">
    <cfRule type="cellIs" dxfId="2895" priority="3695" operator="lessThan">
      <formula>0.7</formula>
    </cfRule>
    <cfRule type="cellIs" dxfId="2894" priority="3696" operator="between">
      <formula>0.7</formula>
      <formula>0.8</formula>
    </cfRule>
  </conditionalFormatting>
  <conditionalFormatting sqref="G1216:G1233">
    <cfRule type="cellIs" dxfId="2893" priority="3693" operator="lessThan">
      <formula>0.7</formula>
    </cfRule>
    <cfRule type="cellIs" dxfId="2892" priority="3694" operator="between">
      <formula>0.7</formula>
      <formula>0.8</formula>
    </cfRule>
  </conditionalFormatting>
  <conditionalFormatting sqref="F1193:F1210">
    <cfRule type="cellIs" dxfId="2891" priority="3691" operator="lessThan">
      <formula>0.7</formula>
    </cfRule>
    <cfRule type="cellIs" dxfId="2890" priority="3692" operator="between">
      <formula>0.7</formula>
      <formula>0.8</formula>
    </cfRule>
  </conditionalFormatting>
  <conditionalFormatting sqref="G1193:G1210">
    <cfRule type="cellIs" dxfId="2889" priority="3689" operator="lessThan">
      <formula>0.7</formula>
    </cfRule>
    <cfRule type="cellIs" dxfId="2888" priority="3690" operator="between">
      <formula>0.7</formula>
      <formula>0.8</formula>
    </cfRule>
  </conditionalFormatting>
  <conditionalFormatting sqref="F1284:F1301">
    <cfRule type="cellIs" dxfId="2887" priority="3687" operator="lessThan">
      <formula>0.7</formula>
    </cfRule>
    <cfRule type="cellIs" dxfId="2886" priority="3688" operator="between">
      <formula>0.7</formula>
      <formula>0.8</formula>
    </cfRule>
  </conditionalFormatting>
  <conditionalFormatting sqref="G1284:G1301">
    <cfRule type="cellIs" dxfId="2885" priority="3685" operator="lessThan">
      <formula>0.7</formula>
    </cfRule>
    <cfRule type="cellIs" dxfId="2884" priority="3686" operator="between">
      <formula>0.7</formula>
      <formula>0.8</formula>
    </cfRule>
  </conditionalFormatting>
  <conditionalFormatting sqref="F1308:F1325">
    <cfRule type="cellIs" dxfId="2883" priority="3683" operator="lessThan">
      <formula>0.7</formula>
    </cfRule>
    <cfRule type="cellIs" dxfId="2882" priority="3684" operator="between">
      <formula>0.7</formula>
      <formula>0.8</formula>
    </cfRule>
  </conditionalFormatting>
  <conditionalFormatting sqref="G1308:G1325">
    <cfRule type="cellIs" dxfId="2881" priority="3681" operator="lessThan">
      <formula>0.7</formula>
    </cfRule>
    <cfRule type="cellIs" dxfId="2880" priority="3682" operator="between">
      <formula>0.7</formula>
      <formula>0.8</formula>
    </cfRule>
  </conditionalFormatting>
  <conditionalFormatting sqref="F1171:F1188">
    <cfRule type="cellIs" dxfId="2879" priority="3679" operator="lessThan">
      <formula>0.7</formula>
    </cfRule>
    <cfRule type="cellIs" dxfId="2878" priority="3680" operator="between">
      <formula>0.7</formula>
      <formula>0.8</formula>
    </cfRule>
  </conditionalFormatting>
  <conditionalFormatting sqref="G1171:G1188">
    <cfRule type="cellIs" dxfId="2877" priority="3677" operator="lessThan">
      <formula>0.7</formula>
    </cfRule>
    <cfRule type="cellIs" dxfId="2876" priority="3678" operator="between">
      <formula>0.7</formula>
      <formula>0.8</formula>
    </cfRule>
  </conditionalFormatting>
  <conditionalFormatting sqref="F1284:F1301">
    <cfRule type="cellIs" dxfId="2875" priority="3675" operator="lessThan">
      <formula>0.7</formula>
    </cfRule>
    <cfRule type="cellIs" dxfId="2874" priority="3676" operator="between">
      <formula>0.7</formula>
      <formula>0.8</formula>
    </cfRule>
  </conditionalFormatting>
  <conditionalFormatting sqref="G1284:G1301">
    <cfRule type="cellIs" dxfId="2873" priority="3673" operator="lessThan">
      <formula>0.7</formula>
    </cfRule>
    <cfRule type="cellIs" dxfId="2872" priority="3674" operator="between">
      <formula>0.7</formula>
      <formula>0.8</formula>
    </cfRule>
  </conditionalFormatting>
  <conditionalFormatting sqref="F1261:F1278">
    <cfRule type="cellIs" dxfId="2871" priority="3671" operator="lessThan">
      <formula>0.7</formula>
    </cfRule>
    <cfRule type="cellIs" dxfId="2870" priority="3672" operator="between">
      <formula>0.7</formula>
      <formula>0.8</formula>
    </cfRule>
  </conditionalFormatting>
  <conditionalFormatting sqref="G1261:G1278">
    <cfRule type="cellIs" dxfId="2869" priority="3669" operator="lessThan">
      <formula>0.7</formula>
    </cfRule>
    <cfRule type="cellIs" dxfId="2868" priority="3670" operator="between">
      <formula>0.7</formula>
      <formula>0.8</formula>
    </cfRule>
  </conditionalFormatting>
  <conditionalFormatting sqref="F1239:F1256">
    <cfRule type="cellIs" dxfId="2867" priority="3667" operator="lessThan">
      <formula>0.7</formula>
    </cfRule>
    <cfRule type="cellIs" dxfId="2866" priority="3668" operator="between">
      <formula>0.7</formula>
      <formula>0.8</formula>
    </cfRule>
  </conditionalFormatting>
  <conditionalFormatting sqref="G1239:G1256">
    <cfRule type="cellIs" dxfId="2865" priority="3665" operator="lessThan">
      <formula>0.7</formula>
    </cfRule>
    <cfRule type="cellIs" dxfId="2864" priority="3666" operator="between">
      <formula>0.7</formula>
      <formula>0.8</formula>
    </cfRule>
  </conditionalFormatting>
  <conditionalFormatting sqref="F1216:F1233">
    <cfRule type="cellIs" dxfId="2863" priority="3663" operator="lessThan">
      <formula>0.7</formula>
    </cfRule>
    <cfRule type="cellIs" dxfId="2862" priority="3664" operator="between">
      <formula>0.7</formula>
      <formula>0.8</formula>
    </cfRule>
  </conditionalFormatting>
  <conditionalFormatting sqref="G1216:G1233">
    <cfRule type="cellIs" dxfId="2861" priority="3661" operator="lessThan">
      <formula>0.7</formula>
    </cfRule>
    <cfRule type="cellIs" dxfId="2860" priority="3662" operator="between">
      <formula>0.7</formula>
      <formula>0.8</formula>
    </cfRule>
  </conditionalFormatting>
  <conditionalFormatting sqref="F1307:F1324">
    <cfRule type="cellIs" dxfId="2859" priority="3659" operator="lessThan">
      <formula>0.7</formula>
    </cfRule>
    <cfRule type="cellIs" dxfId="2858" priority="3660" operator="between">
      <formula>0.7</formula>
      <formula>0.8</formula>
    </cfRule>
  </conditionalFormatting>
  <conditionalFormatting sqref="G1307:G1324">
    <cfRule type="cellIs" dxfId="2857" priority="3657" operator="lessThan">
      <formula>0.7</formula>
    </cfRule>
    <cfRule type="cellIs" dxfId="2856" priority="3658" operator="between">
      <formula>0.7</formula>
      <formula>0.8</formula>
    </cfRule>
  </conditionalFormatting>
  <conditionalFormatting sqref="F1331:F1348">
    <cfRule type="cellIs" dxfId="2855" priority="3655" operator="lessThan">
      <formula>0.7</formula>
    </cfRule>
    <cfRule type="cellIs" dxfId="2854" priority="3656" operator="between">
      <formula>0.7</formula>
      <formula>0.8</formula>
    </cfRule>
  </conditionalFormatting>
  <conditionalFormatting sqref="G1331:G1348">
    <cfRule type="cellIs" dxfId="2853" priority="3653" operator="lessThan">
      <formula>0.7</formula>
    </cfRule>
    <cfRule type="cellIs" dxfId="2852" priority="3654" operator="between">
      <formula>0.7</formula>
      <formula>0.8</formula>
    </cfRule>
  </conditionalFormatting>
  <conditionalFormatting sqref="F1194:F1211">
    <cfRule type="cellIs" dxfId="2851" priority="3651" operator="lessThan">
      <formula>0.7</formula>
    </cfRule>
    <cfRule type="cellIs" dxfId="2850" priority="3652" operator="between">
      <formula>0.7</formula>
      <formula>0.8</formula>
    </cfRule>
  </conditionalFormatting>
  <conditionalFormatting sqref="G1194:G1211">
    <cfRule type="cellIs" dxfId="2849" priority="3649" operator="lessThan">
      <formula>0.7</formula>
    </cfRule>
    <cfRule type="cellIs" dxfId="2848" priority="3650" operator="between">
      <formula>0.7</formula>
      <formula>0.8</formula>
    </cfRule>
  </conditionalFormatting>
  <conditionalFormatting sqref="F1171:F1188">
    <cfRule type="cellIs" dxfId="2847" priority="3647" operator="lessThan">
      <formula>0.7</formula>
    </cfRule>
    <cfRule type="cellIs" dxfId="2846" priority="3648" operator="between">
      <formula>0.7</formula>
      <formula>0.8</formula>
    </cfRule>
  </conditionalFormatting>
  <conditionalFormatting sqref="G1171:G1188">
    <cfRule type="cellIs" dxfId="2845" priority="3645" operator="lessThan">
      <formula>0.7</formula>
    </cfRule>
    <cfRule type="cellIs" dxfId="2844" priority="3646" operator="between">
      <formula>0.7</formula>
      <formula>0.8</formula>
    </cfRule>
  </conditionalFormatting>
  <conditionalFormatting sqref="F1354:F1371">
    <cfRule type="cellIs" dxfId="2843" priority="3643" operator="lessThan">
      <formula>0.7</formula>
    </cfRule>
    <cfRule type="cellIs" dxfId="2842" priority="3644" operator="between">
      <formula>0.7</formula>
      <formula>0.8</formula>
    </cfRule>
  </conditionalFormatting>
  <conditionalFormatting sqref="G1354:G1371">
    <cfRule type="cellIs" dxfId="2841" priority="3641" operator="lessThan">
      <formula>0.7</formula>
    </cfRule>
    <cfRule type="cellIs" dxfId="2840" priority="3642" operator="between">
      <formula>0.7</formula>
      <formula>0.8</formula>
    </cfRule>
  </conditionalFormatting>
  <conditionalFormatting sqref="F1148:F1165">
    <cfRule type="cellIs" dxfId="2839" priority="3639" operator="lessThan">
      <formula>0.7</formula>
    </cfRule>
    <cfRule type="cellIs" dxfId="2838" priority="3640" operator="between">
      <formula>0.7</formula>
      <formula>0.8</formula>
    </cfRule>
  </conditionalFormatting>
  <conditionalFormatting sqref="G1148:G1165">
    <cfRule type="cellIs" dxfId="2837" priority="3637" operator="lessThan">
      <formula>0.7</formula>
    </cfRule>
    <cfRule type="cellIs" dxfId="2836" priority="3638" operator="between">
      <formula>0.7</formula>
      <formula>0.8</formula>
    </cfRule>
  </conditionalFormatting>
  <conditionalFormatting sqref="F1148:F1165">
    <cfRule type="cellIs" dxfId="2835" priority="3635" operator="lessThan">
      <formula>0.7</formula>
    </cfRule>
    <cfRule type="cellIs" dxfId="2834" priority="3636" operator="between">
      <formula>0.7</formula>
      <formula>0.8</formula>
    </cfRule>
  </conditionalFormatting>
  <conditionalFormatting sqref="G1148:G1165">
    <cfRule type="cellIs" dxfId="2833" priority="3633" operator="lessThan">
      <formula>0.7</formula>
    </cfRule>
    <cfRule type="cellIs" dxfId="2832" priority="3634" operator="between">
      <formula>0.7</formula>
      <formula>0.8</formula>
    </cfRule>
  </conditionalFormatting>
  <conditionalFormatting sqref="F1377:F1394">
    <cfRule type="cellIs" dxfId="2831" priority="3627" operator="lessThan">
      <formula>0.7</formula>
    </cfRule>
    <cfRule type="cellIs" dxfId="2830" priority="3628" operator="between">
      <formula>0.7</formula>
      <formula>0.8</formula>
    </cfRule>
  </conditionalFormatting>
  <conditionalFormatting sqref="G1377:G1394">
    <cfRule type="cellIs" dxfId="2829" priority="3625" operator="lessThan">
      <formula>0.7</formula>
    </cfRule>
    <cfRule type="cellIs" dxfId="2828" priority="3626" operator="between">
      <formula>0.7</formula>
      <formula>0.8</formula>
    </cfRule>
  </conditionalFormatting>
  <conditionalFormatting sqref="F1377:F1394">
    <cfRule type="cellIs" dxfId="2827" priority="3631" operator="lessThan">
      <formula>0.7</formula>
    </cfRule>
    <cfRule type="cellIs" dxfId="2826" priority="3632" operator="between">
      <formula>0.7</formula>
      <formula>0.8</formula>
    </cfRule>
  </conditionalFormatting>
  <conditionalFormatting sqref="G1377:G1394">
    <cfRule type="cellIs" dxfId="2825" priority="3629" operator="lessThan">
      <formula>0.7</formula>
    </cfRule>
    <cfRule type="cellIs" dxfId="2824" priority="3630" operator="between">
      <formula>0.7</formula>
      <formula>0.8</formula>
    </cfRule>
  </conditionalFormatting>
  <conditionalFormatting sqref="F1101:F1118">
    <cfRule type="cellIs" dxfId="2823" priority="3619" operator="lessThan">
      <formula>0.7</formula>
    </cfRule>
    <cfRule type="cellIs" dxfId="2822" priority="3620" operator="between">
      <formula>0.7</formula>
      <formula>0.8</formula>
    </cfRule>
  </conditionalFormatting>
  <conditionalFormatting sqref="G1098:G1118">
    <cfRule type="cellIs" dxfId="2821" priority="3617" operator="lessThan">
      <formula>0.7</formula>
    </cfRule>
    <cfRule type="cellIs" dxfId="2820" priority="3618" operator="between">
      <formula>0.7</formula>
      <formula>0.8</formula>
    </cfRule>
  </conditionalFormatting>
  <conditionalFormatting sqref="F1098:F1118">
    <cfRule type="cellIs" dxfId="2819" priority="3623" operator="lessThan">
      <formula>0.7</formula>
    </cfRule>
    <cfRule type="cellIs" dxfId="2818" priority="3624" operator="between">
      <formula>0.7</formula>
      <formula>0.8</formula>
    </cfRule>
  </conditionalFormatting>
  <conditionalFormatting sqref="G1098:G1118">
    <cfRule type="cellIs" dxfId="2817" priority="3621" operator="lessThan">
      <formula>0.7</formula>
    </cfRule>
    <cfRule type="cellIs" dxfId="2816" priority="3622" operator="between">
      <formula>0.7</formula>
      <formula>0.8</formula>
    </cfRule>
  </conditionalFormatting>
  <conditionalFormatting sqref="G1076:G1096">
    <cfRule type="cellIs" dxfId="2815" priority="3609" operator="lessThan">
      <formula>0.7</formula>
    </cfRule>
    <cfRule type="cellIs" dxfId="2814" priority="3610" operator="between">
      <formula>0.7</formula>
      <formula>0.8</formula>
    </cfRule>
  </conditionalFormatting>
  <conditionalFormatting sqref="F1079:F1096">
    <cfRule type="cellIs" dxfId="2813" priority="3611" operator="lessThan">
      <formula>0.7</formula>
    </cfRule>
    <cfRule type="cellIs" dxfId="2812" priority="3612" operator="between">
      <formula>0.7</formula>
      <formula>0.8</formula>
    </cfRule>
  </conditionalFormatting>
  <conditionalFormatting sqref="F1076:F1096">
    <cfRule type="cellIs" dxfId="2811" priority="3615" operator="lessThan">
      <formula>0.7</formula>
    </cfRule>
    <cfRule type="cellIs" dxfId="2810" priority="3616" operator="between">
      <formula>0.7</formula>
      <formula>0.8</formula>
    </cfRule>
  </conditionalFormatting>
  <conditionalFormatting sqref="G1076:G1096">
    <cfRule type="cellIs" dxfId="2809" priority="3613" operator="lessThan">
      <formula>0.7</formula>
    </cfRule>
    <cfRule type="cellIs" dxfId="2808" priority="3614" operator="between">
      <formula>0.7</formula>
      <formula>0.8</formula>
    </cfRule>
  </conditionalFormatting>
  <conditionalFormatting sqref="G1054:G1074">
    <cfRule type="cellIs" dxfId="2807" priority="3601" operator="lessThan">
      <formula>0.7</formula>
    </cfRule>
    <cfRule type="cellIs" dxfId="2806" priority="3602" operator="between">
      <formula>0.7</formula>
      <formula>0.8</formula>
    </cfRule>
  </conditionalFormatting>
  <conditionalFormatting sqref="F1057:F1074">
    <cfRule type="cellIs" dxfId="2805" priority="3603" operator="lessThan">
      <formula>0.7</formula>
    </cfRule>
    <cfRule type="cellIs" dxfId="2804" priority="3604" operator="between">
      <formula>0.7</formula>
      <formula>0.8</formula>
    </cfRule>
  </conditionalFormatting>
  <conditionalFormatting sqref="F1054:F1074">
    <cfRule type="cellIs" dxfId="2803" priority="3607" operator="lessThan">
      <formula>0.7</formula>
    </cfRule>
    <cfRule type="cellIs" dxfId="2802" priority="3608" operator="between">
      <formula>0.7</formula>
      <formula>0.8</formula>
    </cfRule>
  </conditionalFormatting>
  <conditionalFormatting sqref="G1054:G1074">
    <cfRule type="cellIs" dxfId="2801" priority="3605" operator="lessThan">
      <formula>0.7</formula>
    </cfRule>
    <cfRule type="cellIs" dxfId="2800" priority="3606" operator="between">
      <formula>0.7</formula>
      <formula>0.8</formula>
    </cfRule>
  </conditionalFormatting>
  <conditionalFormatting sqref="G1031:G1051">
    <cfRule type="cellIs" dxfId="2799" priority="3593" operator="lessThan">
      <formula>0.7</formula>
    </cfRule>
    <cfRule type="cellIs" dxfId="2798" priority="3594" operator="between">
      <formula>0.7</formula>
      <formula>0.8</formula>
    </cfRule>
  </conditionalFormatting>
  <conditionalFormatting sqref="F1034:F1051">
    <cfRule type="cellIs" dxfId="2797" priority="3595" operator="lessThan">
      <formula>0.7</formula>
    </cfRule>
    <cfRule type="cellIs" dxfId="2796" priority="3596" operator="between">
      <formula>0.7</formula>
      <formula>0.8</formula>
    </cfRule>
  </conditionalFormatting>
  <conditionalFormatting sqref="F1031:F1051">
    <cfRule type="cellIs" dxfId="2795" priority="3599" operator="lessThan">
      <formula>0.7</formula>
    </cfRule>
    <cfRule type="cellIs" dxfId="2794" priority="3600" operator="between">
      <formula>0.7</formula>
      <formula>0.8</formula>
    </cfRule>
  </conditionalFormatting>
  <conditionalFormatting sqref="G1031:G1051">
    <cfRule type="cellIs" dxfId="2793" priority="3597" operator="lessThan">
      <formula>0.7</formula>
    </cfRule>
    <cfRule type="cellIs" dxfId="2792" priority="3598" operator="between">
      <formula>0.7</formula>
      <formula>0.8</formula>
    </cfRule>
  </conditionalFormatting>
  <conditionalFormatting sqref="G1397:G1417">
    <cfRule type="cellIs" dxfId="2791" priority="3585" operator="lessThan">
      <formula>0.7</formula>
    </cfRule>
    <cfRule type="cellIs" dxfId="2790" priority="3586" operator="between">
      <formula>0.7</formula>
      <formula>0.8</formula>
    </cfRule>
  </conditionalFormatting>
  <conditionalFormatting sqref="F1400:F1417">
    <cfRule type="cellIs" dxfId="2789" priority="3587" operator="lessThan">
      <formula>0.7</formula>
    </cfRule>
    <cfRule type="cellIs" dxfId="2788" priority="3588" operator="between">
      <formula>0.7</formula>
      <formula>0.8</formula>
    </cfRule>
  </conditionalFormatting>
  <conditionalFormatting sqref="F1397:F1417">
    <cfRule type="cellIs" dxfId="2787" priority="3591" operator="lessThan">
      <formula>0.7</formula>
    </cfRule>
    <cfRule type="cellIs" dxfId="2786" priority="3592" operator="between">
      <formula>0.7</formula>
      <formula>0.8</formula>
    </cfRule>
  </conditionalFormatting>
  <conditionalFormatting sqref="G1397:G1417">
    <cfRule type="cellIs" dxfId="2785" priority="3589" operator="lessThan">
      <formula>0.7</formula>
    </cfRule>
    <cfRule type="cellIs" dxfId="2784" priority="3590" operator="between">
      <formula>0.7</formula>
      <formula>0.8</formula>
    </cfRule>
  </conditionalFormatting>
  <conditionalFormatting sqref="G1012:G1029">
    <cfRule type="cellIs" dxfId="2783" priority="3581" operator="lessThan">
      <formula>0.7</formula>
    </cfRule>
    <cfRule type="cellIs" dxfId="2782" priority="3582" operator="between">
      <formula>0.7</formula>
      <formula>0.8</formula>
    </cfRule>
  </conditionalFormatting>
  <conditionalFormatting sqref="G1012:G1029">
    <cfRule type="cellIs" dxfId="2781" priority="3583" operator="lessThan">
      <formula>0.7</formula>
    </cfRule>
    <cfRule type="cellIs" dxfId="2780" priority="3584" operator="between">
      <formula>0.7</formula>
      <formula>0.8</formula>
    </cfRule>
  </conditionalFormatting>
  <conditionalFormatting sqref="F1423:F1440">
    <cfRule type="cellIs" dxfId="2779" priority="3575" operator="lessThan">
      <formula>0.7</formula>
    </cfRule>
    <cfRule type="cellIs" dxfId="2778" priority="3576" operator="between">
      <formula>0.7</formula>
      <formula>0.8</formula>
    </cfRule>
  </conditionalFormatting>
  <conditionalFormatting sqref="G1423:G1440">
    <cfRule type="cellIs" dxfId="2777" priority="3573" operator="lessThan">
      <formula>0.7</formula>
    </cfRule>
    <cfRule type="cellIs" dxfId="2776" priority="3574" operator="between">
      <formula>0.7</formula>
      <formula>0.8</formula>
    </cfRule>
  </conditionalFormatting>
  <conditionalFormatting sqref="F1423:F1440">
    <cfRule type="cellIs" dxfId="2775" priority="3579" operator="lessThan">
      <formula>0.7</formula>
    </cfRule>
    <cfRule type="cellIs" dxfId="2774" priority="3580" operator="between">
      <formula>0.7</formula>
      <formula>0.8</formula>
    </cfRule>
  </conditionalFormatting>
  <conditionalFormatting sqref="G1423:G1440">
    <cfRule type="cellIs" dxfId="2773" priority="3577" operator="lessThan">
      <formula>0.7</formula>
    </cfRule>
    <cfRule type="cellIs" dxfId="2772" priority="3578" operator="between">
      <formula>0.7</formula>
      <formula>0.8</formula>
    </cfRule>
  </conditionalFormatting>
  <conditionalFormatting sqref="F1012:F1029">
    <cfRule type="cellIs" dxfId="2771" priority="3569" operator="lessThan">
      <formula>0.7</formula>
    </cfRule>
    <cfRule type="cellIs" dxfId="2770" priority="3570" operator="between">
      <formula>0.7</formula>
      <formula>0.8</formula>
    </cfRule>
  </conditionalFormatting>
  <conditionalFormatting sqref="F1012:F1029">
    <cfRule type="cellIs" dxfId="2769" priority="3571" operator="lessThan">
      <formula>0.7</formula>
    </cfRule>
    <cfRule type="cellIs" dxfId="2768" priority="3572" operator="between">
      <formula>0.7</formula>
      <formula>0.8</formula>
    </cfRule>
  </conditionalFormatting>
  <conditionalFormatting sqref="G990:G1007">
    <cfRule type="cellIs" dxfId="2767" priority="3565" operator="lessThan">
      <formula>0.7</formula>
    </cfRule>
    <cfRule type="cellIs" dxfId="2766" priority="3566" operator="between">
      <formula>0.7</formula>
      <formula>0.8</formula>
    </cfRule>
  </conditionalFormatting>
  <conditionalFormatting sqref="G990:G1007">
    <cfRule type="cellIs" dxfId="2765" priority="3567" operator="lessThan">
      <formula>0.7</formula>
    </cfRule>
    <cfRule type="cellIs" dxfId="2764" priority="3568" operator="between">
      <formula>0.7</formula>
      <formula>0.8</formula>
    </cfRule>
  </conditionalFormatting>
  <conditionalFormatting sqref="F990:F1007">
    <cfRule type="cellIs" dxfId="2763" priority="3561" operator="lessThan">
      <formula>0.7</formula>
    </cfRule>
    <cfRule type="cellIs" dxfId="2762" priority="3562" operator="between">
      <formula>0.7</formula>
      <formula>0.8</formula>
    </cfRule>
  </conditionalFormatting>
  <conditionalFormatting sqref="F990:F1007">
    <cfRule type="cellIs" dxfId="2761" priority="3563" operator="lessThan">
      <formula>0.7</formula>
    </cfRule>
    <cfRule type="cellIs" dxfId="2760" priority="3564" operator="between">
      <formula>0.7</formula>
      <formula>0.8</formula>
    </cfRule>
  </conditionalFormatting>
  <conditionalFormatting sqref="G968:G983">
    <cfRule type="cellIs" dxfId="2759" priority="3557" operator="lessThan">
      <formula>0.7</formula>
    </cfRule>
    <cfRule type="cellIs" dxfId="2758" priority="3558" operator="between">
      <formula>0.7</formula>
      <formula>0.8</formula>
    </cfRule>
  </conditionalFormatting>
  <conditionalFormatting sqref="G968:G983">
    <cfRule type="cellIs" dxfId="2757" priority="3559" operator="lessThan">
      <formula>0.7</formula>
    </cfRule>
    <cfRule type="cellIs" dxfId="2756" priority="3560" operator="between">
      <formula>0.7</formula>
      <formula>0.8</formula>
    </cfRule>
  </conditionalFormatting>
  <conditionalFormatting sqref="F968:F983">
    <cfRule type="cellIs" dxfId="2755" priority="3553" operator="lessThan">
      <formula>0.7</formula>
    </cfRule>
    <cfRule type="cellIs" dxfId="2754" priority="3554" operator="between">
      <formula>0.7</formula>
      <formula>0.8</formula>
    </cfRule>
  </conditionalFormatting>
  <conditionalFormatting sqref="F968:F983">
    <cfRule type="cellIs" dxfId="2753" priority="3555" operator="lessThan">
      <formula>0.7</formula>
    </cfRule>
    <cfRule type="cellIs" dxfId="2752" priority="3556" operator="between">
      <formula>0.7</formula>
      <formula>0.8</formula>
    </cfRule>
  </conditionalFormatting>
  <conditionalFormatting sqref="G984:G985">
    <cfRule type="cellIs" dxfId="2751" priority="3549" operator="lessThan">
      <formula>0.7</formula>
    </cfRule>
    <cfRule type="cellIs" dxfId="2750" priority="3550" operator="between">
      <formula>0.7</formula>
      <formula>0.8</formula>
    </cfRule>
  </conditionalFormatting>
  <conditionalFormatting sqref="G984:G985">
    <cfRule type="cellIs" dxfId="2749" priority="3551" operator="lessThan">
      <formula>0.7</formula>
    </cfRule>
    <cfRule type="cellIs" dxfId="2748" priority="3552" operator="between">
      <formula>0.7</formula>
      <formula>0.8</formula>
    </cfRule>
  </conditionalFormatting>
  <conditionalFormatting sqref="F984:F985">
    <cfRule type="cellIs" dxfId="2747" priority="3545" operator="lessThan">
      <formula>0.7</formula>
    </cfRule>
    <cfRule type="cellIs" dxfId="2746" priority="3546" operator="between">
      <formula>0.7</formula>
      <formula>0.8</formula>
    </cfRule>
  </conditionalFormatting>
  <conditionalFormatting sqref="F984:F985">
    <cfRule type="cellIs" dxfId="2745" priority="3547" operator="lessThan">
      <formula>0.7</formula>
    </cfRule>
    <cfRule type="cellIs" dxfId="2744" priority="3548" operator="between">
      <formula>0.7</formula>
      <formula>0.8</formula>
    </cfRule>
  </conditionalFormatting>
  <conditionalFormatting sqref="G940:G957">
    <cfRule type="cellIs" dxfId="2743" priority="3541" operator="lessThan">
      <formula>0.7</formula>
    </cfRule>
    <cfRule type="cellIs" dxfId="2742" priority="3542" operator="between">
      <formula>0.7</formula>
      <formula>0.8</formula>
    </cfRule>
  </conditionalFormatting>
  <conditionalFormatting sqref="G940:G957">
    <cfRule type="cellIs" dxfId="2741" priority="3543" operator="lessThan">
      <formula>0.7</formula>
    </cfRule>
    <cfRule type="cellIs" dxfId="2740" priority="3544" operator="between">
      <formula>0.7</formula>
      <formula>0.8</formula>
    </cfRule>
  </conditionalFormatting>
  <conditionalFormatting sqref="F940:F957">
    <cfRule type="cellIs" dxfId="2739" priority="3537" operator="lessThan">
      <formula>0.7</formula>
    </cfRule>
    <cfRule type="cellIs" dxfId="2738" priority="3538" operator="between">
      <formula>0.7</formula>
      <formula>0.8</formula>
    </cfRule>
  </conditionalFormatting>
  <conditionalFormatting sqref="F940:F957">
    <cfRule type="cellIs" dxfId="2737" priority="3539" operator="lessThan">
      <formula>0.7</formula>
    </cfRule>
    <cfRule type="cellIs" dxfId="2736" priority="3540" operator="between">
      <formula>0.7</formula>
      <formula>0.8</formula>
    </cfRule>
  </conditionalFormatting>
  <conditionalFormatting sqref="G917:G934">
    <cfRule type="cellIs" dxfId="2735" priority="3533" operator="lessThan">
      <formula>0.7</formula>
    </cfRule>
    <cfRule type="cellIs" dxfId="2734" priority="3534" operator="between">
      <formula>0.7</formula>
      <formula>0.8</formula>
    </cfRule>
  </conditionalFormatting>
  <conditionalFormatting sqref="G917:G934">
    <cfRule type="cellIs" dxfId="2733" priority="3535" operator="lessThan">
      <formula>0.7</formula>
    </cfRule>
    <cfRule type="cellIs" dxfId="2732" priority="3536" operator="between">
      <formula>0.7</formula>
      <formula>0.8</formula>
    </cfRule>
  </conditionalFormatting>
  <conditionalFormatting sqref="F917:F934">
    <cfRule type="cellIs" dxfId="2731" priority="3529" operator="lessThan">
      <formula>0.7</formula>
    </cfRule>
    <cfRule type="cellIs" dxfId="2730" priority="3530" operator="between">
      <formula>0.7</formula>
      <formula>0.8</formula>
    </cfRule>
  </conditionalFormatting>
  <conditionalFormatting sqref="F917:F934">
    <cfRule type="cellIs" dxfId="2729" priority="3531" operator="lessThan">
      <formula>0.7</formula>
    </cfRule>
    <cfRule type="cellIs" dxfId="2728" priority="3532" operator="between">
      <formula>0.7</formula>
      <formula>0.8</formula>
    </cfRule>
  </conditionalFormatting>
  <conditionalFormatting sqref="G894:G911">
    <cfRule type="cellIs" dxfId="2727" priority="3525" operator="lessThan">
      <formula>0.7</formula>
    </cfRule>
    <cfRule type="cellIs" dxfId="2726" priority="3526" operator="between">
      <formula>0.7</formula>
      <formula>0.8</formula>
    </cfRule>
  </conditionalFormatting>
  <conditionalFormatting sqref="G894:G911">
    <cfRule type="cellIs" dxfId="2725" priority="3527" operator="lessThan">
      <formula>0.7</formula>
    </cfRule>
    <cfRule type="cellIs" dxfId="2724" priority="3528" operator="between">
      <formula>0.7</formula>
      <formula>0.8</formula>
    </cfRule>
  </conditionalFormatting>
  <conditionalFormatting sqref="F894:F911">
    <cfRule type="cellIs" dxfId="2723" priority="3521" operator="lessThan">
      <formula>0.7</formula>
    </cfRule>
    <cfRule type="cellIs" dxfId="2722" priority="3522" operator="between">
      <formula>0.7</formula>
      <formula>0.8</formula>
    </cfRule>
  </conditionalFormatting>
  <conditionalFormatting sqref="F894:F911">
    <cfRule type="cellIs" dxfId="2721" priority="3523" operator="lessThan">
      <formula>0.7</formula>
    </cfRule>
    <cfRule type="cellIs" dxfId="2720" priority="3524" operator="between">
      <formula>0.7</formula>
      <formula>0.8</formula>
    </cfRule>
  </conditionalFormatting>
  <conditionalFormatting sqref="AL871:AL888">
    <cfRule type="cellIs" dxfId="2719" priority="3517" operator="lessThan">
      <formula>0.7</formula>
    </cfRule>
    <cfRule type="cellIs" dxfId="2718" priority="3518" operator="between">
      <formula>0.7</formula>
      <formula>0.8</formula>
    </cfRule>
  </conditionalFormatting>
  <conditionalFormatting sqref="AL871:AL888">
    <cfRule type="cellIs" dxfId="2717" priority="3519" operator="lessThan">
      <formula>0.7</formula>
    </cfRule>
    <cfRule type="cellIs" dxfId="2716" priority="3520" operator="between">
      <formula>0.7</formula>
      <formula>0.8</formula>
    </cfRule>
  </conditionalFormatting>
  <conditionalFormatting sqref="AK871:AK888">
    <cfRule type="cellIs" dxfId="2715" priority="3513" operator="lessThan">
      <formula>0.7</formula>
    </cfRule>
    <cfRule type="cellIs" dxfId="2714" priority="3514" operator="between">
      <formula>0.7</formula>
      <formula>0.8</formula>
    </cfRule>
  </conditionalFormatting>
  <conditionalFormatting sqref="AK871:AK888">
    <cfRule type="cellIs" dxfId="2713" priority="3515" operator="lessThan">
      <formula>0.7</formula>
    </cfRule>
    <cfRule type="cellIs" dxfId="2712" priority="3516" operator="between">
      <formula>0.7</formula>
      <formula>0.8</formula>
    </cfRule>
  </conditionalFormatting>
  <conditionalFormatting sqref="AL871:AL888">
    <cfRule type="cellIs" dxfId="2711" priority="3509" operator="lessThan">
      <formula>0.7</formula>
    </cfRule>
    <cfRule type="cellIs" dxfId="2710" priority="3510" operator="between">
      <formula>0.7</formula>
      <formula>0.8</formula>
    </cfRule>
  </conditionalFormatting>
  <conditionalFormatting sqref="AL871:AL888">
    <cfRule type="cellIs" dxfId="2709" priority="3511" operator="lessThan">
      <formula>0.7</formula>
    </cfRule>
    <cfRule type="cellIs" dxfId="2708" priority="3512" operator="between">
      <formula>0.7</formula>
      <formula>0.8</formula>
    </cfRule>
  </conditionalFormatting>
  <conditionalFormatting sqref="AK871:AK888">
    <cfRule type="cellIs" dxfId="2707" priority="3505" operator="lessThan">
      <formula>0.7</formula>
    </cfRule>
    <cfRule type="cellIs" dxfId="2706" priority="3506" operator="between">
      <formula>0.7</formula>
      <formula>0.8</formula>
    </cfRule>
  </conditionalFormatting>
  <conditionalFormatting sqref="AK871:AK888">
    <cfRule type="cellIs" dxfId="2705" priority="3507" operator="lessThan">
      <formula>0.7</formula>
    </cfRule>
    <cfRule type="cellIs" dxfId="2704" priority="3508" operator="between">
      <formula>0.7</formula>
      <formula>0.8</formula>
    </cfRule>
  </conditionalFormatting>
  <conditionalFormatting sqref="G849:G866">
    <cfRule type="cellIs" dxfId="2703" priority="3501" operator="lessThan">
      <formula>0.7</formula>
    </cfRule>
    <cfRule type="cellIs" dxfId="2702" priority="3502" operator="between">
      <formula>0.7</formula>
      <formula>0.8</formula>
    </cfRule>
  </conditionalFormatting>
  <conditionalFormatting sqref="G849:G866">
    <cfRule type="cellIs" dxfId="2701" priority="3503" operator="lessThan">
      <formula>0.7</formula>
    </cfRule>
    <cfRule type="cellIs" dxfId="2700" priority="3504" operator="between">
      <formula>0.7</formula>
      <formula>0.8</formula>
    </cfRule>
  </conditionalFormatting>
  <conditionalFormatting sqref="F849:F866">
    <cfRule type="cellIs" dxfId="2699" priority="3497" operator="lessThan">
      <formula>0.7</formula>
    </cfRule>
    <cfRule type="cellIs" dxfId="2698" priority="3498" operator="between">
      <formula>0.7</formula>
      <formula>0.8</formula>
    </cfRule>
  </conditionalFormatting>
  <conditionalFormatting sqref="F849:F866">
    <cfRule type="cellIs" dxfId="2697" priority="3499" operator="lessThan">
      <formula>0.7</formula>
    </cfRule>
    <cfRule type="cellIs" dxfId="2696" priority="3500" operator="between">
      <formula>0.7</formula>
      <formula>0.8</formula>
    </cfRule>
  </conditionalFormatting>
  <conditionalFormatting sqref="AL849:AL866">
    <cfRule type="cellIs" dxfId="2695" priority="3493" operator="lessThan">
      <formula>0.7</formula>
    </cfRule>
    <cfRule type="cellIs" dxfId="2694" priority="3494" operator="between">
      <formula>0.7</formula>
      <formula>0.8</formula>
    </cfRule>
  </conditionalFormatting>
  <conditionalFormatting sqref="AL849:AL866">
    <cfRule type="cellIs" dxfId="2693" priority="3495" operator="lessThan">
      <formula>0.7</formula>
    </cfRule>
    <cfRule type="cellIs" dxfId="2692" priority="3496" operator="between">
      <formula>0.7</formula>
      <formula>0.8</formula>
    </cfRule>
  </conditionalFormatting>
  <conditionalFormatting sqref="AK849:AK866">
    <cfRule type="cellIs" dxfId="2691" priority="3489" operator="lessThan">
      <formula>0.7</formula>
    </cfRule>
    <cfRule type="cellIs" dxfId="2690" priority="3490" operator="between">
      <formula>0.7</formula>
      <formula>0.8</formula>
    </cfRule>
  </conditionalFormatting>
  <conditionalFormatting sqref="AK849:AK866">
    <cfRule type="cellIs" dxfId="2689" priority="3491" operator="lessThan">
      <formula>0.7</formula>
    </cfRule>
    <cfRule type="cellIs" dxfId="2688" priority="3492" operator="between">
      <formula>0.7</formula>
      <formula>0.8</formula>
    </cfRule>
  </conditionalFormatting>
  <conditionalFormatting sqref="G826:G843">
    <cfRule type="cellIs" dxfId="2687" priority="3485" operator="lessThan">
      <formula>0.7</formula>
    </cfRule>
    <cfRule type="cellIs" dxfId="2686" priority="3486" operator="between">
      <formula>0.7</formula>
      <formula>0.8</formula>
    </cfRule>
  </conditionalFormatting>
  <conditionalFormatting sqref="G826:G843">
    <cfRule type="cellIs" dxfId="2685" priority="3487" operator="lessThan">
      <formula>0.7</formula>
    </cfRule>
    <cfRule type="cellIs" dxfId="2684" priority="3488" operator="between">
      <formula>0.7</formula>
      <formula>0.8</formula>
    </cfRule>
  </conditionalFormatting>
  <conditionalFormatting sqref="F826:F843">
    <cfRule type="cellIs" dxfId="2683" priority="3481" operator="lessThan">
      <formula>0.7</formula>
    </cfRule>
    <cfRule type="cellIs" dxfId="2682" priority="3482" operator="between">
      <formula>0.7</formula>
      <formula>0.8</formula>
    </cfRule>
  </conditionalFormatting>
  <conditionalFormatting sqref="F826:F843">
    <cfRule type="cellIs" dxfId="2681" priority="3483" operator="lessThan">
      <formula>0.7</formula>
    </cfRule>
    <cfRule type="cellIs" dxfId="2680" priority="3484" operator="between">
      <formula>0.7</formula>
      <formula>0.8</formula>
    </cfRule>
  </conditionalFormatting>
  <conditionalFormatting sqref="AL826:AL843">
    <cfRule type="cellIs" dxfId="2679" priority="3477" operator="lessThan">
      <formula>0.7</formula>
    </cfRule>
    <cfRule type="cellIs" dxfId="2678" priority="3478" operator="between">
      <formula>0.7</formula>
      <formula>0.8</formula>
    </cfRule>
  </conditionalFormatting>
  <conditionalFormatting sqref="AL826:AL843">
    <cfRule type="cellIs" dxfId="2677" priority="3479" operator="lessThan">
      <formula>0.7</formula>
    </cfRule>
    <cfRule type="cellIs" dxfId="2676" priority="3480" operator="between">
      <formula>0.7</formula>
      <formula>0.8</formula>
    </cfRule>
  </conditionalFormatting>
  <conditionalFormatting sqref="AK826:AK843">
    <cfRule type="cellIs" dxfId="2675" priority="3473" operator="lessThan">
      <formula>0.7</formula>
    </cfRule>
    <cfRule type="cellIs" dxfId="2674" priority="3474" operator="between">
      <formula>0.7</formula>
      <formula>0.8</formula>
    </cfRule>
  </conditionalFormatting>
  <conditionalFormatting sqref="AK826:AK843">
    <cfRule type="cellIs" dxfId="2673" priority="3475" operator="lessThan">
      <formula>0.7</formula>
    </cfRule>
    <cfRule type="cellIs" dxfId="2672" priority="3476" operator="between">
      <formula>0.7</formula>
      <formula>0.8</formula>
    </cfRule>
  </conditionalFormatting>
  <conditionalFormatting sqref="G803:G820">
    <cfRule type="cellIs" dxfId="2671" priority="3469" operator="lessThan">
      <formula>0.7</formula>
    </cfRule>
    <cfRule type="cellIs" dxfId="2670" priority="3470" operator="between">
      <formula>0.7</formula>
      <formula>0.8</formula>
    </cfRule>
  </conditionalFormatting>
  <conditionalFormatting sqref="G803:G820">
    <cfRule type="cellIs" dxfId="2669" priority="3471" operator="lessThan">
      <formula>0.7</formula>
    </cfRule>
    <cfRule type="cellIs" dxfId="2668" priority="3472" operator="between">
      <formula>0.7</formula>
      <formula>0.8</formula>
    </cfRule>
  </conditionalFormatting>
  <conditionalFormatting sqref="F803:F820">
    <cfRule type="cellIs" dxfId="2667" priority="3465" operator="lessThan">
      <formula>0.7</formula>
    </cfRule>
    <cfRule type="cellIs" dxfId="2666" priority="3466" operator="between">
      <formula>0.7</formula>
      <formula>0.8</formula>
    </cfRule>
  </conditionalFormatting>
  <conditionalFormatting sqref="F803:F820">
    <cfRule type="cellIs" dxfId="2665" priority="3467" operator="lessThan">
      <formula>0.7</formula>
    </cfRule>
    <cfRule type="cellIs" dxfId="2664" priority="3468" operator="between">
      <formula>0.7</formula>
      <formula>0.8</formula>
    </cfRule>
  </conditionalFormatting>
  <conditionalFormatting sqref="AL803:AL820">
    <cfRule type="cellIs" dxfId="2663" priority="3461" operator="lessThan">
      <formula>0.7</formula>
    </cfRule>
    <cfRule type="cellIs" dxfId="2662" priority="3462" operator="between">
      <formula>0.7</formula>
      <formula>0.8</formula>
    </cfRule>
  </conditionalFormatting>
  <conditionalFormatting sqref="AL803:AL820">
    <cfRule type="cellIs" dxfId="2661" priority="3463" operator="lessThan">
      <formula>0.7</formula>
    </cfRule>
    <cfRule type="cellIs" dxfId="2660" priority="3464" operator="between">
      <formula>0.7</formula>
      <formula>0.8</formula>
    </cfRule>
  </conditionalFormatting>
  <conditionalFormatting sqref="AK803:AK820">
    <cfRule type="cellIs" dxfId="2659" priority="3457" operator="lessThan">
      <formula>0.7</formula>
    </cfRule>
    <cfRule type="cellIs" dxfId="2658" priority="3458" operator="between">
      <formula>0.7</formula>
      <formula>0.8</formula>
    </cfRule>
  </conditionalFormatting>
  <conditionalFormatting sqref="AK803:AK820">
    <cfRule type="cellIs" dxfId="2657" priority="3459" operator="lessThan">
      <formula>0.7</formula>
    </cfRule>
    <cfRule type="cellIs" dxfId="2656" priority="3460" operator="between">
      <formula>0.7</formula>
      <formula>0.8</formula>
    </cfRule>
  </conditionalFormatting>
  <conditionalFormatting sqref="F781:F798">
    <cfRule type="cellIs" dxfId="2655" priority="3453" operator="lessThan">
      <formula>0.7</formula>
    </cfRule>
    <cfRule type="cellIs" dxfId="2654" priority="3454" operator="between">
      <formula>0.7</formula>
      <formula>0.8</formula>
    </cfRule>
  </conditionalFormatting>
  <conditionalFormatting sqref="F781:F798">
    <cfRule type="cellIs" dxfId="2653" priority="3455" operator="lessThan">
      <formula>0.7</formula>
    </cfRule>
    <cfRule type="cellIs" dxfId="2652" priority="3456" operator="between">
      <formula>0.7</formula>
      <formula>0.8</formula>
    </cfRule>
  </conditionalFormatting>
  <conditionalFormatting sqref="G781:G798">
    <cfRule type="cellIs" dxfId="2651" priority="3449" operator="lessThan">
      <formula>0.7</formula>
    </cfRule>
    <cfRule type="cellIs" dxfId="2650" priority="3450" operator="between">
      <formula>0.7</formula>
      <formula>0.8</formula>
    </cfRule>
  </conditionalFormatting>
  <conditionalFormatting sqref="G781:G798">
    <cfRule type="cellIs" dxfId="2649" priority="3451" operator="lessThan">
      <formula>0.7</formula>
    </cfRule>
    <cfRule type="cellIs" dxfId="2648" priority="3452" operator="between">
      <formula>0.7</formula>
      <formula>0.8</formula>
    </cfRule>
  </conditionalFormatting>
  <conditionalFormatting sqref="AK781:AK798">
    <cfRule type="cellIs" dxfId="2647" priority="3445" operator="lessThan">
      <formula>0.7</formula>
    </cfRule>
    <cfRule type="cellIs" dxfId="2646" priority="3446" operator="between">
      <formula>0.7</formula>
      <formula>0.8</formula>
    </cfRule>
  </conditionalFormatting>
  <conditionalFormatting sqref="AK781:AK798">
    <cfRule type="cellIs" dxfId="2645" priority="3447" operator="lessThan">
      <formula>0.7</formula>
    </cfRule>
    <cfRule type="cellIs" dxfId="2644" priority="3448" operator="between">
      <formula>0.7</formula>
      <formula>0.8</formula>
    </cfRule>
  </conditionalFormatting>
  <conditionalFormatting sqref="AL781:AL798">
    <cfRule type="cellIs" dxfId="2643" priority="3441" operator="lessThan">
      <formula>0.7</formula>
    </cfRule>
    <cfRule type="cellIs" dxfId="2642" priority="3442" operator="between">
      <formula>0.7</formula>
      <formula>0.8</formula>
    </cfRule>
  </conditionalFormatting>
  <conditionalFormatting sqref="AL781:AL798">
    <cfRule type="cellIs" dxfId="2641" priority="3443" operator="lessThan">
      <formula>0.7</formula>
    </cfRule>
    <cfRule type="cellIs" dxfId="2640" priority="3444" operator="between">
      <formula>0.7</formula>
      <formula>0.8</formula>
    </cfRule>
  </conditionalFormatting>
  <conditionalFormatting sqref="F753:F770">
    <cfRule type="cellIs" dxfId="2639" priority="3437" operator="lessThan">
      <formula>0.7</formula>
    </cfRule>
    <cfRule type="cellIs" dxfId="2638" priority="3438" operator="between">
      <formula>0.7</formula>
      <formula>0.8</formula>
    </cfRule>
  </conditionalFormatting>
  <conditionalFormatting sqref="F753:F770">
    <cfRule type="cellIs" dxfId="2637" priority="3439" operator="lessThan">
      <formula>0.7</formula>
    </cfRule>
    <cfRule type="cellIs" dxfId="2636" priority="3440" operator="between">
      <formula>0.7</formula>
      <formula>0.8</formula>
    </cfRule>
  </conditionalFormatting>
  <conditionalFormatting sqref="G753:G770">
    <cfRule type="cellIs" dxfId="2635" priority="3433" operator="lessThan">
      <formula>0.7</formula>
    </cfRule>
    <cfRule type="cellIs" dxfId="2634" priority="3434" operator="between">
      <formula>0.7</formula>
      <formula>0.8</formula>
    </cfRule>
  </conditionalFormatting>
  <conditionalFormatting sqref="G753:G770">
    <cfRule type="cellIs" dxfId="2633" priority="3435" operator="lessThan">
      <formula>0.7</formula>
    </cfRule>
    <cfRule type="cellIs" dxfId="2632" priority="3436" operator="between">
      <formula>0.7</formula>
      <formula>0.8</formula>
    </cfRule>
  </conditionalFormatting>
  <conditionalFormatting sqref="AL753:AL770">
    <cfRule type="cellIs" dxfId="2631" priority="3429" operator="lessThan">
      <formula>0.7</formula>
    </cfRule>
    <cfRule type="cellIs" dxfId="2630" priority="3430" operator="between">
      <formula>0.7</formula>
      <formula>0.8</formula>
    </cfRule>
  </conditionalFormatting>
  <conditionalFormatting sqref="AL753:AL770">
    <cfRule type="cellIs" dxfId="2629" priority="3431" operator="lessThan">
      <formula>0.7</formula>
    </cfRule>
    <cfRule type="cellIs" dxfId="2628" priority="3432" operator="between">
      <formula>0.7</formula>
      <formula>0.8</formula>
    </cfRule>
  </conditionalFormatting>
  <conditionalFormatting sqref="AK753:AK770">
    <cfRule type="cellIs" dxfId="2627" priority="3425" operator="lessThan">
      <formula>0.7</formula>
    </cfRule>
    <cfRule type="cellIs" dxfId="2626" priority="3426" operator="between">
      <formula>0.7</formula>
      <formula>0.8</formula>
    </cfRule>
  </conditionalFormatting>
  <conditionalFormatting sqref="AK753:AK770">
    <cfRule type="cellIs" dxfId="2625" priority="3427" operator="lessThan">
      <formula>0.7</formula>
    </cfRule>
    <cfRule type="cellIs" dxfId="2624" priority="3428" operator="between">
      <formula>0.7</formula>
      <formula>0.8</formula>
    </cfRule>
  </conditionalFormatting>
  <conditionalFormatting sqref="AL753:AL770">
    <cfRule type="cellIs" dxfId="2623" priority="3421" operator="lessThan">
      <formula>0.7</formula>
    </cfRule>
    <cfRule type="cellIs" dxfId="2622" priority="3422" operator="between">
      <formula>0.7</formula>
      <formula>0.8</formula>
    </cfRule>
  </conditionalFormatting>
  <conditionalFormatting sqref="AL753:AL770">
    <cfRule type="cellIs" dxfId="2621" priority="3423" operator="lessThan">
      <formula>0.7</formula>
    </cfRule>
    <cfRule type="cellIs" dxfId="2620" priority="3424" operator="between">
      <formula>0.7</formula>
      <formula>0.8</formula>
    </cfRule>
  </conditionalFormatting>
  <conditionalFormatting sqref="AK753:AK770">
    <cfRule type="cellIs" dxfId="2619" priority="3417" operator="lessThan">
      <formula>0.7</formula>
    </cfRule>
    <cfRule type="cellIs" dxfId="2618" priority="3418" operator="between">
      <formula>0.7</formula>
      <formula>0.8</formula>
    </cfRule>
  </conditionalFormatting>
  <conditionalFormatting sqref="AK753:AK770">
    <cfRule type="cellIs" dxfId="2617" priority="3419" operator="lessThan">
      <formula>0.7</formula>
    </cfRule>
    <cfRule type="cellIs" dxfId="2616" priority="3420" operator="between">
      <formula>0.7</formula>
      <formula>0.8</formula>
    </cfRule>
  </conditionalFormatting>
  <conditionalFormatting sqref="F731:F748">
    <cfRule type="cellIs" dxfId="2615" priority="3413" operator="lessThan">
      <formula>0.7</formula>
    </cfRule>
    <cfRule type="cellIs" dxfId="2614" priority="3414" operator="between">
      <formula>0.7</formula>
      <formula>0.8</formula>
    </cfRule>
  </conditionalFormatting>
  <conditionalFormatting sqref="F731:F748">
    <cfRule type="cellIs" dxfId="2613" priority="3415" operator="lessThan">
      <formula>0.7</formula>
    </cfRule>
    <cfRule type="cellIs" dxfId="2612" priority="3416" operator="between">
      <formula>0.7</formula>
      <formula>0.8</formula>
    </cfRule>
  </conditionalFormatting>
  <conditionalFormatting sqref="G731:G748">
    <cfRule type="cellIs" dxfId="2611" priority="3409" operator="lessThan">
      <formula>0.7</formula>
    </cfRule>
    <cfRule type="cellIs" dxfId="2610" priority="3410" operator="between">
      <formula>0.7</formula>
      <formula>0.8</formula>
    </cfRule>
  </conditionalFormatting>
  <conditionalFormatting sqref="G731:G748">
    <cfRule type="cellIs" dxfId="2609" priority="3411" operator="lessThan">
      <formula>0.7</formula>
    </cfRule>
    <cfRule type="cellIs" dxfId="2608" priority="3412" operator="between">
      <formula>0.7</formula>
      <formula>0.8</formula>
    </cfRule>
  </conditionalFormatting>
  <conditionalFormatting sqref="F1237:F1254">
    <cfRule type="cellIs" dxfId="2607" priority="3407" operator="lessThan">
      <formula>0.7</formula>
    </cfRule>
    <cfRule type="cellIs" dxfId="2606" priority="3408" operator="between">
      <formula>0.7</formula>
      <formula>0.8</formula>
    </cfRule>
  </conditionalFormatting>
  <conditionalFormatting sqref="G1237:G1254">
    <cfRule type="cellIs" dxfId="2605" priority="3405" operator="lessThan">
      <formula>0.7</formula>
    </cfRule>
    <cfRule type="cellIs" dxfId="2604" priority="3406" operator="between">
      <formula>0.7</formula>
      <formula>0.8</formula>
    </cfRule>
  </conditionalFormatting>
  <conditionalFormatting sqref="Q1214:Q1231">
    <cfRule type="cellIs" dxfId="2603" priority="3395" operator="lessThan">
      <formula>0.7</formula>
    </cfRule>
    <cfRule type="cellIs" dxfId="2602" priority="3396" operator="between">
      <formula>0.7</formula>
      <formula>0.8</formula>
    </cfRule>
  </conditionalFormatting>
  <conditionalFormatting sqref="R1214:R1231">
    <cfRule type="cellIs" dxfId="2601" priority="3393" operator="lessThan">
      <formula>0.7</formula>
    </cfRule>
    <cfRule type="cellIs" dxfId="2600" priority="3394" operator="between">
      <formula>0.7</formula>
      <formula>0.8</formula>
    </cfRule>
  </conditionalFormatting>
  <conditionalFormatting sqref="Q1237:Q1254">
    <cfRule type="cellIs" dxfId="2599" priority="3403" operator="lessThan">
      <formula>0.7</formula>
    </cfRule>
    <cfRule type="cellIs" dxfId="2598" priority="3404" operator="between">
      <formula>0.7</formula>
      <formula>0.8</formula>
    </cfRule>
  </conditionalFormatting>
  <conditionalFormatting sqref="R1237:R1254">
    <cfRule type="cellIs" dxfId="2597" priority="3401" operator="lessThan">
      <formula>0.7</formula>
    </cfRule>
    <cfRule type="cellIs" dxfId="2596" priority="3402" operator="between">
      <formula>0.7</formula>
      <formula>0.8</formula>
    </cfRule>
  </conditionalFormatting>
  <conditionalFormatting sqref="F1214:F1231">
    <cfRule type="cellIs" dxfId="2595" priority="3399" operator="lessThan">
      <formula>0.7</formula>
    </cfRule>
    <cfRule type="cellIs" dxfId="2594" priority="3400" operator="between">
      <formula>0.7</formula>
      <formula>0.8</formula>
    </cfRule>
  </conditionalFormatting>
  <conditionalFormatting sqref="G1214:G1231">
    <cfRule type="cellIs" dxfId="2593" priority="3397" operator="lessThan">
      <formula>0.7</formula>
    </cfRule>
    <cfRule type="cellIs" dxfId="2592" priority="3398" operator="between">
      <formula>0.7</formula>
      <formula>0.8</formula>
    </cfRule>
  </conditionalFormatting>
  <conditionalFormatting sqref="F1192:F1209">
    <cfRule type="cellIs" dxfId="2591" priority="3391" operator="lessThan">
      <formula>0.7</formula>
    </cfRule>
    <cfRule type="cellIs" dxfId="2590" priority="3392" operator="between">
      <formula>0.7</formula>
      <formula>0.8</formula>
    </cfRule>
  </conditionalFormatting>
  <conditionalFormatting sqref="G1192:G1209">
    <cfRule type="cellIs" dxfId="2589" priority="3389" operator="lessThan">
      <formula>0.7</formula>
    </cfRule>
    <cfRule type="cellIs" dxfId="2588" priority="3390" operator="between">
      <formula>0.7</formula>
      <formula>0.8</formula>
    </cfRule>
  </conditionalFormatting>
  <conditionalFormatting sqref="Q1192:Q1209">
    <cfRule type="cellIs" dxfId="2587" priority="3387" operator="lessThan">
      <formula>0.7</formula>
    </cfRule>
    <cfRule type="cellIs" dxfId="2586" priority="3388" operator="between">
      <formula>0.7</formula>
      <formula>0.8</formula>
    </cfRule>
  </conditionalFormatting>
  <conditionalFormatting sqref="R1192:R1209">
    <cfRule type="cellIs" dxfId="2585" priority="3385" operator="lessThan">
      <formula>0.7</formula>
    </cfRule>
    <cfRule type="cellIs" dxfId="2584" priority="3386" operator="between">
      <formula>0.7</formula>
      <formula>0.8</formula>
    </cfRule>
  </conditionalFormatting>
  <conditionalFormatting sqref="F1169:F1186">
    <cfRule type="cellIs" dxfId="2583" priority="3383" operator="lessThan">
      <formula>0.7</formula>
    </cfRule>
    <cfRule type="cellIs" dxfId="2582" priority="3384" operator="between">
      <formula>0.7</formula>
      <formula>0.8</formula>
    </cfRule>
  </conditionalFormatting>
  <conditionalFormatting sqref="G1169:G1186">
    <cfRule type="cellIs" dxfId="2581" priority="3381" operator="lessThan">
      <formula>0.7</formula>
    </cfRule>
    <cfRule type="cellIs" dxfId="2580" priority="3382" operator="between">
      <formula>0.7</formula>
      <formula>0.8</formula>
    </cfRule>
  </conditionalFormatting>
  <conditionalFormatting sqref="Q1260:Q1277">
    <cfRule type="cellIs" dxfId="2579" priority="3375" operator="lessThan">
      <formula>0.7</formula>
    </cfRule>
    <cfRule type="cellIs" dxfId="2578" priority="3376" operator="between">
      <formula>0.7</formula>
      <formula>0.8</formula>
    </cfRule>
  </conditionalFormatting>
  <conditionalFormatting sqref="R1260:R1277">
    <cfRule type="cellIs" dxfId="2577" priority="3373" operator="lessThan">
      <formula>0.7</formula>
    </cfRule>
    <cfRule type="cellIs" dxfId="2576" priority="3374" operator="between">
      <formula>0.7</formula>
      <formula>0.8</formula>
    </cfRule>
  </conditionalFormatting>
  <conditionalFormatting sqref="F1260:F1277">
    <cfRule type="cellIs" dxfId="2575" priority="3379" operator="lessThan">
      <formula>0.7</formula>
    </cfRule>
    <cfRule type="cellIs" dxfId="2574" priority="3380" operator="between">
      <formula>0.7</formula>
      <formula>0.8</formula>
    </cfRule>
  </conditionalFormatting>
  <conditionalFormatting sqref="G1260:G1277">
    <cfRule type="cellIs" dxfId="2573" priority="3377" operator="lessThan">
      <formula>0.7</formula>
    </cfRule>
    <cfRule type="cellIs" dxfId="2572" priority="3378" operator="between">
      <formula>0.7</formula>
      <formula>0.8</formula>
    </cfRule>
  </conditionalFormatting>
  <conditionalFormatting sqref="F1284:F1301">
    <cfRule type="cellIs" dxfId="2571" priority="3371" operator="lessThan">
      <formula>0.7</formula>
    </cfRule>
    <cfRule type="cellIs" dxfId="2570" priority="3372" operator="between">
      <formula>0.7</formula>
      <formula>0.8</formula>
    </cfRule>
  </conditionalFormatting>
  <conditionalFormatting sqref="G1284:G1301">
    <cfRule type="cellIs" dxfId="2569" priority="3369" operator="lessThan">
      <formula>0.7</formula>
    </cfRule>
    <cfRule type="cellIs" dxfId="2568" priority="3370" operator="between">
      <formula>0.7</formula>
      <formula>0.8</formula>
    </cfRule>
  </conditionalFormatting>
  <conditionalFormatting sqref="Q1284:Q1301">
    <cfRule type="cellIs" dxfId="2567" priority="3367" operator="lessThan">
      <formula>0.7</formula>
    </cfRule>
    <cfRule type="cellIs" dxfId="2566" priority="3368" operator="between">
      <formula>0.7</formula>
      <formula>0.8</formula>
    </cfRule>
  </conditionalFormatting>
  <conditionalFormatting sqref="R1284:R1301">
    <cfRule type="cellIs" dxfId="2565" priority="3365" operator="lessThan">
      <formula>0.7</formula>
    </cfRule>
    <cfRule type="cellIs" dxfId="2564" priority="3366" operator="between">
      <formula>0.7</formula>
      <formula>0.8</formula>
    </cfRule>
  </conditionalFormatting>
  <conditionalFormatting sqref="Q1169:Q1186">
    <cfRule type="cellIs" dxfId="2563" priority="3363" operator="lessThan">
      <formula>0.7</formula>
    </cfRule>
    <cfRule type="cellIs" dxfId="2562" priority="3364" operator="between">
      <formula>0.7</formula>
      <formula>0.8</formula>
    </cfRule>
  </conditionalFormatting>
  <conditionalFormatting sqref="R1169:R1186">
    <cfRule type="cellIs" dxfId="2561" priority="3361" operator="lessThan">
      <formula>0.7</formula>
    </cfRule>
    <cfRule type="cellIs" dxfId="2560" priority="3362" operator="between">
      <formula>0.7</formula>
      <formula>0.8</formula>
    </cfRule>
  </conditionalFormatting>
  <conditionalFormatting sqref="F1147:F1164">
    <cfRule type="cellIs" dxfId="2559" priority="3359" operator="lessThan">
      <formula>0.7</formula>
    </cfRule>
    <cfRule type="cellIs" dxfId="2558" priority="3360" operator="between">
      <formula>0.7</formula>
      <formula>0.8</formula>
    </cfRule>
  </conditionalFormatting>
  <conditionalFormatting sqref="G1147:G1164">
    <cfRule type="cellIs" dxfId="2557" priority="3357" operator="lessThan">
      <formula>0.7</formula>
    </cfRule>
    <cfRule type="cellIs" dxfId="2556" priority="3358" operator="between">
      <formula>0.7</formula>
      <formula>0.8</formula>
    </cfRule>
  </conditionalFormatting>
  <conditionalFormatting sqref="Q1147:Q1164">
    <cfRule type="cellIs" dxfId="2555" priority="3355" operator="lessThan">
      <formula>0.7</formula>
    </cfRule>
    <cfRule type="cellIs" dxfId="2554" priority="3356" operator="between">
      <formula>0.7</formula>
      <formula>0.8</formula>
    </cfRule>
  </conditionalFormatting>
  <conditionalFormatting sqref="R1147:R1164">
    <cfRule type="cellIs" dxfId="2553" priority="3353" operator="lessThan">
      <formula>0.7</formula>
    </cfRule>
    <cfRule type="cellIs" dxfId="2552" priority="3354" operator="between">
      <formula>0.7</formula>
      <formula>0.8</formula>
    </cfRule>
  </conditionalFormatting>
  <conditionalFormatting sqref="F1260:F1277">
    <cfRule type="cellIs" dxfId="2551" priority="3351" operator="lessThan">
      <formula>0.7</formula>
    </cfRule>
    <cfRule type="cellIs" dxfId="2550" priority="3352" operator="between">
      <formula>0.7</formula>
      <formula>0.8</formula>
    </cfRule>
  </conditionalFormatting>
  <conditionalFormatting sqref="G1260:G1277">
    <cfRule type="cellIs" dxfId="2549" priority="3349" operator="lessThan">
      <formula>0.7</formula>
    </cfRule>
    <cfRule type="cellIs" dxfId="2548" priority="3350" operator="between">
      <formula>0.7</formula>
      <formula>0.8</formula>
    </cfRule>
  </conditionalFormatting>
  <conditionalFormatting sqref="Q1237:Q1254">
    <cfRule type="cellIs" dxfId="2547" priority="3339" operator="lessThan">
      <formula>0.7</formula>
    </cfRule>
    <cfRule type="cellIs" dxfId="2546" priority="3340" operator="between">
      <formula>0.7</formula>
      <formula>0.8</formula>
    </cfRule>
  </conditionalFormatting>
  <conditionalFormatting sqref="R1237:R1254">
    <cfRule type="cellIs" dxfId="2545" priority="3337" operator="lessThan">
      <formula>0.7</formula>
    </cfRule>
    <cfRule type="cellIs" dxfId="2544" priority="3338" operator="between">
      <formula>0.7</formula>
      <formula>0.8</formula>
    </cfRule>
  </conditionalFormatting>
  <conditionalFormatting sqref="Q1260:Q1277">
    <cfRule type="cellIs" dxfId="2543" priority="3347" operator="lessThan">
      <formula>0.7</formula>
    </cfRule>
    <cfRule type="cellIs" dxfId="2542" priority="3348" operator="between">
      <formula>0.7</formula>
      <formula>0.8</formula>
    </cfRule>
  </conditionalFormatting>
  <conditionalFormatting sqref="R1260:R1277">
    <cfRule type="cellIs" dxfId="2541" priority="3345" operator="lessThan">
      <formula>0.7</formula>
    </cfRule>
    <cfRule type="cellIs" dxfId="2540" priority="3346" operator="between">
      <formula>0.7</formula>
      <formula>0.8</formula>
    </cfRule>
  </conditionalFormatting>
  <conditionalFormatting sqref="F1237:F1254">
    <cfRule type="cellIs" dxfId="2539" priority="3343" operator="lessThan">
      <formula>0.7</formula>
    </cfRule>
    <cfRule type="cellIs" dxfId="2538" priority="3344" operator="between">
      <formula>0.7</formula>
      <formula>0.8</formula>
    </cfRule>
  </conditionalFormatting>
  <conditionalFormatting sqref="G1237:G1254">
    <cfRule type="cellIs" dxfId="2537" priority="3341" operator="lessThan">
      <formula>0.7</formula>
    </cfRule>
    <cfRule type="cellIs" dxfId="2536" priority="3342" operator="between">
      <formula>0.7</formula>
      <formula>0.8</formula>
    </cfRule>
  </conditionalFormatting>
  <conditionalFormatting sqref="F1215:F1232">
    <cfRule type="cellIs" dxfId="2535" priority="3335" operator="lessThan">
      <formula>0.7</formula>
    </cfRule>
    <cfRule type="cellIs" dxfId="2534" priority="3336" operator="between">
      <formula>0.7</formula>
      <formula>0.8</formula>
    </cfRule>
  </conditionalFormatting>
  <conditionalFormatting sqref="G1215:G1232">
    <cfRule type="cellIs" dxfId="2533" priority="3333" operator="lessThan">
      <formula>0.7</formula>
    </cfRule>
    <cfRule type="cellIs" dxfId="2532" priority="3334" operator="between">
      <formula>0.7</formula>
      <formula>0.8</formula>
    </cfRule>
  </conditionalFormatting>
  <conditionalFormatting sqref="Q1215:Q1232">
    <cfRule type="cellIs" dxfId="2531" priority="3331" operator="lessThan">
      <formula>0.7</formula>
    </cfRule>
    <cfRule type="cellIs" dxfId="2530" priority="3332" operator="between">
      <formula>0.7</formula>
      <formula>0.8</formula>
    </cfRule>
  </conditionalFormatting>
  <conditionalFormatting sqref="R1215:R1232">
    <cfRule type="cellIs" dxfId="2529" priority="3329" operator="lessThan">
      <formula>0.7</formula>
    </cfRule>
    <cfRule type="cellIs" dxfId="2528" priority="3330" operator="between">
      <formula>0.7</formula>
      <formula>0.8</formula>
    </cfRule>
  </conditionalFormatting>
  <conditionalFormatting sqref="F1192:F1209">
    <cfRule type="cellIs" dxfId="2527" priority="3327" operator="lessThan">
      <formula>0.7</formula>
    </cfRule>
    <cfRule type="cellIs" dxfId="2526" priority="3328" operator="between">
      <formula>0.7</formula>
      <formula>0.8</formula>
    </cfRule>
  </conditionalFormatting>
  <conditionalFormatting sqref="G1192:G1209">
    <cfRule type="cellIs" dxfId="2525" priority="3325" operator="lessThan">
      <formula>0.7</formula>
    </cfRule>
    <cfRule type="cellIs" dxfId="2524" priority="3326" operator="between">
      <formula>0.7</formula>
      <formula>0.8</formula>
    </cfRule>
  </conditionalFormatting>
  <conditionalFormatting sqref="Q1283:Q1300">
    <cfRule type="cellIs" dxfId="2523" priority="3319" operator="lessThan">
      <formula>0.7</formula>
    </cfRule>
    <cfRule type="cellIs" dxfId="2522" priority="3320" operator="between">
      <formula>0.7</formula>
      <formula>0.8</formula>
    </cfRule>
  </conditionalFormatting>
  <conditionalFormatting sqref="R1283:R1300">
    <cfRule type="cellIs" dxfId="2521" priority="3317" operator="lessThan">
      <formula>0.7</formula>
    </cfRule>
    <cfRule type="cellIs" dxfId="2520" priority="3318" operator="between">
      <formula>0.7</formula>
      <formula>0.8</formula>
    </cfRule>
  </conditionalFormatting>
  <conditionalFormatting sqref="F1283:F1300">
    <cfRule type="cellIs" dxfId="2519" priority="3323" operator="lessThan">
      <formula>0.7</formula>
    </cfRule>
    <cfRule type="cellIs" dxfId="2518" priority="3324" operator="between">
      <formula>0.7</formula>
      <formula>0.8</formula>
    </cfRule>
  </conditionalFormatting>
  <conditionalFormatting sqref="G1283:G1300">
    <cfRule type="cellIs" dxfId="2517" priority="3321" operator="lessThan">
      <formula>0.7</formula>
    </cfRule>
    <cfRule type="cellIs" dxfId="2516" priority="3322" operator="between">
      <formula>0.7</formula>
      <formula>0.8</formula>
    </cfRule>
  </conditionalFormatting>
  <conditionalFormatting sqref="F1307:F1324">
    <cfRule type="cellIs" dxfId="2515" priority="3315" operator="lessThan">
      <formula>0.7</formula>
    </cfRule>
    <cfRule type="cellIs" dxfId="2514" priority="3316" operator="between">
      <formula>0.7</formula>
      <formula>0.8</formula>
    </cfRule>
  </conditionalFormatting>
  <conditionalFormatting sqref="G1307:G1324">
    <cfRule type="cellIs" dxfId="2513" priority="3313" operator="lessThan">
      <formula>0.7</formula>
    </cfRule>
    <cfRule type="cellIs" dxfId="2512" priority="3314" operator="between">
      <formula>0.7</formula>
      <formula>0.8</formula>
    </cfRule>
  </conditionalFormatting>
  <conditionalFormatting sqref="Q1307:Q1324">
    <cfRule type="cellIs" dxfId="2511" priority="3311" operator="lessThan">
      <formula>0.7</formula>
    </cfRule>
    <cfRule type="cellIs" dxfId="2510" priority="3312" operator="between">
      <formula>0.7</formula>
      <formula>0.8</formula>
    </cfRule>
  </conditionalFormatting>
  <conditionalFormatting sqref="R1307:R1324">
    <cfRule type="cellIs" dxfId="2509" priority="3309" operator="lessThan">
      <formula>0.7</formula>
    </cfRule>
    <cfRule type="cellIs" dxfId="2508" priority="3310" operator="between">
      <formula>0.7</formula>
      <formula>0.8</formula>
    </cfRule>
  </conditionalFormatting>
  <conditionalFormatting sqref="Q1192:Q1209">
    <cfRule type="cellIs" dxfId="2507" priority="3307" operator="lessThan">
      <formula>0.7</formula>
    </cfRule>
    <cfRule type="cellIs" dxfId="2506" priority="3308" operator="between">
      <formula>0.7</formula>
      <formula>0.8</formula>
    </cfRule>
  </conditionalFormatting>
  <conditionalFormatting sqref="R1192:R1209">
    <cfRule type="cellIs" dxfId="2505" priority="3305" operator="lessThan">
      <formula>0.7</formula>
    </cfRule>
    <cfRule type="cellIs" dxfId="2504" priority="3306" operator="between">
      <formula>0.7</formula>
      <formula>0.8</formula>
    </cfRule>
  </conditionalFormatting>
  <conditionalFormatting sqref="F1170:F1187">
    <cfRule type="cellIs" dxfId="2503" priority="3303" operator="lessThan">
      <formula>0.7</formula>
    </cfRule>
    <cfRule type="cellIs" dxfId="2502" priority="3304" operator="between">
      <formula>0.7</formula>
      <formula>0.8</formula>
    </cfRule>
  </conditionalFormatting>
  <conditionalFormatting sqref="G1170:G1187">
    <cfRule type="cellIs" dxfId="2501" priority="3301" operator="lessThan">
      <formula>0.7</formula>
    </cfRule>
    <cfRule type="cellIs" dxfId="2500" priority="3302" operator="between">
      <formula>0.7</formula>
      <formula>0.8</formula>
    </cfRule>
  </conditionalFormatting>
  <conditionalFormatting sqref="Q1170:Q1187">
    <cfRule type="cellIs" dxfId="2499" priority="3299" operator="lessThan">
      <formula>0.7</formula>
    </cfRule>
    <cfRule type="cellIs" dxfId="2498" priority="3300" operator="between">
      <formula>0.7</formula>
      <formula>0.8</formula>
    </cfRule>
  </conditionalFormatting>
  <conditionalFormatting sqref="R1170:R1187">
    <cfRule type="cellIs" dxfId="2497" priority="3297" operator="lessThan">
      <formula>0.7</formula>
    </cfRule>
    <cfRule type="cellIs" dxfId="2496" priority="3298" operator="between">
      <formula>0.7</formula>
      <formula>0.8</formula>
    </cfRule>
  </conditionalFormatting>
  <conditionalFormatting sqref="F1147:F1164">
    <cfRule type="cellIs" dxfId="2495" priority="3295" operator="lessThan">
      <formula>0.7</formula>
    </cfRule>
    <cfRule type="cellIs" dxfId="2494" priority="3296" operator="between">
      <formula>0.7</formula>
      <formula>0.8</formula>
    </cfRule>
  </conditionalFormatting>
  <conditionalFormatting sqref="G1147:G1164">
    <cfRule type="cellIs" dxfId="2493" priority="3293" operator="lessThan">
      <formula>0.7</formula>
    </cfRule>
    <cfRule type="cellIs" dxfId="2492" priority="3294" operator="between">
      <formula>0.7</formula>
      <formula>0.8</formula>
    </cfRule>
  </conditionalFormatting>
  <conditionalFormatting sqref="Q1147:Q1164">
    <cfRule type="cellIs" dxfId="2491" priority="3291" operator="lessThan">
      <formula>0.7</formula>
    </cfRule>
    <cfRule type="cellIs" dxfId="2490" priority="3292" operator="between">
      <formula>0.7</formula>
      <formula>0.8</formula>
    </cfRule>
  </conditionalFormatting>
  <conditionalFormatting sqref="R1147:R1164">
    <cfRule type="cellIs" dxfId="2489" priority="3289" operator="lessThan">
      <formula>0.7</formula>
    </cfRule>
    <cfRule type="cellIs" dxfId="2488" priority="3290" operator="between">
      <formula>0.7</formula>
      <formula>0.8</formula>
    </cfRule>
  </conditionalFormatting>
  <conditionalFormatting sqref="F1330:F1347">
    <cfRule type="cellIs" dxfId="2487" priority="3287" operator="lessThan">
      <formula>0.7</formula>
    </cfRule>
    <cfRule type="cellIs" dxfId="2486" priority="3288" operator="between">
      <formula>0.7</formula>
      <formula>0.8</formula>
    </cfRule>
  </conditionalFormatting>
  <conditionalFormatting sqref="G1330:G1347">
    <cfRule type="cellIs" dxfId="2485" priority="3285" operator="lessThan">
      <formula>0.7</formula>
    </cfRule>
    <cfRule type="cellIs" dxfId="2484" priority="3286" operator="between">
      <formula>0.7</formula>
      <formula>0.8</formula>
    </cfRule>
  </conditionalFormatting>
  <conditionalFormatting sqref="Q1330:Q1347">
    <cfRule type="cellIs" dxfId="2483" priority="3283" operator="lessThan">
      <formula>0.7</formula>
    </cfRule>
    <cfRule type="cellIs" dxfId="2482" priority="3284" operator="between">
      <formula>0.7</formula>
      <formula>0.8</formula>
    </cfRule>
  </conditionalFormatting>
  <conditionalFormatting sqref="R1330:R1347">
    <cfRule type="cellIs" dxfId="2481" priority="3281" operator="lessThan">
      <formula>0.7</formula>
    </cfRule>
    <cfRule type="cellIs" dxfId="2480" priority="3282" operator="between">
      <formula>0.7</formula>
      <formula>0.8</formula>
    </cfRule>
  </conditionalFormatting>
  <conditionalFormatting sqref="Q1330:Q1347">
    <cfRule type="cellIs" dxfId="2479" priority="3279" operator="lessThan">
      <formula>0.7</formula>
    </cfRule>
    <cfRule type="cellIs" dxfId="2478" priority="3280" operator="between">
      <formula>0.7</formula>
      <formula>0.8</formula>
    </cfRule>
  </conditionalFormatting>
  <conditionalFormatting sqref="R1330:R1347">
    <cfRule type="cellIs" dxfId="2477" priority="3277" operator="lessThan">
      <formula>0.7</formula>
    </cfRule>
    <cfRule type="cellIs" dxfId="2476" priority="3278" operator="between">
      <formula>0.7</formula>
      <formula>0.8</formula>
    </cfRule>
  </conditionalFormatting>
  <conditionalFormatting sqref="F1124:F1141">
    <cfRule type="cellIs" dxfId="2475" priority="3271" operator="lessThan">
      <formula>0.7</formula>
    </cfRule>
    <cfRule type="cellIs" dxfId="2474" priority="3272" operator="between">
      <formula>0.7</formula>
      <formula>0.8</formula>
    </cfRule>
  </conditionalFormatting>
  <conditionalFormatting sqref="G1120:G1141">
    <cfRule type="cellIs" dxfId="2473" priority="3269" operator="lessThan">
      <formula>0.7</formula>
    </cfRule>
    <cfRule type="cellIs" dxfId="2472" priority="3270" operator="between">
      <formula>0.7</formula>
      <formula>0.8</formula>
    </cfRule>
  </conditionalFormatting>
  <conditionalFormatting sqref="F1260:F1277">
    <cfRule type="cellIs" dxfId="2471" priority="3267" operator="lessThan">
      <formula>0.7</formula>
    </cfRule>
    <cfRule type="cellIs" dxfId="2470" priority="3268" operator="between">
      <formula>0.7</formula>
      <formula>0.8</formula>
    </cfRule>
  </conditionalFormatting>
  <conditionalFormatting sqref="G1260:G1277">
    <cfRule type="cellIs" dxfId="2469" priority="3265" operator="lessThan">
      <formula>0.7</formula>
    </cfRule>
    <cfRule type="cellIs" dxfId="2468" priority="3266" operator="between">
      <formula>0.7</formula>
      <formula>0.8</formula>
    </cfRule>
  </conditionalFormatting>
  <conditionalFormatting sqref="F1120:F1141">
    <cfRule type="cellIs" dxfId="2467" priority="3275" operator="lessThan">
      <formula>0.7</formula>
    </cfRule>
    <cfRule type="cellIs" dxfId="2466" priority="3276" operator="between">
      <formula>0.7</formula>
      <formula>0.8</formula>
    </cfRule>
  </conditionalFormatting>
  <conditionalFormatting sqref="G1120:G1141">
    <cfRule type="cellIs" dxfId="2465" priority="3273" operator="lessThan">
      <formula>0.7</formula>
    </cfRule>
    <cfRule type="cellIs" dxfId="2464" priority="3274" operator="between">
      <formula>0.7</formula>
      <formula>0.8</formula>
    </cfRule>
  </conditionalFormatting>
  <conditionalFormatting sqref="Q1237:Q1254">
    <cfRule type="cellIs" dxfId="2463" priority="3255" operator="lessThan">
      <formula>0.7</formula>
    </cfRule>
    <cfRule type="cellIs" dxfId="2462" priority="3256" operator="between">
      <formula>0.7</formula>
      <formula>0.8</formula>
    </cfRule>
  </conditionalFormatting>
  <conditionalFormatting sqref="R1237:R1254">
    <cfRule type="cellIs" dxfId="2461" priority="3253" operator="lessThan">
      <formula>0.7</formula>
    </cfRule>
    <cfRule type="cellIs" dxfId="2460" priority="3254" operator="between">
      <formula>0.7</formula>
      <formula>0.8</formula>
    </cfRule>
  </conditionalFormatting>
  <conditionalFormatting sqref="Q1260:Q1277">
    <cfRule type="cellIs" dxfId="2459" priority="3263" operator="lessThan">
      <formula>0.7</formula>
    </cfRule>
    <cfRule type="cellIs" dxfId="2458" priority="3264" operator="between">
      <formula>0.7</formula>
      <formula>0.8</formula>
    </cfRule>
  </conditionalFormatting>
  <conditionalFormatting sqref="R1260:R1277">
    <cfRule type="cellIs" dxfId="2457" priority="3261" operator="lessThan">
      <formula>0.7</formula>
    </cfRule>
    <cfRule type="cellIs" dxfId="2456" priority="3262" operator="between">
      <formula>0.7</formula>
      <formula>0.8</formula>
    </cfRule>
  </conditionalFormatting>
  <conditionalFormatting sqref="F1237:F1254">
    <cfRule type="cellIs" dxfId="2455" priority="3259" operator="lessThan">
      <formula>0.7</formula>
    </cfRule>
    <cfRule type="cellIs" dxfId="2454" priority="3260" operator="between">
      <formula>0.7</formula>
      <formula>0.8</formula>
    </cfRule>
  </conditionalFormatting>
  <conditionalFormatting sqref="G1237:G1254">
    <cfRule type="cellIs" dxfId="2453" priority="3257" operator="lessThan">
      <formula>0.7</formula>
    </cfRule>
    <cfRule type="cellIs" dxfId="2452" priority="3258" operator="between">
      <formula>0.7</formula>
      <formula>0.8</formula>
    </cfRule>
  </conditionalFormatting>
  <conditionalFormatting sqref="F1215:F1232">
    <cfRule type="cellIs" dxfId="2451" priority="3251" operator="lessThan">
      <formula>0.7</formula>
    </cfRule>
    <cfRule type="cellIs" dxfId="2450" priority="3252" operator="between">
      <formula>0.7</formula>
      <formula>0.8</formula>
    </cfRule>
  </conditionalFormatting>
  <conditionalFormatting sqref="G1215:G1232">
    <cfRule type="cellIs" dxfId="2449" priority="3249" operator="lessThan">
      <formula>0.7</formula>
    </cfRule>
    <cfRule type="cellIs" dxfId="2448" priority="3250" operator="between">
      <formula>0.7</formula>
      <formula>0.8</formula>
    </cfRule>
  </conditionalFormatting>
  <conditionalFormatting sqref="Q1215:Q1232">
    <cfRule type="cellIs" dxfId="2447" priority="3247" operator="lessThan">
      <formula>0.7</formula>
    </cfRule>
    <cfRule type="cellIs" dxfId="2446" priority="3248" operator="between">
      <formula>0.7</formula>
      <formula>0.8</formula>
    </cfRule>
  </conditionalFormatting>
  <conditionalFormatting sqref="R1215:R1232">
    <cfRule type="cellIs" dxfId="2445" priority="3245" operator="lessThan">
      <formula>0.7</formula>
    </cfRule>
    <cfRule type="cellIs" dxfId="2444" priority="3246" operator="between">
      <formula>0.7</formula>
      <formula>0.8</formula>
    </cfRule>
  </conditionalFormatting>
  <conditionalFormatting sqref="F1192:F1209">
    <cfRule type="cellIs" dxfId="2443" priority="3243" operator="lessThan">
      <formula>0.7</formula>
    </cfRule>
    <cfRule type="cellIs" dxfId="2442" priority="3244" operator="between">
      <formula>0.7</formula>
      <formula>0.8</formula>
    </cfRule>
  </conditionalFormatting>
  <conditionalFormatting sqref="G1192:G1209">
    <cfRule type="cellIs" dxfId="2441" priority="3241" operator="lessThan">
      <formula>0.7</formula>
    </cfRule>
    <cfRule type="cellIs" dxfId="2440" priority="3242" operator="between">
      <formula>0.7</formula>
      <formula>0.8</formula>
    </cfRule>
  </conditionalFormatting>
  <conditionalFormatting sqref="Q1283:Q1300">
    <cfRule type="cellIs" dxfId="2439" priority="3235" operator="lessThan">
      <formula>0.7</formula>
    </cfRule>
    <cfRule type="cellIs" dxfId="2438" priority="3236" operator="between">
      <formula>0.7</formula>
      <formula>0.8</formula>
    </cfRule>
  </conditionalFormatting>
  <conditionalFormatting sqref="R1283:R1300">
    <cfRule type="cellIs" dxfId="2437" priority="3233" operator="lessThan">
      <formula>0.7</formula>
    </cfRule>
    <cfRule type="cellIs" dxfId="2436" priority="3234" operator="between">
      <formula>0.7</formula>
      <formula>0.8</formula>
    </cfRule>
  </conditionalFormatting>
  <conditionalFormatting sqref="F1283:F1300">
    <cfRule type="cellIs" dxfId="2435" priority="3239" operator="lessThan">
      <formula>0.7</formula>
    </cfRule>
    <cfRule type="cellIs" dxfId="2434" priority="3240" operator="between">
      <formula>0.7</formula>
      <formula>0.8</formula>
    </cfRule>
  </conditionalFormatting>
  <conditionalFormatting sqref="G1283:G1300">
    <cfRule type="cellIs" dxfId="2433" priority="3237" operator="lessThan">
      <formula>0.7</formula>
    </cfRule>
    <cfRule type="cellIs" dxfId="2432" priority="3238" operator="between">
      <formula>0.7</formula>
      <formula>0.8</formula>
    </cfRule>
  </conditionalFormatting>
  <conditionalFormatting sqref="F1307:F1324">
    <cfRule type="cellIs" dxfId="2431" priority="3231" operator="lessThan">
      <formula>0.7</formula>
    </cfRule>
    <cfRule type="cellIs" dxfId="2430" priority="3232" operator="between">
      <formula>0.7</formula>
      <formula>0.8</formula>
    </cfRule>
  </conditionalFormatting>
  <conditionalFormatting sqref="G1307:G1324">
    <cfRule type="cellIs" dxfId="2429" priority="3229" operator="lessThan">
      <formula>0.7</formula>
    </cfRule>
    <cfRule type="cellIs" dxfId="2428" priority="3230" operator="between">
      <formula>0.7</formula>
      <formula>0.8</formula>
    </cfRule>
  </conditionalFormatting>
  <conditionalFormatting sqref="Q1307:Q1324">
    <cfRule type="cellIs" dxfId="2427" priority="3227" operator="lessThan">
      <formula>0.7</formula>
    </cfRule>
    <cfRule type="cellIs" dxfId="2426" priority="3228" operator="between">
      <formula>0.7</formula>
      <formula>0.8</formula>
    </cfRule>
  </conditionalFormatting>
  <conditionalFormatting sqref="R1307:R1324">
    <cfRule type="cellIs" dxfId="2425" priority="3225" operator="lessThan">
      <formula>0.7</formula>
    </cfRule>
    <cfRule type="cellIs" dxfId="2424" priority="3226" operator="between">
      <formula>0.7</formula>
      <formula>0.8</formula>
    </cfRule>
  </conditionalFormatting>
  <conditionalFormatting sqref="Q1192:Q1209">
    <cfRule type="cellIs" dxfId="2423" priority="3223" operator="lessThan">
      <formula>0.7</formula>
    </cfRule>
    <cfRule type="cellIs" dxfId="2422" priority="3224" operator="between">
      <formula>0.7</formula>
      <formula>0.8</formula>
    </cfRule>
  </conditionalFormatting>
  <conditionalFormatting sqref="R1192:R1209">
    <cfRule type="cellIs" dxfId="2421" priority="3221" operator="lessThan">
      <formula>0.7</formula>
    </cfRule>
    <cfRule type="cellIs" dxfId="2420" priority="3222" operator="between">
      <formula>0.7</formula>
      <formula>0.8</formula>
    </cfRule>
  </conditionalFormatting>
  <conditionalFormatting sqref="F1170:F1187">
    <cfRule type="cellIs" dxfId="2419" priority="3219" operator="lessThan">
      <formula>0.7</formula>
    </cfRule>
    <cfRule type="cellIs" dxfId="2418" priority="3220" operator="between">
      <formula>0.7</formula>
      <formula>0.8</formula>
    </cfRule>
  </conditionalFormatting>
  <conditionalFormatting sqref="G1170:G1187">
    <cfRule type="cellIs" dxfId="2417" priority="3217" operator="lessThan">
      <formula>0.7</formula>
    </cfRule>
    <cfRule type="cellIs" dxfId="2416" priority="3218" operator="between">
      <formula>0.7</formula>
      <formula>0.8</formula>
    </cfRule>
  </conditionalFormatting>
  <conditionalFormatting sqref="Q1170:Q1187">
    <cfRule type="cellIs" dxfId="2415" priority="3215" operator="lessThan">
      <formula>0.7</formula>
    </cfRule>
    <cfRule type="cellIs" dxfId="2414" priority="3216" operator="between">
      <formula>0.7</formula>
      <formula>0.8</formula>
    </cfRule>
  </conditionalFormatting>
  <conditionalFormatting sqref="R1170:R1187">
    <cfRule type="cellIs" dxfId="2413" priority="3213" operator="lessThan">
      <formula>0.7</formula>
    </cfRule>
    <cfRule type="cellIs" dxfId="2412" priority="3214" operator="between">
      <formula>0.7</formula>
      <formula>0.8</formula>
    </cfRule>
  </conditionalFormatting>
  <conditionalFormatting sqref="F1283:F1300">
    <cfRule type="cellIs" dxfId="2411" priority="3211" operator="lessThan">
      <formula>0.7</formula>
    </cfRule>
    <cfRule type="cellIs" dxfId="2410" priority="3212" operator="between">
      <formula>0.7</formula>
      <formula>0.8</formula>
    </cfRule>
  </conditionalFormatting>
  <conditionalFormatting sqref="G1283:G1300">
    <cfRule type="cellIs" dxfId="2409" priority="3209" operator="lessThan">
      <formula>0.7</formula>
    </cfRule>
    <cfRule type="cellIs" dxfId="2408" priority="3210" operator="between">
      <formula>0.7</formula>
      <formula>0.8</formula>
    </cfRule>
  </conditionalFormatting>
  <conditionalFormatting sqref="Q1260:Q1277">
    <cfRule type="cellIs" dxfId="2407" priority="3199" operator="lessThan">
      <formula>0.7</formula>
    </cfRule>
    <cfRule type="cellIs" dxfId="2406" priority="3200" operator="between">
      <formula>0.7</formula>
      <formula>0.8</formula>
    </cfRule>
  </conditionalFormatting>
  <conditionalFormatting sqref="R1260:R1277">
    <cfRule type="cellIs" dxfId="2405" priority="3197" operator="lessThan">
      <formula>0.7</formula>
    </cfRule>
    <cfRule type="cellIs" dxfId="2404" priority="3198" operator="between">
      <formula>0.7</formula>
      <formula>0.8</formula>
    </cfRule>
  </conditionalFormatting>
  <conditionalFormatting sqref="Q1283:Q1300">
    <cfRule type="cellIs" dxfId="2403" priority="3207" operator="lessThan">
      <formula>0.7</formula>
    </cfRule>
    <cfRule type="cellIs" dxfId="2402" priority="3208" operator="between">
      <formula>0.7</formula>
      <formula>0.8</formula>
    </cfRule>
  </conditionalFormatting>
  <conditionalFormatting sqref="R1283:R1300">
    <cfRule type="cellIs" dxfId="2401" priority="3205" operator="lessThan">
      <formula>0.7</formula>
    </cfRule>
    <cfRule type="cellIs" dxfId="2400" priority="3206" operator="between">
      <formula>0.7</formula>
      <formula>0.8</formula>
    </cfRule>
  </conditionalFormatting>
  <conditionalFormatting sqref="F1260:F1277">
    <cfRule type="cellIs" dxfId="2399" priority="3203" operator="lessThan">
      <formula>0.7</formula>
    </cfRule>
    <cfRule type="cellIs" dxfId="2398" priority="3204" operator="between">
      <formula>0.7</formula>
      <formula>0.8</formula>
    </cfRule>
  </conditionalFormatting>
  <conditionalFormatting sqref="G1260:G1277">
    <cfRule type="cellIs" dxfId="2397" priority="3201" operator="lessThan">
      <formula>0.7</formula>
    </cfRule>
    <cfRule type="cellIs" dxfId="2396" priority="3202" operator="between">
      <formula>0.7</formula>
      <formula>0.8</formula>
    </cfRule>
  </conditionalFormatting>
  <conditionalFormatting sqref="F1238:F1255">
    <cfRule type="cellIs" dxfId="2395" priority="3195" operator="lessThan">
      <formula>0.7</formula>
    </cfRule>
    <cfRule type="cellIs" dxfId="2394" priority="3196" operator="between">
      <formula>0.7</formula>
      <formula>0.8</formula>
    </cfRule>
  </conditionalFormatting>
  <conditionalFormatting sqref="G1238:G1255">
    <cfRule type="cellIs" dxfId="2393" priority="3193" operator="lessThan">
      <formula>0.7</formula>
    </cfRule>
    <cfRule type="cellIs" dxfId="2392" priority="3194" operator="between">
      <formula>0.7</formula>
      <formula>0.8</formula>
    </cfRule>
  </conditionalFormatting>
  <conditionalFormatting sqref="Q1238:Q1255">
    <cfRule type="cellIs" dxfId="2391" priority="3191" operator="lessThan">
      <formula>0.7</formula>
    </cfRule>
    <cfRule type="cellIs" dxfId="2390" priority="3192" operator="between">
      <formula>0.7</formula>
      <formula>0.8</formula>
    </cfRule>
  </conditionalFormatting>
  <conditionalFormatting sqref="R1238:R1255">
    <cfRule type="cellIs" dxfId="2389" priority="3189" operator="lessThan">
      <formula>0.7</formula>
    </cfRule>
    <cfRule type="cellIs" dxfId="2388" priority="3190" operator="between">
      <formula>0.7</formula>
      <formula>0.8</formula>
    </cfRule>
  </conditionalFormatting>
  <conditionalFormatting sqref="F1215:F1232">
    <cfRule type="cellIs" dxfId="2387" priority="3187" operator="lessThan">
      <formula>0.7</formula>
    </cfRule>
    <cfRule type="cellIs" dxfId="2386" priority="3188" operator="between">
      <formula>0.7</formula>
      <formula>0.8</formula>
    </cfRule>
  </conditionalFormatting>
  <conditionalFormatting sqref="G1215:G1232">
    <cfRule type="cellIs" dxfId="2385" priority="3185" operator="lessThan">
      <formula>0.7</formula>
    </cfRule>
    <cfRule type="cellIs" dxfId="2384" priority="3186" operator="between">
      <formula>0.7</formula>
      <formula>0.8</formula>
    </cfRule>
  </conditionalFormatting>
  <conditionalFormatting sqref="Q1306:Q1323">
    <cfRule type="cellIs" dxfId="2383" priority="3179" operator="lessThan">
      <formula>0.7</formula>
    </cfRule>
    <cfRule type="cellIs" dxfId="2382" priority="3180" operator="between">
      <formula>0.7</formula>
      <formula>0.8</formula>
    </cfRule>
  </conditionalFormatting>
  <conditionalFormatting sqref="R1306:R1323">
    <cfRule type="cellIs" dxfId="2381" priority="3177" operator="lessThan">
      <formula>0.7</formula>
    </cfRule>
    <cfRule type="cellIs" dxfId="2380" priority="3178" operator="between">
      <formula>0.7</formula>
      <formula>0.8</formula>
    </cfRule>
  </conditionalFormatting>
  <conditionalFormatting sqref="F1306:F1323">
    <cfRule type="cellIs" dxfId="2379" priority="3183" operator="lessThan">
      <formula>0.7</formula>
    </cfRule>
    <cfRule type="cellIs" dxfId="2378" priority="3184" operator="between">
      <formula>0.7</formula>
      <formula>0.8</formula>
    </cfRule>
  </conditionalFormatting>
  <conditionalFormatting sqref="G1306:G1323">
    <cfRule type="cellIs" dxfId="2377" priority="3181" operator="lessThan">
      <formula>0.7</formula>
    </cfRule>
    <cfRule type="cellIs" dxfId="2376" priority="3182" operator="between">
      <formula>0.7</formula>
      <formula>0.8</formula>
    </cfRule>
  </conditionalFormatting>
  <conditionalFormatting sqref="F1330:F1347">
    <cfRule type="cellIs" dxfId="2375" priority="3175" operator="lessThan">
      <formula>0.7</formula>
    </cfRule>
    <cfRule type="cellIs" dxfId="2374" priority="3176" operator="between">
      <formula>0.7</formula>
      <formula>0.8</formula>
    </cfRule>
  </conditionalFormatting>
  <conditionalFormatting sqref="G1330:G1347">
    <cfRule type="cellIs" dxfId="2373" priority="3173" operator="lessThan">
      <formula>0.7</formula>
    </cfRule>
    <cfRule type="cellIs" dxfId="2372" priority="3174" operator="between">
      <formula>0.7</formula>
      <formula>0.8</formula>
    </cfRule>
  </conditionalFormatting>
  <conditionalFormatting sqref="Q1330:Q1347">
    <cfRule type="cellIs" dxfId="2371" priority="3171" operator="lessThan">
      <formula>0.7</formula>
    </cfRule>
    <cfRule type="cellIs" dxfId="2370" priority="3172" operator="between">
      <formula>0.7</formula>
      <formula>0.8</formula>
    </cfRule>
  </conditionalFormatting>
  <conditionalFormatting sqref="R1330:R1347">
    <cfRule type="cellIs" dxfId="2369" priority="3169" operator="lessThan">
      <formula>0.7</formula>
    </cfRule>
    <cfRule type="cellIs" dxfId="2368" priority="3170" operator="between">
      <formula>0.7</formula>
      <formula>0.8</formula>
    </cfRule>
  </conditionalFormatting>
  <conditionalFormatting sqref="Q1215:Q1232">
    <cfRule type="cellIs" dxfId="2367" priority="3167" operator="lessThan">
      <formula>0.7</formula>
    </cfRule>
    <cfRule type="cellIs" dxfId="2366" priority="3168" operator="between">
      <formula>0.7</formula>
      <formula>0.8</formula>
    </cfRule>
  </conditionalFormatting>
  <conditionalFormatting sqref="R1215:R1232">
    <cfRule type="cellIs" dxfId="2365" priority="3165" operator="lessThan">
      <formula>0.7</formula>
    </cfRule>
    <cfRule type="cellIs" dxfId="2364" priority="3166" operator="between">
      <formula>0.7</formula>
      <formula>0.8</formula>
    </cfRule>
  </conditionalFormatting>
  <conditionalFormatting sqref="F1193:F1210">
    <cfRule type="cellIs" dxfId="2363" priority="3163" operator="lessThan">
      <formula>0.7</formula>
    </cfRule>
    <cfRule type="cellIs" dxfId="2362" priority="3164" operator="between">
      <formula>0.7</formula>
      <formula>0.8</formula>
    </cfRule>
  </conditionalFormatting>
  <conditionalFormatting sqref="G1193:G1210">
    <cfRule type="cellIs" dxfId="2361" priority="3161" operator="lessThan">
      <formula>0.7</formula>
    </cfRule>
    <cfRule type="cellIs" dxfId="2360" priority="3162" operator="between">
      <formula>0.7</formula>
      <formula>0.8</formula>
    </cfRule>
  </conditionalFormatting>
  <conditionalFormatting sqref="Q1193:Q1210">
    <cfRule type="cellIs" dxfId="2359" priority="3159" operator="lessThan">
      <formula>0.7</formula>
    </cfRule>
    <cfRule type="cellIs" dxfId="2358" priority="3160" operator="between">
      <formula>0.7</formula>
      <formula>0.8</formula>
    </cfRule>
  </conditionalFormatting>
  <conditionalFormatting sqref="R1193:R1210">
    <cfRule type="cellIs" dxfId="2357" priority="3157" operator="lessThan">
      <formula>0.7</formula>
    </cfRule>
    <cfRule type="cellIs" dxfId="2356" priority="3158" operator="between">
      <formula>0.7</formula>
      <formula>0.8</formula>
    </cfRule>
  </conditionalFormatting>
  <conditionalFormatting sqref="F1170:F1187">
    <cfRule type="cellIs" dxfId="2355" priority="3155" operator="lessThan">
      <formula>0.7</formula>
    </cfRule>
    <cfRule type="cellIs" dxfId="2354" priority="3156" operator="between">
      <formula>0.7</formula>
      <formula>0.8</formula>
    </cfRule>
  </conditionalFormatting>
  <conditionalFormatting sqref="G1170:G1187">
    <cfRule type="cellIs" dxfId="2353" priority="3153" operator="lessThan">
      <formula>0.7</formula>
    </cfRule>
    <cfRule type="cellIs" dxfId="2352" priority="3154" operator="between">
      <formula>0.7</formula>
      <formula>0.8</formula>
    </cfRule>
  </conditionalFormatting>
  <conditionalFormatting sqref="Q1170:Q1187">
    <cfRule type="cellIs" dxfId="2351" priority="3151" operator="lessThan">
      <formula>0.7</formula>
    </cfRule>
    <cfRule type="cellIs" dxfId="2350" priority="3152" operator="between">
      <formula>0.7</formula>
      <formula>0.8</formula>
    </cfRule>
  </conditionalFormatting>
  <conditionalFormatting sqref="R1170:R1187">
    <cfRule type="cellIs" dxfId="2349" priority="3149" operator="lessThan">
      <formula>0.7</formula>
    </cfRule>
    <cfRule type="cellIs" dxfId="2348" priority="3150" operator="between">
      <formula>0.7</formula>
      <formula>0.8</formula>
    </cfRule>
  </conditionalFormatting>
  <conditionalFormatting sqref="F1353:F1370">
    <cfRule type="cellIs" dxfId="2347" priority="3147" operator="lessThan">
      <formula>0.7</formula>
    </cfRule>
    <cfRule type="cellIs" dxfId="2346" priority="3148" operator="between">
      <formula>0.7</formula>
      <formula>0.8</formula>
    </cfRule>
  </conditionalFormatting>
  <conditionalFormatting sqref="G1353:G1370">
    <cfRule type="cellIs" dxfId="2345" priority="3145" operator="lessThan">
      <formula>0.7</formula>
    </cfRule>
    <cfRule type="cellIs" dxfId="2344" priority="3146" operator="between">
      <formula>0.7</formula>
      <formula>0.8</formula>
    </cfRule>
  </conditionalFormatting>
  <conditionalFormatting sqref="Q1353:Q1370">
    <cfRule type="cellIs" dxfId="2343" priority="3143" operator="lessThan">
      <formula>0.7</formula>
    </cfRule>
    <cfRule type="cellIs" dxfId="2342" priority="3144" operator="between">
      <formula>0.7</formula>
      <formula>0.8</formula>
    </cfRule>
  </conditionalFormatting>
  <conditionalFormatting sqref="R1353:R1370">
    <cfRule type="cellIs" dxfId="2341" priority="3141" operator="lessThan">
      <formula>0.7</formula>
    </cfRule>
    <cfRule type="cellIs" dxfId="2340" priority="3142" operator="between">
      <formula>0.7</formula>
      <formula>0.8</formula>
    </cfRule>
  </conditionalFormatting>
  <conditionalFormatting sqref="Q1353:Q1370">
    <cfRule type="cellIs" dxfId="2339" priority="3139" operator="lessThan">
      <formula>0.7</formula>
    </cfRule>
    <cfRule type="cellIs" dxfId="2338" priority="3140" operator="between">
      <formula>0.7</formula>
      <formula>0.8</formula>
    </cfRule>
  </conditionalFormatting>
  <conditionalFormatting sqref="R1353:R1370">
    <cfRule type="cellIs" dxfId="2337" priority="3137" operator="lessThan">
      <formula>0.7</formula>
    </cfRule>
    <cfRule type="cellIs" dxfId="2336" priority="3138" operator="between">
      <formula>0.7</formula>
      <formula>0.8</formula>
    </cfRule>
  </conditionalFormatting>
  <conditionalFormatting sqref="Q1146:Q1163">
    <cfRule type="cellIs" dxfId="2335" priority="3135" operator="lessThan">
      <formula>0.7</formula>
    </cfRule>
    <cfRule type="cellIs" dxfId="2334" priority="3136" operator="between">
      <formula>0.7</formula>
      <formula>0.8</formula>
    </cfRule>
  </conditionalFormatting>
  <conditionalFormatting sqref="R1146:R1163">
    <cfRule type="cellIs" dxfId="2333" priority="3133" operator="lessThan">
      <formula>0.7</formula>
    </cfRule>
    <cfRule type="cellIs" dxfId="2332" priority="3134" operator="between">
      <formula>0.7</formula>
      <formula>0.8</formula>
    </cfRule>
  </conditionalFormatting>
  <conditionalFormatting sqref="Q1147:Q1164">
    <cfRule type="cellIs" dxfId="2331" priority="3131" operator="lessThan">
      <formula>0.7</formula>
    </cfRule>
    <cfRule type="cellIs" dxfId="2330" priority="3132" operator="between">
      <formula>0.7</formula>
      <formula>0.8</formula>
    </cfRule>
  </conditionalFormatting>
  <conditionalFormatting sqref="R1147:R1164">
    <cfRule type="cellIs" dxfId="2329" priority="3129" operator="lessThan">
      <formula>0.7</formula>
    </cfRule>
    <cfRule type="cellIs" dxfId="2328" priority="3130" operator="between">
      <formula>0.7</formula>
      <formula>0.8</formula>
    </cfRule>
  </conditionalFormatting>
  <conditionalFormatting sqref="F1147:F1164">
    <cfRule type="cellIs" dxfId="2327" priority="3127" operator="lessThan">
      <formula>0.7</formula>
    </cfRule>
    <cfRule type="cellIs" dxfId="2326" priority="3128" operator="between">
      <formula>0.7</formula>
      <formula>0.8</formula>
    </cfRule>
  </conditionalFormatting>
  <conditionalFormatting sqref="G1147:G1164">
    <cfRule type="cellIs" dxfId="2325" priority="3125" operator="lessThan">
      <formula>0.7</formula>
    </cfRule>
    <cfRule type="cellIs" dxfId="2324" priority="3126" operator="between">
      <formula>0.7</formula>
      <formula>0.8</formula>
    </cfRule>
  </conditionalFormatting>
  <conditionalFormatting sqref="F1147:F1164">
    <cfRule type="cellIs" dxfId="2323" priority="3123" operator="lessThan">
      <formula>0.7</formula>
    </cfRule>
    <cfRule type="cellIs" dxfId="2322" priority="3124" operator="between">
      <formula>0.7</formula>
      <formula>0.8</formula>
    </cfRule>
  </conditionalFormatting>
  <conditionalFormatting sqref="G1147:G1164">
    <cfRule type="cellIs" dxfId="2321" priority="3121" operator="lessThan">
      <formula>0.7</formula>
    </cfRule>
    <cfRule type="cellIs" dxfId="2320" priority="3122" operator="between">
      <formula>0.7</formula>
      <formula>0.8</formula>
    </cfRule>
  </conditionalFormatting>
  <conditionalFormatting sqref="F1376:F1393">
    <cfRule type="cellIs" dxfId="2319" priority="3115" operator="lessThan">
      <formula>0.7</formula>
    </cfRule>
    <cfRule type="cellIs" dxfId="2318" priority="3116" operator="between">
      <formula>0.7</formula>
      <formula>0.8</formula>
    </cfRule>
  </conditionalFormatting>
  <conditionalFormatting sqref="G1376:G1393">
    <cfRule type="cellIs" dxfId="2317" priority="3113" operator="lessThan">
      <formula>0.7</formula>
    </cfRule>
    <cfRule type="cellIs" dxfId="2316" priority="3114" operator="between">
      <formula>0.7</formula>
      <formula>0.8</formula>
    </cfRule>
  </conditionalFormatting>
  <conditionalFormatting sqref="F1376:F1393">
    <cfRule type="cellIs" dxfId="2315" priority="3119" operator="lessThan">
      <formula>0.7</formula>
    </cfRule>
    <cfRule type="cellIs" dxfId="2314" priority="3120" operator="between">
      <formula>0.7</formula>
      <formula>0.8</formula>
    </cfRule>
  </conditionalFormatting>
  <conditionalFormatting sqref="G1376:G1393">
    <cfRule type="cellIs" dxfId="2313" priority="3117" operator="lessThan">
      <formula>0.7</formula>
    </cfRule>
    <cfRule type="cellIs" dxfId="2312" priority="3118" operator="between">
      <formula>0.7</formula>
      <formula>0.8</formula>
    </cfRule>
  </conditionalFormatting>
  <conditionalFormatting sqref="Q1376:Q1393">
    <cfRule type="cellIs" dxfId="2311" priority="3111" operator="lessThan">
      <formula>0.7</formula>
    </cfRule>
    <cfRule type="cellIs" dxfId="2310" priority="3112" operator="between">
      <formula>0.7</formula>
      <formula>0.8</formula>
    </cfRule>
  </conditionalFormatting>
  <conditionalFormatting sqref="R1376:R1393">
    <cfRule type="cellIs" dxfId="2309" priority="3109" operator="lessThan">
      <formula>0.7</formula>
    </cfRule>
    <cfRule type="cellIs" dxfId="2308" priority="3110" operator="between">
      <formula>0.7</formula>
      <formula>0.8</formula>
    </cfRule>
  </conditionalFormatting>
  <conditionalFormatting sqref="Q1376:Q1393">
    <cfRule type="cellIs" dxfId="2307" priority="3107" operator="lessThan">
      <formula>0.7</formula>
    </cfRule>
    <cfRule type="cellIs" dxfId="2306" priority="3108" operator="between">
      <formula>0.7</formula>
      <formula>0.8</formula>
    </cfRule>
  </conditionalFormatting>
  <conditionalFormatting sqref="R1376:R1393">
    <cfRule type="cellIs" dxfId="2305" priority="3105" operator="lessThan">
      <formula>0.7</formula>
    </cfRule>
    <cfRule type="cellIs" dxfId="2304" priority="3106" operator="between">
      <formula>0.7</formula>
      <formula>0.8</formula>
    </cfRule>
  </conditionalFormatting>
  <conditionalFormatting sqref="Q1376:Q1393">
    <cfRule type="cellIs" dxfId="2303" priority="3103" operator="lessThan">
      <formula>0.7</formula>
    </cfRule>
    <cfRule type="cellIs" dxfId="2302" priority="3104" operator="between">
      <formula>0.7</formula>
      <formula>0.8</formula>
    </cfRule>
  </conditionalFormatting>
  <conditionalFormatting sqref="R1376:R1393">
    <cfRule type="cellIs" dxfId="2301" priority="3101" operator="lessThan">
      <formula>0.7</formula>
    </cfRule>
    <cfRule type="cellIs" dxfId="2300" priority="3102" operator="between">
      <formula>0.7</formula>
      <formula>0.8</formula>
    </cfRule>
  </conditionalFormatting>
  <conditionalFormatting sqref="Q1376:Q1393">
    <cfRule type="cellIs" dxfId="2299" priority="3099" operator="lessThan">
      <formula>0.7</formula>
    </cfRule>
    <cfRule type="cellIs" dxfId="2298" priority="3100" operator="between">
      <formula>0.7</formula>
      <formula>0.8</formula>
    </cfRule>
  </conditionalFormatting>
  <conditionalFormatting sqref="R1376:R1393">
    <cfRule type="cellIs" dxfId="2297" priority="3097" operator="lessThan">
      <formula>0.7</formula>
    </cfRule>
    <cfRule type="cellIs" dxfId="2296" priority="3098" operator="between">
      <formula>0.7</formula>
      <formula>0.8</formula>
    </cfRule>
  </conditionalFormatting>
  <conditionalFormatting sqref="Q1123:Q1140">
    <cfRule type="cellIs" dxfId="2295" priority="3095" operator="lessThan">
      <formula>0.7</formula>
    </cfRule>
    <cfRule type="cellIs" dxfId="2294" priority="3096" operator="between">
      <formula>0.7</formula>
      <formula>0.8</formula>
    </cfRule>
  </conditionalFormatting>
  <conditionalFormatting sqref="R1123:R1140">
    <cfRule type="cellIs" dxfId="2293" priority="3093" operator="lessThan">
      <formula>0.7</formula>
    </cfRule>
    <cfRule type="cellIs" dxfId="2292" priority="3094" operator="between">
      <formula>0.7</formula>
      <formula>0.8</formula>
    </cfRule>
  </conditionalFormatting>
  <conditionalFormatting sqref="Q1124:Q1141">
    <cfRule type="cellIs" dxfId="2291" priority="3091" operator="lessThan">
      <formula>0.7</formula>
    </cfRule>
    <cfRule type="cellIs" dxfId="2290" priority="3092" operator="between">
      <formula>0.7</formula>
      <formula>0.8</formula>
    </cfRule>
  </conditionalFormatting>
  <conditionalFormatting sqref="R1124:R1141">
    <cfRule type="cellIs" dxfId="2289" priority="3089" operator="lessThan">
      <formula>0.7</formula>
    </cfRule>
    <cfRule type="cellIs" dxfId="2288" priority="3090" operator="between">
      <formula>0.7</formula>
      <formula>0.8</formula>
    </cfRule>
  </conditionalFormatting>
  <conditionalFormatting sqref="Q1124:Q1141">
    <cfRule type="cellIs" dxfId="2287" priority="3087" operator="lessThan">
      <formula>0.7</formula>
    </cfRule>
    <cfRule type="cellIs" dxfId="2286" priority="3088" operator="between">
      <formula>0.7</formula>
      <formula>0.8</formula>
    </cfRule>
  </conditionalFormatting>
  <conditionalFormatting sqref="R1124:R1141">
    <cfRule type="cellIs" dxfId="2285" priority="3085" operator="lessThan">
      <formula>0.7</formula>
    </cfRule>
    <cfRule type="cellIs" dxfId="2284" priority="3086" operator="between">
      <formula>0.7</formula>
      <formula>0.8</formula>
    </cfRule>
  </conditionalFormatting>
  <conditionalFormatting sqref="Q1124:Q1141">
    <cfRule type="cellIs" dxfId="2283" priority="3083" operator="lessThan">
      <formula>0.7</formula>
    </cfRule>
    <cfRule type="cellIs" dxfId="2282" priority="3084" operator="between">
      <formula>0.7</formula>
      <formula>0.8</formula>
    </cfRule>
  </conditionalFormatting>
  <conditionalFormatting sqref="R1124:R1141">
    <cfRule type="cellIs" dxfId="2281" priority="3081" operator="lessThan">
      <formula>0.7</formula>
    </cfRule>
    <cfRule type="cellIs" dxfId="2280" priority="3082" operator="between">
      <formula>0.7</formula>
      <formula>0.8</formula>
    </cfRule>
  </conditionalFormatting>
  <conditionalFormatting sqref="F1100:F1117">
    <cfRule type="cellIs" dxfId="2279" priority="3075" operator="lessThan">
      <formula>0.7</formula>
    </cfRule>
    <cfRule type="cellIs" dxfId="2278" priority="3076" operator="between">
      <formula>0.7</formula>
      <formula>0.8</formula>
    </cfRule>
  </conditionalFormatting>
  <conditionalFormatting sqref="G1097:G1117">
    <cfRule type="cellIs" dxfId="2277" priority="3073" operator="lessThan">
      <formula>0.7</formula>
    </cfRule>
    <cfRule type="cellIs" dxfId="2276" priority="3074" operator="between">
      <formula>0.7</formula>
      <formula>0.8</formula>
    </cfRule>
  </conditionalFormatting>
  <conditionalFormatting sqref="F1097:F1117">
    <cfRule type="cellIs" dxfId="2275" priority="3079" operator="lessThan">
      <formula>0.7</formula>
    </cfRule>
    <cfRule type="cellIs" dxfId="2274" priority="3080" operator="between">
      <formula>0.7</formula>
      <formula>0.8</formula>
    </cfRule>
  </conditionalFormatting>
  <conditionalFormatting sqref="G1097:G1117">
    <cfRule type="cellIs" dxfId="2273" priority="3077" operator="lessThan">
      <formula>0.7</formula>
    </cfRule>
    <cfRule type="cellIs" dxfId="2272" priority="3078" operator="between">
      <formula>0.7</formula>
      <formula>0.8</formula>
    </cfRule>
  </conditionalFormatting>
  <conditionalFormatting sqref="Q1100:Q1117">
    <cfRule type="cellIs" dxfId="2271" priority="3067" operator="lessThan">
      <formula>0.7</formula>
    </cfRule>
    <cfRule type="cellIs" dxfId="2270" priority="3068" operator="between">
      <formula>0.7</formula>
      <formula>0.8</formula>
    </cfRule>
  </conditionalFormatting>
  <conditionalFormatting sqref="R1097:R1117">
    <cfRule type="cellIs" dxfId="2269" priority="3065" operator="lessThan">
      <formula>0.7</formula>
    </cfRule>
    <cfRule type="cellIs" dxfId="2268" priority="3066" operator="between">
      <formula>0.7</formula>
      <formula>0.8</formula>
    </cfRule>
  </conditionalFormatting>
  <conditionalFormatting sqref="Q1097:Q1117">
    <cfRule type="cellIs" dxfId="2267" priority="3071" operator="lessThan">
      <formula>0.7</formula>
    </cfRule>
    <cfRule type="cellIs" dxfId="2266" priority="3072" operator="between">
      <formula>0.7</formula>
      <formula>0.8</formula>
    </cfRule>
  </conditionalFormatting>
  <conditionalFormatting sqref="R1097:R1117">
    <cfRule type="cellIs" dxfId="2265" priority="3069" operator="lessThan">
      <formula>0.7</formula>
    </cfRule>
    <cfRule type="cellIs" dxfId="2264" priority="3070" operator="between">
      <formula>0.7</formula>
      <formula>0.8</formula>
    </cfRule>
  </conditionalFormatting>
  <conditionalFormatting sqref="G1075:G1095">
    <cfRule type="cellIs" dxfId="2263" priority="3057" operator="lessThan">
      <formula>0.7</formula>
    </cfRule>
    <cfRule type="cellIs" dxfId="2262" priority="3058" operator="between">
      <formula>0.7</formula>
      <formula>0.8</formula>
    </cfRule>
  </conditionalFormatting>
  <conditionalFormatting sqref="F1078:F1095">
    <cfRule type="cellIs" dxfId="2261" priority="3059" operator="lessThan">
      <formula>0.7</formula>
    </cfRule>
    <cfRule type="cellIs" dxfId="2260" priority="3060" operator="between">
      <formula>0.7</formula>
      <formula>0.8</formula>
    </cfRule>
  </conditionalFormatting>
  <conditionalFormatting sqref="R1075:R1095">
    <cfRule type="cellIs" dxfId="2259" priority="3049" operator="lessThan">
      <formula>0.7</formula>
    </cfRule>
    <cfRule type="cellIs" dxfId="2258" priority="3050" operator="between">
      <formula>0.7</formula>
      <formula>0.8</formula>
    </cfRule>
  </conditionalFormatting>
  <conditionalFormatting sqref="F1075:F1095">
    <cfRule type="cellIs" dxfId="2257" priority="3063" operator="lessThan">
      <formula>0.7</formula>
    </cfRule>
    <cfRule type="cellIs" dxfId="2256" priority="3064" operator="between">
      <formula>0.7</formula>
      <formula>0.8</formula>
    </cfRule>
  </conditionalFormatting>
  <conditionalFormatting sqref="G1075:G1095">
    <cfRule type="cellIs" dxfId="2255" priority="3061" operator="lessThan">
      <formula>0.7</formula>
    </cfRule>
    <cfRule type="cellIs" dxfId="2254" priority="3062" operator="between">
      <formula>0.7</formula>
      <formula>0.8</formula>
    </cfRule>
  </conditionalFormatting>
  <conditionalFormatting sqref="Q1078:Q1095">
    <cfRule type="cellIs" dxfId="2253" priority="3051" operator="lessThan">
      <formula>0.7</formula>
    </cfRule>
    <cfRule type="cellIs" dxfId="2252" priority="3052" operator="between">
      <formula>0.7</formula>
      <formula>0.8</formula>
    </cfRule>
  </conditionalFormatting>
  <conditionalFormatting sqref="Q1075:Q1095">
    <cfRule type="cellIs" dxfId="2251" priority="3055" operator="lessThan">
      <formula>0.7</formula>
    </cfRule>
    <cfRule type="cellIs" dxfId="2250" priority="3056" operator="between">
      <formula>0.7</formula>
      <formula>0.8</formula>
    </cfRule>
  </conditionalFormatting>
  <conditionalFormatting sqref="R1075:R1095">
    <cfRule type="cellIs" dxfId="2249" priority="3053" operator="lessThan">
      <formula>0.7</formula>
    </cfRule>
    <cfRule type="cellIs" dxfId="2248" priority="3054" operator="between">
      <formula>0.7</formula>
      <formula>0.8</formula>
    </cfRule>
  </conditionalFormatting>
  <conditionalFormatting sqref="G1053:G1073">
    <cfRule type="cellIs" dxfId="2247" priority="3041" operator="lessThan">
      <formula>0.7</formula>
    </cfRule>
    <cfRule type="cellIs" dxfId="2246" priority="3042" operator="between">
      <formula>0.7</formula>
      <formula>0.8</formula>
    </cfRule>
  </conditionalFormatting>
  <conditionalFormatting sqref="F1056:F1073">
    <cfRule type="cellIs" dxfId="2245" priority="3043" operator="lessThan">
      <formula>0.7</formula>
    </cfRule>
    <cfRule type="cellIs" dxfId="2244" priority="3044" operator="between">
      <formula>0.7</formula>
      <formula>0.8</formula>
    </cfRule>
  </conditionalFormatting>
  <conditionalFormatting sqref="F1053:F1073">
    <cfRule type="cellIs" dxfId="2243" priority="3047" operator="lessThan">
      <formula>0.7</formula>
    </cfRule>
    <cfRule type="cellIs" dxfId="2242" priority="3048" operator="between">
      <formula>0.7</formula>
      <formula>0.8</formula>
    </cfRule>
  </conditionalFormatting>
  <conditionalFormatting sqref="G1053:G1073">
    <cfRule type="cellIs" dxfId="2241" priority="3045" operator="lessThan">
      <formula>0.7</formula>
    </cfRule>
    <cfRule type="cellIs" dxfId="2240" priority="3046" operator="between">
      <formula>0.7</formula>
      <formula>0.8</formula>
    </cfRule>
  </conditionalFormatting>
  <conditionalFormatting sqref="R1053:R1073">
    <cfRule type="cellIs" dxfId="2239" priority="3033" operator="lessThan">
      <formula>0.7</formula>
    </cfRule>
    <cfRule type="cellIs" dxfId="2238" priority="3034" operator="between">
      <formula>0.7</formula>
      <formula>0.8</formula>
    </cfRule>
  </conditionalFormatting>
  <conditionalFormatting sqref="Q1056:Q1073">
    <cfRule type="cellIs" dxfId="2237" priority="3035" operator="lessThan">
      <formula>0.7</formula>
    </cfRule>
    <cfRule type="cellIs" dxfId="2236" priority="3036" operator="between">
      <formula>0.7</formula>
      <formula>0.8</formula>
    </cfRule>
  </conditionalFormatting>
  <conditionalFormatting sqref="Q1053:Q1073">
    <cfRule type="cellIs" dxfId="2235" priority="3039" operator="lessThan">
      <formula>0.7</formula>
    </cfRule>
    <cfRule type="cellIs" dxfId="2234" priority="3040" operator="between">
      <formula>0.7</formula>
      <formula>0.8</formula>
    </cfRule>
  </conditionalFormatting>
  <conditionalFormatting sqref="R1053:R1073">
    <cfRule type="cellIs" dxfId="2233" priority="3037" operator="lessThan">
      <formula>0.7</formula>
    </cfRule>
    <cfRule type="cellIs" dxfId="2232" priority="3038" operator="between">
      <formula>0.7</formula>
      <formula>0.8</formula>
    </cfRule>
  </conditionalFormatting>
  <conditionalFormatting sqref="G1030:G1050">
    <cfRule type="cellIs" dxfId="2231" priority="3025" operator="lessThan">
      <formula>0.7</formula>
    </cfRule>
    <cfRule type="cellIs" dxfId="2230" priority="3026" operator="between">
      <formula>0.7</formula>
      <formula>0.8</formula>
    </cfRule>
  </conditionalFormatting>
  <conditionalFormatting sqref="F1033:F1050">
    <cfRule type="cellIs" dxfId="2229" priority="3027" operator="lessThan">
      <formula>0.7</formula>
    </cfRule>
    <cfRule type="cellIs" dxfId="2228" priority="3028" operator="between">
      <formula>0.7</formula>
      <formula>0.8</formula>
    </cfRule>
  </conditionalFormatting>
  <conditionalFormatting sqref="F1030:F1050">
    <cfRule type="cellIs" dxfId="2227" priority="3031" operator="lessThan">
      <formula>0.7</formula>
    </cfRule>
    <cfRule type="cellIs" dxfId="2226" priority="3032" operator="between">
      <formula>0.7</formula>
      <formula>0.8</formula>
    </cfRule>
  </conditionalFormatting>
  <conditionalFormatting sqref="G1030:G1050">
    <cfRule type="cellIs" dxfId="2225" priority="3029" operator="lessThan">
      <formula>0.7</formula>
    </cfRule>
    <cfRule type="cellIs" dxfId="2224" priority="3030" operator="between">
      <formula>0.7</formula>
      <formula>0.8</formula>
    </cfRule>
  </conditionalFormatting>
  <conditionalFormatting sqref="R1030:R1050">
    <cfRule type="cellIs" dxfId="2223" priority="3017" operator="lessThan">
      <formula>0.7</formula>
    </cfRule>
    <cfRule type="cellIs" dxfId="2222" priority="3018" operator="between">
      <formula>0.7</formula>
      <formula>0.8</formula>
    </cfRule>
  </conditionalFormatting>
  <conditionalFormatting sqref="Q1033:Q1050">
    <cfRule type="cellIs" dxfId="2221" priority="3019" operator="lessThan">
      <formula>0.7</formula>
    </cfRule>
    <cfRule type="cellIs" dxfId="2220" priority="3020" operator="between">
      <formula>0.7</formula>
      <formula>0.8</formula>
    </cfRule>
  </conditionalFormatting>
  <conditionalFormatting sqref="Q1030:Q1050">
    <cfRule type="cellIs" dxfId="2219" priority="3023" operator="lessThan">
      <formula>0.7</formula>
    </cfRule>
    <cfRule type="cellIs" dxfId="2218" priority="3024" operator="between">
      <formula>0.7</formula>
      <formula>0.8</formula>
    </cfRule>
  </conditionalFormatting>
  <conditionalFormatting sqref="R1030:R1050">
    <cfRule type="cellIs" dxfId="2217" priority="3021" operator="lessThan">
      <formula>0.7</formula>
    </cfRule>
    <cfRule type="cellIs" dxfId="2216" priority="3022" operator="between">
      <formula>0.7</formula>
      <formula>0.8</formula>
    </cfRule>
  </conditionalFormatting>
  <conditionalFormatting sqref="Q1399:Q1416">
    <cfRule type="cellIs" dxfId="2215" priority="3015" operator="lessThan">
      <formula>0.7</formula>
    </cfRule>
    <cfRule type="cellIs" dxfId="2214" priority="3016" operator="between">
      <formula>0.7</formula>
      <formula>0.8</formula>
    </cfRule>
  </conditionalFormatting>
  <conditionalFormatting sqref="R1399:R1416">
    <cfRule type="cellIs" dxfId="2213" priority="3013" operator="lessThan">
      <formula>0.7</formula>
    </cfRule>
    <cfRule type="cellIs" dxfId="2212" priority="3014" operator="between">
      <formula>0.7</formula>
      <formula>0.8</formula>
    </cfRule>
  </conditionalFormatting>
  <conditionalFormatting sqref="Q1399:Q1416">
    <cfRule type="cellIs" dxfId="2211" priority="3011" operator="lessThan">
      <formula>0.7</formula>
    </cfRule>
    <cfRule type="cellIs" dxfId="2210" priority="3012" operator="between">
      <formula>0.7</formula>
      <formula>0.8</formula>
    </cfRule>
  </conditionalFormatting>
  <conditionalFormatting sqref="R1399:R1416">
    <cfRule type="cellIs" dxfId="2209" priority="3009" operator="lessThan">
      <formula>0.7</formula>
    </cfRule>
    <cfRule type="cellIs" dxfId="2208" priority="3010" operator="between">
      <formula>0.7</formula>
      <formula>0.8</formula>
    </cfRule>
  </conditionalFormatting>
  <conditionalFormatting sqref="Q1399:Q1416">
    <cfRule type="cellIs" dxfId="2207" priority="3007" operator="lessThan">
      <formula>0.7</formula>
    </cfRule>
    <cfRule type="cellIs" dxfId="2206" priority="3008" operator="between">
      <formula>0.7</formula>
      <formula>0.8</formula>
    </cfRule>
  </conditionalFormatting>
  <conditionalFormatting sqref="R1399:R1416">
    <cfRule type="cellIs" dxfId="2205" priority="3005" operator="lessThan">
      <formula>0.7</formula>
    </cfRule>
    <cfRule type="cellIs" dxfId="2204" priority="3006" operator="between">
      <formula>0.7</formula>
      <formula>0.8</formula>
    </cfRule>
  </conditionalFormatting>
  <conditionalFormatting sqref="Q1399:Q1416">
    <cfRule type="cellIs" dxfId="2203" priority="3003" operator="lessThan">
      <formula>0.7</formula>
    </cfRule>
    <cfRule type="cellIs" dxfId="2202" priority="3004" operator="between">
      <formula>0.7</formula>
      <formula>0.8</formula>
    </cfRule>
  </conditionalFormatting>
  <conditionalFormatting sqref="R1399:R1416">
    <cfRule type="cellIs" dxfId="2201" priority="3001" operator="lessThan">
      <formula>0.7</formula>
    </cfRule>
    <cfRule type="cellIs" dxfId="2200" priority="3002" operator="between">
      <formula>0.7</formula>
      <formula>0.8</formula>
    </cfRule>
  </conditionalFormatting>
  <conditionalFormatting sqref="G1396:G1416">
    <cfRule type="cellIs" dxfId="2199" priority="2993" operator="lessThan">
      <formula>0.7</formula>
    </cfRule>
    <cfRule type="cellIs" dxfId="2198" priority="2994" operator="between">
      <formula>0.7</formula>
      <formula>0.8</formula>
    </cfRule>
  </conditionalFormatting>
  <conditionalFormatting sqref="F1399:F1416">
    <cfRule type="cellIs" dxfId="2197" priority="2995" operator="lessThan">
      <formula>0.7</formula>
    </cfRule>
    <cfRule type="cellIs" dxfId="2196" priority="2996" operator="between">
      <formula>0.7</formula>
      <formula>0.8</formula>
    </cfRule>
  </conditionalFormatting>
  <conditionalFormatting sqref="F1396:F1416">
    <cfRule type="cellIs" dxfId="2195" priority="2999" operator="lessThan">
      <formula>0.7</formula>
    </cfRule>
    <cfRule type="cellIs" dxfId="2194" priority="3000" operator="between">
      <formula>0.7</formula>
      <formula>0.8</formula>
    </cfRule>
  </conditionalFormatting>
  <conditionalFormatting sqref="G1396:G1416">
    <cfRule type="cellIs" dxfId="2193" priority="2997" operator="lessThan">
      <formula>0.7</formula>
    </cfRule>
    <cfRule type="cellIs" dxfId="2192" priority="2998" operator="between">
      <formula>0.7</formula>
      <formula>0.8</formula>
    </cfRule>
  </conditionalFormatting>
  <conditionalFormatting sqref="G1011:G1028">
    <cfRule type="cellIs" dxfId="2191" priority="2989" operator="lessThan">
      <formula>0.7</formula>
    </cfRule>
    <cfRule type="cellIs" dxfId="2190" priority="2990" operator="between">
      <formula>0.7</formula>
      <formula>0.8</formula>
    </cfRule>
  </conditionalFormatting>
  <conditionalFormatting sqref="G1011:G1028">
    <cfRule type="cellIs" dxfId="2189" priority="2991" operator="lessThan">
      <formula>0.7</formula>
    </cfRule>
    <cfRule type="cellIs" dxfId="2188" priority="2992" operator="between">
      <formula>0.7</formula>
      <formula>0.8</formula>
    </cfRule>
  </conditionalFormatting>
  <conditionalFormatting sqref="F1422:F1439">
    <cfRule type="cellIs" dxfId="2187" priority="2983" operator="lessThan">
      <formula>0.7</formula>
    </cfRule>
    <cfRule type="cellIs" dxfId="2186" priority="2984" operator="between">
      <formula>0.7</formula>
      <formula>0.8</formula>
    </cfRule>
  </conditionalFormatting>
  <conditionalFormatting sqref="G1422:G1439">
    <cfRule type="cellIs" dxfId="2185" priority="2981" operator="lessThan">
      <formula>0.7</formula>
    </cfRule>
    <cfRule type="cellIs" dxfId="2184" priority="2982" operator="between">
      <formula>0.7</formula>
      <formula>0.8</formula>
    </cfRule>
  </conditionalFormatting>
  <conditionalFormatting sqref="F1422:F1439">
    <cfRule type="cellIs" dxfId="2183" priority="2987" operator="lessThan">
      <formula>0.7</formula>
    </cfRule>
    <cfRule type="cellIs" dxfId="2182" priority="2988" operator="between">
      <formula>0.7</formula>
      <formula>0.8</formula>
    </cfRule>
  </conditionalFormatting>
  <conditionalFormatting sqref="G1422:G1439">
    <cfRule type="cellIs" dxfId="2181" priority="2985" operator="lessThan">
      <formula>0.7</formula>
    </cfRule>
    <cfRule type="cellIs" dxfId="2180" priority="2986" operator="between">
      <formula>0.7</formula>
      <formula>0.8</formula>
    </cfRule>
  </conditionalFormatting>
  <conditionalFormatting sqref="Q1422:Q1439">
    <cfRule type="cellIs" dxfId="2179" priority="2975" operator="lessThan">
      <formula>0.7</formula>
    </cfRule>
    <cfRule type="cellIs" dxfId="2178" priority="2976" operator="between">
      <formula>0.7</formula>
      <formula>0.8</formula>
    </cfRule>
  </conditionalFormatting>
  <conditionalFormatting sqref="R1422:R1439">
    <cfRule type="cellIs" dxfId="2177" priority="2973" operator="lessThan">
      <formula>0.7</formula>
    </cfRule>
    <cfRule type="cellIs" dxfId="2176" priority="2974" operator="between">
      <formula>0.7</formula>
      <formula>0.8</formula>
    </cfRule>
  </conditionalFormatting>
  <conditionalFormatting sqref="Q1422:Q1439">
    <cfRule type="cellIs" dxfId="2175" priority="2979" operator="lessThan">
      <formula>0.7</formula>
    </cfRule>
    <cfRule type="cellIs" dxfId="2174" priority="2980" operator="between">
      <formula>0.7</formula>
      <formula>0.8</formula>
    </cfRule>
  </conditionalFormatting>
  <conditionalFormatting sqref="R1422:R1439">
    <cfRule type="cellIs" dxfId="2173" priority="2977" operator="lessThan">
      <formula>0.7</formula>
    </cfRule>
    <cfRule type="cellIs" dxfId="2172" priority="2978" operator="between">
      <formula>0.7</formula>
      <formula>0.8</formula>
    </cfRule>
  </conditionalFormatting>
  <conditionalFormatting sqref="Q1011:Q1028">
    <cfRule type="cellIs" dxfId="2171" priority="2967" operator="lessThan">
      <formula>0.7</formula>
    </cfRule>
    <cfRule type="cellIs" dxfId="2170" priority="2968" operator="between">
      <formula>0.7</formula>
      <formula>0.8</formula>
    </cfRule>
  </conditionalFormatting>
  <conditionalFormatting sqref="R1011:R1028">
    <cfRule type="cellIs" dxfId="2169" priority="2965" operator="lessThan">
      <formula>0.7</formula>
    </cfRule>
    <cfRule type="cellIs" dxfId="2168" priority="2966" operator="between">
      <formula>0.7</formula>
      <formula>0.8</formula>
    </cfRule>
  </conditionalFormatting>
  <conditionalFormatting sqref="Q1011:Q1028">
    <cfRule type="cellIs" dxfId="2167" priority="2971" operator="lessThan">
      <formula>0.7</formula>
    </cfRule>
    <cfRule type="cellIs" dxfId="2166" priority="2972" operator="between">
      <formula>0.7</formula>
      <formula>0.8</formula>
    </cfRule>
  </conditionalFormatting>
  <conditionalFormatting sqref="R1011:R1028">
    <cfRule type="cellIs" dxfId="2165" priority="2969" operator="lessThan">
      <formula>0.7</formula>
    </cfRule>
    <cfRule type="cellIs" dxfId="2164" priority="2970" operator="between">
      <formula>0.7</formula>
      <formula>0.8</formula>
    </cfRule>
  </conditionalFormatting>
  <conditionalFormatting sqref="F1011:F1028">
    <cfRule type="cellIs" dxfId="2163" priority="2961" operator="lessThan">
      <formula>0.7</formula>
    </cfRule>
    <cfRule type="cellIs" dxfId="2162" priority="2962" operator="between">
      <formula>0.7</formula>
      <formula>0.8</formula>
    </cfRule>
  </conditionalFormatting>
  <conditionalFormatting sqref="F1011:F1028">
    <cfRule type="cellIs" dxfId="2161" priority="2963" operator="lessThan">
      <formula>0.7</formula>
    </cfRule>
    <cfRule type="cellIs" dxfId="2160" priority="2964" operator="between">
      <formula>0.7</formula>
      <formula>0.8</formula>
    </cfRule>
  </conditionalFormatting>
  <conditionalFormatting sqref="G989:G1006">
    <cfRule type="cellIs" dxfId="2159" priority="2957" operator="lessThan">
      <formula>0.7</formula>
    </cfRule>
    <cfRule type="cellIs" dxfId="2158" priority="2958" operator="between">
      <formula>0.7</formula>
      <formula>0.8</formula>
    </cfRule>
  </conditionalFormatting>
  <conditionalFormatting sqref="G989:G1006">
    <cfRule type="cellIs" dxfId="2157" priority="2959" operator="lessThan">
      <formula>0.7</formula>
    </cfRule>
    <cfRule type="cellIs" dxfId="2156" priority="2960" operator="between">
      <formula>0.7</formula>
      <formula>0.8</formula>
    </cfRule>
  </conditionalFormatting>
  <conditionalFormatting sqref="F989:F1006">
    <cfRule type="cellIs" dxfId="2155" priority="2953" operator="lessThan">
      <formula>0.7</formula>
    </cfRule>
    <cfRule type="cellIs" dxfId="2154" priority="2954" operator="between">
      <formula>0.7</formula>
      <formula>0.8</formula>
    </cfRule>
  </conditionalFormatting>
  <conditionalFormatting sqref="F989:F1006">
    <cfRule type="cellIs" dxfId="2153" priority="2955" operator="lessThan">
      <formula>0.7</formula>
    </cfRule>
    <cfRule type="cellIs" dxfId="2152" priority="2956" operator="between">
      <formula>0.7</formula>
      <formula>0.8</formula>
    </cfRule>
  </conditionalFormatting>
  <conditionalFormatting sqref="R989:R1006">
    <cfRule type="cellIs" dxfId="2151" priority="2949" operator="lessThan">
      <formula>0.7</formula>
    </cfRule>
    <cfRule type="cellIs" dxfId="2150" priority="2950" operator="between">
      <formula>0.7</formula>
      <formula>0.8</formula>
    </cfRule>
  </conditionalFormatting>
  <conditionalFormatting sqref="R989:R1006">
    <cfRule type="cellIs" dxfId="2149" priority="2951" operator="lessThan">
      <formula>0.7</formula>
    </cfRule>
    <cfRule type="cellIs" dxfId="2148" priority="2952" operator="between">
      <formula>0.7</formula>
      <formula>0.8</formula>
    </cfRule>
  </conditionalFormatting>
  <conditionalFormatting sqref="Q989:Q1006">
    <cfRule type="cellIs" dxfId="2147" priority="2945" operator="lessThan">
      <formula>0.7</formula>
    </cfRule>
    <cfRule type="cellIs" dxfId="2146" priority="2946" operator="between">
      <formula>0.7</formula>
      <formula>0.8</formula>
    </cfRule>
  </conditionalFormatting>
  <conditionalFormatting sqref="Q989:Q1006">
    <cfRule type="cellIs" dxfId="2145" priority="2947" operator="lessThan">
      <formula>0.7</formula>
    </cfRule>
    <cfRule type="cellIs" dxfId="2144" priority="2948" operator="between">
      <formula>0.7</formula>
      <formula>0.8</formula>
    </cfRule>
  </conditionalFormatting>
  <conditionalFormatting sqref="G967:G982">
    <cfRule type="cellIs" dxfId="2143" priority="2941" operator="lessThan">
      <formula>0.7</formula>
    </cfRule>
    <cfRule type="cellIs" dxfId="2142" priority="2942" operator="between">
      <formula>0.7</formula>
      <formula>0.8</formula>
    </cfRule>
  </conditionalFormatting>
  <conditionalFormatting sqref="G967:G982">
    <cfRule type="cellIs" dxfId="2141" priority="2943" operator="lessThan">
      <formula>0.7</formula>
    </cfRule>
    <cfRule type="cellIs" dxfId="2140" priority="2944" operator="between">
      <formula>0.7</formula>
      <formula>0.8</formula>
    </cfRule>
  </conditionalFormatting>
  <conditionalFormatting sqref="F967:F982">
    <cfRule type="cellIs" dxfId="2139" priority="2937" operator="lessThan">
      <formula>0.7</formula>
    </cfRule>
    <cfRule type="cellIs" dxfId="2138" priority="2938" operator="between">
      <formula>0.7</formula>
      <formula>0.8</formula>
    </cfRule>
  </conditionalFormatting>
  <conditionalFormatting sqref="F967:F982">
    <cfRule type="cellIs" dxfId="2137" priority="2939" operator="lessThan">
      <formula>0.7</formula>
    </cfRule>
    <cfRule type="cellIs" dxfId="2136" priority="2940" operator="between">
      <formula>0.7</formula>
      <formula>0.8</formula>
    </cfRule>
  </conditionalFormatting>
  <conditionalFormatting sqref="R967:R982 R984">
    <cfRule type="cellIs" dxfId="2135" priority="2933" operator="lessThan">
      <formula>0.7</formula>
    </cfRule>
    <cfRule type="cellIs" dxfId="2134" priority="2934" operator="between">
      <formula>0.7</formula>
      <formula>0.8</formula>
    </cfRule>
  </conditionalFormatting>
  <conditionalFormatting sqref="R967:R982 R984">
    <cfRule type="cellIs" dxfId="2133" priority="2935" operator="lessThan">
      <formula>0.7</formula>
    </cfRule>
    <cfRule type="cellIs" dxfId="2132" priority="2936" operator="between">
      <formula>0.7</formula>
      <formula>0.8</formula>
    </cfRule>
  </conditionalFormatting>
  <conditionalFormatting sqref="Q967:Q982 Q984">
    <cfRule type="cellIs" dxfId="2131" priority="2929" operator="lessThan">
      <formula>0.7</formula>
    </cfRule>
    <cfRule type="cellIs" dxfId="2130" priority="2930" operator="between">
      <formula>0.7</formula>
      <formula>0.8</formula>
    </cfRule>
  </conditionalFormatting>
  <conditionalFormatting sqref="Q967:Q982 Q984">
    <cfRule type="cellIs" dxfId="2129" priority="2931" operator="lessThan">
      <formula>0.7</formula>
    </cfRule>
    <cfRule type="cellIs" dxfId="2128" priority="2932" operator="between">
      <formula>0.7</formula>
      <formula>0.8</formula>
    </cfRule>
  </conditionalFormatting>
  <conditionalFormatting sqref="G983:G984">
    <cfRule type="cellIs" dxfId="2127" priority="2925" operator="lessThan">
      <formula>0.7</formula>
    </cfRule>
    <cfRule type="cellIs" dxfId="2126" priority="2926" operator="between">
      <formula>0.7</formula>
      <formula>0.8</formula>
    </cfRule>
  </conditionalFormatting>
  <conditionalFormatting sqref="G983:G984">
    <cfRule type="cellIs" dxfId="2125" priority="2927" operator="lessThan">
      <formula>0.7</formula>
    </cfRule>
    <cfRule type="cellIs" dxfId="2124" priority="2928" operator="between">
      <formula>0.7</formula>
      <formula>0.8</formula>
    </cfRule>
  </conditionalFormatting>
  <conditionalFormatting sqref="F983:F984">
    <cfRule type="cellIs" dxfId="2123" priority="2921" operator="lessThan">
      <formula>0.7</formula>
    </cfRule>
    <cfRule type="cellIs" dxfId="2122" priority="2922" operator="between">
      <formula>0.7</formula>
      <formula>0.8</formula>
    </cfRule>
  </conditionalFormatting>
  <conditionalFormatting sqref="F983:F984">
    <cfRule type="cellIs" dxfId="2121" priority="2923" operator="lessThan">
      <formula>0.7</formula>
    </cfRule>
    <cfRule type="cellIs" dxfId="2120" priority="2924" operator="between">
      <formula>0.7</formula>
      <formula>0.8</formula>
    </cfRule>
  </conditionalFormatting>
  <conditionalFormatting sqref="R983">
    <cfRule type="cellIs" dxfId="2119" priority="2917" operator="lessThan">
      <formula>0.7</formula>
    </cfRule>
    <cfRule type="cellIs" dxfId="2118" priority="2918" operator="between">
      <formula>0.7</formula>
      <formula>0.8</formula>
    </cfRule>
  </conditionalFormatting>
  <conditionalFormatting sqref="R983">
    <cfRule type="cellIs" dxfId="2117" priority="2919" operator="lessThan">
      <formula>0.7</formula>
    </cfRule>
    <cfRule type="cellIs" dxfId="2116" priority="2920" operator="between">
      <formula>0.7</formula>
      <formula>0.8</formula>
    </cfRule>
  </conditionalFormatting>
  <conditionalFormatting sqref="Q983">
    <cfRule type="cellIs" dxfId="2115" priority="2913" operator="lessThan">
      <formula>0.7</formula>
    </cfRule>
    <cfRule type="cellIs" dxfId="2114" priority="2914" operator="between">
      <formula>0.7</formula>
      <formula>0.8</formula>
    </cfRule>
  </conditionalFormatting>
  <conditionalFormatting sqref="Q983">
    <cfRule type="cellIs" dxfId="2113" priority="2915" operator="lessThan">
      <formula>0.7</formula>
    </cfRule>
    <cfRule type="cellIs" dxfId="2112" priority="2916" operator="between">
      <formula>0.7</formula>
      <formula>0.8</formula>
    </cfRule>
  </conditionalFormatting>
  <conditionalFormatting sqref="G939:G956">
    <cfRule type="cellIs" dxfId="2111" priority="2909" operator="lessThan">
      <formula>0.7</formula>
    </cfRule>
    <cfRule type="cellIs" dxfId="2110" priority="2910" operator="between">
      <formula>0.7</formula>
      <formula>0.8</formula>
    </cfRule>
  </conditionalFormatting>
  <conditionalFormatting sqref="G939:G956">
    <cfRule type="cellIs" dxfId="2109" priority="2911" operator="lessThan">
      <formula>0.7</formula>
    </cfRule>
    <cfRule type="cellIs" dxfId="2108" priority="2912" operator="between">
      <formula>0.7</formula>
      <formula>0.8</formula>
    </cfRule>
  </conditionalFormatting>
  <conditionalFormatting sqref="F939:F956">
    <cfRule type="cellIs" dxfId="2107" priority="2905" operator="lessThan">
      <formula>0.7</formula>
    </cfRule>
    <cfRule type="cellIs" dxfId="2106" priority="2906" operator="between">
      <formula>0.7</formula>
      <formula>0.8</formula>
    </cfRule>
  </conditionalFormatting>
  <conditionalFormatting sqref="F939:F956">
    <cfRule type="cellIs" dxfId="2105" priority="2907" operator="lessThan">
      <formula>0.7</formula>
    </cfRule>
    <cfRule type="cellIs" dxfId="2104" priority="2908" operator="between">
      <formula>0.7</formula>
      <formula>0.8</formula>
    </cfRule>
  </conditionalFormatting>
  <conditionalFormatting sqref="R955:R956">
    <cfRule type="cellIs" dxfId="2103" priority="2893" operator="lessThan">
      <formula>0.7</formula>
    </cfRule>
    <cfRule type="cellIs" dxfId="2102" priority="2894" operator="between">
      <formula>0.7</formula>
      <formula>0.8</formula>
    </cfRule>
  </conditionalFormatting>
  <conditionalFormatting sqref="R955:R956">
    <cfRule type="cellIs" dxfId="2101" priority="2895" operator="lessThan">
      <formula>0.7</formula>
    </cfRule>
    <cfRule type="cellIs" dxfId="2100" priority="2896" operator="between">
      <formula>0.7</formula>
      <formula>0.8</formula>
    </cfRule>
  </conditionalFormatting>
  <conditionalFormatting sqref="Q955:Q956">
    <cfRule type="cellIs" dxfId="2099" priority="2889" operator="lessThan">
      <formula>0.7</formula>
    </cfRule>
    <cfRule type="cellIs" dxfId="2098" priority="2890" operator="between">
      <formula>0.7</formula>
      <formula>0.8</formula>
    </cfRule>
  </conditionalFormatting>
  <conditionalFormatting sqref="Q955:Q956">
    <cfRule type="cellIs" dxfId="2097" priority="2891" operator="lessThan">
      <formula>0.7</formula>
    </cfRule>
    <cfRule type="cellIs" dxfId="2096" priority="2892" operator="between">
      <formula>0.7</formula>
      <formula>0.8</formula>
    </cfRule>
  </conditionalFormatting>
  <conditionalFormatting sqref="R939:R954">
    <cfRule type="cellIs" dxfId="2095" priority="2901" operator="lessThan">
      <formula>0.7</formula>
    </cfRule>
    <cfRule type="cellIs" dxfId="2094" priority="2902" operator="between">
      <formula>0.7</formula>
      <formula>0.8</formula>
    </cfRule>
  </conditionalFormatting>
  <conditionalFormatting sqref="R939:R954">
    <cfRule type="cellIs" dxfId="2093" priority="2903" operator="lessThan">
      <formula>0.7</formula>
    </cfRule>
    <cfRule type="cellIs" dxfId="2092" priority="2904" operator="between">
      <formula>0.7</formula>
      <formula>0.8</formula>
    </cfRule>
  </conditionalFormatting>
  <conditionalFormatting sqref="Q939:Q954">
    <cfRule type="cellIs" dxfId="2091" priority="2897" operator="lessThan">
      <formula>0.7</formula>
    </cfRule>
    <cfRule type="cellIs" dxfId="2090" priority="2898" operator="between">
      <formula>0.7</formula>
      <formula>0.8</formula>
    </cfRule>
  </conditionalFormatting>
  <conditionalFormatting sqref="Q939:Q954">
    <cfRule type="cellIs" dxfId="2089" priority="2899" operator="lessThan">
      <formula>0.7</formula>
    </cfRule>
    <cfRule type="cellIs" dxfId="2088" priority="2900" operator="between">
      <formula>0.7</formula>
      <formula>0.8</formula>
    </cfRule>
  </conditionalFormatting>
  <conditionalFormatting sqref="G916:G933">
    <cfRule type="cellIs" dxfId="2087" priority="2885" operator="lessThan">
      <formula>0.7</formula>
    </cfRule>
    <cfRule type="cellIs" dxfId="2086" priority="2886" operator="between">
      <formula>0.7</formula>
      <formula>0.8</formula>
    </cfRule>
  </conditionalFormatting>
  <conditionalFormatting sqref="G916:G933">
    <cfRule type="cellIs" dxfId="2085" priority="2887" operator="lessThan">
      <formula>0.7</formula>
    </cfRule>
    <cfRule type="cellIs" dxfId="2084" priority="2888" operator="between">
      <formula>0.7</formula>
      <formula>0.8</formula>
    </cfRule>
  </conditionalFormatting>
  <conditionalFormatting sqref="F916:F933">
    <cfRule type="cellIs" dxfId="2083" priority="2881" operator="lessThan">
      <formula>0.7</formula>
    </cfRule>
    <cfRule type="cellIs" dxfId="2082" priority="2882" operator="between">
      <formula>0.7</formula>
      <formula>0.8</formula>
    </cfRule>
  </conditionalFormatting>
  <conditionalFormatting sqref="F916:F933">
    <cfRule type="cellIs" dxfId="2081" priority="2883" operator="lessThan">
      <formula>0.7</formula>
    </cfRule>
    <cfRule type="cellIs" dxfId="2080" priority="2884" operator="between">
      <formula>0.7</formula>
      <formula>0.8</formula>
    </cfRule>
  </conditionalFormatting>
  <conditionalFormatting sqref="R916:R933">
    <cfRule type="cellIs" dxfId="2079" priority="2877" operator="lessThan">
      <formula>0.7</formula>
    </cfRule>
    <cfRule type="cellIs" dxfId="2078" priority="2878" operator="between">
      <formula>0.7</formula>
      <formula>0.8</formula>
    </cfRule>
  </conditionalFormatting>
  <conditionalFormatting sqref="R916:R933">
    <cfRule type="cellIs" dxfId="2077" priority="2879" operator="lessThan">
      <formula>0.7</formula>
    </cfRule>
    <cfRule type="cellIs" dxfId="2076" priority="2880" operator="between">
      <formula>0.7</formula>
      <formula>0.8</formula>
    </cfRule>
  </conditionalFormatting>
  <conditionalFormatting sqref="Q916:Q933">
    <cfRule type="cellIs" dxfId="2075" priority="2873" operator="lessThan">
      <formula>0.7</formula>
    </cfRule>
    <cfRule type="cellIs" dxfId="2074" priority="2874" operator="between">
      <formula>0.7</formula>
      <formula>0.8</formula>
    </cfRule>
  </conditionalFormatting>
  <conditionalFormatting sqref="Q916:Q933">
    <cfRule type="cellIs" dxfId="2073" priority="2875" operator="lessThan">
      <formula>0.7</formula>
    </cfRule>
    <cfRule type="cellIs" dxfId="2072" priority="2876" operator="between">
      <formula>0.7</formula>
      <formula>0.8</formula>
    </cfRule>
  </conditionalFormatting>
  <conditionalFormatting sqref="G893:G910">
    <cfRule type="cellIs" dxfId="2071" priority="2869" operator="lessThan">
      <formula>0.7</formula>
    </cfRule>
    <cfRule type="cellIs" dxfId="2070" priority="2870" operator="between">
      <formula>0.7</formula>
      <formula>0.8</formula>
    </cfRule>
  </conditionalFormatting>
  <conditionalFormatting sqref="G893:G910">
    <cfRule type="cellIs" dxfId="2069" priority="2871" operator="lessThan">
      <formula>0.7</formula>
    </cfRule>
    <cfRule type="cellIs" dxfId="2068" priority="2872" operator="between">
      <formula>0.7</formula>
      <formula>0.8</formula>
    </cfRule>
  </conditionalFormatting>
  <conditionalFormatting sqref="F893:F910">
    <cfRule type="cellIs" dxfId="2067" priority="2865" operator="lessThan">
      <formula>0.7</formula>
    </cfRule>
    <cfRule type="cellIs" dxfId="2066" priority="2866" operator="between">
      <formula>0.7</formula>
      <formula>0.8</formula>
    </cfRule>
  </conditionalFormatting>
  <conditionalFormatting sqref="F893:F910">
    <cfRule type="cellIs" dxfId="2065" priority="2867" operator="lessThan">
      <formula>0.7</formula>
    </cfRule>
    <cfRule type="cellIs" dxfId="2064" priority="2868" operator="between">
      <formula>0.7</formula>
      <formula>0.8</formula>
    </cfRule>
  </conditionalFormatting>
  <conditionalFormatting sqref="F1260:F1277">
    <cfRule type="cellIs" dxfId="2063" priority="2863" operator="lessThan">
      <formula>0.7</formula>
    </cfRule>
    <cfRule type="cellIs" dxfId="2062" priority="2864" operator="between">
      <formula>0.7</formula>
      <formula>0.8</formula>
    </cfRule>
  </conditionalFormatting>
  <conditionalFormatting sqref="G1260:G1277">
    <cfRule type="cellIs" dxfId="2061" priority="2861" operator="lessThan">
      <formula>0.7</formula>
    </cfRule>
    <cfRule type="cellIs" dxfId="2060" priority="2862" operator="between">
      <formula>0.7</formula>
      <formula>0.8</formula>
    </cfRule>
  </conditionalFormatting>
  <conditionalFormatting sqref="F1237:F1254">
    <cfRule type="cellIs" dxfId="2059" priority="2859" operator="lessThan">
      <formula>0.7</formula>
    </cfRule>
    <cfRule type="cellIs" dxfId="2058" priority="2860" operator="between">
      <formula>0.7</formula>
      <formula>0.8</formula>
    </cfRule>
  </conditionalFormatting>
  <conditionalFormatting sqref="G1237:G1254">
    <cfRule type="cellIs" dxfId="2057" priority="2857" operator="lessThan">
      <formula>0.7</formula>
    </cfRule>
    <cfRule type="cellIs" dxfId="2056" priority="2858" operator="between">
      <formula>0.7</formula>
      <formula>0.8</formula>
    </cfRule>
  </conditionalFormatting>
  <conditionalFormatting sqref="F1215:F1232">
    <cfRule type="cellIs" dxfId="2055" priority="2855" operator="lessThan">
      <formula>0.7</formula>
    </cfRule>
    <cfRule type="cellIs" dxfId="2054" priority="2856" operator="between">
      <formula>0.7</formula>
      <formula>0.8</formula>
    </cfRule>
  </conditionalFormatting>
  <conditionalFormatting sqref="G1215:G1232">
    <cfRule type="cellIs" dxfId="2053" priority="2853" operator="lessThan">
      <formula>0.7</formula>
    </cfRule>
    <cfRule type="cellIs" dxfId="2052" priority="2854" operator="between">
      <formula>0.7</formula>
      <formula>0.8</formula>
    </cfRule>
  </conditionalFormatting>
  <conditionalFormatting sqref="F1192:F1209">
    <cfRule type="cellIs" dxfId="2051" priority="2851" operator="lessThan">
      <formula>0.7</formula>
    </cfRule>
    <cfRule type="cellIs" dxfId="2050" priority="2852" operator="between">
      <formula>0.7</formula>
      <formula>0.8</formula>
    </cfRule>
  </conditionalFormatting>
  <conditionalFormatting sqref="G1192:G1209">
    <cfRule type="cellIs" dxfId="2049" priority="2849" operator="lessThan">
      <formula>0.7</formula>
    </cfRule>
    <cfRule type="cellIs" dxfId="2048" priority="2850" operator="between">
      <formula>0.7</formula>
      <formula>0.8</formula>
    </cfRule>
  </conditionalFormatting>
  <conditionalFormatting sqref="F1283:F1300">
    <cfRule type="cellIs" dxfId="2047" priority="2847" operator="lessThan">
      <formula>0.7</formula>
    </cfRule>
    <cfRule type="cellIs" dxfId="2046" priority="2848" operator="between">
      <formula>0.7</formula>
      <formula>0.8</formula>
    </cfRule>
  </conditionalFormatting>
  <conditionalFormatting sqref="G1283:G1300">
    <cfRule type="cellIs" dxfId="2045" priority="2845" operator="lessThan">
      <formula>0.7</formula>
    </cfRule>
    <cfRule type="cellIs" dxfId="2044" priority="2846" operator="between">
      <formula>0.7</formula>
      <formula>0.8</formula>
    </cfRule>
  </conditionalFormatting>
  <conditionalFormatting sqref="F1307:F1324">
    <cfRule type="cellIs" dxfId="2043" priority="2843" operator="lessThan">
      <formula>0.7</formula>
    </cfRule>
    <cfRule type="cellIs" dxfId="2042" priority="2844" operator="between">
      <formula>0.7</formula>
      <formula>0.8</formula>
    </cfRule>
  </conditionalFormatting>
  <conditionalFormatting sqref="G1307:G1324">
    <cfRule type="cellIs" dxfId="2041" priority="2841" operator="lessThan">
      <formula>0.7</formula>
    </cfRule>
    <cfRule type="cellIs" dxfId="2040" priority="2842" operator="between">
      <formula>0.7</formula>
      <formula>0.8</formula>
    </cfRule>
  </conditionalFormatting>
  <conditionalFormatting sqref="F1170:F1187">
    <cfRule type="cellIs" dxfId="2039" priority="2839" operator="lessThan">
      <formula>0.7</formula>
    </cfRule>
    <cfRule type="cellIs" dxfId="2038" priority="2840" operator="between">
      <formula>0.7</formula>
      <formula>0.8</formula>
    </cfRule>
  </conditionalFormatting>
  <conditionalFormatting sqref="G1170:G1187">
    <cfRule type="cellIs" dxfId="2037" priority="2837" operator="lessThan">
      <formula>0.7</formula>
    </cfRule>
    <cfRule type="cellIs" dxfId="2036" priority="2838" operator="between">
      <formula>0.7</formula>
      <formula>0.8</formula>
    </cfRule>
  </conditionalFormatting>
  <conditionalFormatting sqref="F1283:F1300">
    <cfRule type="cellIs" dxfId="2035" priority="2835" operator="lessThan">
      <formula>0.7</formula>
    </cfRule>
    <cfRule type="cellIs" dxfId="2034" priority="2836" operator="between">
      <formula>0.7</formula>
      <formula>0.8</formula>
    </cfRule>
  </conditionalFormatting>
  <conditionalFormatting sqref="G1283:G1300">
    <cfRule type="cellIs" dxfId="2033" priority="2833" operator="lessThan">
      <formula>0.7</formula>
    </cfRule>
    <cfRule type="cellIs" dxfId="2032" priority="2834" operator="between">
      <formula>0.7</formula>
      <formula>0.8</formula>
    </cfRule>
  </conditionalFormatting>
  <conditionalFormatting sqref="F1260:F1277">
    <cfRule type="cellIs" dxfId="2031" priority="2831" operator="lessThan">
      <formula>0.7</formula>
    </cfRule>
    <cfRule type="cellIs" dxfId="2030" priority="2832" operator="between">
      <formula>0.7</formula>
      <formula>0.8</formula>
    </cfRule>
  </conditionalFormatting>
  <conditionalFormatting sqref="G1260:G1277">
    <cfRule type="cellIs" dxfId="2029" priority="2829" operator="lessThan">
      <formula>0.7</formula>
    </cfRule>
    <cfRule type="cellIs" dxfId="2028" priority="2830" operator="between">
      <formula>0.7</formula>
      <formula>0.8</formula>
    </cfRule>
  </conditionalFormatting>
  <conditionalFormatting sqref="F1238:F1255">
    <cfRule type="cellIs" dxfId="2027" priority="2827" operator="lessThan">
      <formula>0.7</formula>
    </cfRule>
    <cfRule type="cellIs" dxfId="2026" priority="2828" operator="between">
      <formula>0.7</formula>
      <formula>0.8</formula>
    </cfRule>
  </conditionalFormatting>
  <conditionalFormatting sqref="G1238:G1255">
    <cfRule type="cellIs" dxfId="2025" priority="2825" operator="lessThan">
      <formula>0.7</formula>
    </cfRule>
    <cfRule type="cellIs" dxfId="2024" priority="2826" operator="between">
      <formula>0.7</formula>
      <formula>0.8</formula>
    </cfRule>
  </conditionalFormatting>
  <conditionalFormatting sqref="F1215:F1232">
    <cfRule type="cellIs" dxfId="2023" priority="2823" operator="lessThan">
      <formula>0.7</formula>
    </cfRule>
    <cfRule type="cellIs" dxfId="2022" priority="2824" operator="between">
      <formula>0.7</formula>
      <formula>0.8</formula>
    </cfRule>
  </conditionalFormatting>
  <conditionalFormatting sqref="G1215:G1232">
    <cfRule type="cellIs" dxfId="2021" priority="2821" operator="lessThan">
      <formula>0.7</formula>
    </cfRule>
    <cfRule type="cellIs" dxfId="2020" priority="2822" operator="between">
      <formula>0.7</formula>
      <formula>0.8</formula>
    </cfRule>
  </conditionalFormatting>
  <conditionalFormatting sqref="F1306:F1323">
    <cfRule type="cellIs" dxfId="2019" priority="2819" operator="lessThan">
      <formula>0.7</formula>
    </cfRule>
    <cfRule type="cellIs" dxfId="2018" priority="2820" operator="between">
      <formula>0.7</formula>
      <formula>0.8</formula>
    </cfRule>
  </conditionalFormatting>
  <conditionalFormatting sqref="G1306:G1323">
    <cfRule type="cellIs" dxfId="2017" priority="2817" operator="lessThan">
      <formula>0.7</formula>
    </cfRule>
    <cfRule type="cellIs" dxfId="2016" priority="2818" operator="between">
      <formula>0.7</formula>
      <formula>0.8</formula>
    </cfRule>
  </conditionalFormatting>
  <conditionalFormatting sqref="F1330:F1347">
    <cfRule type="cellIs" dxfId="2015" priority="2815" operator="lessThan">
      <formula>0.7</formula>
    </cfRule>
    <cfRule type="cellIs" dxfId="2014" priority="2816" operator="between">
      <formula>0.7</formula>
      <formula>0.8</formula>
    </cfRule>
  </conditionalFormatting>
  <conditionalFormatting sqref="G1330:G1347">
    <cfRule type="cellIs" dxfId="2013" priority="2813" operator="lessThan">
      <formula>0.7</formula>
    </cfRule>
    <cfRule type="cellIs" dxfId="2012" priority="2814" operator="between">
      <formula>0.7</formula>
      <formula>0.8</formula>
    </cfRule>
  </conditionalFormatting>
  <conditionalFormatting sqref="F1193:F1210">
    <cfRule type="cellIs" dxfId="2011" priority="2811" operator="lessThan">
      <formula>0.7</formula>
    </cfRule>
    <cfRule type="cellIs" dxfId="2010" priority="2812" operator="between">
      <formula>0.7</formula>
      <formula>0.8</formula>
    </cfRule>
  </conditionalFormatting>
  <conditionalFormatting sqref="G1193:G1210">
    <cfRule type="cellIs" dxfId="2009" priority="2809" operator="lessThan">
      <formula>0.7</formula>
    </cfRule>
    <cfRule type="cellIs" dxfId="2008" priority="2810" operator="between">
      <formula>0.7</formula>
      <formula>0.8</formula>
    </cfRule>
  </conditionalFormatting>
  <conditionalFormatting sqref="F1170:F1187">
    <cfRule type="cellIs" dxfId="2007" priority="2807" operator="lessThan">
      <formula>0.7</formula>
    </cfRule>
    <cfRule type="cellIs" dxfId="2006" priority="2808" operator="between">
      <formula>0.7</formula>
      <formula>0.8</formula>
    </cfRule>
  </conditionalFormatting>
  <conditionalFormatting sqref="G1170:G1187">
    <cfRule type="cellIs" dxfId="2005" priority="2805" operator="lessThan">
      <formula>0.7</formula>
    </cfRule>
    <cfRule type="cellIs" dxfId="2004" priority="2806" operator="between">
      <formula>0.7</formula>
      <formula>0.8</formula>
    </cfRule>
  </conditionalFormatting>
  <conditionalFormatting sqref="F1353:F1370">
    <cfRule type="cellIs" dxfId="2003" priority="2803" operator="lessThan">
      <formula>0.7</formula>
    </cfRule>
    <cfRule type="cellIs" dxfId="2002" priority="2804" operator="between">
      <formula>0.7</formula>
      <formula>0.8</formula>
    </cfRule>
  </conditionalFormatting>
  <conditionalFormatting sqref="G1353:G1370">
    <cfRule type="cellIs" dxfId="2001" priority="2801" operator="lessThan">
      <formula>0.7</formula>
    </cfRule>
    <cfRule type="cellIs" dxfId="2000" priority="2802" operator="between">
      <formula>0.7</formula>
      <formula>0.8</formula>
    </cfRule>
  </conditionalFormatting>
  <conditionalFormatting sqref="F1147:F1164">
    <cfRule type="cellIs" dxfId="1999" priority="2795" operator="lessThan">
      <formula>0.7</formula>
    </cfRule>
    <cfRule type="cellIs" dxfId="1998" priority="2796" operator="between">
      <formula>0.7</formula>
      <formula>0.8</formula>
    </cfRule>
  </conditionalFormatting>
  <conditionalFormatting sqref="G1143:G1164">
    <cfRule type="cellIs" dxfId="1997" priority="2793" operator="lessThan">
      <formula>0.7</formula>
    </cfRule>
    <cfRule type="cellIs" dxfId="1996" priority="2794" operator="between">
      <formula>0.7</formula>
      <formula>0.8</formula>
    </cfRule>
  </conditionalFormatting>
  <conditionalFormatting sqref="F1283:F1300">
    <cfRule type="cellIs" dxfId="1995" priority="2791" operator="lessThan">
      <formula>0.7</formula>
    </cfRule>
    <cfRule type="cellIs" dxfId="1994" priority="2792" operator="between">
      <formula>0.7</formula>
      <formula>0.8</formula>
    </cfRule>
  </conditionalFormatting>
  <conditionalFormatting sqref="G1283:G1300">
    <cfRule type="cellIs" dxfId="1993" priority="2789" operator="lessThan">
      <formula>0.7</formula>
    </cfRule>
    <cfRule type="cellIs" dxfId="1992" priority="2790" operator="between">
      <formula>0.7</formula>
      <formula>0.8</formula>
    </cfRule>
  </conditionalFormatting>
  <conditionalFormatting sqref="F1143:F1164">
    <cfRule type="cellIs" dxfId="1991" priority="2799" operator="lessThan">
      <formula>0.7</formula>
    </cfRule>
    <cfRule type="cellIs" dxfId="1990" priority="2800" operator="between">
      <formula>0.7</formula>
      <formula>0.8</formula>
    </cfRule>
  </conditionalFormatting>
  <conditionalFormatting sqref="G1143:G1164">
    <cfRule type="cellIs" dxfId="1989" priority="2797" operator="lessThan">
      <formula>0.7</formula>
    </cfRule>
    <cfRule type="cellIs" dxfId="1988" priority="2798" operator="between">
      <formula>0.7</formula>
      <formula>0.8</formula>
    </cfRule>
  </conditionalFormatting>
  <conditionalFormatting sqref="F1260:F1277">
    <cfRule type="cellIs" dxfId="1987" priority="2787" operator="lessThan">
      <formula>0.7</formula>
    </cfRule>
    <cfRule type="cellIs" dxfId="1986" priority="2788" operator="between">
      <formula>0.7</formula>
      <formula>0.8</formula>
    </cfRule>
  </conditionalFormatting>
  <conditionalFormatting sqref="G1260:G1277">
    <cfRule type="cellIs" dxfId="1985" priority="2785" operator="lessThan">
      <formula>0.7</formula>
    </cfRule>
    <cfRule type="cellIs" dxfId="1984" priority="2786" operator="between">
      <formula>0.7</formula>
      <formula>0.8</formula>
    </cfRule>
  </conditionalFormatting>
  <conditionalFormatting sqref="F1238:F1255">
    <cfRule type="cellIs" dxfId="1983" priority="2783" operator="lessThan">
      <formula>0.7</formula>
    </cfRule>
    <cfRule type="cellIs" dxfId="1982" priority="2784" operator="between">
      <formula>0.7</formula>
      <formula>0.8</formula>
    </cfRule>
  </conditionalFormatting>
  <conditionalFormatting sqref="G1238:G1255">
    <cfRule type="cellIs" dxfId="1981" priority="2781" operator="lessThan">
      <formula>0.7</formula>
    </cfRule>
    <cfRule type="cellIs" dxfId="1980" priority="2782" operator="between">
      <formula>0.7</formula>
      <formula>0.8</formula>
    </cfRule>
  </conditionalFormatting>
  <conditionalFormatting sqref="F1215:F1232">
    <cfRule type="cellIs" dxfId="1979" priority="2779" operator="lessThan">
      <formula>0.7</formula>
    </cfRule>
    <cfRule type="cellIs" dxfId="1978" priority="2780" operator="between">
      <formula>0.7</formula>
      <formula>0.8</formula>
    </cfRule>
  </conditionalFormatting>
  <conditionalFormatting sqref="G1215:G1232">
    <cfRule type="cellIs" dxfId="1977" priority="2777" operator="lessThan">
      <formula>0.7</formula>
    </cfRule>
    <cfRule type="cellIs" dxfId="1976" priority="2778" operator="between">
      <formula>0.7</formula>
      <formula>0.8</formula>
    </cfRule>
  </conditionalFormatting>
  <conditionalFormatting sqref="F1306:F1323">
    <cfRule type="cellIs" dxfId="1975" priority="2775" operator="lessThan">
      <formula>0.7</formula>
    </cfRule>
    <cfRule type="cellIs" dxfId="1974" priority="2776" operator="between">
      <formula>0.7</formula>
      <formula>0.8</formula>
    </cfRule>
  </conditionalFormatting>
  <conditionalFormatting sqref="G1306:G1323">
    <cfRule type="cellIs" dxfId="1973" priority="2773" operator="lessThan">
      <formula>0.7</formula>
    </cfRule>
    <cfRule type="cellIs" dxfId="1972" priority="2774" operator="between">
      <formula>0.7</formula>
      <formula>0.8</formula>
    </cfRule>
  </conditionalFormatting>
  <conditionalFormatting sqref="F1330:F1347">
    <cfRule type="cellIs" dxfId="1971" priority="2771" operator="lessThan">
      <formula>0.7</formula>
    </cfRule>
    <cfRule type="cellIs" dxfId="1970" priority="2772" operator="between">
      <formula>0.7</formula>
      <formula>0.8</formula>
    </cfRule>
  </conditionalFormatting>
  <conditionalFormatting sqref="G1330:G1347">
    <cfRule type="cellIs" dxfId="1969" priority="2769" operator="lessThan">
      <formula>0.7</formula>
    </cfRule>
    <cfRule type="cellIs" dxfId="1968" priority="2770" operator="between">
      <formula>0.7</formula>
      <formula>0.8</formula>
    </cfRule>
  </conditionalFormatting>
  <conditionalFormatting sqref="F1193:F1210">
    <cfRule type="cellIs" dxfId="1967" priority="2767" operator="lessThan">
      <formula>0.7</formula>
    </cfRule>
    <cfRule type="cellIs" dxfId="1966" priority="2768" operator="between">
      <formula>0.7</formula>
      <formula>0.8</formula>
    </cfRule>
  </conditionalFormatting>
  <conditionalFormatting sqref="G1193:G1210">
    <cfRule type="cellIs" dxfId="1965" priority="2765" operator="lessThan">
      <formula>0.7</formula>
    </cfRule>
    <cfRule type="cellIs" dxfId="1964" priority="2766" operator="between">
      <formula>0.7</formula>
      <formula>0.8</formula>
    </cfRule>
  </conditionalFormatting>
  <conditionalFormatting sqref="F1306:F1323">
    <cfRule type="cellIs" dxfId="1963" priority="2763" operator="lessThan">
      <formula>0.7</formula>
    </cfRule>
    <cfRule type="cellIs" dxfId="1962" priority="2764" operator="between">
      <formula>0.7</formula>
      <formula>0.8</formula>
    </cfRule>
  </conditionalFormatting>
  <conditionalFormatting sqref="G1306:G1323">
    <cfRule type="cellIs" dxfId="1961" priority="2761" operator="lessThan">
      <formula>0.7</formula>
    </cfRule>
    <cfRule type="cellIs" dxfId="1960" priority="2762" operator="between">
      <formula>0.7</formula>
      <formula>0.8</formula>
    </cfRule>
  </conditionalFormatting>
  <conditionalFormatting sqref="F1283:F1300">
    <cfRule type="cellIs" dxfId="1959" priority="2759" operator="lessThan">
      <formula>0.7</formula>
    </cfRule>
    <cfRule type="cellIs" dxfId="1958" priority="2760" operator="between">
      <formula>0.7</formula>
      <formula>0.8</formula>
    </cfRule>
  </conditionalFormatting>
  <conditionalFormatting sqref="G1283:G1300">
    <cfRule type="cellIs" dxfId="1957" priority="2757" operator="lessThan">
      <formula>0.7</formula>
    </cfRule>
    <cfRule type="cellIs" dxfId="1956" priority="2758" operator="between">
      <formula>0.7</formula>
      <formula>0.8</formula>
    </cfRule>
  </conditionalFormatting>
  <conditionalFormatting sqref="F1261:F1278">
    <cfRule type="cellIs" dxfId="1955" priority="2755" operator="lessThan">
      <formula>0.7</formula>
    </cfRule>
    <cfRule type="cellIs" dxfId="1954" priority="2756" operator="between">
      <formula>0.7</formula>
      <formula>0.8</formula>
    </cfRule>
  </conditionalFormatting>
  <conditionalFormatting sqref="G1261:G1278">
    <cfRule type="cellIs" dxfId="1953" priority="2753" operator="lessThan">
      <formula>0.7</formula>
    </cfRule>
    <cfRule type="cellIs" dxfId="1952" priority="2754" operator="between">
      <formula>0.7</formula>
      <formula>0.8</formula>
    </cfRule>
  </conditionalFormatting>
  <conditionalFormatting sqref="F1238:F1255">
    <cfRule type="cellIs" dxfId="1951" priority="2751" operator="lessThan">
      <formula>0.7</formula>
    </cfRule>
    <cfRule type="cellIs" dxfId="1950" priority="2752" operator="between">
      <formula>0.7</formula>
      <formula>0.8</formula>
    </cfRule>
  </conditionalFormatting>
  <conditionalFormatting sqref="G1238:G1255">
    <cfRule type="cellIs" dxfId="1949" priority="2749" operator="lessThan">
      <formula>0.7</formula>
    </cfRule>
    <cfRule type="cellIs" dxfId="1948" priority="2750" operator="between">
      <formula>0.7</formula>
      <formula>0.8</formula>
    </cfRule>
  </conditionalFormatting>
  <conditionalFormatting sqref="F1329:F1346">
    <cfRule type="cellIs" dxfId="1947" priority="2747" operator="lessThan">
      <formula>0.7</formula>
    </cfRule>
    <cfRule type="cellIs" dxfId="1946" priority="2748" operator="between">
      <formula>0.7</formula>
      <formula>0.8</formula>
    </cfRule>
  </conditionalFormatting>
  <conditionalFormatting sqref="G1329:G1346">
    <cfRule type="cellIs" dxfId="1945" priority="2745" operator="lessThan">
      <formula>0.7</formula>
    </cfRule>
    <cfRule type="cellIs" dxfId="1944" priority="2746" operator="between">
      <formula>0.7</formula>
      <formula>0.8</formula>
    </cfRule>
  </conditionalFormatting>
  <conditionalFormatting sqref="F1353:F1370">
    <cfRule type="cellIs" dxfId="1943" priority="2743" operator="lessThan">
      <formula>0.7</formula>
    </cfRule>
    <cfRule type="cellIs" dxfId="1942" priority="2744" operator="between">
      <formula>0.7</formula>
      <formula>0.8</formula>
    </cfRule>
  </conditionalFormatting>
  <conditionalFormatting sqref="G1353:G1370">
    <cfRule type="cellIs" dxfId="1941" priority="2741" operator="lessThan">
      <formula>0.7</formula>
    </cfRule>
    <cfRule type="cellIs" dxfId="1940" priority="2742" operator="between">
      <formula>0.7</formula>
      <formula>0.8</formula>
    </cfRule>
  </conditionalFormatting>
  <conditionalFormatting sqref="F1216:F1233">
    <cfRule type="cellIs" dxfId="1939" priority="2739" operator="lessThan">
      <formula>0.7</formula>
    </cfRule>
    <cfRule type="cellIs" dxfId="1938" priority="2740" operator="between">
      <formula>0.7</formula>
      <formula>0.8</formula>
    </cfRule>
  </conditionalFormatting>
  <conditionalFormatting sqref="G1216:G1233">
    <cfRule type="cellIs" dxfId="1937" priority="2737" operator="lessThan">
      <formula>0.7</formula>
    </cfRule>
    <cfRule type="cellIs" dxfId="1936" priority="2738" operator="between">
      <formula>0.7</formula>
      <formula>0.8</formula>
    </cfRule>
  </conditionalFormatting>
  <conditionalFormatting sqref="F1193:F1210">
    <cfRule type="cellIs" dxfId="1935" priority="2735" operator="lessThan">
      <formula>0.7</formula>
    </cfRule>
    <cfRule type="cellIs" dxfId="1934" priority="2736" operator="between">
      <formula>0.7</formula>
      <formula>0.8</formula>
    </cfRule>
  </conditionalFormatting>
  <conditionalFormatting sqref="G1193:G1210">
    <cfRule type="cellIs" dxfId="1933" priority="2733" operator="lessThan">
      <formula>0.7</formula>
    </cfRule>
    <cfRule type="cellIs" dxfId="1932" priority="2734" operator="between">
      <formula>0.7</formula>
      <formula>0.8</formula>
    </cfRule>
  </conditionalFormatting>
  <conditionalFormatting sqref="F1376:F1393">
    <cfRule type="cellIs" dxfId="1931" priority="2731" operator="lessThan">
      <formula>0.7</formula>
    </cfRule>
    <cfRule type="cellIs" dxfId="1930" priority="2732" operator="between">
      <formula>0.7</formula>
      <formula>0.8</formula>
    </cfRule>
  </conditionalFormatting>
  <conditionalFormatting sqref="G1376:G1393">
    <cfRule type="cellIs" dxfId="1929" priority="2729" operator="lessThan">
      <formula>0.7</formula>
    </cfRule>
    <cfRule type="cellIs" dxfId="1928" priority="2730" operator="between">
      <formula>0.7</formula>
      <formula>0.8</formula>
    </cfRule>
  </conditionalFormatting>
  <conditionalFormatting sqref="F1170:F1187">
    <cfRule type="cellIs" dxfId="1927" priority="2727" operator="lessThan">
      <formula>0.7</formula>
    </cfRule>
    <cfRule type="cellIs" dxfId="1926" priority="2728" operator="between">
      <formula>0.7</formula>
      <formula>0.8</formula>
    </cfRule>
  </conditionalFormatting>
  <conditionalFormatting sqref="G1170:G1187">
    <cfRule type="cellIs" dxfId="1925" priority="2725" operator="lessThan">
      <formula>0.7</formula>
    </cfRule>
    <cfRule type="cellIs" dxfId="1924" priority="2726" operator="between">
      <formula>0.7</formula>
      <formula>0.8</formula>
    </cfRule>
  </conditionalFormatting>
  <conditionalFormatting sqref="F1170:F1187">
    <cfRule type="cellIs" dxfId="1923" priority="2723" operator="lessThan">
      <formula>0.7</formula>
    </cfRule>
    <cfRule type="cellIs" dxfId="1922" priority="2724" operator="between">
      <formula>0.7</formula>
      <formula>0.8</formula>
    </cfRule>
  </conditionalFormatting>
  <conditionalFormatting sqref="G1170:G1187">
    <cfRule type="cellIs" dxfId="1921" priority="2721" operator="lessThan">
      <formula>0.7</formula>
    </cfRule>
    <cfRule type="cellIs" dxfId="1920" priority="2722" operator="between">
      <formula>0.7</formula>
      <formula>0.8</formula>
    </cfRule>
  </conditionalFormatting>
  <conditionalFormatting sqref="F1399:F1416">
    <cfRule type="cellIs" dxfId="1919" priority="2715" operator="lessThan">
      <formula>0.7</formula>
    </cfRule>
    <cfRule type="cellIs" dxfId="1918" priority="2716" operator="between">
      <formula>0.7</formula>
      <formula>0.8</formula>
    </cfRule>
  </conditionalFormatting>
  <conditionalFormatting sqref="G1399:G1416">
    <cfRule type="cellIs" dxfId="1917" priority="2713" operator="lessThan">
      <formula>0.7</formula>
    </cfRule>
    <cfRule type="cellIs" dxfId="1916" priority="2714" operator="between">
      <formula>0.7</formula>
      <formula>0.8</formula>
    </cfRule>
  </conditionalFormatting>
  <conditionalFormatting sqref="F1399:F1416">
    <cfRule type="cellIs" dxfId="1915" priority="2719" operator="lessThan">
      <formula>0.7</formula>
    </cfRule>
    <cfRule type="cellIs" dxfId="1914" priority="2720" operator="between">
      <formula>0.7</formula>
      <formula>0.8</formula>
    </cfRule>
  </conditionalFormatting>
  <conditionalFormatting sqref="G1399:G1416">
    <cfRule type="cellIs" dxfId="1913" priority="2717" operator="lessThan">
      <formula>0.7</formula>
    </cfRule>
    <cfRule type="cellIs" dxfId="1912" priority="2718" operator="between">
      <formula>0.7</formula>
      <formula>0.8</formula>
    </cfRule>
  </conditionalFormatting>
  <conditionalFormatting sqref="F1123:F1140">
    <cfRule type="cellIs" dxfId="1911" priority="2707" operator="lessThan">
      <formula>0.7</formula>
    </cfRule>
    <cfRule type="cellIs" dxfId="1910" priority="2708" operator="between">
      <formula>0.7</formula>
      <formula>0.8</formula>
    </cfRule>
  </conditionalFormatting>
  <conditionalFormatting sqref="G1120:G1140">
    <cfRule type="cellIs" dxfId="1909" priority="2705" operator="lessThan">
      <formula>0.7</formula>
    </cfRule>
    <cfRule type="cellIs" dxfId="1908" priority="2706" operator="between">
      <formula>0.7</formula>
      <formula>0.8</formula>
    </cfRule>
  </conditionalFormatting>
  <conditionalFormatting sqref="F1120:F1140">
    <cfRule type="cellIs" dxfId="1907" priority="2711" operator="lessThan">
      <formula>0.7</formula>
    </cfRule>
    <cfRule type="cellIs" dxfId="1906" priority="2712" operator="between">
      <formula>0.7</formula>
      <formula>0.8</formula>
    </cfRule>
  </conditionalFormatting>
  <conditionalFormatting sqref="G1120:G1140">
    <cfRule type="cellIs" dxfId="1905" priority="2709" operator="lessThan">
      <formula>0.7</formula>
    </cfRule>
    <cfRule type="cellIs" dxfId="1904" priority="2710" operator="between">
      <formula>0.7</formula>
      <formula>0.8</formula>
    </cfRule>
  </conditionalFormatting>
  <conditionalFormatting sqref="G1098:G1118">
    <cfRule type="cellIs" dxfId="1903" priority="2697" operator="lessThan">
      <formula>0.7</formula>
    </cfRule>
    <cfRule type="cellIs" dxfId="1902" priority="2698" operator="between">
      <formula>0.7</formula>
      <formula>0.8</formula>
    </cfRule>
  </conditionalFormatting>
  <conditionalFormatting sqref="F1101:F1118">
    <cfRule type="cellIs" dxfId="1901" priority="2699" operator="lessThan">
      <formula>0.7</formula>
    </cfRule>
    <cfRule type="cellIs" dxfId="1900" priority="2700" operator="between">
      <formula>0.7</formula>
      <formula>0.8</formula>
    </cfRule>
  </conditionalFormatting>
  <conditionalFormatting sqref="F1098:F1118">
    <cfRule type="cellIs" dxfId="1899" priority="2703" operator="lessThan">
      <formula>0.7</formula>
    </cfRule>
    <cfRule type="cellIs" dxfId="1898" priority="2704" operator="between">
      <formula>0.7</formula>
      <formula>0.8</formula>
    </cfRule>
  </conditionalFormatting>
  <conditionalFormatting sqref="G1098:G1118">
    <cfRule type="cellIs" dxfId="1897" priority="2701" operator="lessThan">
      <formula>0.7</formula>
    </cfRule>
    <cfRule type="cellIs" dxfId="1896" priority="2702" operator="between">
      <formula>0.7</formula>
      <formula>0.8</formula>
    </cfRule>
  </conditionalFormatting>
  <conditionalFormatting sqref="G1076:G1096">
    <cfRule type="cellIs" dxfId="1895" priority="2689" operator="lessThan">
      <formula>0.7</formula>
    </cfRule>
    <cfRule type="cellIs" dxfId="1894" priority="2690" operator="between">
      <formula>0.7</formula>
      <formula>0.8</formula>
    </cfRule>
  </conditionalFormatting>
  <conditionalFormatting sqref="F1079:F1096">
    <cfRule type="cellIs" dxfId="1893" priority="2691" operator="lessThan">
      <formula>0.7</formula>
    </cfRule>
    <cfRule type="cellIs" dxfId="1892" priority="2692" operator="between">
      <formula>0.7</formula>
      <formula>0.8</formula>
    </cfRule>
  </conditionalFormatting>
  <conditionalFormatting sqref="F1076:F1096">
    <cfRule type="cellIs" dxfId="1891" priority="2695" operator="lessThan">
      <formula>0.7</formula>
    </cfRule>
    <cfRule type="cellIs" dxfId="1890" priority="2696" operator="between">
      <formula>0.7</formula>
      <formula>0.8</formula>
    </cfRule>
  </conditionalFormatting>
  <conditionalFormatting sqref="G1076:G1096">
    <cfRule type="cellIs" dxfId="1889" priority="2693" operator="lessThan">
      <formula>0.7</formula>
    </cfRule>
    <cfRule type="cellIs" dxfId="1888" priority="2694" operator="between">
      <formula>0.7</formula>
      <formula>0.8</formula>
    </cfRule>
  </conditionalFormatting>
  <conditionalFormatting sqref="G1053:G1073">
    <cfRule type="cellIs" dxfId="1887" priority="2681" operator="lessThan">
      <formula>0.7</formula>
    </cfRule>
    <cfRule type="cellIs" dxfId="1886" priority="2682" operator="between">
      <formula>0.7</formula>
      <formula>0.8</formula>
    </cfRule>
  </conditionalFormatting>
  <conditionalFormatting sqref="F1056:F1073">
    <cfRule type="cellIs" dxfId="1885" priority="2683" operator="lessThan">
      <formula>0.7</formula>
    </cfRule>
    <cfRule type="cellIs" dxfId="1884" priority="2684" operator="between">
      <formula>0.7</formula>
      <formula>0.8</formula>
    </cfRule>
  </conditionalFormatting>
  <conditionalFormatting sqref="F1053:F1073">
    <cfRule type="cellIs" dxfId="1883" priority="2687" operator="lessThan">
      <formula>0.7</formula>
    </cfRule>
    <cfRule type="cellIs" dxfId="1882" priority="2688" operator="between">
      <formula>0.7</formula>
      <formula>0.8</formula>
    </cfRule>
  </conditionalFormatting>
  <conditionalFormatting sqref="G1053:G1073">
    <cfRule type="cellIs" dxfId="1881" priority="2685" operator="lessThan">
      <formula>0.7</formula>
    </cfRule>
    <cfRule type="cellIs" dxfId="1880" priority="2686" operator="between">
      <formula>0.7</formula>
      <formula>0.8</formula>
    </cfRule>
  </conditionalFormatting>
  <conditionalFormatting sqref="G1419:G1439">
    <cfRule type="cellIs" dxfId="1879" priority="2673" operator="lessThan">
      <formula>0.7</formula>
    </cfRule>
    <cfRule type="cellIs" dxfId="1878" priority="2674" operator="between">
      <formula>0.7</formula>
      <formula>0.8</formula>
    </cfRule>
  </conditionalFormatting>
  <conditionalFormatting sqref="F1422:F1439">
    <cfRule type="cellIs" dxfId="1877" priority="2675" operator="lessThan">
      <formula>0.7</formula>
    </cfRule>
    <cfRule type="cellIs" dxfId="1876" priority="2676" operator="between">
      <formula>0.7</formula>
      <formula>0.8</formula>
    </cfRule>
  </conditionalFormatting>
  <conditionalFormatting sqref="F1419:F1439">
    <cfRule type="cellIs" dxfId="1875" priority="2679" operator="lessThan">
      <formula>0.7</formula>
    </cfRule>
    <cfRule type="cellIs" dxfId="1874" priority="2680" operator="between">
      <formula>0.7</formula>
      <formula>0.8</formula>
    </cfRule>
  </conditionalFormatting>
  <conditionalFormatting sqref="G1419:G1439">
    <cfRule type="cellIs" dxfId="1873" priority="2677" operator="lessThan">
      <formula>0.7</formula>
    </cfRule>
    <cfRule type="cellIs" dxfId="1872" priority="2678" operator="between">
      <formula>0.7</formula>
      <formula>0.8</formula>
    </cfRule>
  </conditionalFormatting>
  <conditionalFormatting sqref="G1034:G1051">
    <cfRule type="cellIs" dxfId="1871" priority="2669" operator="lessThan">
      <formula>0.7</formula>
    </cfRule>
    <cfRule type="cellIs" dxfId="1870" priority="2670" operator="between">
      <formula>0.7</formula>
      <formula>0.8</formula>
    </cfRule>
  </conditionalFormatting>
  <conditionalFormatting sqref="G1034:G1051">
    <cfRule type="cellIs" dxfId="1869" priority="2671" operator="lessThan">
      <formula>0.7</formula>
    </cfRule>
    <cfRule type="cellIs" dxfId="1868" priority="2672" operator="between">
      <formula>0.7</formula>
      <formula>0.8</formula>
    </cfRule>
  </conditionalFormatting>
  <conditionalFormatting sqref="F1445:F1462">
    <cfRule type="cellIs" dxfId="1867" priority="2663" operator="lessThan">
      <formula>0.7</formula>
    </cfRule>
    <cfRule type="cellIs" dxfId="1866" priority="2664" operator="between">
      <formula>0.7</formula>
      <formula>0.8</formula>
    </cfRule>
  </conditionalFormatting>
  <conditionalFormatting sqref="G1445:G1462">
    <cfRule type="cellIs" dxfId="1865" priority="2661" operator="lessThan">
      <formula>0.7</formula>
    </cfRule>
    <cfRule type="cellIs" dxfId="1864" priority="2662" operator="between">
      <formula>0.7</formula>
      <formula>0.8</formula>
    </cfRule>
  </conditionalFormatting>
  <conditionalFormatting sqref="F1445:F1462">
    <cfRule type="cellIs" dxfId="1863" priority="2667" operator="lessThan">
      <formula>0.7</formula>
    </cfRule>
    <cfRule type="cellIs" dxfId="1862" priority="2668" operator="between">
      <formula>0.7</formula>
      <formula>0.8</formula>
    </cfRule>
  </conditionalFormatting>
  <conditionalFormatting sqref="G1445:G1462">
    <cfRule type="cellIs" dxfId="1861" priority="2665" operator="lessThan">
      <formula>0.7</formula>
    </cfRule>
    <cfRule type="cellIs" dxfId="1860" priority="2666" operator="between">
      <formula>0.7</formula>
      <formula>0.8</formula>
    </cfRule>
  </conditionalFormatting>
  <conditionalFormatting sqref="F1034:F1051">
    <cfRule type="cellIs" dxfId="1859" priority="2657" operator="lessThan">
      <formula>0.7</formula>
    </cfRule>
    <cfRule type="cellIs" dxfId="1858" priority="2658" operator="between">
      <formula>0.7</formula>
      <formula>0.8</formula>
    </cfRule>
  </conditionalFormatting>
  <conditionalFormatting sqref="F1034:F1051">
    <cfRule type="cellIs" dxfId="1857" priority="2659" operator="lessThan">
      <formula>0.7</formula>
    </cfRule>
    <cfRule type="cellIs" dxfId="1856" priority="2660" operator="between">
      <formula>0.7</formula>
      <formula>0.8</formula>
    </cfRule>
  </conditionalFormatting>
  <conditionalFormatting sqref="G1012:G1029">
    <cfRule type="cellIs" dxfId="1855" priority="2653" operator="lessThan">
      <formula>0.7</formula>
    </cfRule>
    <cfRule type="cellIs" dxfId="1854" priority="2654" operator="between">
      <formula>0.7</formula>
      <formula>0.8</formula>
    </cfRule>
  </conditionalFormatting>
  <conditionalFormatting sqref="G1012:G1029">
    <cfRule type="cellIs" dxfId="1853" priority="2655" operator="lessThan">
      <formula>0.7</formula>
    </cfRule>
    <cfRule type="cellIs" dxfId="1852" priority="2656" operator="between">
      <formula>0.7</formula>
      <formula>0.8</formula>
    </cfRule>
  </conditionalFormatting>
  <conditionalFormatting sqref="F1012:F1029">
    <cfRule type="cellIs" dxfId="1851" priority="2649" operator="lessThan">
      <formula>0.7</formula>
    </cfRule>
    <cfRule type="cellIs" dxfId="1850" priority="2650" operator="between">
      <formula>0.7</formula>
      <formula>0.8</formula>
    </cfRule>
  </conditionalFormatting>
  <conditionalFormatting sqref="F1012:F1029">
    <cfRule type="cellIs" dxfId="1849" priority="2651" operator="lessThan">
      <formula>0.7</formula>
    </cfRule>
    <cfRule type="cellIs" dxfId="1848" priority="2652" operator="between">
      <formula>0.7</formula>
      <formula>0.8</formula>
    </cfRule>
  </conditionalFormatting>
  <conditionalFormatting sqref="G990:G1005">
    <cfRule type="cellIs" dxfId="1847" priority="2645" operator="lessThan">
      <formula>0.7</formula>
    </cfRule>
    <cfRule type="cellIs" dxfId="1846" priority="2646" operator="between">
      <formula>0.7</formula>
      <formula>0.8</formula>
    </cfRule>
  </conditionalFormatting>
  <conditionalFormatting sqref="G990:G1005">
    <cfRule type="cellIs" dxfId="1845" priority="2647" operator="lessThan">
      <formula>0.7</formula>
    </cfRule>
    <cfRule type="cellIs" dxfId="1844" priority="2648" operator="between">
      <formula>0.7</formula>
      <formula>0.8</formula>
    </cfRule>
  </conditionalFormatting>
  <conditionalFormatting sqref="F990:F1005">
    <cfRule type="cellIs" dxfId="1843" priority="2641" operator="lessThan">
      <formula>0.7</formula>
    </cfRule>
    <cfRule type="cellIs" dxfId="1842" priority="2642" operator="between">
      <formula>0.7</formula>
      <formula>0.8</formula>
    </cfRule>
  </conditionalFormatting>
  <conditionalFormatting sqref="F990:F1005">
    <cfRule type="cellIs" dxfId="1841" priority="2643" operator="lessThan">
      <formula>0.7</formula>
    </cfRule>
    <cfRule type="cellIs" dxfId="1840" priority="2644" operator="between">
      <formula>0.7</formula>
      <formula>0.8</formula>
    </cfRule>
  </conditionalFormatting>
  <conditionalFormatting sqref="G1006:G1007">
    <cfRule type="cellIs" dxfId="1839" priority="2637" operator="lessThan">
      <formula>0.7</formula>
    </cfRule>
    <cfRule type="cellIs" dxfId="1838" priority="2638" operator="between">
      <formula>0.7</formula>
      <formula>0.8</formula>
    </cfRule>
  </conditionalFormatting>
  <conditionalFormatting sqref="G1006:G1007">
    <cfRule type="cellIs" dxfId="1837" priority="2639" operator="lessThan">
      <formula>0.7</formula>
    </cfRule>
    <cfRule type="cellIs" dxfId="1836" priority="2640" operator="between">
      <formula>0.7</formula>
      <formula>0.8</formula>
    </cfRule>
  </conditionalFormatting>
  <conditionalFormatting sqref="F1006:F1007">
    <cfRule type="cellIs" dxfId="1835" priority="2633" operator="lessThan">
      <formula>0.7</formula>
    </cfRule>
    <cfRule type="cellIs" dxfId="1834" priority="2634" operator="between">
      <formula>0.7</formula>
      <formula>0.8</formula>
    </cfRule>
  </conditionalFormatting>
  <conditionalFormatting sqref="F1006:F1007">
    <cfRule type="cellIs" dxfId="1833" priority="2635" operator="lessThan">
      <formula>0.7</formula>
    </cfRule>
    <cfRule type="cellIs" dxfId="1832" priority="2636" operator="between">
      <formula>0.7</formula>
      <formula>0.8</formula>
    </cfRule>
  </conditionalFormatting>
  <conditionalFormatting sqref="G962:G979">
    <cfRule type="cellIs" dxfId="1831" priority="2629" operator="lessThan">
      <formula>0.7</formula>
    </cfRule>
    <cfRule type="cellIs" dxfId="1830" priority="2630" operator="between">
      <formula>0.7</formula>
      <formula>0.8</formula>
    </cfRule>
  </conditionalFormatting>
  <conditionalFormatting sqref="G962:G979">
    <cfRule type="cellIs" dxfId="1829" priority="2631" operator="lessThan">
      <formula>0.7</formula>
    </cfRule>
    <cfRule type="cellIs" dxfId="1828" priority="2632" operator="between">
      <formula>0.7</formula>
      <formula>0.8</formula>
    </cfRule>
  </conditionalFormatting>
  <conditionalFormatting sqref="F962:F979">
    <cfRule type="cellIs" dxfId="1827" priority="2625" operator="lessThan">
      <formula>0.7</formula>
    </cfRule>
    <cfRule type="cellIs" dxfId="1826" priority="2626" operator="between">
      <formula>0.7</formula>
      <formula>0.8</formula>
    </cfRule>
  </conditionalFormatting>
  <conditionalFormatting sqref="F962:F979">
    <cfRule type="cellIs" dxfId="1825" priority="2627" operator="lessThan">
      <formula>0.7</formula>
    </cfRule>
    <cfRule type="cellIs" dxfId="1824" priority="2628" operator="between">
      <formula>0.7</formula>
      <formula>0.8</formula>
    </cfRule>
  </conditionalFormatting>
  <conditionalFormatting sqref="G939:G956">
    <cfRule type="cellIs" dxfId="1823" priority="2621" operator="lessThan">
      <formula>0.7</formula>
    </cfRule>
    <cfRule type="cellIs" dxfId="1822" priority="2622" operator="between">
      <formula>0.7</formula>
      <formula>0.8</formula>
    </cfRule>
  </conditionalFormatting>
  <conditionalFormatting sqref="G939:G956">
    <cfRule type="cellIs" dxfId="1821" priority="2623" operator="lessThan">
      <formula>0.7</formula>
    </cfRule>
    <cfRule type="cellIs" dxfId="1820" priority="2624" operator="between">
      <formula>0.7</formula>
      <formula>0.8</formula>
    </cfRule>
  </conditionalFormatting>
  <conditionalFormatting sqref="F939:F956">
    <cfRule type="cellIs" dxfId="1819" priority="2617" operator="lessThan">
      <formula>0.7</formula>
    </cfRule>
    <cfRule type="cellIs" dxfId="1818" priority="2618" operator="between">
      <formula>0.7</formula>
      <formula>0.8</formula>
    </cfRule>
  </conditionalFormatting>
  <conditionalFormatting sqref="F939:F956">
    <cfRule type="cellIs" dxfId="1817" priority="2619" operator="lessThan">
      <formula>0.7</formula>
    </cfRule>
    <cfRule type="cellIs" dxfId="1816" priority="2620" operator="between">
      <formula>0.7</formula>
      <formula>0.8</formula>
    </cfRule>
  </conditionalFormatting>
  <conditionalFormatting sqref="G916:G933">
    <cfRule type="cellIs" dxfId="1815" priority="2613" operator="lessThan">
      <formula>0.7</formula>
    </cfRule>
    <cfRule type="cellIs" dxfId="1814" priority="2614" operator="between">
      <formula>0.7</formula>
      <formula>0.8</formula>
    </cfRule>
  </conditionalFormatting>
  <conditionalFormatting sqref="G916:G933">
    <cfRule type="cellIs" dxfId="1813" priority="2615" operator="lessThan">
      <formula>0.7</formula>
    </cfRule>
    <cfRule type="cellIs" dxfId="1812" priority="2616" operator="between">
      <formula>0.7</formula>
      <formula>0.8</formula>
    </cfRule>
  </conditionalFormatting>
  <conditionalFormatting sqref="F916:F933">
    <cfRule type="cellIs" dxfId="1811" priority="2609" operator="lessThan">
      <formula>0.7</formula>
    </cfRule>
    <cfRule type="cellIs" dxfId="1810" priority="2610" operator="between">
      <formula>0.7</formula>
      <formula>0.8</formula>
    </cfRule>
  </conditionalFormatting>
  <conditionalFormatting sqref="F916:F933">
    <cfRule type="cellIs" dxfId="1809" priority="2611" operator="lessThan">
      <formula>0.7</formula>
    </cfRule>
    <cfRule type="cellIs" dxfId="1808" priority="2612" operator="between">
      <formula>0.7</formula>
      <formula>0.8</formula>
    </cfRule>
  </conditionalFormatting>
  <conditionalFormatting sqref="AL893:AL910">
    <cfRule type="cellIs" dxfId="1807" priority="2605" operator="lessThan">
      <formula>0.7</formula>
    </cfRule>
    <cfRule type="cellIs" dxfId="1806" priority="2606" operator="between">
      <formula>0.7</formula>
      <formula>0.8</formula>
    </cfRule>
  </conditionalFormatting>
  <conditionalFormatting sqref="AL893:AL910">
    <cfRule type="cellIs" dxfId="1805" priority="2607" operator="lessThan">
      <formula>0.7</formula>
    </cfRule>
    <cfRule type="cellIs" dxfId="1804" priority="2608" operator="between">
      <formula>0.7</formula>
      <formula>0.8</formula>
    </cfRule>
  </conditionalFormatting>
  <conditionalFormatting sqref="AK893:AK910">
    <cfRule type="cellIs" dxfId="1803" priority="2601" operator="lessThan">
      <formula>0.7</formula>
    </cfRule>
    <cfRule type="cellIs" dxfId="1802" priority="2602" operator="between">
      <formula>0.7</formula>
      <formula>0.8</formula>
    </cfRule>
  </conditionalFormatting>
  <conditionalFormatting sqref="AK893:AK910">
    <cfRule type="cellIs" dxfId="1801" priority="2603" operator="lessThan">
      <formula>0.7</formula>
    </cfRule>
    <cfRule type="cellIs" dxfId="1800" priority="2604" operator="between">
      <formula>0.7</formula>
      <formula>0.8</formula>
    </cfRule>
  </conditionalFormatting>
  <conditionalFormatting sqref="AL893:AL910">
    <cfRule type="cellIs" dxfId="1799" priority="2597" operator="lessThan">
      <formula>0.7</formula>
    </cfRule>
    <cfRule type="cellIs" dxfId="1798" priority="2598" operator="between">
      <formula>0.7</formula>
      <formula>0.8</formula>
    </cfRule>
  </conditionalFormatting>
  <conditionalFormatting sqref="AL893:AL910">
    <cfRule type="cellIs" dxfId="1797" priority="2599" operator="lessThan">
      <formula>0.7</formula>
    </cfRule>
    <cfRule type="cellIs" dxfId="1796" priority="2600" operator="between">
      <formula>0.7</formula>
      <formula>0.8</formula>
    </cfRule>
  </conditionalFormatting>
  <conditionalFormatting sqref="AK893:AK910">
    <cfRule type="cellIs" dxfId="1795" priority="2593" operator="lessThan">
      <formula>0.7</formula>
    </cfRule>
    <cfRule type="cellIs" dxfId="1794" priority="2594" operator="between">
      <formula>0.7</formula>
      <formula>0.8</formula>
    </cfRule>
  </conditionalFormatting>
  <conditionalFormatting sqref="AK893:AK910">
    <cfRule type="cellIs" dxfId="1793" priority="2595" operator="lessThan">
      <formula>0.7</formula>
    </cfRule>
    <cfRule type="cellIs" dxfId="1792" priority="2596" operator="between">
      <formula>0.7</formula>
      <formula>0.8</formula>
    </cfRule>
  </conditionalFormatting>
  <conditionalFormatting sqref="G871:G888">
    <cfRule type="cellIs" dxfId="1791" priority="2589" operator="lessThan">
      <formula>0.7</formula>
    </cfRule>
    <cfRule type="cellIs" dxfId="1790" priority="2590" operator="between">
      <formula>0.7</formula>
      <formula>0.8</formula>
    </cfRule>
  </conditionalFormatting>
  <conditionalFormatting sqref="G871:G888">
    <cfRule type="cellIs" dxfId="1789" priority="2591" operator="lessThan">
      <formula>0.7</formula>
    </cfRule>
    <cfRule type="cellIs" dxfId="1788" priority="2592" operator="between">
      <formula>0.7</formula>
      <formula>0.8</formula>
    </cfRule>
  </conditionalFormatting>
  <conditionalFormatting sqref="F871:F888">
    <cfRule type="cellIs" dxfId="1787" priority="2585" operator="lessThan">
      <formula>0.7</formula>
    </cfRule>
    <cfRule type="cellIs" dxfId="1786" priority="2586" operator="between">
      <formula>0.7</formula>
      <formula>0.8</formula>
    </cfRule>
  </conditionalFormatting>
  <conditionalFormatting sqref="F871:F888">
    <cfRule type="cellIs" dxfId="1785" priority="2587" operator="lessThan">
      <formula>0.7</formula>
    </cfRule>
    <cfRule type="cellIs" dxfId="1784" priority="2588" operator="between">
      <formula>0.7</formula>
      <formula>0.8</formula>
    </cfRule>
  </conditionalFormatting>
  <conditionalFormatting sqref="AL871:AL888">
    <cfRule type="cellIs" dxfId="1783" priority="2581" operator="lessThan">
      <formula>0.7</formula>
    </cfRule>
    <cfRule type="cellIs" dxfId="1782" priority="2582" operator="between">
      <formula>0.7</formula>
      <formula>0.8</formula>
    </cfRule>
  </conditionalFormatting>
  <conditionalFormatting sqref="AL871:AL888">
    <cfRule type="cellIs" dxfId="1781" priority="2583" operator="lessThan">
      <formula>0.7</formula>
    </cfRule>
    <cfRule type="cellIs" dxfId="1780" priority="2584" operator="between">
      <formula>0.7</formula>
      <formula>0.8</formula>
    </cfRule>
  </conditionalFormatting>
  <conditionalFormatting sqref="AK871:AK888">
    <cfRule type="cellIs" dxfId="1779" priority="2577" operator="lessThan">
      <formula>0.7</formula>
    </cfRule>
    <cfRule type="cellIs" dxfId="1778" priority="2578" operator="between">
      <formula>0.7</formula>
      <formula>0.8</formula>
    </cfRule>
  </conditionalFormatting>
  <conditionalFormatting sqref="AK871:AK888">
    <cfRule type="cellIs" dxfId="1777" priority="2579" operator="lessThan">
      <formula>0.7</formula>
    </cfRule>
    <cfRule type="cellIs" dxfId="1776" priority="2580" operator="between">
      <formula>0.7</formula>
      <formula>0.8</formula>
    </cfRule>
  </conditionalFormatting>
  <conditionalFormatting sqref="G848:G865">
    <cfRule type="cellIs" dxfId="1775" priority="2573" operator="lessThan">
      <formula>0.7</formula>
    </cfRule>
    <cfRule type="cellIs" dxfId="1774" priority="2574" operator="between">
      <formula>0.7</formula>
      <formula>0.8</formula>
    </cfRule>
  </conditionalFormatting>
  <conditionalFormatting sqref="G848:G865">
    <cfRule type="cellIs" dxfId="1773" priority="2575" operator="lessThan">
      <formula>0.7</formula>
    </cfRule>
    <cfRule type="cellIs" dxfId="1772" priority="2576" operator="between">
      <formula>0.7</formula>
      <formula>0.8</formula>
    </cfRule>
  </conditionalFormatting>
  <conditionalFormatting sqref="F848:F865">
    <cfRule type="cellIs" dxfId="1771" priority="2569" operator="lessThan">
      <formula>0.7</formula>
    </cfRule>
    <cfRule type="cellIs" dxfId="1770" priority="2570" operator="between">
      <formula>0.7</formula>
      <formula>0.8</formula>
    </cfRule>
  </conditionalFormatting>
  <conditionalFormatting sqref="F848:F865">
    <cfRule type="cellIs" dxfId="1769" priority="2571" operator="lessThan">
      <formula>0.7</formula>
    </cfRule>
    <cfRule type="cellIs" dxfId="1768" priority="2572" operator="between">
      <formula>0.7</formula>
      <formula>0.8</formula>
    </cfRule>
  </conditionalFormatting>
  <conditionalFormatting sqref="AL848:AL865">
    <cfRule type="cellIs" dxfId="1767" priority="2565" operator="lessThan">
      <formula>0.7</formula>
    </cfRule>
    <cfRule type="cellIs" dxfId="1766" priority="2566" operator="between">
      <formula>0.7</formula>
      <formula>0.8</formula>
    </cfRule>
  </conditionalFormatting>
  <conditionalFormatting sqref="AL848:AL865">
    <cfRule type="cellIs" dxfId="1765" priority="2567" operator="lessThan">
      <formula>0.7</formula>
    </cfRule>
    <cfRule type="cellIs" dxfId="1764" priority="2568" operator="between">
      <formula>0.7</formula>
      <formula>0.8</formula>
    </cfRule>
  </conditionalFormatting>
  <conditionalFormatting sqref="AK848:AK865">
    <cfRule type="cellIs" dxfId="1763" priority="2561" operator="lessThan">
      <formula>0.7</formula>
    </cfRule>
    <cfRule type="cellIs" dxfId="1762" priority="2562" operator="between">
      <formula>0.7</formula>
      <formula>0.8</formula>
    </cfRule>
  </conditionalFormatting>
  <conditionalFormatting sqref="AK848:AK865">
    <cfRule type="cellIs" dxfId="1761" priority="2563" operator="lessThan">
      <formula>0.7</formula>
    </cfRule>
    <cfRule type="cellIs" dxfId="1760" priority="2564" operator="between">
      <formula>0.7</formula>
      <formula>0.8</formula>
    </cfRule>
  </conditionalFormatting>
  <conditionalFormatting sqref="G825:G842">
    <cfRule type="cellIs" dxfId="1759" priority="2557" operator="lessThan">
      <formula>0.7</formula>
    </cfRule>
    <cfRule type="cellIs" dxfId="1758" priority="2558" operator="between">
      <formula>0.7</formula>
      <formula>0.8</formula>
    </cfRule>
  </conditionalFormatting>
  <conditionalFormatting sqref="G825:G842">
    <cfRule type="cellIs" dxfId="1757" priority="2559" operator="lessThan">
      <formula>0.7</formula>
    </cfRule>
    <cfRule type="cellIs" dxfId="1756" priority="2560" operator="between">
      <formula>0.7</formula>
      <formula>0.8</formula>
    </cfRule>
  </conditionalFormatting>
  <conditionalFormatting sqref="F825:F842">
    <cfRule type="cellIs" dxfId="1755" priority="2553" operator="lessThan">
      <formula>0.7</formula>
    </cfRule>
    <cfRule type="cellIs" dxfId="1754" priority="2554" operator="between">
      <formula>0.7</formula>
      <formula>0.8</formula>
    </cfRule>
  </conditionalFormatting>
  <conditionalFormatting sqref="F825:F842">
    <cfRule type="cellIs" dxfId="1753" priority="2555" operator="lessThan">
      <formula>0.7</formula>
    </cfRule>
    <cfRule type="cellIs" dxfId="1752" priority="2556" operator="between">
      <formula>0.7</formula>
      <formula>0.8</formula>
    </cfRule>
  </conditionalFormatting>
  <conditionalFormatting sqref="AL825:AL842">
    <cfRule type="cellIs" dxfId="1751" priority="2549" operator="lessThan">
      <formula>0.7</formula>
    </cfRule>
    <cfRule type="cellIs" dxfId="1750" priority="2550" operator="between">
      <formula>0.7</formula>
      <formula>0.8</formula>
    </cfRule>
  </conditionalFormatting>
  <conditionalFormatting sqref="AL825:AL842">
    <cfRule type="cellIs" dxfId="1749" priority="2551" operator="lessThan">
      <formula>0.7</formula>
    </cfRule>
    <cfRule type="cellIs" dxfId="1748" priority="2552" operator="between">
      <formula>0.7</formula>
      <formula>0.8</formula>
    </cfRule>
  </conditionalFormatting>
  <conditionalFormatting sqref="AK825:AK842">
    <cfRule type="cellIs" dxfId="1747" priority="2545" operator="lessThan">
      <formula>0.7</formula>
    </cfRule>
    <cfRule type="cellIs" dxfId="1746" priority="2546" operator="between">
      <formula>0.7</formula>
      <formula>0.8</formula>
    </cfRule>
  </conditionalFormatting>
  <conditionalFormatting sqref="AK825:AK842">
    <cfRule type="cellIs" dxfId="1745" priority="2547" operator="lessThan">
      <formula>0.7</formula>
    </cfRule>
    <cfRule type="cellIs" dxfId="1744" priority="2548" operator="between">
      <formula>0.7</formula>
      <formula>0.8</formula>
    </cfRule>
  </conditionalFormatting>
  <conditionalFormatting sqref="F803:F820">
    <cfRule type="cellIs" dxfId="1743" priority="2541" operator="lessThan">
      <formula>0.7</formula>
    </cfRule>
    <cfRule type="cellIs" dxfId="1742" priority="2542" operator="between">
      <formula>0.7</formula>
      <formula>0.8</formula>
    </cfRule>
  </conditionalFormatting>
  <conditionalFormatting sqref="F803:F820">
    <cfRule type="cellIs" dxfId="1741" priority="2543" operator="lessThan">
      <formula>0.7</formula>
    </cfRule>
    <cfRule type="cellIs" dxfId="1740" priority="2544" operator="between">
      <formula>0.7</formula>
      <formula>0.8</formula>
    </cfRule>
  </conditionalFormatting>
  <conditionalFormatting sqref="G803:G820">
    <cfRule type="cellIs" dxfId="1739" priority="2537" operator="lessThan">
      <formula>0.7</formula>
    </cfRule>
    <cfRule type="cellIs" dxfId="1738" priority="2538" operator="between">
      <formula>0.7</formula>
      <formula>0.8</formula>
    </cfRule>
  </conditionalFormatting>
  <conditionalFormatting sqref="G803:G820">
    <cfRule type="cellIs" dxfId="1737" priority="2539" operator="lessThan">
      <formula>0.7</formula>
    </cfRule>
    <cfRule type="cellIs" dxfId="1736" priority="2540" operator="between">
      <formula>0.7</formula>
      <formula>0.8</formula>
    </cfRule>
  </conditionalFormatting>
  <conditionalFormatting sqref="AK803:AK820">
    <cfRule type="cellIs" dxfId="1735" priority="2533" operator="lessThan">
      <formula>0.7</formula>
    </cfRule>
    <cfRule type="cellIs" dxfId="1734" priority="2534" operator="between">
      <formula>0.7</formula>
      <formula>0.8</formula>
    </cfRule>
  </conditionalFormatting>
  <conditionalFormatting sqref="AK803:AK820">
    <cfRule type="cellIs" dxfId="1733" priority="2535" operator="lessThan">
      <formula>0.7</formula>
    </cfRule>
    <cfRule type="cellIs" dxfId="1732" priority="2536" operator="between">
      <formula>0.7</formula>
      <formula>0.8</formula>
    </cfRule>
  </conditionalFormatting>
  <conditionalFormatting sqref="AL803:AL820">
    <cfRule type="cellIs" dxfId="1731" priority="2529" operator="lessThan">
      <formula>0.7</formula>
    </cfRule>
    <cfRule type="cellIs" dxfId="1730" priority="2530" operator="between">
      <formula>0.7</formula>
      <formula>0.8</formula>
    </cfRule>
  </conditionalFormatting>
  <conditionalFormatting sqref="AL803:AL820">
    <cfRule type="cellIs" dxfId="1729" priority="2531" operator="lessThan">
      <formula>0.7</formula>
    </cfRule>
    <cfRule type="cellIs" dxfId="1728" priority="2532" operator="between">
      <formula>0.7</formula>
      <formula>0.8</formula>
    </cfRule>
  </conditionalFormatting>
  <conditionalFormatting sqref="F775:F792">
    <cfRule type="cellIs" dxfId="1727" priority="2525" operator="lessThan">
      <formula>0.7</formula>
    </cfRule>
    <cfRule type="cellIs" dxfId="1726" priority="2526" operator="between">
      <formula>0.7</formula>
      <formula>0.8</formula>
    </cfRule>
  </conditionalFormatting>
  <conditionalFormatting sqref="F775:F792">
    <cfRule type="cellIs" dxfId="1725" priority="2527" operator="lessThan">
      <formula>0.7</formula>
    </cfRule>
    <cfRule type="cellIs" dxfId="1724" priority="2528" operator="between">
      <formula>0.7</formula>
      <formula>0.8</formula>
    </cfRule>
  </conditionalFormatting>
  <conditionalFormatting sqref="G775:G792">
    <cfRule type="cellIs" dxfId="1723" priority="2521" operator="lessThan">
      <formula>0.7</formula>
    </cfRule>
    <cfRule type="cellIs" dxfId="1722" priority="2522" operator="between">
      <formula>0.7</formula>
      <formula>0.8</formula>
    </cfRule>
  </conditionalFormatting>
  <conditionalFormatting sqref="G775:G792">
    <cfRule type="cellIs" dxfId="1721" priority="2523" operator="lessThan">
      <formula>0.7</formula>
    </cfRule>
    <cfRule type="cellIs" dxfId="1720" priority="2524" operator="between">
      <formula>0.7</formula>
      <formula>0.8</formula>
    </cfRule>
  </conditionalFormatting>
  <conditionalFormatting sqref="AL775:AL792">
    <cfRule type="cellIs" dxfId="1719" priority="2517" operator="lessThan">
      <formula>0.7</formula>
    </cfRule>
    <cfRule type="cellIs" dxfId="1718" priority="2518" operator="between">
      <formula>0.7</formula>
      <formula>0.8</formula>
    </cfRule>
  </conditionalFormatting>
  <conditionalFormatting sqref="AL775:AL792">
    <cfRule type="cellIs" dxfId="1717" priority="2519" operator="lessThan">
      <formula>0.7</formula>
    </cfRule>
    <cfRule type="cellIs" dxfId="1716" priority="2520" operator="between">
      <formula>0.7</formula>
      <formula>0.8</formula>
    </cfRule>
  </conditionalFormatting>
  <conditionalFormatting sqref="AK775:AK792">
    <cfRule type="cellIs" dxfId="1715" priority="2513" operator="lessThan">
      <formula>0.7</formula>
    </cfRule>
    <cfRule type="cellIs" dxfId="1714" priority="2514" operator="between">
      <formula>0.7</formula>
      <formula>0.8</formula>
    </cfRule>
  </conditionalFormatting>
  <conditionalFormatting sqref="AK775:AK792">
    <cfRule type="cellIs" dxfId="1713" priority="2515" operator="lessThan">
      <formula>0.7</formula>
    </cfRule>
    <cfRule type="cellIs" dxfId="1712" priority="2516" operator="between">
      <formula>0.7</formula>
      <formula>0.8</formula>
    </cfRule>
  </conditionalFormatting>
  <conditionalFormatting sqref="AL775:AL792">
    <cfRule type="cellIs" dxfId="1711" priority="2509" operator="lessThan">
      <formula>0.7</formula>
    </cfRule>
    <cfRule type="cellIs" dxfId="1710" priority="2510" operator="between">
      <formula>0.7</formula>
      <formula>0.8</formula>
    </cfRule>
  </conditionalFormatting>
  <conditionalFormatting sqref="AL775:AL792">
    <cfRule type="cellIs" dxfId="1709" priority="2511" operator="lessThan">
      <formula>0.7</formula>
    </cfRule>
    <cfRule type="cellIs" dxfId="1708" priority="2512" operator="between">
      <formula>0.7</formula>
      <formula>0.8</formula>
    </cfRule>
  </conditionalFormatting>
  <conditionalFormatting sqref="AK775:AK792">
    <cfRule type="cellIs" dxfId="1707" priority="2505" operator="lessThan">
      <formula>0.7</formula>
    </cfRule>
    <cfRule type="cellIs" dxfId="1706" priority="2506" operator="between">
      <formula>0.7</formula>
      <formula>0.8</formula>
    </cfRule>
  </conditionalFormatting>
  <conditionalFormatting sqref="AK775:AK792">
    <cfRule type="cellIs" dxfId="1705" priority="2507" operator="lessThan">
      <formula>0.7</formula>
    </cfRule>
    <cfRule type="cellIs" dxfId="1704" priority="2508" operator="between">
      <formula>0.7</formula>
      <formula>0.8</formula>
    </cfRule>
  </conditionalFormatting>
  <conditionalFormatting sqref="F753:F770">
    <cfRule type="cellIs" dxfId="1703" priority="2501" operator="lessThan">
      <formula>0.7</formula>
    </cfRule>
    <cfRule type="cellIs" dxfId="1702" priority="2502" operator="between">
      <formula>0.7</formula>
      <formula>0.8</formula>
    </cfRule>
  </conditionalFormatting>
  <conditionalFormatting sqref="F753:F770">
    <cfRule type="cellIs" dxfId="1701" priority="2503" operator="lessThan">
      <formula>0.7</formula>
    </cfRule>
    <cfRule type="cellIs" dxfId="1700" priority="2504" operator="between">
      <formula>0.7</formula>
      <formula>0.8</formula>
    </cfRule>
  </conditionalFormatting>
  <conditionalFormatting sqref="G753:G770">
    <cfRule type="cellIs" dxfId="1699" priority="2497" operator="lessThan">
      <formula>0.7</formula>
    </cfRule>
    <cfRule type="cellIs" dxfId="1698" priority="2498" operator="between">
      <formula>0.7</formula>
      <formula>0.8</formula>
    </cfRule>
  </conditionalFormatting>
  <conditionalFormatting sqref="G753:G770">
    <cfRule type="cellIs" dxfId="1697" priority="2499" operator="lessThan">
      <formula>0.7</formula>
    </cfRule>
    <cfRule type="cellIs" dxfId="1696" priority="2500" operator="between">
      <formula>0.7</formula>
      <formula>0.8</formula>
    </cfRule>
  </conditionalFormatting>
  <conditionalFormatting sqref="AK753:AK770">
    <cfRule type="cellIs" dxfId="1695" priority="2493" operator="lessThan">
      <formula>0.7</formula>
    </cfRule>
    <cfRule type="cellIs" dxfId="1694" priority="2494" operator="between">
      <formula>0.7</formula>
      <formula>0.8</formula>
    </cfRule>
  </conditionalFormatting>
  <conditionalFormatting sqref="AK753:AK770">
    <cfRule type="cellIs" dxfId="1693" priority="2495" operator="lessThan">
      <formula>0.7</formula>
    </cfRule>
    <cfRule type="cellIs" dxfId="1692" priority="2496" operator="between">
      <formula>0.7</formula>
      <formula>0.8</formula>
    </cfRule>
  </conditionalFormatting>
  <conditionalFormatting sqref="AL753:AL770">
    <cfRule type="cellIs" dxfId="1691" priority="2489" operator="lessThan">
      <formula>0.7</formula>
    </cfRule>
    <cfRule type="cellIs" dxfId="1690" priority="2490" operator="between">
      <formula>0.7</formula>
      <formula>0.8</formula>
    </cfRule>
  </conditionalFormatting>
  <conditionalFormatting sqref="AL753:AL770">
    <cfRule type="cellIs" dxfId="1689" priority="2491" operator="lessThan">
      <formula>0.7</formula>
    </cfRule>
    <cfRule type="cellIs" dxfId="1688" priority="2492" operator="between">
      <formula>0.7</formula>
      <formula>0.8</formula>
    </cfRule>
  </conditionalFormatting>
  <conditionalFormatting sqref="AK731:AK748">
    <cfRule type="cellIs" dxfId="1687" priority="2485" operator="lessThan">
      <formula>0.7</formula>
    </cfRule>
    <cfRule type="cellIs" dxfId="1686" priority="2486" operator="between">
      <formula>0.7</formula>
      <formula>0.8</formula>
    </cfRule>
  </conditionalFormatting>
  <conditionalFormatting sqref="AK731:AK748">
    <cfRule type="cellIs" dxfId="1685" priority="2487" operator="lessThan">
      <formula>0.7</formula>
    </cfRule>
    <cfRule type="cellIs" dxfId="1684" priority="2488" operator="between">
      <formula>0.7</formula>
      <formula>0.8</formula>
    </cfRule>
  </conditionalFormatting>
  <conditionalFormatting sqref="AL731:AL748">
    <cfRule type="cellIs" dxfId="1683" priority="2481" operator="lessThan">
      <formula>0.7</formula>
    </cfRule>
    <cfRule type="cellIs" dxfId="1682" priority="2482" operator="between">
      <formula>0.7</formula>
      <formula>0.8</formula>
    </cfRule>
  </conditionalFormatting>
  <conditionalFormatting sqref="AL731:AL748">
    <cfRule type="cellIs" dxfId="1681" priority="2483" operator="lessThan">
      <formula>0.7</formula>
    </cfRule>
    <cfRule type="cellIs" dxfId="1680" priority="2484" operator="between">
      <formula>0.7</formula>
      <formula>0.8</formula>
    </cfRule>
  </conditionalFormatting>
  <conditionalFormatting sqref="AK731:AK748">
    <cfRule type="cellIs" dxfId="1679" priority="2477" operator="lessThan">
      <formula>0.7</formula>
    </cfRule>
    <cfRule type="cellIs" dxfId="1678" priority="2478" operator="between">
      <formula>0.7</formula>
      <formula>0.8</formula>
    </cfRule>
  </conditionalFormatting>
  <conditionalFormatting sqref="AK731:AK748">
    <cfRule type="cellIs" dxfId="1677" priority="2479" operator="lessThan">
      <formula>0.7</formula>
    </cfRule>
    <cfRule type="cellIs" dxfId="1676" priority="2480" operator="between">
      <formula>0.7</formula>
      <formula>0.8</formula>
    </cfRule>
  </conditionalFormatting>
  <conditionalFormatting sqref="AL731:AL748">
    <cfRule type="cellIs" dxfId="1675" priority="2473" operator="lessThan">
      <formula>0.7</formula>
    </cfRule>
    <cfRule type="cellIs" dxfId="1674" priority="2474" operator="between">
      <formula>0.7</formula>
      <formula>0.8</formula>
    </cfRule>
  </conditionalFormatting>
  <conditionalFormatting sqref="AL731:AL748">
    <cfRule type="cellIs" dxfId="1673" priority="2475" operator="lessThan">
      <formula>0.7</formula>
    </cfRule>
    <cfRule type="cellIs" dxfId="1672" priority="2476" operator="between">
      <formula>0.7</formula>
      <formula>0.8</formula>
    </cfRule>
  </conditionalFormatting>
  <conditionalFormatting sqref="F708:F725">
    <cfRule type="cellIs" dxfId="1671" priority="2469" operator="lessThan">
      <formula>0.7</formula>
    </cfRule>
    <cfRule type="cellIs" dxfId="1670" priority="2470" operator="between">
      <formula>0.7</formula>
      <formula>0.8</formula>
    </cfRule>
  </conditionalFormatting>
  <conditionalFormatting sqref="F708:F725">
    <cfRule type="cellIs" dxfId="1669" priority="2471" operator="lessThan">
      <formula>0.7</formula>
    </cfRule>
    <cfRule type="cellIs" dxfId="1668" priority="2472" operator="between">
      <formula>0.7</formula>
      <formula>0.8</formula>
    </cfRule>
  </conditionalFormatting>
  <conditionalFormatting sqref="G708:G725">
    <cfRule type="cellIs" dxfId="1667" priority="2465" operator="lessThan">
      <formula>0.7</formula>
    </cfRule>
    <cfRule type="cellIs" dxfId="1666" priority="2466" operator="between">
      <formula>0.7</formula>
      <formula>0.8</formula>
    </cfRule>
  </conditionalFormatting>
  <conditionalFormatting sqref="G708:G725">
    <cfRule type="cellIs" dxfId="1665" priority="2467" operator="lessThan">
      <formula>0.7</formula>
    </cfRule>
    <cfRule type="cellIs" dxfId="1664" priority="2468" operator="between">
      <formula>0.7</formula>
      <formula>0.8</formula>
    </cfRule>
  </conditionalFormatting>
  <conditionalFormatting sqref="AK708:AK725">
    <cfRule type="cellIs" dxfId="1663" priority="2461" operator="lessThan">
      <formula>0.7</formula>
    </cfRule>
    <cfRule type="cellIs" dxfId="1662" priority="2462" operator="between">
      <formula>0.7</formula>
      <formula>0.8</formula>
    </cfRule>
  </conditionalFormatting>
  <conditionalFormatting sqref="AK708:AK725">
    <cfRule type="cellIs" dxfId="1661" priority="2463" operator="lessThan">
      <formula>0.7</formula>
    </cfRule>
    <cfRule type="cellIs" dxfId="1660" priority="2464" operator="between">
      <formula>0.7</formula>
      <formula>0.8</formula>
    </cfRule>
  </conditionalFormatting>
  <conditionalFormatting sqref="AL708:AL725">
    <cfRule type="cellIs" dxfId="1659" priority="2457" operator="lessThan">
      <formula>0.7</formula>
    </cfRule>
    <cfRule type="cellIs" dxfId="1658" priority="2458" operator="between">
      <formula>0.7</formula>
      <formula>0.8</formula>
    </cfRule>
  </conditionalFormatting>
  <conditionalFormatting sqref="AL708:AL725">
    <cfRule type="cellIs" dxfId="1657" priority="2459" operator="lessThan">
      <formula>0.7</formula>
    </cfRule>
    <cfRule type="cellIs" dxfId="1656" priority="2460" operator="between">
      <formula>0.7</formula>
      <formula>0.8</formula>
    </cfRule>
  </conditionalFormatting>
  <conditionalFormatting sqref="F686:F703">
    <cfRule type="cellIs" dxfId="1655" priority="2453" operator="lessThan">
      <formula>0.7</formula>
    </cfRule>
    <cfRule type="cellIs" dxfId="1654" priority="2454" operator="between">
      <formula>0.7</formula>
      <formula>0.8</formula>
    </cfRule>
  </conditionalFormatting>
  <conditionalFormatting sqref="F686:F703">
    <cfRule type="cellIs" dxfId="1653" priority="2455" operator="lessThan">
      <formula>0.7</formula>
    </cfRule>
    <cfRule type="cellIs" dxfId="1652" priority="2456" operator="between">
      <formula>0.7</formula>
      <formula>0.8</formula>
    </cfRule>
  </conditionalFormatting>
  <conditionalFormatting sqref="G686:G703">
    <cfRule type="cellIs" dxfId="1651" priority="2449" operator="lessThan">
      <formula>0.7</formula>
    </cfRule>
    <cfRule type="cellIs" dxfId="1650" priority="2450" operator="between">
      <formula>0.7</formula>
      <formula>0.8</formula>
    </cfRule>
  </conditionalFormatting>
  <conditionalFormatting sqref="G686:G703">
    <cfRule type="cellIs" dxfId="1649" priority="2451" operator="lessThan">
      <formula>0.7</formula>
    </cfRule>
    <cfRule type="cellIs" dxfId="1648" priority="2452" operator="between">
      <formula>0.7</formula>
      <formula>0.8</formula>
    </cfRule>
  </conditionalFormatting>
  <conditionalFormatting sqref="AK686:AK703">
    <cfRule type="cellIs" dxfId="1647" priority="2445" operator="lessThan">
      <formula>0.7</formula>
    </cfRule>
    <cfRule type="cellIs" dxfId="1646" priority="2446" operator="between">
      <formula>0.7</formula>
      <formula>0.8</formula>
    </cfRule>
  </conditionalFormatting>
  <conditionalFormatting sqref="AK686:AK703">
    <cfRule type="cellIs" dxfId="1645" priority="2447" operator="lessThan">
      <formula>0.7</formula>
    </cfRule>
    <cfRule type="cellIs" dxfId="1644" priority="2448" operator="between">
      <formula>0.7</formula>
      <formula>0.8</formula>
    </cfRule>
  </conditionalFormatting>
  <conditionalFormatting sqref="AL686:AL703">
    <cfRule type="cellIs" dxfId="1643" priority="2441" operator="lessThan">
      <formula>0.7</formula>
    </cfRule>
    <cfRule type="cellIs" dxfId="1642" priority="2442" operator="between">
      <formula>0.7</formula>
      <formula>0.8</formula>
    </cfRule>
  </conditionalFormatting>
  <conditionalFormatting sqref="AL686:AL703">
    <cfRule type="cellIs" dxfId="1641" priority="2443" operator="lessThan">
      <formula>0.7</formula>
    </cfRule>
    <cfRule type="cellIs" dxfId="1640" priority="2444" operator="between">
      <formula>0.7</formula>
      <formula>0.8</formula>
    </cfRule>
  </conditionalFormatting>
  <conditionalFormatting sqref="F663:F680">
    <cfRule type="cellIs" dxfId="1639" priority="2437" operator="lessThan">
      <formula>0.7</formula>
    </cfRule>
    <cfRule type="cellIs" dxfId="1638" priority="2438" operator="between">
      <formula>0.7</formula>
      <formula>0.8</formula>
    </cfRule>
  </conditionalFormatting>
  <conditionalFormatting sqref="F663:F680">
    <cfRule type="cellIs" dxfId="1637" priority="2439" operator="lessThan">
      <formula>0.7</formula>
    </cfRule>
    <cfRule type="cellIs" dxfId="1636" priority="2440" operator="between">
      <formula>0.7</formula>
      <formula>0.8</formula>
    </cfRule>
  </conditionalFormatting>
  <conditionalFormatting sqref="G663:G680">
    <cfRule type="cellIs" dxfId="1635" priority="2433" operator="lessThan">
      <formula>0.7</formula>
    </cfRule>
    <cfRule type="cellIs" dxfId="1634" priority="2434" operator="between">
      <formula>0.7</formula>
      <formula>0.8</formula>
    </cfRule>
  </conditionalFormatting>
  <conditionalFormatting sqref="G663:G680">
    <cfRule type="cellIs" dxfId="1633" priority="2435" operator="lessThan">
      <formula>0.7</formula>
    </cfRule>
    <cfRule type="cellIs" dxfId="1632" priority="2436" operator="between">
      <formula>0.7</formula>
      <formula>0.8</formula>
    </cfRule>
  </conditionalFormatting>
  <conditionalFormatting sqref="AL663:AL680">
    <cfRule type="cellIs" dxfId="1631" priority="2429" operator="lessThan">
      <formula>0.7</formula>
    </cfRule>
    <cfRule type="cellIs" dxfId="1630" priority="2430" operator="between">
      <formula>0.7</formula>
      <formula>0.8</formula>
    </cfRule>
  </conditionalFormatting>
  <conditionalFormatting sqref="AL663:AL680">
    <cfRule type="cellIs" dxfId="1629" priority="2431" operator="lessThan">
      <formula>0.7</formula>
    </cfRule>
    <cfRule type="cellIs" dxfId="1628" priority="2432" operator="between">
      <formula>0.7</formula>
      <formula>0.8</formula>
    </cfRule>
  </conditionalFormatting>
  <conditionalFormatting sqref="AK663:AK680">
    <cfRule type="cellIs" dxfId="1627" priority="2425" operator="lessThan">
      <formula>0.7</formula>
    </cfRule>
    <cfRule type="cellIs" dxfId="1626" priority="2426" operator="between">
      <formula>0.7</formula>
      <formula>0.8</formula>
    </cfRule>
  </conditionalFormatting>
  <conditionalFormatting sqref="AK663:AK680">
    <cfRule type="cellIs" dxfId="1625" priority="2427" operator="lessThan">
      <formula>0.7</formula>
    </cfRule>
    <cfRule type="cellIs" dxfId="1624" priority="2428" operator="between">
      <formula>0.7</formula>
      <formula>0.8</formula>
    </cfRule>
  </conditionalFormatting>
  <conditionalFormatting sqref="AK663:AK680">
    <cfRule type="cellIs" dxfId="1623" priority="2421" operator="lessThan">
      <formula>0.7</formula>
    </cfRule>
    <cfRule type="cellIs" dxfId="1622" priority="2422" operator="between">
      <formula>0.7</formula>
      <formula>0.8</formula>
    </cfRule>
  </conditionalFormatting>
  <conditionalFormatting sqref="AK663:AK680">
    <cfRule type="cellIs" dxfId="1621" priority="2423" operator="lessThan">
      <formula>0.7</formula>
    </cfRule>
    <cfRule type="cellIs" dxfId="1620" priority="2424" operator="between">
      <formula>0.7</formula>
      <formula>0.8</formula>
    </cfRule>
  </conditionalFormatting>
  <conditionalFormatting sqref="AL663:AL680">
    <cfRule type="cellIs" dxfId="1619" priority="2417" operator="lessThan">
      <formula>0.7</formula>
    </cfRule>
    <cfRule type="cellIs" dxfId="1618" priority="2418" operator="between">
      <formula>0.7</formula>
      <formula>0.8</formula>
    </cfRule>
  </conditionalFormatting>
  <conditionalFormatting sqref="AL663:AL680">
    <cfRule type="cellIs" dxfId="1617" priority="2419" operator="lessThan">
      <formula>0.7</formula>
    </cfRule>
    <cfRule type="cellIs" dxfId="1616" priority="2420" operator="between">
      <formula>0.7</formula>
      <formula>0.8</formula>
    </cfRule>
  </conditionalFormatting>
  <conditionalFormatting sqref="AK640:AK657">
    <cfRule type="cellIs" dxfId="1615" priority="2413" operator="lessThan">
      <formula>0.7</formula>
    </cfRule>
    <cfRule type="cellIs" dxfId="1614" priority="2414" operator="between">
      <formula>0.7</formula>
      <formula>0.8</formula>
    </cfRule>
  </conditionalFormatting>
  <conditionalFormatting sqref="AK640:AK657">
    <cfRule type="cellIs" dxfId="1613" priority="2415" operator="lessThan">
      <formula>0.7</formula>
    </cfRule>
    <cfRule type="cellIs" dxfId="1612" priority="2416" operator="between">
      <formula>0.7</formula>
      <formula>0.8</formula>
    </cfRule>
  </conditionalFormatting>
  <conditionalFormatting sqref="AL640:AL657">
    <cfRule type="cellIs" dxfId="1611" priority="2409" operator="lessThan">
      <formula>0.7</formula>
    </cfRule>
    <cfRule type="cellIs" dxfId="1610" priority="2410" operator="between">
      <formula>0.7</formula>
      <formula>0.8</formula>
    </cfRule>
  </conditionalFormatting>
  <conditionalFormatting sqref="AL640:AL657">
    <cfRule type="cellIs" dxfId="1609" priority="2411" operator="lessThan">
      <formula>0.7</formula>
    </cfRule>
    <cfRule type="cellIs" dxfId="1608" priority="2412" operator="between">
      <formula>0.7</formula>
      <formula>0.8</formula>
    </cfRule>
  </conditionalFormatting>
  <conditionalFormatting sqref="AK640:AK657">
    <cfRule type="cellIs" dxfId="1607" priority="2405" operator="lessThan">
      <formula>0.7</formula>
    </cfRule>
    <cfRule type="cellIs" dxfId="1606" priority="2406" operator="between">
      <formula>0.7</formula>
      <formula>0.8</formula>
    </cfRule>
  </conditionalFormatting>
  <conditionalFormatting sqref="AK640:AK657">
    <cfRule type="cellIs" dxfId="1605" priority="2407" operator="lessThan">
      <formula>0.7</formula>
    </cfRule>
    <cfRule type="cellIs" dxfId="1604" priority="2408" operator="between">
      <formula>0.7</formula>
      <formula>0.8</formula>
    </cfRule>
  </conditionalFormatting>
  <conditionalFormatting sqref="AL640:AL657">
    <cfRule type="cellIs" dxfId="1603" priority="2401" operator="lessThan">
      <formula>0.7</formula>
    </cfRule>
    <cfRule type="cellIs" dxfId="1602" priority="2402" operator="between">
      <formula>0.7</formula>
      <formula>0.8</formula>
    </cfRule>
  </conditionalFormatting>
  <conditionalFormatting sqref="AL640:AL657">
    <cfRule type="cellIs" dxfId="1601" priority="2403" operator="lessThan">
      <formula>0.7</formula>
    </cfRule>
    <cfRule type="cellIs" dxfId="1600" priority="2404" operator="between">
      <formula>0.7</formula>
      <formula>0.8</formula>
    </cfRule>
  </conditionalFormatting>
  <conditionalFormatting sqref="F618:F635">
    <cfRule type="cellIs" dxfId="1599" priority="2397" operator="lessThan">
      <formula>0.7</formula>
    </cfRule>
    <cfRule type="cellIs" dxfId="1598" priority="2398" operator="between">
      <formula>0.7</formula>
      <formula>0.8</formula>
    </cfRule>
  </conditionalFormatting>
  <conditionalFormatting sqref="F618:F635">
    <cfRule type="cellIs" dxfId="1597" priority="2399" operator="lessThan">
      <formula>0.7</formula>
    </cfRule>
    <cfRule type="cellIs" dxfId="1596" priority="2400" operator="between">
      <formula>0.7</formula>
      <formula>0.8</formula>
    </cfRule>
  </conditionalFormatting>
  <conditionalFormatting sqref="G618:G635">
    <cfRule type="cellIs" dxfId="1595" priority="2393" operator="lessThan">
      <formula>0.7</formula>
    </cfRule>
    <cfRule type="cellIs" dxfId="1594" priority="2394" operator="between">
      <formula>0.7</formula>
      <formula>0.8</formula>
    </cfRule>
  </conditionalFormatting>
  <conditionalFormatting sqref="G618:G635">
    <cfRule type="cellIs" dxfId="1593" priority="2395" operator="lessThan">
      <formula>0.7</formula>
    </cfRule>
    <cfRule type="cellIs" dxfId="1592" priority="2396" operator="between">
      <formula>0.7</formula>
      <formula>0.8</formula>
    </cfRule>
  </conditionalFormatting>
  <conditionalFormatting sqref="AL623:AL635">
    <cfRule type="cellIs" dxfId="1591" priority="2389" operator="lessThan">
      <formula>0.7</formula>
    </cfRule>
    <cfRule type="cellIs" dxfId="1590" priority="2390" operator="between">
      <formula>0.7</formula>
      <formula>0.8</formula>
    </cfRule>
  </conditionalFormatting>
  <conditionalFormatting sqref="AL623:AL635">
    <cfRule type="cellIs" dxfId="1589" priority="2391" operator="lessThan">
      <formula>0.7</formula>
    </cfRule>
    <cfRule type="cellIs" dxfId="1588" priority="2392" operator="between">
      <formula>0.7</formula>
      <formula>0.8</formula>
    </cfRule>
  </conditionalFormatting>
  <conditionalFormatting sqref="AK623:AK635">
    <cfRule type="cellIs" dxfId="1587" priority="2385" operator="lessThan">
      <formula>0.7</formula>
    </cfRule>
    <cfRule type="cellIs" dxfId="1586" priority="2386" operator="between">
      <formula>0.7</formula>
      <formula>0.8</formula>
    </cfRule>
  </conditionalFormatting>
  <conditionalFormatting sqref="AK623:AK635">
    <cfRule type="cellIs" dxfId="1585" priority="2387" operator="lessThan">
      <formula>0.7</formula>
    </cfRule>
    <cfRule type="cellIs" dxfId="1584" priority="2388" operator="between">
      <formula>0.7</formula>
      <formula>0.8</formula>
    </cfRule>
  </conditionalFormatting>
  <conditionalFormatting sqref="AK617:AK618">
    <cfRule type="cellIs" dxfId="1583" priority="2381" operator="lessThan">
      <formula>0.7</formula>
    </cfRule>
    <cfRule type="cellIs" dxfId="1582" priority="2382" operator="between">
      <formula>0.7</formula>
      <formula>0.8</formula>
    </cfRule>
  </conditionalFormatting>
  <conditionalFormatting sqref="AK617:AK618">
    <cfRule type="cellIs" dxfId="1581" priority="2383" operator="lessThan">
      <formula>0.7</formula>
    </cfRule>
    <cfRule type="cellIs" dxfId="1580" priority="2384" operator="between">
      <formula>0.7</formula>
      <formula>0.8</formula>
    </cfRule>
  </conditionalFormatting>
  <conditionalFormatting sqref="AL617:AL618">
    <cfRule type="cellIs" dxfId="1579" priority="2377" operator="lessThan">
      <formula>0.7</formula>
    </cfRule>
    <cfRule type="cellIs" dxfId="1578" priority="2378" operator="between">
      <formula>0.7</formula>
      <formula>0.8</formula>
    </cfRule>
  </conditionalFormatting>
  <conditionalFormatting sqref="AL617:AL618">
    <cfRule type="cellIs" dxfId="1577" priority="2379" operator="lessThan">
      <formula>0.7</formula>
    </cfRule>
    <cfRule type="cellIs" dxfId="1576" priority="2380" operator="between">
      <formula>0.7</formula>
      <formula>0.8</formula>
    </cfRule>
  </conditionalFormatting>
  <conditionalFormatting sqref="AK623:AK635">
    <cfRule type="cellIs" dxfId="1575" priority="2373" operator="lessThan">
      <formula>0.7</formula>
    </cfRule>
    <cfRule type="cellIs" dxfId="1574" priority="2374" operator="between">
      <formula>0.7</formula>
      <formula>0.8</formula>
    </cfRule>
  </conditionalFormatting>
  <conditionalFormatting sqref="AK623:AK635">
    <cfRule type="cellIs" dxfId="1573" priority="2375" operator="lessThan">
      <formula>0.7</formula>
    </cfRule>
    <cfRule type="cellIs" dxfId="1572" priority="2376" operator="between">
      <formula>0.7</formula>
      <formula>0.8</formula>
    </cfRule>
  </conditionalFormatting>
  <conditionalFormatting sqref="AL623:AL635">
    <cfRule type="cellIs" dxfId="1571" priority="2369" operator="lessThan">
      <formula>0.7</formula>
    </cfRule>
    <cfRule type="cellIs" dxfId="1570" priority="2370" operator="between">
      <formula>0.7</formula>
      <formula>0.8</formula>
    </cfRule>
  </conditionalFormatting>
  <conditionalFormatting sqref="AL623:AL635">
    <cfRule type="cellIs" dxfId="1569" priority="2371" operator="lessThan">
      <formula>0.7</formula>
    </cfRule>
    <cfRule type="cellIs" dxfId="1568" priority="2372" operator="between">
      <formula>0.7</formula>
      <formula>0.8</formula>
    </cfRule>
  </conditionalFormatting>
  <conditionalFormatting sqref="AK624:AK635">
    <cfRule type="cellIs" dxfId="1567" priority="2365" operator="lessThan">
      <formula>0.7</formula>
    </cfRule>
    <cfRule type="cellIs" dxfId="1566" priority="2366" operator="between">
      <formula>0.7</formula>
      <formula>0.8</formula>
    </cfRule>
  </conditionalFormatting>
  <conditionalFormatting sqref="AK624:AK635">
    <cfRule type="cellIs" dxfId="1565" priority="2367" operator="lessThan">
      <formula>0.7</formula>
    </cfRule>
    <cfRule type="cellIs" dxfId="1564" priority="2368" operator="between">
      <formula>0.7</formula>
      <formula>0.8</formula>
    </cfRule>
  </conditionalFormatting>
  <conditionalFormatting sqref="AL624:AL635">
    <cfRule type="cellIs" dxfId="1563" priority="2361" operator="lessThan">
      <formula>0.7</formula>
    </cfRule>
    <cfRule type="cellIs" dxfId="1562" priority="2362" operator="between">
      <formula>0.7</formula>
      <formula>0.8</formula>
    </cfRule>
  </conditionalFormatting>
  <conditionalFormatting sqref="AL624:AL635">
    <cfRule type="cellIs" dxfId="1561" priority="2363" operator="lessThan">
      <formula>0.7</formula>
    </cfRule>
    <cfRule type="cellIs" dxfId="1560" priority="2364" operator="between">
      <formula>0.7</formula>
      <formula>0.8</formula>
    </cfRule>
  </conditionalFormatting>
  <conditionalFormatting sqref="AK618:AK635">
    <cfRule type="cellIs" dxfId="1559" priority="2357" operator="lessThan">
      <formula>0.7</formula>
    </cfRule>
    <cfRule type="cellIs" dxfId="1558" priority="2358" operator="between">
      <formula>0.7</formula>
      <formula>0.8</formula>
    </cfRule>
  </conditionalFormatting>
  <conditionalFormatting sqref="AK618:AK635">
    <cfRule type="cellIs" dxfId="1557" priority="2359" operator="lessThan">
      <formula>0.7</formula>
    </cfRule>
    <cfRule type="cellIs" dxfId="1556" priority="2360" operator="between">
      <formula>0.7</formula>
      <formula>0.8</formula>
    </cfRule>
  </conditionalFormatting>
  <conditionalFormatting sqref="AL618:AL635">
    <cfRule type="cellIs" dxfId="1555" priority="2353" operator="lessThan">
      <formula>0.7</formula>
    </cfRule>
    <cfRule type="cellIs" dxfId="1554" priority="2354" operator="between">
      <formula>0.7</formula>
      <formula>0.8</formula>
    </cfRule>
  </conditionalFormatting>
  <conditionalFormatting sqref="AL618:AL635">
    <cfRule type="cellIs" dxfId="1553" priority="2355" operator="lessThan">
      <formula>0.7</formula>
    </cfRule>
    <cfRule type="cellIs" dxfId="1552" priority="2356" operator="between">
      <formula>0.7</formula>
      <formula>0.8</formula>
    </cfRule>
  </conditionalFormatting>
  <conditionalFormatting sqref="F596:F613">
    <cfRule type="cellIs" dxfId="1551" priority="2349" operator="lessThan">
      <formula>0.7</formula>
    </cfRule>
    <cfRule type="cellIs" dxfId="1550" priority="2350" operator="between">
      <formula>0.7</formula>
      <formula>0.8</formula>
    </cfRule>
  </conditionalFormatting>
  <conditionalFormatting sqref="F596:F613">
    <cfRule type="cellIs" dxfId="1549" priority="2351" operator="lessThan">
      <formula>0.7</formula>
    </cfRule>
    <cfRule type="cellIs" dxfId="1548" priority="2352" operator="between">
      <formula>0.7</formula>
      <formula>0.8</formula>
    </cfRule>
  </conditionalFormatting>
  <conditionalFormatting sqref="G596:G613">
    <cfRule type="cellIs" dxfId="1547" priority="2345" operator="lessThan">
      <formula>0.7</formula>
    </cfRule>
    <cfRule type="cellIs" dxfId="1546" priority="2346" operator="between">
      <formula>0.7</formula>
      <formula>0.8</formula>
    </cfRule>
  </conditionalFormatting>
  <conditionalFormatting sqref="G596:G613">
    <cfRule type="cellIs" dxfId="1545" priority="2347" operator="lessThan">
      <formula>0.7</formula>
    </cfRule>
    <cfRule type="cellIs" dxfId="1544" priority="2348" operator="between">
      <formula>0.7</formula>
      <formula>0.8</formula>
    </cfRule>
  </conditionalFormatting>
  <conditionalFormatting sqref="AK596:AK613">
    <cfRule type="cellIs" dxfId="1543" priority="2341" operator="lessThan">
      <formula>0.7</formula>
    </cfRule>
    <cfRule type="cellIs" dxfId="1542" priority="2342" operator="between">
      <formula>0.7</formula>
      <formula>0.8</formula>
    </cfRule>
  </conditionalFormatting>
  <conditionalFormatting sqref="AK596:AK613">
    <cfRule type="cellIs" dxfId="1541" priority="2343" operator="lessThan">
      <formula>0.7</formula>
    </cfRule>
    <cfRule type="cellIs" dxfId="1540" priority="2344" operator="between">
      <formula>0.7</formula>
      <formula>0.8</formula>
    </cfRule>
  </conditionalFormatting>
  <conditionalFormatting sqref="AL596:AL613">
    <cfRule type="cellIs" dxfId="1539" priority="2337" operator="lessThan">
      <formula>0.7</formula>
    </cfRule>
    <cfRule type="cellIs" dxfId="1538" priority="2338" operator="between">
      <formula>0.7</formula>
      <formula>0.8</formula>
    </cfRule>
  </conditionalFormatting>
  <conditionalFormatting sqref="AL596:AL613">
    <cfRule type="cellIs" dxfId="1537" priority="2339" operator="lessThan">
      <formula>0.7</formula>
    </cfRule>
    <cfRule type="cellIs" dxfId="1536" priority="2340" operator="between">
      <formula>0.7</formula>
      <formula>0.8</formula>
    </cfRule>
  </conditionalFormatting>
  <conditionalFormatting sqref="F571:F588">
    <cfRule type="cellIs" dxfId="1535" priority="2333" operator="lessThan">
      <formula>0.7</formula>
    </cfRule>
    <cfRule type="cellIs" dxfId="1534" priority="2334" operator="between">
      <formula>0.7</formula>
      <formula>0.8</formula>
    </cfRule>
  </conditionalFormatting>
  <conditionalFormatting sqref="F571:F588">
    <cfRule type="cellIs" dxfId="1533" priority="2335" operator="lessThan">
      <formula>0.7</formula>
    </cfRule>
    <cfRule type="cellIs" dxfId="1532" priority="2336" operator="between">
      <formula>0.7</formula>
      <formula>0.8</formula>
    </cfRule>
  </conditionalFormatting>
  <conditionalFormatting sqref="G571:G588">
    <cfRule type="cellIs" dxfId="1531" priority="2329" operator="lessThan">
      <formula>0.7</formula>
    </cfRule>
    <cfRule type="cellIs" dxfId="1530" priority="2330" operator="between">
      <formula>0.7</formula>
      <formula>0.8</formula>
    </cfRule>
  </conditionalFormatting>
  <conditionalFormatting sqref="G571:G588">
    <cfRule type="cellIs" dxfId="1529" priority="2331" operator="lessThan">
      <formula>0.7</formula>
    </cfRule>
    <cfRule type="cellIs" dxfId="1528" priority="2332" operator="between">
      <formula>0.7</formula>
      <formula>0.8</formula>
    </cfRule>
  </conditionalFormatting>
  <conditionalFormatting sqref="AK571:AK588">
    <cfRule type="cellIs" dxfId="1527" priority="2325" operator="lessThan">
      <formula>0.7</formula>
    </cfRule>
    <cfRule type="cellIs" dxfId="1526" priority="2326" operator="between">
      <formula>0.7</formula>
      <formula>0.8</formula>
    </cfRule>
  </conditionalFormatting>
  <conditionalFormatting sqref="AK571:AK588">
    <cfRule type="cellIs" dxfId="1525" priority="2327" operator="lessThan">
      <formula>0.7</formula>
    </cfRule>
    <cfRule type="cellIs" dxfId="1524" priority="2328" operator="between">
      <formula>0.7</formula>
      <formula>0.8</formula>
    </cfRule>
  </conditionalFormatting>
  <conditionalFormatting sqref="AL571:AL588">
    <cfRule type="cellIs" dxfId="1523" priority="2321" operator="lessThan">
      <formula>0.7</formula>
    </cfRule>
    <cfRule type="cellIs" dxfId="1522" priority="2322" operator="between">
      <formula>0.7</formula>
      <formula>0.8</formula>
    </cfRule>
  </conditionalFormatting>
  <conditionalFormatting sqref="AL571:AL588">
    <cfRule type="cellIs" dxfId="1521" priority="2323" operator="lessThan">
      <formula>0.7</formula>
    </cfRule>
    <cfRule type="cellIs" dxfId="1520" priority="2324" operator="between">
      <formula>0.7</formula>
      <formula>0.8</formula>
    </cfRule>
  </conditionalFormatting>
  <conditionalFormatting sqref="AK546:AK563">
    <cfRule type="cellIs" dxfId="1519" priority="2317" operator="lessThan">
      <formula>0.7</formula>
    </cfRule>
    <cfRule type="cellIs" dxfId="1518" priority="2318" operator="between">
      <formula>0.7</formula>
      <formula>0.8</formula>
    </cfRule>
  </conditionalFormatting>
  <conditionalFormatting sqref="AK546:AK563">
    <cfRule type="cellIs" dxfId="1517" priority="2319" operator="lessThan">
      <formula>0.7</formula>
    </cfRule>
    <cfRule type="cellIs" dxfId="1516" priority="2320" operator="between">
      <formula>0.7</formula>
      <formula>0.8</formula>
    </cfRule>
  </conditionalFormatting>
  <conditionalFormatting sqref="AL546:AL563">
    <cfRule type="cellIs" dxfId="1515" priority="2313" operator="lessThan">
      <formula>0.7</formula>
    </cfRule>
    <cfRule type="cellIs" dxfId="1514" priority="2314" operator="between">
      <formula>0.7</formula>
      <formula>0.8</formula>
    </cfRule>
  </conditionalFormatting>
  <conditionalFormatting sqref="AL546:AL563">
    <cfRule type="cellIs" dxfId="1513" priority="2315" operator="lessThan">
      <formula>0.7</formula>
    </cfRule>
    <cfRule type="cellIs" dxfId="1512" priority="2316" operator="between">
      <formula>0.7</formula>
      <formula>0.8</formula>
    </cfRule>
  </conditionalFormatting>
  <conditionalFormatting sqref="AK546:AK563">
    <cfRule type="cellIs" dxfId="1511" priority="2309" operator="lessThan">
      <formula>0.7</formula>
    </cfRule>
    <cfRule type="cellIs" dxfId="1510" priority="2310" operator="between">
      <formula>0.7</formula>
      <formula>0.8</formula>
    </cfRule>
  </conditionalFormatting>
  <conditionalFormatting sqref="AK546:AK563">
    <cfRule type="cellIs" dxfId="1509" priority="2311" operator="lessThan">
      <formula>0.7</formula>
    </cfRule>
    <cfRule type="cellIs" dxfId="1508" priority="2312" operator="between">
      <formula>0.7</formula>
      <formula>0.8</formula>
    </cfRule>
  </conditionalFormatting>
  <conditionalFormatting sqref="AL546:AL563">
    <cfRule type="cellIs" dxfId="1507" priority="2305" operator="lessThan">
      <formula>0.7</formula>
    </cfRule>
    <cfRule type="cellIs" dxfId="1506" priority="2306" operator="between">
      <formula>0.7</formula>
      <formula>0.8</formula>
    </cfRule>
  </conditionalFormatting>
  <conditionalFormatting sqref="AL546:AL563">
    <cfRule type="cellIs" dxfId="1505" priority="2307" operator="lessThan">
      <formula>0.7</formula>
    </cfRule>
    <cfRule type="cellIs" dxfId="1504" priority="2308" operator="between">
      <formula>0.7</formula>
      <formula>0.8</formula>
    </cfRule>
  </conditionalFormatting>
  <conditionalFormatting sqref="F524:F541">
    <cfRule type="cellIs" dxfId="1503" priority="2301" operator="lessThan">
      <formula>0.7</formula>
    </cfRule>
    <cfRule type="cellIs" dxfId="1502" priority="2302" operator="between">
      <formula>0.7</formula>
      <formula>0.8</formula>
    </cfRule>
  </conditionalFormatting>
  <conditionalFormatting sqref="F524:F541">
    <cfRule type="cellIs" dxfId="1501" priority="2303" operator="lessThan">
      <formula>0.7</formula>
    </cfRule>
    <cfRule type="cellIs" dxfId="1500" priority="2304" operator="between">
      <formula>0.7</formula>
      <formula>0.8</formula>
    </cfRule>
  </conditionalFormatting>
  <conditionalFormatting sqref="G524:G541">
    <cfRule type="cellIs" dxfId="1499" priority="2297" operator="lessThan">
      <formula>0.7</formula>
    </cfRule>
    <cfRule type="cellIs" dxfId="1498" priority="2298" operator="between">
      <formula>0.7</formula>
      <formula>0.8</formula>
    </cfRule>
  </conditionalFormatting>
  <conditionalFormatting sqref="G524:G541">
    <cfRule type="cellIs" dxfId="1497" priority="2299" operator="lessThan">
      <formula>0.7</formula>
    </cfRule>
    <cfRule type="cellIs" dxfId="1496" priority="2300" operator="between">
      <formula>0.7</formula>
      <formula>0.8</formula>
    </cfRule>
  </conditionalFormatting>
  <conditionalFormatting sqref="AK524:AK541">
    <cfRule type="cellIs" dxfId="1495" priority="2277" operator="lessThan">
      <formula>0.7</formula>
    </cfRule>
    <cfRule type="cellIs" dxfId="1494" priority="2278" operator="between">
      <formula>0.7</formula>
      <formula>0.8</formula>
    </cfRule>
  </conditionalFormatting>
  <conditionalFormatting sqref="AK524:AK541">
    <cfRule type="cellIs" dxfId="1493" priority="2279" operator="lessThan">
      <formula>0.7</formula>
    </cfRule>
    <cfRule type="cellIs" dxfId="1492" priority="2280" operator="between">
      <formula>0.7</formula>
      <formula>0.8</formula>
    </cfRule>
  </conditionalFormatting>
  <conditionalFormatting sqref="AL524:AL541">
    <cfRule type="cellIs" dxfId="1491" priority="2273" operator="lessThan">
      <formula>0.7</formula>
    </cfRule>
    <cfRule type="cellIs" dxfId="1490" priority="2274" operator="between">
      <formula>0.7</formula>
      <formula>0.8</formula>
    </cfRule>
  </conditionalFormatting>
  <conditionalFormatting sqref="AL524:AL541">
    <cfRule type="cellIs" dxfId="1489" priority="2275" operator="lessThan">
      <formula>0.7</formula>
    </cfRule>
    <cfRule type="cellIs" dxfId="1488" priority="2276" operator="between">
      <formula>0.7</formula>
      <formula>0.8</formula>
    </cfRule>
  </conditionalFormatting>
  <conditionalFormatting sqref="F501:F518">
    <cfRule type="cellIs" dxfId="1487" priority="2269" operator="lessThan">
      <formula>0.7</formula>
    </cfRule>
    <cfRule type="cellIs" dxfId="1486" priority="2270" operator="between">
      <formula>0.7</formula>
      <formula>0.8</formula>
    </cfRule>
  </conditionalFormatting>
  <conditionalFormatting sqref="F501:F518">
    <cfRule type="cellIs" dxfId="1485" priority="2271" operator="lessThan">
      <formula>0.7</formula>
    </cfRule>
    <cfRule type="cellIs" dxfId="1484" priority="2272" operator="between">
      <formula>0.7</formula>
      <formula>0.8</formula>
    </cfRule>
  </conditionalFormatting>
  <conditionalFormatting sqref="G501:G518">
    <cfRule type="cellIs" dxfId="1483" priority="2265" operator="lessThan">
      <formula>0.7</formula>
    </cfRule>
    <cfRule type="cellIs" dxfId="1482" priority="2266" operator="between">
      <formula>0.7</formula>
      <formula>0.8</formula>
    </cfRule>
  </conditionalFormatting>
  <conditionalFormatting sqref="G501:G518">
    <cfRule type="cellIs" dxfId="1481" priority="2267" operator="lessThan">
      <formula>0.7</formula>
    </cfRule>
    <cfRule type="cellIs" dxfId="1480" priority="2268" operator="between">
      <formula>0.7</formula>
      <formula>0.8</formula>
    </cfRule>
  </conditionalFormatting>
  <conditionalFormatting sqref="AK500:AK515">
    <cfRule type="cellIs" dxfId="1479" priority="2261" operator="lessThan">
      <formula>0.7</formula>
    </cfRule>
    <cfRule type="cellIs" dxfId="1478" priority="2262" operator="between">
      <formula>0.7</formula>
      <formula>0.8</formula>
    </cfRule>
  </conditionalFormatting>
  <conditionalFormatting sqref="AK500:AK515">
    <cfRule type="cellIs" dxfId="1477" priority="2263" operator="lessThan">
      <formula>0.7</formula>
    </cfRule>
    <cfRule type="cellIs" dxfId="1476" priority="2264" operator="between">
      <formula>0.7</formula>
      <formula>0.8</formula>
    </cfRule>
  </conditionalFormatting>
  <conditionalFormatting sqref="AL500:AL515">
    <cfRule type="cellIs" dxfId="1475" priority="2257" operator="lessThan">
      <formula>0.7</formula>
    </cfRule>
    <cfRule type="cellIs" dxfId="1474" priority="2258" operator="between">
      <formula>0.7</formula>
      <formula>0.8</formula>
    </cfRule>
  </conditionalFormatting>
  <conditionalFormatting sqref="AL500:AL515">
    <cfRule type="cellIs" dxfId="1473" priority="2259" operator="lessThan">
      <formula>0.7</formula>
    </cfRule>
    <cfRule type="cellIs" dxfId="1472" priority="2260" operator="between">
      <formula>0.7</formula>
      <formula>0.8</formula>
    </cfRule>
  </conditionalFormatting>
  <conditionalFormatting sqref="AK500:AK516">
    <cfRule type="cellIs" dxfId="1471" priority="2253" operator="lessThan">
      <formula>0.7</formula>
    </cfRule>
    <cfRule type="cellIs" dxfId="1470" priority="2254" operator="between">
      <formula>0.7</formula>
      <formula>0.8</formula>
    </cfRule>
  </conditionalFormatting>
  <conditionalFormatting sqref="AK500:AK516">
    <cfRule type="cellIs" dxfId="1469" priority="2255" operator="lessThan">
      <formula>0.7</formula>
    </cfRule>
    <cfRule type="cellIs" dxfId="1468" priority="2256" operator="between">
      <formula>0.7</formula>
      <formula>0.8</formula>
    </cfRule>
  </conditionalFormatting>
  <conditionalFormatting sqref="AL500:AL516">
    <cfRule type="cellIs" dxfId="1467" priority="2249" operator="lessThan">
      <formula>0.7</formula>
    </cfRule>
    <cfRule type="cellIs" dxfId="1466" priority="2250" operator="between">
      <formula>0.7</formula>
      <formula>0.8</formula>
    </cfRule>
  </conditionalFormatting>
  <conditionalFormatting sqref="AL500:AL516">
    <cfRule type="cellIs" dxfId="1465" priority="2251" operator="lessThan">
      <formula>0.7</formula>
    </cfRule>
    <cfRule type="cellIs" dxfId="1464" priority="2252" operator="between">
      <formula>0.7</formula>
      <formula>0.8</formula>
    </cfRule>
  </conditionalFormatting>
  <conditionalFormatting sqref="AK501:AK518">
    <cfRule type="cellIs" dxfId="1463" priority="2245" operator="lessThan">
      <formula>0.7</formula>
    </cfRule>
    <cfRule type="cellIs" dxfId="1462" priority="2246" operator="between">
      <formula>0.7</formula>
      <formula>0.8</formula>
    </cfRule>
  </conditionalFormatting>
  <conditionalFormatting sqref="AK501:AK518">
    <cfRule type="cellIs" dxfId="1461" priority="2247" operator="lessThan">
      <formula>0.7</formula>
    </cfRule>
    <cfRule type="cellIs" dxfId="1460" priority="2248" operator="between">
      <formula>0.7</formula>
      <formula>0.8</formula>
    </cfRule>
  </conditionalFormatting>
  <conditionalFormatting sqref="AL501:AL518">
    <cfRule type="cellIs" dxfId="1459" priority="2241" operator="lessThan">
      <formula>0.7</formula>
    </cfRule>
    <cfRule type="cellIs" dxfId="1458" priority="2242" operator="between">
      <formula>0.7</formula>
      <formula>0.8</formula>
    </cfRule>
  </conditionalFormatting>
  <conditionalFormatting sqref="AL501:AL518">
    <cfRule type="cellIs" dxfId="1457" priority="2243" operator="lessThan">
      <formula>0.7</formula>
    </cfRule>
    <cfRule type="cellIs" dxfId="1456" priority="2244" operator="between">
      <formula>0.7</formula>
      <formula>0.8</formula>
    </cfRule>
  </conditionalFormatting>
  <conditionalFormatting sqref="AK501:AK518">
    <cfRule type="cellIs" dxfId="1455" priority="2237" operator="lessThan">
      <formula>0.7</formula>
    </cfRule>
    <cfRule type="cellIs" dxfId="1454" priority="2238" operator="between">
      <formula>0.7</formula>
      <formula>0.8</formula>
    </cfRule>
  </conditionalFormatting>
  <conditionalFormatting sqref="AK501:AK518">
    <cfRule type="cellIs" dxfId="1453" priority="2239" operator="lessThan">
      <formula>0.7</formula>
    </cfRule>
    <cfRule type="cellIs" dxfId="1452" priority="2240" operator="between">
      <formula>0.7</formula>
      <formula>0.8</formula>
    </cfRule>
  </conditionalFormatting>
  <conditionalFormatting sqref="AL501:AL518">
    <cfRule type="cellIs" dxfId="1451" priority="2233" operator="lessThan">
      <formula>0.7</formula>
    </cfRule>
    <cfRule type="cellIs" dxfId="1450" priority="2234" operator="between">
      <formula>0.7</formula>
      <formula>0.8</formula>
    </cfRule>
  </conditionalFormatting>
  <conditionalFormatting sqref="AL501:AL518">
    <cfRule type="cellIs" dxfId="1449" priority="2235" operator="lessThan">
      <formula>0.7</formula>
    </cfRule>
    <cfRule type="cellIs" dxfId="1448" priority="2236" operator="between">
      <formula>0.7</formula>
      <formula>0.8</formula>
    </cfRule>
  </conditionalFormatting>
  <conditionalFormatting sqref="F477:F493">
    <cfRule type="cellIs" dxfId="1447" priority="2229" operator="lessThan">
      <formula>0.7</formula>
    </cfRule>
    <cfRule type="cellIs" dxfId="1446" priority="2230" operator="between">
      <formula>0.7</formula>
      <formula>0.8</formula>
    </cfRule>
  </conditionalFormatting>
  <conditionalFormatting sqref="F477:F493">
    <cfRule type="cellIs" dxfId="1445" priority="2231" operator="lessThan">
      <formula>0.7</formula>
    </cfRule>
    <cfRule type="cellIs" dxfId="1444" priority="2232" operator="between">
      <formula>0.7</formula>
      <formula>0.8</formula>
    </cfRule>
  </conditionalFormatting>
  <conditionalFormatting sqref="G477:G493">
    <cfRule type="cellIs" dxfId="1443" priority="2225" operator="lessThan">
      <formula>0.7</formula>
    </cfRule>
    <cfRule type="cellIs" dxfId="1442" priority="2226" operator="between">
      <formula>0.7</formula>
      <formula>0.8</formula>
    </cfRule>
  </conditionalFormatting>
  <conditionalFormatting sqref="G477:G493">
    <cfRule type="cellIs" dxfId="1441" priority="2227" operator="lessThan">
      <formula>0.7</formula>
    </cfRule>
    <cfRule type="cellIs" dxfId="1440" priority="2228" operator="between">
      <formula>0.7</formula>
      <formula>0.8</formula>
    </cfRule>
  </conditionalFormatting>
  <conditionalFormatting sqref="F477:F493">
    <cfRule type="cellIs" dxfId="1439" priority="2221" operator="lessThan">
      <formula>0.7</formula>
    </cfRule>
    <cfRule type="cellIs" dxfId="1438" priority="2222" operator="between">
      <formula>0.7</formula>
      <formula>0.8</formula>
    </cfRule>
  </conditionalFormatting>
  <conditionalFormatting sqref="F477:F493">
    <cfRule type="cellIs" dxfId="1437" priority="2223" operator="lessThan">
      <formula>0.7</formula>
    </cfRule>
    <cfRule type="cellIs" dxfId="1436" priority="2224" operator="between">
      <formula>0.7</formula>
      <formula>0.8</formula>
    </cfRule>
  </conditionalFormatting>
  <conditionalFormatting sqref="G477:G493">
    <cfRule type="cellIs" dxfId="1435" priority="2217" operator="lessThan">
      <formula>0.7</formula>
    </cfRule>
    <cfRule type="cellIs" dxfId="1434" priority="2218" operator="between">
      <formula>0.7</formula>
      <formula>0.8</formula>
    </cfRule>
  </conditionalFormatting>
  <conditionalFormatting sqref="G477:G493">
    <cfRule type="cellIs" dxfId="1433" priority="2219" operator="lessThan">
      <formula>0.7</formula>
    </cfRule>
    <cfRule type="cellIs" dxfId="1432" priority="2220" operator="between">
      <formula>0.7</formula>
      <formula>0.8</formula>
    </cfRule>
  </conditionalFormatting>
  <conditionalFormatting sqref="F478:F495">
    <cfRule type="cellIs" dxfId="1431" priority="2213" operator="lessThan">
      <formula>0.7</formula>
    </cfRule>
    <cfRule type="cellIs" dxfId="1430" priority="2214" operator="between">
      <formula>0.7</formula>
      <formula>0.8</formula>
    </cfRule>
  </conditionalFormatting>
  <conditionalFormatting sqref="F478:F495">
    <cfRule type="cellIs" dxfId="1429" priority="2215" operator="lessThan">
      <formula>0.7</formula>
    </cfRule>
    <cfRule type="cellIs" dxfId="1428" priority="2216" operator="between">
      <formula>0.7</formula>
      <formula>0.8</formula>
    </cfRule>
  </conditionalFormatting>
  <conditionalFormatting sqref="G478:G495">
    <cfRule type="cellIs" dxfId="1427" priority="2209" operator="lessThan">
      <formula>0.7</formula>
    </cfRule>
    <cfRule type="cellIs" dxfId="1426" priority="2210" operator="between">
      <formula>0.7</formula>
      <formula>0.8</formula>
    </cfRule>
  </conditionalFormatting>
  <conditionalFormatting sqref="G478:G495">
    <cfRule type="cellIs" dxfId="1425" priority="2211" operator="lessThan">
      <formula>0.7</formula>
    </cfRule>
    <cfRule type="cellIs" dxfId="1424" priority="2212" operator="between">
      <formula>0.7</formula>
      <formula>0.8</formula>
    </cfRule>
  </conditionalFormatting>
  <conditionalFormatting sqref="AK477:AK493">
    <cfRule type="cellIs" dxfId="1423" priority="2205" operator="lessThan">
      <formula>0.7</formula>
    </cfRule>
    <cfRule type="cellIs" dxfId="1422" priority="2206" operator="between">
      <formula>0.7</formula>
      <formula>0.8</formula>
    </cfRule>
  </conditionalFormatting>
  <conditionalFormatting sqref="AK477:AK493">
    <cfRule type="cellIs" dxfId="1421" priority="2207" operator="lessThan">
      <formula>0.7</formula>
    </cfRule>
    <cfRule type="cellIs" dxfId="1420" priority="2208" operator="between">
      <formula>0.7</formula>
      <formula>0.8</formula>
    </cfRule>
  </conditionalFormatting>
  <conditionalFormatting sqref="AL477:AL493">
    <cfRule type="cellIs" dxfId="1419" priority="2201" operator="lessThan">
      <formula>0.7</formula>
    </cfRule>
    <cfRule type="cellIs" dxfId="1418" priority="2202" operator="between">
      <formula>0.7</formula>
      <formula>0.8</formula>
    </cfRule>
  </conditionalFormatting>
  <conditionalFormatting sqref="AL477:AL493">
    <cfRule type="cellIs" dxfId="1417" priority="2203" operator="lessThan">
      <formula>0.7</formula>
    </cfRule>
    <cfRule type="cellIs" dxfId="1416" priority="2204" operator="between">
      <formula>0.7</formula>
      <formula>0.8</formula>
    </cfRule>
  </conditionalFormatting>
  <conditionalFormatting sqref="AK477:AK493">
    <cfRule type="cellIs" dxfId="1415" priority="2197" operator="lessThan">
      <formula>0.7</formula>
    </cfRule>
    <cfRule type="cellIs" dxfId="1414" priority="2198" operator="between">
      <formula>0.7</formula>
      <formula>0.8</formula>
    </cfRule>
  </conditionalFormatting>
  <conditionalFormatting sqref="AK477:AK493">
    <cfRule type="cellIs" dxfId="1413" priority="2199" operator="lessThan">
      <formula>0.7</formula>
    </cfRule>
    <cfRule type="cellIs" dxfId="1412" priority="2200" operator="between">
      <formula>0.7</formula>
      <formula>0.8</formula>
    </cfRule>
  </conditionalFormatting>
  <conditionalFormatting sqref="AL477:AL493">
    <cfRule type="cellIs" dxfId="1411" priority="2193" operator="lessThan">
      <formula>0.7</formula>
    </cfRule>
    <cfRule type="cellIs" dxfId="1410" priority="2194" operator="between">
      <formula>0.7</formula>
      <formula>0.8</formula>
    </cfRule>
  </conditionalFormatting>
  <conditionalFormatting sqref="AL477:AL493">
    <cfRule type="cellIs" dxfId="1409" priority="2195" operator="lessThan">
      <formula>0.7</formula>
    </cfRule>
    <cfRule type="cellIs" dxfId="1408" priority="2196" operator="between">
      <formula>0.7</formula>
      <formula>0.8</formula>
    </cfRule>
  </conditionalFormatting>
  <conditionalFormatting sqref="AK478:AK495">
    <cfRule type="cellIs" dxfId="1407" priority="2189" operator="lessThan">
      <formula>0.7</formula>
    </cfRule>
    <cfRule type="cellIs" dxfId="1406" priority="2190" operator="between">
      <formula>0.7</formula>
      <formula>0.8</formula>
    </cfRule>
  </conditionalFormatting>
  <conditionalFormatting sqref="AK478:AK495">
    <cfRule type="cellIs" dxfId="1405" priority="2191" operator="lessThan">
      <formula>0.7</formula>
    </cfRule>
    <cfRule type="cellIs" dxfId="1404" priority="2192" operator="between">
      <formula>0.7</formula>
      <formula>0.8</formula>
    </cfRule>
  </conditionalFormatting>
  <conditionalFormatting sqref="AL478:AL495">
    <cfRule type="cellIs" dxfId="1403" priority="2185" operator="lessThan">
      <formula>0.7</formula>
    </cfRule>
    <cfRule type="cellIs" dxfId="1402" priority="2186" operator="between">
      <formula>0.7</formula>
      <formula>0.8</formula>
    </cfRule>
  </conditionalFormatting>
  <conditionalFormatting sqref="AL478:AL495">
    <cfRule type="cellIs" dxfId="1401" priority="2187" operator="lessThan">
      <formula>0.7</formula>
    </cfRule>
    <cfRule type="cellIs" dxfId="1400" priority="2188" operator="between">
      <formula>0.7</formula>
      <formula>0.8</formula>
    </cfRule>
  </conditionalFormatting>
  <conditionalFormatting sqref="F455:F471">
    <cfRule type="cellIs" dxfId="1399" priority="2109" operator="lessThan">
      <formula>0.7</formula>
    </cfRule>
    <cfRule type="cellIs" dxfId="1398" priority="2110" operator="between">
      <formula>0.7</formula>
      <formula>0.8</formula>
    </cfRule>
  </conditionalFormatting>
  <conditionalFormatting sqref="F455:F471">
    <cfRule type="cellIs" dxfId="1397" priority="2111" operator="lessThan">
      <formula>0.7</formula>
    </cfRule>
    <cfRule type="cellIs" dxfId="1396" priority="2112" operator="between">
      <formula>0.7</formula>
      <formula>0.8</formula>
    </cfRule>
  </conditionalFormatting>
  <conditionalFormatting sqref="G455:G471">
    <cfRule type="cellIs" dxfId="1395" priority="2105" operator="lessThan">
      <formula>0.7</formula>
    </cfRule>
    <cfRule type="cellIs" dxfId="1394" priority="2106" operator="between">
      <formula>0.7</formula>
      <formula>0.8</formula>
    </cfRule>
  </conditionalFormatting>
  <conditionalFormatting sqref="G455:G471">
    <cfRule type="cellIs" dxfId="1393" priority="2107" operator="lessThan">
      <formula>0.7</formula>
    </cfRule>
    <cfRule type="cellIs" dxfId="1392" priority="2108" operator="between">
      <formula>0.7</formula>
      <formula>0.8</formula>
    </cfRule>
  </conditionalFormatting>
  <conditionalFormatting sqref="F455:F471">
    <cfRule type="cellIs" dxfId="1391" priority="2101" operator="lessThan">
      <formula>0.7</formula>
    </cfRule>
    <cfRule type="cellIs" dxfId="1390" priority="2102" operator="between">
      <formula>0.7</formula>
      <formula>0.8</formula>
    </cfRule>
  </conditionalFormatting>
  <conditionalFormatting sqref="F455:F471">
    <cfRule type="cellIs" dxfId="1389" priority="2103" operator="lessThan">
      <formula>0.7</formula>
    </cfRule>
    <cfRule type="cellIs" dxfId="1388" priority="2104" operator="between">
      <formula>0.7</formula>
      <formula>0.8</formula>
    </cfRule>
  </conditionalFormatting>
  <conditionalFormatting sqref="G455:G471">
    <cfRule type="cellIs" dxfId="1387" priority="2097" operator="lessThan">
      <formula>0.7</formula>
    </cfRule>
    <cfRule type="cellIs" dxfId="1386" priority="2098" operator="between">
      <formula>0.7</formula>
      <formula>0.8</formula>
    </cfRule>
  </conditionalFormatting>
  <conditionalFormatting sqref="G455:G471">
    <cfRule type="cellIs" dxfId="1385" priority="2099" operator="lessThan">
      <formula>0.7</formula>
    </cfRule>
    <cfRule type="cellIs" dxfId="1384" priority="2100" operator="between">
      <formula>0.7</formula>
      <formula>0.8</formula>
    </cfRule>
  </conditionalFormatting>
  <conditionalFormatting sqref="F456:F473">
    <cfRule type="cellIs" dxfId="1383" priority="2093" operator="lessThan">
      <formula>0.7</formula>
    </cfRule>
    <cfRule type="cellIs" dxfId="1382" priority="2094" operator="between">
      <formula>0.7</formula>
      <formula>0.8</formula>
    </cfRule>
  </conditionalFormatting>
  <conditionalFormatting sqref="F456:F473">
    <cfRule type="cellIs" dxfId="1381" priority="2095" operator="lessThan">
      <formula>0.7</formula>
    </cfRule>
    <cfRule type="cellIs" dxfId="1380" priority="2096" operator="between">
      <formula>0.7</formula>
      <formula>0.8</formula>
    </cfRule>
  </conditionalFormatting>
  <conditionalFormatting sqref="G456:G473">
    <cfRule type="cellIs" dxfId="1379" priority="2089" operator="lessThan">
      <formula>0.7</formula>
    </cfRule>
    <cfRule type="cellIs" dxfId="1378" priority="2090" operator="between">
      <formula>0.7</formula>
      <formula>0.8</formula>
    </cfRule>
  </conditionalFormatting>
  <conditionalFormatting sqref="G456:G473">
    <cfRule type="cellIs" dxfId="1377" priority="2091" operator="lessThan">
      <formula>0.7</formula>
    </cfRule>
    <cfRule type="cellIs" dxfId="1376" priority="2092" operator="between">
      <formula>0.7</formula>
      <formula>0.8</formula>
    </cfRule>
  </conditionalFormatting>
  <conditionalFormatting sqref="AK455:AK471">
    <cfRule type="cellIs" dxfId="1375" priority="2013" operator="lessThan">
      <formula>0.7</formula>
    </cfRule>
    <cfRule type="cellIs" dxfId="1374" priority="2014" operator="between">
      <formula>0.7</formula>
      <formula>0.8</formula>
    </cfRule>
  </conditionalFormatting>
  <conditionalFormatting sqref="AK455:AK471">
    <cfRule type="cellIs" dxfId="1373" priority="2015" operator="lessThan">
      <formula>0.7</formula>
    </cfRule>
    <cfRule type="cellIs" dxfId="1372" priority="2016" operator="between">
      <formula>0.7</formula>
      <formula>0.8</formula>
    </cfRule>
  </conditionalFormatting>
  <conditionalFormatting sqref="AL455:AL471">
    <cfRule type="cellIs" dxfId="1371" priority="2009" operator="lessThan">
      <formula>0.7</formula>
    </cfRule>
    <cfRule type="cellIs" dxfId="1370" priority="2010" operator="between">
      <formula>0.7</formula>
      <formula>0.8</formula>
    </cfRule>
  </conditionalFormatting>
  <conditionalFormatting sqref="AL455:AL471">
    <cfRule type="cellIs" dxfId="1369" priority="2011" operator="lessThan">
      <formula>0.7</formula>
    </cfRule>
    <cfRule type="cellIs" dxfId="1368" priority="2012" operator="between">
      <formula>0.7</formula>
      <formula>0.8</formula>
    </cfRule>
  </conditionalFormatting>
  <conditionalFormatting sqref="AK455:AK471">
    <cfRule type="cellIs" dxfId="1367" priority="2005" operator="lessThan">
      <formula>0.7</formula>
    </cfRule>
    <cfRule type="cellIs" dxfId="1366" priority="2006" operator="between">
      <formula>0.7</formula>
      <formula>0.8</formula>
    </cfRule>
  </conditionalFormatting>
  <conditionalFormatting sqref="AK455:AK471">
    <cfRule type="cellIs" dxfId="1365" priority="2007" operator="lessThan">
      <formula>0.7</formula>
    </cfRule>
    <cfRule type="cellIs" dxfId="1364" priority="2008" operator="between">
      <formula>0.7</formula>
      <formula>0.8</formula>
    </cfRule>
  </conditionalFormatting>
  <conditionalFormatting sqref="AL455:AL471">
    <cfRule type="cellIs" dxfId="1363" priority="2001" operator="lessThan">
      <formula>0.7</formula>
    </cfRule>
    <cfRule type="cellIs" dxfId="1362" priority="2002" operator="between">
      <formula>0.7</formula>
      <formula>0.8</formula>
    </cfRule>
  </conditionalFormatting>
  <conditionalFormatting sqref="AL455:AL471">
    <cfRule type="cellIs" dxfId="1361" priority="2003" operator="lessThan">
      <formula>0.7</formula>
    </cfRule>
    <cfRule type="cellIs" dxfId="1360" priority="2004" operator="between">
      <formula>0.7</formula>
      <formula>0.8</formula>
    </cfRule>
  </conditionalFormatting>
  <conditionalFormatting sqref="AK456:AK473">
    <cfRule type="cellIs" dxfId="1359" priority="1997" operator="lessThan">
      <formula>0.7</formula>
    </cfRule>
    <cfRule type="cellIs" dxfId="1358" priority="1998" operator="between">
      <formula>0.7</formula>
      <formula>0.8</formula>
    </cfRule>
  </conditionalFormatting>
  <conditionalFormatting sqref="AK456:AK473">
    <cfRule type="cellIs" dxfId="1357" priority="1999" operator="lessThan">
      <formula>0.7</formula>
    </cfRule>
    <cfRule type="cellIs" dxfId="1356" priority="2000" operator="between">
      <formula>0.7</formula>
      <formula>0.8</formula>
    </cfRule>
  </conditionalFormatting>
  <conditionalFormatting sqref="AL456:AL473">
    <cfRule type="cellIs" dxfId="1355" priority="1993" operator="lessThan">
      <formula>0.7</formula>
    </cfRule>
    <cfRule type="cellIs" dxfId="1354" priority="1994" operator="between">
      <formula>0.7</formula>
      <formula>0.8</formula>
    </cfRule>
  </conditionalFormatting>
  <conditionalFormatting sqref="AL456:AL473">
    <cfRule type="cellIs" dxfId="1353" priority="1995" operator="lessThan">
      <formula>0.7</formula>
    </cfRule>
    <cfRule type="cellIs" dxfId="1352" priority="1996" operator="between">
      <formula>0.7</formula>
      <formula>0.8</formula>
    </cfRule>
  </conditionalFormatting>
  <conditionalFormatting sqref="F432:F448">
    <cfRule type="cellIs" dxfId="1351" priority="1989" operator="lessThan">
      <formula>0.7</formula>
    </cfRule>
    <cfRule type="cellIs" dxfId="1350" priority="1990" operator="between">
      <formula>0.7</formula>
      <formula>0.8</formula>
    </cfRule>
  </conditionalFormatting>
  <conditionalFormatting sqref="F432:F448">
    <cfRule type="cellIs" dxfId="1349" priority="1991" operator="lessThan">
      <formula>0.7</formula>
    </cfRule>
    <cfRule type="cellIs" dxfId="1348" priority="1992" operator="between">
      <formula>0.7</formula>
      <formula>0.8</formula>
    </cfRule>
  </conditionalFormatting>
  <conditionalFormatting sqref="G432:G448">
    <cfRule type="cellIs" dxfId="1347" priority="1985" operator="lessThan">
      <formula>0.7</formula>
    </cfRule>
    <cfRule type="cellIs" dxfId="1346" priority="1986" operator="between">
      <formula>0.7</formula>
      <formula>0.8</formula>
    </cfRule>
  </conditionalFormatting>
  <conditionalFormatting sqref="G432:G448">
    <cfRule type="cellIs" dxfId="1345" priority="1987" operator="lessThan">
      <formula>0.7</formula>
    </cfRule>
    <cfRule type="cellIs" dxfId="1344" priority="1988" operator="between">
      <formula>0.7</formula>
      <formula>0.8</formula>
    </cfRule>
  </conditionalFormatting>
  <conditionalFormatting sqref="F432:F448">
    <cfRule type="cellIs" dxfId="1343" priority="1981" operator="lessThan">
      <formula>0.7</formula>
    </cfRule>
    <cfRule type="cellIs" dxfId="1342" priority="1982" operator="between">
      <formula>0.7</formula>
      <formula>0.8</formula>
    </cfRule>
  </conditionalFormatting>
  <conditionalFormatting sqref="F432:F448">
    <cfRule type="cellIs" dxfId="1341" priority="1983" operator="lessThan">
      <formula>0.7</formula>
    </cfRule>
    <cfRule type="cellIs" dxfId="1340" priority="1984" operator="between">
      <formula>0.7</formula>
      <formula>0.8</formula>
    </cfRule>
  </conditionalFormatting>
  <conditionalFormatting sqref="G432:G448">
    <cfRule type="cellIs" dxfId="1339" priority="1977" operator="lessThan">
      <formula>0.7</formula>
    </cfRule>
    <cfRule type="cellIs" dxfId="1338" priority="1978" operator="between">
      <formula>0.7</formula>
      <formula>0.8</formula>
    </cfRule>
  </conditionalFormatting>
  <conditionalFormatting sqref="G432:G448">
    <cfRule type="cellIs" dxfId="1337" priority="1979" operator="lessThan">
      <formula>0.7</formula>
    </cfRule>
    <cfRule type="cellIs" dxfId="1336" priority="1980" operator="between">
      <formula>0.7</formula>
      <formula>0.8</formula>
    </cfRule>
  </conditionalFormatting>
  <conditionalFormatting sqref="F433:F450">
    <cfRule type="cellIs" dxfId="1335" priority="1973" operator="lessThan">
      <formula>0.7</formula>
    </cfRule>
    <cfRule type="cellIs" dxfId="1334" priority="1974" operator="between">
      <formula>0.7</formula>
      <formula>0.8</formula>
    </cfRule>
  </conditionalFormatting>
  <conditionalFormatting sqref="F433:F450">
    <cfRule type="cellIs" dxfId="1333" priority="1975" operator="lessThan">
      <formula>0.7</formula>
    </cfRule>
    <cfRule type="cellIs" dxfId="1332" priority="1976" operator="between">
      <formula>0.7</formula>
      <formula>0.8</formula>
    </cfRule>
  </conditionalFormatting>
  <conditionalFormatting sqref="G433:G450">
    <cfRule type="cellIs" dxfId="1331" priority="1969" operator="lessThan">
      <formula>0.7</formula>
    </cfRule>
    <cfRule type="cellIs" dxfId="1330" priority="1970" operator="between">
      <formula>0.7</formula>
      <formula>0.8</formula>
    </cfRule>
  </conditionalFormatting>
  <conditionalFormatting sqref="G433:G450">
    <cfRule type="cellIs" dxfId="1329" priority="1971" operator="lessThan">
      <formula>0.7</formula>
    </cfRule>
    <cfRule type="cellIs" dxfId="1328" priority="1972" operator="between">
      <formula>0.7</formula>
      <formula>0.8</formula>
    </cfRule>
  </conditionalFormatting>
  <conditionalFormatting sqref="AK432:AK448">
    <cfRule type="cellIs" dxfId="1327" priority="1949" operator="lessThan">
      <formula>0.7</formula>
    </cfRule>
    <cfRule type="cellIs" dxfId="1326" priority="1950" operator="between">
      <formula>0.7</formula>
      <formula>0.8</formula>
    </cfRule>
  </conditionalFormatting>
  <conditionalFormatting sqref="AK432:AK448">
    <cfRule type="cellIs" dxfId="1325" priority="1951" operator="lessThan">
      <formula>0.7</formula>
    </cfRule>
    <cfRule type="cellIs" dxfId="1324" priority="1952" operator="between">
      <formula>0.7</formula>
      <formula>0.8</formula>
    </cfRule>
  </conditionalFormatting>
  <conditionalFormatting sqref="AL432:AL448">
    <cfRule type="cellIs" dxfId="1323" priority="1945" operator="lessThan">
      <formula>0.7</formula>
    </cfRule>
    <cfRule type="cellIs" dxfId="1322" priority="1946" operator="between">
      <formula>0.7</formula>
      <formula>0.8</formula>
    </cfRule>
  </conditionalFormatting>
  <conditionalFormatting sqref="AL432:AL448">
    <cfRule type="cellIs" dxfId="1321" priority="1947" operator="lessThan">
      <formula>0.7</formula>
    </cfRule>
    <cfRule type="cellIs" dxfId="1320" priority="1948" operator="between">
      <formula>0.7</formula>
      <formula>0.8</formula>
    </cfRule>
  </conditionalFormatting>
  <conditionalFormatting sqref="AK432:AK448">
    <cfRule type="cellIs" dxfId="1319" priority="1941" operator="lessThan">
      <formula>0.7</formula>
    </cfRule>
    <cfRule type="cellIs" dxfId="1318" priority="1942" operator="between">
      <formula>0.7</formula>
      <formula>0.8</formula>
    </cfRule>
  </conditionalFormatting>
  <conditionalFormatting sqref="AK432:AK448">
    <cfRule type="cellIs" dxfId="1317" priority="1943" operator="lessThan">
      <formula>0.7</formula>
    </cfRule>
    <cfRule type="cellIs" dxfId="1316" priority="1944" operator="between">
      <formula>0.7</formula>
      <formula>0.8</formula>
    </cfRule>
  </conditionalFormatting>
  <conditionalFormatting sqref="AL432:AL448">
    <cfRule type="cellIs" dxfId="1315" priority="1937" operator="lessThan">
      <formula>0.7</formula>
    </cfRule>
    <cfRule type="cellIs" dxfId="1314" priority="1938" operator="between">
      <formula>0.7</formula>
      <formula>0.8</formula>
    </cfRule>
  </conditionalFormatting>
  <conditionalFormatting sqref="AL432:AL448">
    <cfRule type="cellIs" dxfId="1313" priority="1939" operator="lessThan">
      <formula>0.7</formula>
    </cfRule>
    <cfRule type="cellIs" dxfId="1312" priority="1940" operator="between">
      <formula>0.7</formula>
      <formula>0.8</formula>
    </cfRule>
  </conditionalFormatting>
  <conditionalFormatting sqref="AK433:AK450">
    <cfRule type="cellIs" dxfId="1311" priority="1933" operator="lessThan">
      <formula>0.7</formula>
    </cfRule>
    <cfRule type="cellIs" dxfId="1310" priority="1934" operator="between">
      <formula>0.7</formula>
      <formula>0.8</formula>
    </cfRule>
  </conditionalFormatting>
  <conditionalFormatting sqref="AK433:AK450">
    <cfRule type="cellIs" dxfId="1309" priority="1935" operator="lessThan">
      <formula>0.7</formula>
    </cfRule>
    <cfRule type="cellIs" dxfId="1308" priority="1936" operator="between">
      <formula>0.7</formula>
      <formula>0.8</formula>
    </cfRule>
  </conditionalFormatting>
  <conditionalFormatting sqref="AL433:AL450">
    <cfRule type="cellIs" dxfId="1307" priority="1929" operator="lessThan">
      <formula>0.7</formula>
    </cfRule>
    <cfRule type="cellIs" dxfId="1306" priority="1930" operator="between">
      <formula>0.7</formula>
      <formula>0.8</formula>
    </cfRule>
  </conditionalFormatting>
  <conditionalFormatting sqref="AL433:AL450">
    <cfRule type="cellIs" dxfId="1305" priority="1931" operator="lessThan">
      <formula>0.7</formula>
    </cfRule>
    <cfRule type="cellIs" dxfId="1304" priority="1932" operator="between">
      <formula>0.7</formula>
      <formula>0.8</formula>
    </cfRule>
  </conditionalFormatting>
  <conditionalFormatting sqref="AK410:AK426">
    <cfRule type="cellIs" dxfId="1303" priority="1877" operator="lessThan">
      <formula>0.7</formula>
    </cfRule>
    <cfRule type="cellIs" dxfId="1302" priority="1878" operator="between">
      <formula>0.7</formula>
      <formula>0.8</formula>
    </cfRule>
  </conditionalFormatting>
  <conditionalFormatting sqref="AK410:AK426">
    <cfRule type="cellIs" dxfId="1301" priority="1879" operator="lessThan">
      <formula>0.7</formula>
    </cfRule>
    <cfRule type="cellIs" dxfId="1300" priority="1880" operator="between">
      <formula>0.7</formula>
      <formula>0.8</formula>
    </cfRule>
  </conditionalFormatting>
  <conditionalFormatting sqref="AL410:AL426">
    <cfRule type="cellIs" dxfId="1299" priority="1873" operator="lessThan">
      <formula>0.7</formula>
    </cfRule>
    <cfRule type="cellIs" dxfId="1298" priority="1874" operator="between">
      <formula>0.7</formula>
      <formula>0.8</formula>
    </cfRule>
  </conditionalFormatting>
  <conditionalFormatting sqref="AL410:AL426">
    <cfRule type="cellIs" dxfId="1297" priority="1875" operator="lessThan">
      <formula>0.7</formula>
    </cfRule>
    <cfRule type="cellIs" dxfId="1296" priority="1876" operator="between">
      <formula>0.7</formula>
      <formula>0.8</formula>
    </cfRule>
  </conditionalFormatting>
  <conditionalFormatting sqref="AK410:AK426">
    <cfRule type="cellIs" dxfId="1295" priority="1869" operator="lessThan">
      <formula>0.7</formula>
    </cfRule>
    <cfRule type="cellIs" dxfId="1294" priority="1870" operator="between">
      <formula>0.7</formula>
      <formula>0.8</formula>
    </cfRule>
  </conditionalFormatting>
  <conditionalFormatting sqref="AK410:AK426">
    <cfRule type="cellIs" dxfId="1293" priority="1871" operator="lessThan">
      <formula>0.7</formula>
    </cfRule>
    <cfRule type="cellIs" dxfId="1292" priority="1872" operator="between">
      <formula>0.7</formula>
      <formula>0.8</formula>
    </cfRule>
  </conditionalFormatting>
  <conditionalFormatting sqref="AL410:AL426">
    <cfRule type="cellIs" dxfId="1291" priority="1865" operator="lessThan">
      <formula>0.7</formula>
    </cfRule>
    <cfRule type="cellIs" dxfId="1290" priority="1866" operator="between">
      <formula>0.7</formula>
      <formula>0.8</formula>
    </cfRule>
  </conditionalFormatting>
  <conditionalFormatting sqref="AL410:AL426">
    <cfRule type="cellIs" dxfId="1289" priority="1867" operator="lessThan">
      <formula>0.7</formula>
    </cfRule>
    <cfRule type="cellIs" dxfId="1288" priority="1868" operator="between">
      <formula>0.7</formula>
      <formula>0.8</formula>
    </cfRule>
  </conditionalFormatting>
  <conditionalFormatting sqref="AK411:AK428">
    <cfRule type="cellIs" dxfId="1287" priority="1861" operator="lessThan">
      <formula>0.7</formula>
    </cfRule>
    <cfRule type="cellIs" dxfId="1286" priority="1862" operator="between">
      <formula>0.7</formula>
      <formula>0.8</formula>
    </cfRule>
  </conditionalFormatting>
  <conditionalFormatting sqref="AK411:AK428">
    <cfRule type="cellIs" dxfId="1285" priority="1863" operator="lessThan">
      <formula>0.7</formula>
    </cfRule>
    <cfRule type="cellIs" dxfId="1284" priority="1864" operator="between">
      <formula>0.7</formula>
      <formula>0.8</formula>
    </cfRule>
  </conditionalFormatting>
  <conditionalFormatting sqref="AL411:AL428">
    <cfRule type="cellIs" dxfId="1283" priority="1857" operator="lessThan">
      <formula>0.7</formula>
    </cfRule>
    <cfRule type="cellIs" dxfId="1282" priority="1858" operator="between">
      <formula>0.7</formula>
      <formula>0.8</formula>
    </cfRule>
  </conditionalFormatting>
  <conditionalFormatting sqref="AL411:AL428">
    <cfRule type="cellIs" dxfId="1281" priority="1859" operator="lessThan">
      <formula>0.7</formula>
    </cfRule>
    <cfRule type="cellIs" dxfId="1280" priority="1860" operator="between">
      <formula>0.7</formula>
      <formula>0.8</formula>
    </cfRule>
  </conditionalFormatting>
  <conditionalFormatting sqref="F410:F426">
    <cfRule type="cellIs" dxfId="1279" priority="1853" operator="lessThan">
      <formula>0.7</formula>
    </cfRule>
    <cfRule type="cellIs" dxfId="1278" priority="1854" operator="between">
      <formula>0.7</formula>
      <formula>0.8</formula>
    </cfRule>
  </conditionalFormatting>
  <conditionalFormatting sqref="F410:F426">
    <cfRule type="cellIs" dxfId="1277" priority="1855" operator="lessThan">
      <formula>0.7</formula>
    </cfRule>
    <cfRule type="cellIs" dxfId="1276" priority="1856" operator="between">
      <formula>0.7</formula>
      <formula>0.8</formula>
    </cfRule>
  </conditionalFormatting>
  <conditionalFormatting sqref="G410:G426">
    <cfRule type="cellIs" dxfId="1275" priority="1849" operator="lessThan">
      <formula>0.7</formula>
    </cfRule>
    <cfRule type="cellIs" dxfId="1274" priority="1850" operator="between">
      <formula>0.7</formula>
      <formula>0.8</formula>
    </cfRule>
  </conditionalFormatting>
  <conditionalFormatting sqref="G410:G426">
    <cfRule type="cellIs" dxfId="1273" priority="1851" operator="lessThan">
      <formula>0.7</formula>
    </cfRule>
    <cfRule type="cellIs" dxfId="1272" priority="1852" operator="between">
      <formula>0.7</formula>
      <formula>0.8</formula>
    </cfRule>
  </conditionalFormatting>
  <conditionalFormatting sqref="F410:F426">
    <cfRule type="cellIs" dxfId="1271" priority="1845" operator="lessThan">
      <formula>0.7</formula>
    </cfRule>
    <cfRule type="cellIs" dxfId="1270" priority="1846" operator="between">
      <formula>0.7</formula>
      <formula>0.8</formula>
    </cfRule>
  </conditionalFormatting>
  <conditionalFormatting sqref="F410:F426">
    <cfRule type="cellIs" dxfId="1269" priority="1847" operator="lessThan">
      <formula>0.7</formula>
    </cfRule>
    <cfRule type="cellIs" dxfId="1268" priority="1848" operator="between">
      <formula>0.7</formula>
      <formula>0.8</formula>
    </cfRule>
  </conditionalFormatting>
  <conditionalFormatting sqref="G410:G426">
    <cfRule type="cellIs" dxfId="1267" priority="1841" operator="lessThan">
      <formula>0.7</formula>
    </cfRule>
    <cfRule type="cellIs" dxfId="1266" priority="1842" operator="between">
      <formula>0.7</formula>
      <formula>0.8</formula>
    </cfRule>
  </conditionalFormatting>
  <conditionalFormatting sqref="G410:G426">
    <cfRule type="cellIs" dxfId="1265" priority="1843" operator="lessThan">
      <formula>0.7</formula>
    </cfRule>
    <cfRule type="cellIs" dxfId="1264" priority="1844" operator="between">
      <formula>0.7</formula>
      <formula>0.8</formula>
    </cfRule>
  </conditionalFormatting>
  <conditionalFormatting sqref="F411:F428">
    <cfRule type="cellIs" dxfId="1263" priority="1837" operator="lessThan">
      <formula>0.7</formula>
    </cfRule>
    <cfRule type="cellIs" dxfId="1262" priority="1838" operator="between">
      <formula>0.7</formula>
      <formula>0.8</formula>
    </cfRule>
  </conditionalFormatting>
  <conditionalFormatting sqref="F411:F428">
    <cfRule type="cellIs" dxfId="1261" priority="1839" operator="lessThan">
      <formula>0.7</formula>
    </cfRule>
    <cfRule type="cellIs" dxfId="1260" priority="1840" operator="between">
      <formula>0.7</formula>
      <formula>0.8</formula>
    </cfRule>
  </conditionalFormatting>
  <conditionalFormatting sqref="G411:G428">
    <cfRule type="cellIs" dxfId="1259" priority="1833" operator="lessThan">
      <formula>0.7</formula>
    </cfRule>
    <cfRule type="cellIs" dxfId="1258" priority="1834" operator="between">
      <formula>0.7</formula>
      <formula>0.8</formula>
    </cfRule>
  </conditionalFormatting>
  <conditionalFormatting sqref="G411:G428">
    <cfRule type="cellIs" dxfId="1257" priority="1835" operator="lessThan">
      <formula>0.7</formula>
    </cfRule>
    <cfRule type="cellIs" dxfId="1256" priority="1836" operator="between">
      <formula>0.7</formula>
      <formula>0.8</formula>
    </cfRule>
  </conditionalFormatting>
  <conditionalFormatting sqref="F387:F403">
    <cfRule type="cellIs" dxfId="1255" priority="1829" operator="lessThan">
      <formula>0.7</formula>
    </cfRule>
    <cfRule type="cellIs" dxfId="1254" priority="1830" operator="between">
      <formula>0.7</formula>
      <formula>0.8</formula>
    </cfRule>
  </conditionalFormatting>
  <conditionalFormatting sqref="F387:F403">
    <cfRule type="cellIs" dxfId="1253" priority="1831" operator="lessThan">
      <formula>0.7</formula>
    </cfRule>
    <cfRule type="cellIs" dxfId="1252" priority="1832" operator="between">
      <formula>0.7</formula>
      <formula>0.8</formula>
    </cfRule>
  </conditionalFormatting>
  <conditionalFormatting sqref="G387:G403">
    <cfRule type="cellIs" dxfId="1251" priority="1825" operator="lessThan">
      <formula>0.7</formula>
    </cfRule>
    <cfRule type="cellIs" dxfId="1250" priority="1826" operator="between">
      <formula>0.7</formula>
      <formula>0.8</formula>
    </cfRule>
  </conditionalFormatting>
  <conditionalFormatting sqref="G387:G403">
    <cfRule type="cellIs" dxfId="1249" priority="1827" operator="lessThan">
      <formula>0.7</formula>
    </cfRule>
    <cfRule type="cellIs" dxfId="1248" priority="1828" operator="between">
      <formula>0.7</formula>
      <formula>0.8</formula>
    </cfRule>
  </conditionalFormatting>
  <conditionalFormatting sqref="F387:F403">
    <cfRule type="cellIs" dxfId="1247" priority="1821" operator="lessThan">
      <formula>0.7</formula>
    </cfRule>
    <cfRule type="cellIs" dxfId="1246" priority="1822" operator="between">
      <formula>0.7</formula>
      <formula>0.8</formula>
    </cfRule>
  </conditionalFormatting>
  <conditionalFormatting sqref="F387:F403">
    <cfRule type="cellIs" dxfId="1245" priority="1823" operator="lessThan">
      <formula>0.7</formula>
    </cfRule>
    <cfRule type="cellIs" dxfId="1244" priority="1824" operator="between">
      <formula>0.7</formula>
      <formula>0.8</formula>
    </cfRule>
  </conditionalFormatting>
  <conditionalFormatting sqref="G387:G403">
    <cfRule type="cellIs" dxfId="1243" priority="1817" operator="lessThan">
      <formula>0.7</formula>
    </cfRule>
    <cfRule type="cellIs" dxfId="1242" priority="1818" operator="between">
      <formula>0.7</formula>
      <formula>0.8</formula>
    </cfRule>
  </conditionalFormatting>
  <conditionalFormatting sqref="G387:G403">
    <cfRule type="cellIs" dxfId="1241" priority="1819" operator="lessThan">
      <formula>0.7</formula>
    </cfRule>
    <cfRule type="cellIs" dxfId="1240" priority="1820" operator="between">
      <formula>0.7</formula>
      <formula>0.8</formula>
    </cfRule>
  </conditionalFormatting>
  <conditionalFormatting sqref="F388:F405">
    <cfRule type="cellIs" dxfId="1239" priority="1813" operator="lessThan">
      <formula>0.7</formula>
    </cfRule>
    <cfRule type="cellIs" dxfId="1238" priority="1814" operator="between">
      <formula>0.7</formula>
      <formula>0.8</formula>
    </cfRule>
  </conditionalFormatting>
  <conditionalFormatting sqref="F388:F405">
    <cfRule type="cellIs" dxfId="1237" priority="1815" operator="lessThan">
      <formula>0.7</formula>
    </cfRule>
    <cfRule type="cellIs" dxfId="1236" priority="1816" operator="between">
      <formula>0.7</formula>
      <formula>0.8</formula>
    </cfRule>
  </conditionalFormatting>
  <conditionalFormatting sqref="G388:G405">
    <cfRule type="cellIs" dxfId="1235" priority="1809" operator="lessThan">
      <formula>0.7</formula>
    </cfRule>
    <cfRule type="cellIs" dxfId="1234" priority="1810" operator="between">
      <formula>0.7</formula>
      <formula>0.8</formula>
    </cfRule>
  </conditionalFormatting>
  <conditionalFormatting sqref="G388:G405">
    <cfRule type="cellIs" dxfId="1233" priority="1811" operator="lessThan">
      <formula>0.7</formula>
    </cfRule>
    <cfRule type="cellIs" dxfId="1232" priority="1812" operator="between">
      <formula>0.7</formula>
      <formula>0.8</formula>
    </cfRule>
  </conditionalFormatting>
  <conditionalFormatting sqref="AK387:AK403">
    <cfRule type="cellIs" dxfId="1231" priority="1805" operator="lessThan">
      <formula>0.7</formula>
    </cfRule>
    <cfRule type="cellIs" dxfId="1230" priority="1806" operator="between">
      <formula>0.7</formula>
      <formula>0.8</formula>
    </cfRule>
  </conditionalFormatting>
  <conditionalFormatting sqref="AK387:AK403">
    <cfRule type="cellIs" dxfId="1229" priority="1807" operator="lessThan">
      <formula>0.7</formula>
    </cfRule>
    <cfRule type="cellIs" dxfId="1228" priority="1808" operator="between">
      <formula>0.7</formula>
      <formula>0.8</formula>
    </cfRule>
  </conditionalFormatting>
  <conditionalFormatting sqref="AL387:AL403">
    <cfRule type="cellIs" dxfId="1227" priority="1801" operator="lessThan">
      <formula>0.7</formula>
    </cfRule>
    <cfRule type="cellIs" dxfId="1226" priority="1802" operator="between">
      <formula>0.7</formula>
      <formula>0.8</formula>
    </cfRule>
  </conditionalFormatting>
  <conditionalFormatting sqref="AL387:AL403">
    <cfRule type="cellIs" dxfId="1225" priority="1803" operator="lessThan">
      <formula>0.7</formula>
    </cfRule>
    <cfRule type="cellIs" dxfId="1224" priority="1804" operator="between">
      <formula>0.7</formula>
      <formula>0.8</formula>
    </cfRule>
  </conditionalFormatting>
  <conditionalFormatting sqref="AK387:AK403">
    <cfRule type="cellIs" dxfId="1223" priority="1797" operator="lessThan">
      <formula>0.7</formula>
    </cfRule>
    <cfRule type="cellIs" dxfId="1222" priority="1798" operator="between">
      <formula>0.7</formula>
      <formula>0.8</formula>
    </cfRule>
  </conditionalFormatting>
  <conditionalFormatting sqref="AK387:AK403">
    <cfRule type="cellIs" dxfId="1221" priority="1799" operator="lessThan">
      <formula>0.7</formula>
    </cfRule>
    <cfRule type="cellIs" dxfId="1220" priority="1800" operator="between">
      <formula>0.7</formula>
      <formula>0.8</formula>
    </cfRule>
  </conditionalFormatting>
  <conditionalFormatting sqref="AL387:AL403">
    <cfRule type="cellIs" dxfId="1219" priority="1793" operator="lessThan">
      <formula>0.7</formula>
    </cfRule>
    <cfRule type="cellIs" dxfId="1218" priority="1794" operator="between">
      <formula>0.7</formula>
      <formula>0.8</formula>
    </cfRule>
  </conditionalFormatting>
  <conditionalFormatting sqref="AL387:AL403">
    <cfRule type="cellIs" dxfId="1217" priority="1795" operator="lessThan">
      <formula>0.7</formula>
    </cfRule>
    <cfRule type="cellIs" dxfId="1216" priority="1796" operator="between">
      <formula>0.7</formula>
      <formula>0.8</formula>
    </cfRule>
  </conditionalFormatting>
  <conditionalFormatting sqref="AK388:AK405">
    <cfRule type="cellIs" dxfId="1215" priority="1789" operator="lessThan">
      <formula>0.7</formula>
    </cfRule>
    <cfRule type="cellIs" dxfId="1214" priority="1790" operator="between">
      <formula>0.7</formula>
      <formula>0.8</formula>
    </cfRule>
  </conditionalFormatting>
  <conditionalFormatting sqref="AK388:AK405">
    <cfRule type="cellIs" dxfId="1213" priority="1791" operator="lessThan">
      <formula>0.7</formula>
    </cfRule>
    <cfRule type="cellIs" dxfId="1212" priority="1792" operator="between">
      <formula>0.7</formula>
      <formula>0.8</formula>
    </cfRule>
  </conditionalFormatting>
  <conditionalFormatting sqref="AL388:AL405">
    <cfRule type="cellIs" dxfId="1211" priority="1785" operator="lessThan">
      <formula>0.7</formula>
    </cfRule>
    <cfRule type="cellIs" dxfId="1210" priority="1786" operator="between">
      <formula>0.7</formula>
      <formula>0.8</formula>
    </cfRule>
  </conditionalFormatting>
  <conditionalFormatting sqref="AL388:AL405">
    <cfRule type="cellIs" dxfId="1209" priority="1787" operator="lessThan">
      <formula>0.7</formula>
    </cfRule>
    <cfRule type="cellIs" dxfId="1208" priority="1788" operator="between">
      <formula>0.7</formula>
      <formula>0.8</formula>
    </cfRule>
  </conditionalFormatting>
  <conditionalFormatting sqref="F360:F376">
    <cfRule type="cellIs" dxfId="1207" priority="1781" operator="lessThan">
      <formula>0.7</formula>
    </cfRule>
    <cfRule type="cellIs" dxfId="1206" priority="1782" operator="between">
      <formula>0.7</formula>
      <formula>0.8</formula>
    </cfRule>
  </conditionalFormatting>
  <conditionalFormatting sqref="F360:F376">
    <cfRule type="cellIs" dxfId="1205" priority="1783" operator="lessThan">
      <formula>0.7</formula>
    </cfRule>
    <cfRule type="cellIs" dxfId="1204" priority="1784" operator="between">
      <formula>0.7</formula>
      <formula>0.8</formula>
    </cfRule>
  </conditionalFormatting>
  <conditionalFormatting sqref="G360:G376">
    <cfRule type="cellIs" dxfId="1203" priority="1777" operator="lessThan">
      <formula>0.7</formula>
    </cfRule>
    <cfRule type="cellIs" dxfId="1202" priority="1778" operator="between">
      <formula>0.7</formula>
      <formula>0.8</formula>
    </cfRule>
  </conditionalFormatting>
  <conditionalFormatting sqref="G360:G376">
    <cfRule type="cellIs" dxfId="1201" priority="1779" operator="lessThan">
      <formula>0.7</formula>
    </cfRule>
    <cfRule type="cellIs" dxfId="1200" priority="1780" operator="between">
      <formula>0.7</formula>
      <formula>0.8</formula>
    </cfRule>
  </conditionalFormatting>
  <conditionalFormatting sqref="F360:F376">
    <cfRule type="cellIs" dxfId="1199" priority="1773" operator="lessThan">
      <formula>0.7</formula>
    </cfRule>
    <cfRule type="cellIs" dxfId="1198" priority="1774" operator="between">
      <formula>0.7</formula>
      <formula>0.8</formula>
    </cfRule>
  </conditionalFormatting>
  <conditionalFormatting sqref="F360:F376">
    <cfRule type="cellIs" dxfId="1197" priority="1775" operator="lessThan">
      <formula>0.7</formula>
    </cfRule>
    <cfRule type="cellIs" dxfId="1196" priority="1776" operator="between">
      <formula>0.7</formula>
      <formula>0.8</formula>
    </cfRule>
  </conditionalFormatting>
  <conditionalFormatting sqref="G360:G376">
    <cfRule type="cellIs" dxfId="1195" priority="1769" operator="lessThan">
      <formula>0.7</formula>
    </cfRule>
    <cfRule type="cellIs" dxfId="1194" priority="1770" operator="between">
      <formula>0.7</formula>
      <formula>0.8</formula>
    </cfRule>
  </conditionalFormatting>
  <conditionalFormatting sqref="G360:G376">
    <cfRule type="cellIs" dxfId="1193" priority="1771" operator="lessThan">
      <formula>0.7</formula>
    </cfRule>
    <cfRule type="cellIs" dxfId="1192" priority="1772" operator="between">
      <formula>0.7</formula>
      <formula>0.8</formula>
    </cfRule>
  </conditionalFormatting>
  <conditionalFormatting sqref="F361:F378">
    <cfRule type="cellIs" dxfId="1191" priority="1765" operator="lessThan">
      <formula>0.7</formula>
    </cfRule>
    <cfRule type="cellIs" dxfId="1190" priority="1766" operator="between">
      <formula>0.7</formula>
      <formula>0.8</formula>
    </cfRule>
  </conditionalFormatting>
  <conditionalFormatting sqref="F361:F378">
    <cfRule type="cellIs" dxfId="1189" priority="1767" operator="lessThan">
      <formula>0.7</formula>
    </cfRule>
    <cfRule type="cellIs" dxfId="1188" priority="1768" operator="between">
      <formula>0.7</formula>
      <formula>0.8</formula>
    </cfRule>
  </conditionalFormatting>
  <conditionalFormatting sqref="G361:G378">
    <cfRule type="cellIs" dxfId="1187" priority="1761" operator="lessThan">
      <formula>0.7</formula>
    </cfRule>
    <cfRule type="cellIs" dxfId="1186" priority="1762" operator="between">
      <formula>0.7</formula>
      <formula>0.8</formula>
    </cfRule>
  </conditionalFormatting>
  <conditionalFormatting sqref="G361:G378">
    <cfRule type="cellIs" dxfId="1185" priority="1763" operator="lessThan">
      <formula>0.7</formula>
    </cfRule>
    <cfRule type="cellIs" dxfId="1184" priority="1764" operator="between">
      <formula>0.7</formula>
      <formula>0.8</formula>
    </cfRule>
  </conditionalFormatting>
  <conditionalFormatting sqref="AK360:AK376">
    <cfRule type="cellIs" dxfId="1183" priority="1733" operator="lessThan">
      <formula>0.7</formula>
    </cfRule>
    <cfRule type="cellIs" dxfId="1182" priority="1734" operator="between">
      <formula>0.7</formula>
      <formula>0.8</formula>
    </cfRule>
  </conditionalFormatting>
  <conditionalFormatting sqref="AK360:AK376">
    <cfRule type="cellIs" dxfId="1181" priority="1735" operator="lessThan">
      <formula>0.7</formula>
    </cfRule>
    <cfRule type="cellIs" dxfId="1180" priority="1736" operator="between">
      <formula>0.7</formula>
      <formula>0.8</formula>
    </cfRule>
  </conditionalFormatting>
  <conditionalFormatting sqref="AL360:AL376">
    <cfRule type="cellIs" dxfId="1179" priority="1729" operator="lessThan">
      <formula>0.7</formula>
    </cfRule>
    <cfRule type="cellIs" dxfId="1178" priority="1730" operator="between">
      <formula>0.7</formula>
      <formula>0.8</formula>
    </cfRule>
  </conditionalFormatting>
  <conditionalFormatting sqref="AL360:AL376">
    <cfRule type="cellIs" dxfId="1177" priority="1731" operator="lessThan">
      <formula>0.7</formula>
    </cfRule>
    <cfRule type="cellIs" dxfId="1176" priority="1732" operator="between">
      <formula>0.7</formula>
      <formula>0.8</formula>
    </cfRule>
  </conditionalFormatting>
  <conditionalFormatting sqref="AK360:AK376">
    <cfRule type="cellIs" dxfId="1175" priority="1725" operator="lessThan">
      <formula>0.7</formula>
    </cfRule>
    <cfRule type="cellIs" dxfId="1174" priority="1726" operator="between">
      <formula>0.7</formula>
      <formula>0.8</formula>
    </cfRule>
  </conditionalFormatting>
  <conditionalFormatting sqref="AK360:AK376">
    <cfRule type="cellIs" dxfId="1173" priority="1727" operator="lessThan">
      <formula>0.7</formula>
    </cfRule>
    <cfRule type="cellIs" dxfId="1172" priority="1728" operator="between">
      <formula>0.7</formula>
      <formula>0.8</formula>
    </cfRule>
  </conditionalFormatting>
  <conditionalFormatting sqref="AL360:AL376">
    <cfRule type="cellIs" dxfId="1171" priority="1721" operator="lessThan">
      <formula>0.7</formula>
    </cfRule>
    <cfRule type="cellIs" dxfId="1170" priority="1722" operator="between">
      <formula>0.7</formula>
      <formula>0.8</formula>
    </cfRule>
  </conditionalFormatting>
  <conditionalFormatting sqref="AL360:AL376">
    <cfRule type="cellIs" dxfId="1169" priority="1723" operator="lessThan">
      <formula>0.7</formula>
    </cfRule>
    <cfRule type="cellIs" dxfId="1168" priority="1724" operator="between">
      <formula>0.7</formula>
      <formula>0.8</formula>
    </cfRule>
  </conditionalFormatting>
  <conditionalFormatting sqref="AK361:AK378">
    <cfRule type="cellIs" dxfId="1167" priority="1717" operator="lessThan">
      <formula>0.7</formula>
    </cfRule>
    <cfRule type="cellIs" dxfId="1166" priority="1718" operator="between">
      <formula>0.7</formula>
      <formula>0.8</formula>
    </cfRule>
  </conditionalFormatting>
  <conditionalFormatting sqref="AK361:AK378">
    <cfRule type="cellIs" dxfId="1165" priority="1719" operator="lessThan">
      <formula>0.7</formula>
    </cfRule>
    <cfRule type="cellIs" dxfId="1164" priority="1720" operator="between">
      <formula>0.7</formula>
      <formula>0.8</formula>
    </cfRule>
  </conditionalFormatting>
  <conditionalFormatting sqref="AL361:AL378">
    <cfRule type="cellIs" dxfId="1163" priority="1713" operator="lessThan">
      <formula>0.7</formula>
    </cfRule>
    <cfRule type="cellIs" dxfId="1162" priority="1714" operator="between">
      <formula>0.7</formula>
      <formula>0.8</formula>
    </cfRule>
  </conditionalFormatting>
  <conditionalFormatting sqref="AL361:AL378">
    <cfRule type="cellIs" dxfId="1161" priority="1715" operator="lessThan">
      <formula>0.7</formula>
    </cfRule>
    <cfRule type="cellIs" dxfId="1160" priority="1716" operator="between">
      <formula>0.7</formula>
      <formula>0.8</formula>
    </cfRule>
  </conditionalFormatting>
  <conditionalFormatting sqref="F337:F353">
    <cfRule type="cellIs" dxfId="1159" priority="1709" operator="lessThan">
      <formula>0.7</formula>
    </cfRule>
    <cfRule type="cellIs" dxfId="1158" priority="1710" operator="between">
      <formula>0.7</formula>
      <formula>0.8</formula>
    </cfRule>
  </conditionalFormatting>
  <conditionalFormatting sqref="F337:F353">
    <cfRule type="cellIs" dxfId="1157" priority="1711" operator="lessThan">
      <formula>0.7</formula>
    </cfRule>
    <cfRule type="cellIs" dxfId="1156" priority="1712" operator="between">
      <formula>0.7</formula>
      <formula>0.8</formula>
    </cfRule>
  </conditionalFormatting>
  <conditionalFormatting sqref="G337:G353">
    <cfRule type="cellIs" dxfId="1155" priority="1705" operator="lessThan">
      <formula>0.7</formula>
    </cfRule>
    <cfRule type="cellIs" dxfId="1154" priority="1706" operator="between">
      <formula>0.7</formula>
      <formula>0.8</formula>
    </cfRule>
  </conditionalFormatting>
  <conditionalFormatting sqref="G337:G353">
    <cfRule type="cellIs" dxfId="1153" priority="1707" operator="lessThan">
      <formula>0.7</formula>
    </cfRule>
    <cfRule type="cellIs" dxfId="1152" priority="1708" operator="between">
      <formula>0.7</formula>
      <formula>0.8</formula>
    </cfRule>
  </conditionalFormatting>
  <conditionalFormatting sqref="F337:F353">
    <cfRule type="cellIs" dxfId="1151" priority="1701" operator="lessThan">
      <formula>0.7</formula>
    </cfRule>
    <cfRule type="cellIs" dxfId="1150" priority="1702" operator="between">
      <formula>0.7</formula>
      <formula>0.8</formula>
    </cfRule>
  </conditionalFormatting>
  <conditionalFormatting sqref="F337:F353">
    <cfRule type="cellIs" dxfId="1149" priority="1703" operator="lessThan">
      <formula>0.7</formula>
    </cfRule>
    <cfRule type="cellIs" dxfId="1148" priority="1704" operator="between">
      <formula>0.7</formula>
      <formula>0.8</formula>
    </cfRule>
  </conditionalFormatting>
  <conditionalFormatting sqref="G337:G353">
    <cfRule type="cellIs" dxfId="1147" priority="1697" operator="lessThan">
      <formula>0.7</formula>
    </cfRule>
    <cfRule type="cellIs" dxfId="1146" priority="1698" operator="between">
      <formula>0.7</formula>
      <formula>0.8</formula>
    </cfRule>
  </conditionalFormatting>
  <conditionalFormatting sqref="G337:G353">
    <cfRule type="cellIs" dxfId="1145" priority="1699" operator="lessThan">
      <formula>0.7</formula>
    </cfRule>
    <cfRule type="cellIs" dxfId="1144" priority="1700" operator="between">
      <formula>0.7</formula>
      <formula>0.8</formula>
    </cfRule>
  </conditionalFormatting>
  <conditionalFormatting sqref="F338:F355">
    <cfRule type="cellIs" dxfId="1143" priority="1693" operator="lessThan">
      <formula>0.7</formula>
    </cfRule>
    <cfRule type="cellIs" dxfId="1142" priority="1694" operator="between">
      <formula>0.7</formula>
      <formula>0.8</formula>
    </cfRule>
  </conditionalFormatting>
  <conditionalFormatting sqref="F338:F355">
    <cfRule type="cellIs" dxfId="1141" priority="1695" operator="lessThan">
      <formula>0.7</formula>
    </cfRule>
    <cfRule type="cellIs" dxfId="1140" priority="1696" operator="between">
      <formula>0.7</formula>
      <formula>0.8</formula>
    </cfRule>
  </conditionalFormatting>
  <conditionalFormatting sqref="G338:G355">
    <cfRule type="cellIs" dxfId="1139" priority="1689" operator="lessThan">
      <formula>0.7</formula>
    </cfRule>
    <cfRule type="cellIs" dxfId="1138" priority="1690" operator="between">
      <formula>0.7</formula>
      <formula>0.8</formula>
    </cfRule>
  </conditionalFormatting>
  <conditionalFormatting sqref="G338:G355">
    <cfRule type="cellIs" dxfId="1137" priority="1691" operator="lessThan">
      <formula>0.7</formula>
    </cfRule>
    <cfRule type="cellIs" dxfId="1136" priority="1692" operator="between">
      <formula>0.7</formula>
      <formula>0.8</formula>
    </cfRule>
  </conditionalFormatting>
  <conditionalFormatting sqref="AK338:AK355">
    <cfRule type="cellIs" dxfId="1135" priority="1661" operator="lessThan">
      <formula>0.7</formula>
    </cfRule>
    <cfRule type="cellIs" dxfId="1134" priority="1662" operator="between">
      <formula>0.7</formula>
      <formula>0.8</formula>
    </cfRule>
  </conditionalFormatting>
  <conditionalFormatting sqref="AK338:AK355">
    <cfRule type="cellIs" dxfId="1133" priority="1663" operator="lessThan">
      <formula>0.7</formula>
    </cfRule>
    <cfRule type="cellIs" dxfId="1132" priority="1664" operator="between">
      <formula>0.7</formula>
      <formula>0.8</formula>
    </cfRule>
  </conditionalFormatting>
  <conditionalFormatting sqref="AL338:AL355">
    <cfRule type="cellIs" dxfId="1131" priority="1657" operator="lessThan">
      <formula>0.7</formula>
    </cfRule>
    <cfRule type="cellIs" dxfId="1130" priority="1658" operator="between">
      <formula>0.7</formula>
      <formula>0.8</formula>
    </cfRule>
  </conditionalFormatting>
  <conditionalFormatting sqref="AL338:AL355">
    <cfRule type="cellIs" dxfId="1129" priority="1659" operator="lessThan">
      <formula>0.7</formula>
    </cfRule>
    <cfRule type="cellIs" dxfId="1128" priority="1660" operator="between">
      <formula>0.7</formula>
      <formula>0.8</formula>
    </cfRule>
  </conditionalFormatting>
  <conditionalFormatting sqref="F313:F329">
    <cfRule type="cellIs" dxfId="1127" priority="1653" operator="lessThan">
      <formula>0.7</formula>
    </cfRule>
    <cfRule type="cellIs" dxfId="1126" priority="1654" operator="between">
      <formula>0.7</formula>
      <formula>0.8</formula>
    </cfRule>
  </conditionalFormatting>
  <conditionalFormatting sqref="F313:F329">
    <cfRule type="cellIs" dxfId="1125" priority="1655" operator="lessThan">
      <formula>0.7</formula>
    </cfRule>
    <cfRule type="cellIs" dxfId="1124" priority="1656" operator="between">
      <formula>0.7</formula>
      <formula>0.8</formula>
    </cfRule>
  </conditionalFormatting>
  <conditionalFormatting sqref="G313:G329">
    <cfRule type="cellIs" dxfId="1123" priority="1649" operator="lessThan">
      <formula>0.7</formula>
    </cfRule>
    <cfRule type="cellIs" dxfId="1122" priority="1650" operator="between">
      <formula>0.7</formula>
      <formula>0.8</formula>
    </cfRule>
  </conditionalFormatting>
  <conditionalFormatting sqref="G313:G329">
    <cfRule type="cellIs" dxfId="1121" priority="1651" operator="lessThan">
      <formula>0.7</formula>
    </cfRule>
    <cfRule type="cellIs" dxfId="1120" priority="1652" operator="between">
      <formula>0.7</formula>
      <formula>0.8</formula>
    </cfRule>
  </conditionalFormatting>
  <conditionalFormatting sqref="F313:F329">
    <cfRule type="cellIs" dxfId="1119" priority="1645" operator="lessThan">
      <formula>0.7</formula>
    </cfRule>
    <cfRule type="cellIs" dxfId="1118" priority="1646" operator="between">
      <formula>0.7</formula>
      <formula>0.8</formula>
    </cfRule>
  </conditionalFormatting>
  <conditionalFormatting sqref="F313:F329">
    <cfRule type="cellIs" dxfId="1117" priority="1647" operator="lessThan">
      <formula>0.7</formula>
    </cfRule>
    <cfRule type="cellIs" dxfId="1116" priority="1648" operator="between">
      <formula>0.7</formula>
      <formula>0.8</formula>
    </cfRule>
  </conditionalFormatting>
  <conditionalFormatting sqref="G313:G329">
    <cfRule type="cellIs" dxfId="1115" priority="1641" operator="lessThan">
      <formula>0.7</formula>
    </cfRule>
    <cfRule type="cellIs" dxfId="1114" priority="1642" operator="between">
      <formula>0.7</formula>
      <formula>0.8</formula>
    </cfRule>
  </conditionalFormatting>
  <conditionalFormatting sqref="G313:G329">
    <cfRule type="cellIs" dxfId="1113" priority="1643" operator="lessThan">
      <formula>0.7</formula>
    </cfRule>
    <cfRule type="cellIs" dxfId="1112" priority="1644" operator="between">
      <formula>0.7</formula>
      <formula>0.8</formula>
    </cfRule>
  </conditionalFormatting>
  <conditionalFormatting sqref="F314:F331">
    <cfRule type="cellIs" dxfId="1111" priority="1637" operator="lessThan">
      <formula>0.7</formula>
    </cfRule>
    <cfRule type="cellIs" dxfId="1110" priority="1638" operator="between">
      <formula>0.7</formula>
      <formula>0.8</formula>
    </cfRule>
  </conditionalFormatting>
  <conditionalFormatting sqref="F314:F331">
    <cfRule type="cellIs" dxfId="1109" priority="1639" operator="lessThan">
      <formula>0.7</formula>
    </cfRule>
    <cfRule type="cellIs" dxfId="1108" priority="1640" operator="between">
      <formula>0.7</formula>
      <formula>0.8</formula>
    </cfRule>
  </conditionalFormatting>
  <conditionalFormatting sqref="G314:G331">
    <cfRule type="cellIs" dxfId="1107" priority="1633" operator="lessThan">
      <formula>0.7</formula>
    </cfRule>
    <cfRule type="cellIs" dxfId="1106" priority="1634" operator="between">
      <formula>0.7</formula>
      <formula>0.8</formula>
    </cfRule>
  </conditionalFormatting>
  <conditionalFormatting sqref="G314:G331">
    <cfRule type="cellIs" dxfId="1105" priority="1635" operator="lessThan">
      <formula>0.7</formula>
    </cfRule>
    <cfRule type="cellIs" dxfId="1104" priority="1636" operator="between">
      <formula>0.7</formula>
      <formula>0.8</formula>
    </cfRule>
  </conditionalFormatting>
  <conditionalFormatting sqref="AK313:AK329">
    <cfRule type="cellIs" dxfId="1103" priority="1573" operator="lessThan">
      <formula>0.7</formula>
    </cfRule>
    <cfRule type="cellIs" dxfId="1102" priority="1574" operator="between">
      <formula>0.7</formula>
      <formula>0.8</formula>
    </cfRule>
  </conditionalFormatting>
  <conditionalFormatting sqref="AK313:AK329">
    <cfRule type="cellIs" dxfId="1101" priority="1575" operator="lessThan">
      <formula>0.7</formula>
    </cfRule>
    <cfRule type="cellIs" dxfId="1100" priority="1576" operator="between">
      <formula>0.7</formula>
      <formula>0.8</formula>
    </cfRule>
  </conditionalFormatting>
  <conditionalFormatting sqref="AL313:AL329">
    <cfRule type="cellIs" dxfId="1099" priority="1569" operator="lessThan">
      <formula>0.7</formula>
    </cfRule>
    <cfRule type="cellIs" dxfId="1098" priority="1570" operator="between">
      <formula>0.7</formula>
      <formula>0.8</formula>
    </cfRule>
  </conditionalFormatting>
  <conditionalFormatting sqref="AL313:AL329">
    <cfRule type="cellIs" dxfId="1097" priority="1571" operator="lessThan">
      <formula>0.7</formula>
    </cfRule>
    <cfRule type="cellIs" dxfId="1096" priority="1572" operator="between">
      <formula>0.7</formula>
      <formula>0.8</formula>
    </cfRule>
  </conditionalFormatting>
  <conditionalFormatting sqref="AK313:AK329">
    <cfRule type="cellIs" dxfId="1095" priority="1565" operator="lessThan">
      <formula>0.7</formula>
    </cfRule>
    <cfRule type="cellIs" dxfId="1094" priority="1566" operator="between">
      <formula>0.7</formula>
      <formula>0.8</formula>
    </cfRule>
  </conditionalFormatting>
  <conditionalFormatting sqref="AK313:AK329">
    <cfRule type="cellIs" dxfId="1093" priority="1567" operator="lessThan">
      <formula>0.7</formula>
    </cfRule>
    <cfRule type="cellIs" dxfId="1092" priority="1568" operator="between">
      <formula>0.7</formula>
      <formula>0.8</formula>
    </cfRule>
  </conditionalFormatting>
  <conditionalFormatting sqref="AL313:AL329">
    <cfRule type="cellIs" dxfId="1091" priority="1561" operator="lessThan">
      <formula>0.7</formula>
    </cfRule>
    <cfRule type="cellIs" dxfId="1090" priority="1562" operator="between">
      <formula>0.7</formula>
      <formula>0.8</formula>
    </cfRule>
  </conditionalFormatting>
  <conditionalFormatting sqref="AL313:AL329">
    <cfRule type="cellIs" dxfId="1089" priority="1563" operator="lessThan">
      <formula>0.7</formula>
    </cfRule>
    <cfRule type="cellIs" dxfId="1088" priority="1564" operator="between">
      <formula>0.7</formula>
      <formula>0.8</formula>
    </cfRule>
  </conditionalFormatting>
  <conditionalFormatting sqref="AK314:AK331">
    <cfRule type="cellIs" dxfId="1087" priority="1557" operator="lessThan">
      <formula>0.7</formula>
    </cfRule>
    <cfRule type="cellIs" dxfId="1086" priority="1558" operator="between">
      <formula>0.7</formula>
      <formula>0.8</formula>
    </cfRule>
  </conditionalFormatting>
  <conditionalFormatting sqref="AK314:AK331">
    <cfRule type="cellIs" dxfId="1085" priority="1559" operator="lessThan">
      <formula>0.7</formula>
    </cfRule>
    <cfRule type="cellIs" dxfId="1084" priority="1560" operator="between">
      <formula>0.7</formula>
      <formula>0.8</formula>
    </cfRule>
  </conditionalFormatting>
  <conditionalFormatting sqref="AL314:AL331">
    <cfRule type="cellIs" dxfId="1083" priority="1553" operator="lessThan">
      <formula>0.7</formula>
    </cfRule>
    <cfRule type="cellIs" dxfId="1082" priority="1554" operator="between">
      <formula>0.7</formula>
      <formula>0.8</formula>
    </cfRule>
  </conditionalFormatting>
  <conditionalFormatting sqref="AL314:AL331">
    <cfRule type="cellIs" dxfId="1081" priority="1555" operator="lessThan">
      <formula>0.7</formula>
    </cfRule>
    <cfRule type="cellIs" dxfId="1080" priority="1556" operator="between">
      <formula>0.7</formula>
      <formula>0.8</formula>
    </cfRule>
  </conditionalFormatting>
  <conditionalFormatting sqref="CD239:CD255">
    <cfRule type="cellIs" dxfId="1079" priority="1477" operator="lessThan">
      <formula>0.7</formula>
    </cfRule>
    <cfRule type="cellIs" dxfId="1078" priority="1478" operator="between">
      <formula>0.7</formula>
      <formula>0.8</formula>
    </cfRule>
  </conditionalFormatting>
  <conditionalFormatting sqref="CD239:CD255">
    <cfRule type="cellIs" dxfId="1077" priority="1479" operator="lessThan">
      <formula>0.7</formula>
    </cfRule>
    <cfRule type="cellIs" dxfId="1076" priority="1480" operator="between">
      <formula>0.7</formula>
      <formula>0.8</formula>
    </cfRule>
  </conditionalFormatting>
  <conditionalFormatting sqref="CE239:CE255">
    <cfRule type="cellIs" dxfId="1075" priority="1473" operator="lessThan">
      <formula>0.7</formula>
    </cfRule>
    <cfRule type="cellIs" dxfId="1074" priority="1474" operator="between">
      <formula>0.7</formula>
      <formula>0.8</formula>
    </cfRule>
  </conditionalFormatting>
  <conditionalFormatting sqref="CE239:CE255">
    <cfRule type="cellIs" dxfId="1073" priority="1475" operator="lessThan">
      <formula>0.7</formula>
    </cfRule>
    <cfRule type="cellIs" dxfId="1072" priority="1476" operator="between">
      <formula>0.7</formula>
      <formula>0.8</formula>
    </cfRule>
  </conditionalFormatting>
  <conditionalFormatting sqref="CD239:CD255">
    <cfRule type="cellIs" dxfId="1071" priority="1469" operator="lessThan">
      <formula>0.7</formula>
    </cfRule>
    <cfRule type="cellIs" dxfId="1070" priority="1470" operator="between">
      <formula>0.7</formula>
      <formula>0.8</formula>
    </cfRule>
  </conditionalFormatting>
  <conditionalFormatting sqref="CD239:CD255">
    <cfRule type="cellIs" dxfId="1069" priority="1471" operator="lessThan">
      <formula>0.7</formula>
    </cfRule>
    <cfRule type="cellIs" dxfId="1068" priority="1472" operator="between">
      <formula>0.7</formula>
      <formula>0.8</formula>
    </cfRule>
  </conditionalFormatting>
  <conditionalFormatting sqref="CE239:CE255">
    <cfRule type="cellIs" dxfId="1067" priority="1465" operator="lessThan">
      <formula>0.7</formula>
    </cfRule>
    <cfRule type="cellIs" dxfId="1066" priority="1466" operator="between">
      <formula>0.7</formula>
      <formula>0.8</formula>
    </cfRule>
  </conditionalFormatting>
  <conditionalFormatting sqref="CE239:CE255">
    <cfRule type="cellIs" dxfId="1065" priority="1467" operator="lessThan">
      <formula>0.7</formula>
    </cfRule>
    <cfRule type="cellIs" dxfId="1064" priority="1468" operator="between">
      <formula>0.7</formula>
      <formula>0.8</formula>
    </cfRule>
  </conditionalFormatting>
  <conditionalFormatting sqref="CD240:CD257">
    <cfRule type="cellIs" dxfId="1063" priority="1461" operator="lessThan">
      <formula>0.7</formula>
    </cfRule>
    <cfRule type="cellIs" dxfId="1062" priority="1462" operator="between">
      <formula>0.7</formula>
      <formula>0.8</formula>
    </cfRule>
  </conditionalFormatting>
  <conditionalFormatting sqref="CD240:CD257">
    <cfRule type="cellIs" dxfId="1061" priority="1463" operator="lessThan">
      <formula>0.7</formula>
    </cfRule>
    <cfRule type="cellIs" dxfId="1060" priority="1464" operator="between">
      <formula>0.7</formula>
      <formula>0.8</formula>
    </cfRule>
  </conditionalFormatting>
  <conditionalFormatting sqref="CE240:CE257">
    <cfRule type="cellIs" dxfId="1059" priority="1457" operator="lessThan">
      <formula>0.7</formula>
    </cfRule>
    <cfRule type="cellIs" dxfId="1058" priority="1458" operator="between">
      <formula>0.7</formula>
      <formula>0.8</formula>
    </cfRule>
  </conditionalFormatting>
  <conditionalFormatting sqref="CE240:CE257">
    <cfRule type="cellIs" dxfId="1057" priority="1459" operator="lessThan">
      <formula>0.7</formula>
    </cfRule>
    <cfRule type="cellIs" dxfId="1056" priority="1460" operator="between">
      <formula>0.7</formula>
      <formula>0.8</formula>
    </cfRule>
  </conditionalFormatting>
  <conditionalFormatting sqref="F281:F297">
    <cfRule type="cellIs" dxfId="1055" priority="1453" operator="lessThan">
      <formula>0.7</formula>
    </cfRule>
    <cfRule type="cellIs" dxfId="1054" priority="1454" operator="between">
      <formula>0.7</formula>
      <formula>0.8</formula>
    </cfRule>
  </conditionalFormatting>
  <conditionalFormatting sqref="F281:F297">
    <cfRule type="cellIs" dxfId="1053" priority="1455" operator="lessThan">
      <formula>0.7</formula>
    </cfRule>
    <cfRule type="cellIs" dxfId="1052" priority="1456" operator="between">
      <formula>0.7</formula>
      <formula>0.8</formula>
    </cfRule>
  </conditionalFormatting>
  <conditionalFormatting sqref="G281:G297">
    <cfRule type="cellIs" dxfId="1051" priority="1449" operator="lessThan">
      <formula>0.7</formula>
    </cfRule>
    <cfRule type="cellIs" dxfId="1050" priority="1450" operator="between">
      <formula>0.7</formula>
      <formula>0.8</formula>
    </cfRule>
  </conditionalFormatting>
  <conditionalFormatting sqref="G281:G297">
    <cfRule type="cellIs" dxfId="1049" priority="1451" operator="lessThan">
      <formula>0.7</formula>
    </cfRule>
    <cfRule type="cellIs" dxfId="1048" priority="1452" operator="between">
      <formula>0.7</formula>
      <formula>0.8</formula>
    </cfRule>
  </conditionalFormatting>
  <conditionalFormatting sqref="F281:F297">
    <cfRule type="cellIs" dxfId="1047" priority="1445" operator="lessThan">
      <formula>0.7</formula>
    </cfRule>
    <cfRule type="cellIs" dxfId="1046" priority="1446" operator="between">
      <formula>0.7</formula>
      <formula>0.8</formula>
    </cfRule>
  </conditionalFormatting>
  <conditionalFormatting sqref="F281:F297">
    <cfRule type="cellIs" dxfId="1045" priority="1447" operator="lessThan">
      <formula>0.7</formula>
    </cfRule>
    <cfRule type="cellIs" dxfId="1044" priority="1448" operator="between">
      <formula>0.7</formula>
      <formula>0.8</formula>
    </cfRule>
  </conditionalFormatting>
  <conditionalFormatting sqref="G281:G297">
    <cfRule type="cellIs" dxfId="1043" priority="1441" operator="lessThan">
      <formula>0.7</formula>
    </cfRule>
    <cfRule type="cellIs" dxfId="1042" priority="1442" operator="between">
      <formula>0.7</formula>
      <formula>0.8</formula>
    </cfRule>
  </conditionalFormatting>
  <conditionalFormatting sqref="G281:G297">
    <cfRule type="cellIs" dxfId="1041" priority="1443" operator="lessThan">
      <formula>0.7</formula>
    </cfRule>
    <cfRule type="cellIs" dxfId="1040" priority="1444" operator="between">
      <formula>0.7</formula>
      <formula>0.8</formula>
    </cfRule>
  </conditionalFormatting>
  <conditionalFormatting sqref="F282:F299">
    <cfRule type="cellIs" dxfId="1039" priority="1437" operator="lessThan">
      <formula>0.7</formula>
    </cfRule>
    <cfRule type="cellIs" dxfId="1038" priority="1438" operator="between">
      <formula>0.7</formula>
      <formula>0.8</formula>
    </cfRule>
  </conditionalFormatting>
  <conditionalFormatting sqref="F282:F299">
    <cfRule type="cellIs" dxfId="1037" priority="1439" operator="lessThan">
      <formula>0.7</formula>
    </cfRule>
    <cfRule type="cellIs" dxfId="1036" priority="1440" operator="between">
      <formula>0.7</formula>
      <formula>0.8</formula>
    </cfRule>
  </conditionalFormatting>
  <conditionalFormatting sqref="G282:G299">
    <cfRule type="cellIs" dxfId="1035" priority="1433" operator="lessThan">
      <formula>0.7</formula>
    </cfRule>
    <cfRule type="cellIs" dxfId="1034" priority="1434" operator="between">
      <formula>0.7</formula>
      <formula>0.8</formula>
    </cfRule>
  </conditionalFormatting>
  <conditionalFormatting sqref="G282:G299">
    <cfRule type="cellIs" dxfId="1033" priority="1435" operator="lessThan">
      <formula>0.7</formula>
    </cfRule>
    <cfRule type="cellIs" dxfId="1032" priority="1436" operator="between">
      <formula>0.7</formula>
      <formula>0.8</formula>
    </cfRule>
  </conditionalFormatting>
  <conditionalFormatting sqref="AK281:AK297">
    <cfRule type="cellIs" dxfId="1031" priority="1429" operator="lessThan">
      <formula>0.7</formula>
    </cfRule>
    <cfRule type="cellIs" dxfId="1030" priority="1430" operator="between">
      <formula>0.7</formula>
      <formula>0.8</formula>
    </cfRule>
  </conditionalFormatting>
  <conditionalFormatting sqref="AK281:AK297">
    <cfRule type="cellIs" dxfId="1029" priority="1431" operator="lessThan">
      <formula>0.7</formula>
    </cfRule>
    <cfRule type="cellIs" dxfId="1028" priority="1432" operator="between">
      <formula>0.7</formula>
      <formula>0.8</formula>
    </cfRule>
  </conditionalFormatting>
  <conditionalFormatting sqref="AL281:AL297">
    <cfRule type="cellIs" dxfId="1027" priority="1425" operator="lessThan">
      <formula>0.7</formula>
    </cfRule>
    <cfRule type="cellIs" dxfId="1026" priority="1426" operator="between">
      <formula>0.7</formula>
      <formula>0.8</formula>
    </cfRule>
  </conditionalFormatting>
  <conditionalFormatting sqref="AL281:AL297">
    <cfRule type="cellIs" dxfId="1025" priority="1427" operator="lessThan">
      <formula>0.7</formula>
    </cfRule>
    <cfRule type="cellIs" dxfId="1024" priority="1428" operator="between">
      <formula>0.7</formula>
      <formula>0.8</formula>
    </cfRule>
  </conditionalFormatting>
  <conditionalFormatting sqref="AK281:AK297">
    <cfRule type="cellIs" dxfId="1023" priority="1421" operator="lessThan">
      <formula>0.7</formula>
    </cfRule>
    <cfRule type="cellIs" dxfId="1022" priority="1422" operator="between">
      <formula>0.7</formula>
      <formula>0.8</formula>
    </cfRule>
  </conditionalFormatting>
  <conditionalFormatting sqref="AK281:AK297">
    <cfRule type="cellIs" dxfId="1021" priority="1423" operator="lessThan">
      <formula>0.7</formula>
    </cfRule>
    <cfRule type="cellIs" dxfId="1020" priority="1424" operator="between">
      <formula>0.7</formula>
      <formula>0.8</formula>
    </cfRule>
  </conditionalFormatting>
  <conditionalFormatting sqref="AL281:AL297">
    <cfRule type="cellIs" dxfId="1019" priority="1417" operator="lessThan">
      <formula>0.7</formula>
    </cfRule>
    <cfRule type="cellIs" dxfId="1018" priority="1418" operator="between">
      <formula>0.7</formula>
      <formula>0.8</formula>
    </cfRule>
  </conditionalFormatting>
  <conditionalFormatting sqref="AL281:AL297">
    <cfRule type="cellIs" dxfId="1017" priority="1419" operator="lessThan">
      <formula>0.7</formula>
    </cfRule>
    <cfRule type="cellIs" dxfId="1016" priority="1420" operator="between">
      <formula>0.7</formula>
      <formula>0.8</formula>
    </cfRule>
  </conditionalFormatting>
  <conditionalFormatting sqref="AK282:AK299">
    <cfRule type="cellIs" dxfId="1015" priority="1413" operator="lessThan">
      <formula>0.7</formula>
    </cfRule>
    <cfRule type="cellIs" dxfId="1014" priority="1414" operator="between">
      <formula>0.7</formula>
      <formula>0.8</formula>
    </cfRule>
  </conditionalFormatting>
  <conditionalFormatting sqref="AK282:AK299">
    <cfRule type="cellIs" dxfId="1013" priority="1415" operator="lessThan">
      <formula>0.7</formula>
    </cfRule>
    <cfRule type="cellIs" dxfId="1012" priority="1416" operator="between">
      <formula>0.7</formula>
      <formula>0.8</formula>
    </cfRule>
  </conditionalFormatting>
  <conditionalFormatting sqref="AL282:AL299">
    <cfRule type="cellIs" dxfId="1011" priority="1409" operator="lessThan">
      <formula>0.7</formula>
    </cfRule>
    <cfRule type="cellIs" dxfId="1010" priority="1410" operator="between">
      <formula>0.7</formula>
      <formula>0.8</formula>
    </cfRule>
  </conditionalFormatting>
  <conditionalFormatting sqref="AL282:AL299">
    <cfRule type="cellIs" dxfId="1009" priority="1411" operator="lessThan">
      <formula>0.7</formula>
    </cfRule>
    <cfRule type="cellIs" dxfId="1008" priority="1412" operator="between">
      <formula>0.7</formula>
      <formula>0.8</formula>
    </cfRule>
  </conditionalFormatting>
  <conditionalFormatting sqref="F259:F275">
    <cfRule type="cellIs" dxfId="1007" priority="1405" operator="lessThan">
      <formula>0.7</formula>
    </cfRule>
    <cfRule type="cellIs" dxfId="1006" priority="1406" operator="between">
      <formula>0.7</formula>
      <formula>0.8</formula>
    </cfRule>
  </conditionalFormatting>
  <conditionalFormatting sqref="F259:F275">
    <cfRule type="cellIs" dxfId="1005" priority="1407" operator="lessThan">
      <formula>0.7</formula>
    </cfRule>
    <cfRule type="cellIs" dxfId="1004" priority="1408" operator="between">
      <formula>0.7</formula>
      <formula>0.8</formula>
    </cfRule>
  </conditionalFormatting>
  <conditionalFormatting sqref="G259:G275">
    <cfRule type="cellIs" dxfId="1003" priority="1401" operator="lessThan">
      <formula>0.7</formula>
    </cfRule>
    <cfRule type="cellIs" dxfId="1002" priority="1402" operator="between">
      <formula>0.7</formula>
      <formula>0.8</formula>
    </cfRule>
  </conditionalFormatting>
  <conditionalFormatting sqref="G259:G275">
    <cfRule type="cellIs" dxfId="1001" priority="1403" operator="lessThan">
      <formula>0.7</formula>
    </cfRule>
    <cfRule type="cellIs" dxfId="1000" priority="1404" operator="between">
      <formula>0.7</formula>
      <formula>0.8</formula>
    </cfRule>
  </conditionalFormatting>
  <conditionalFormatting sqref="F259:F275">
    <cfRule type="cellIs" dxfId="999" priority="1397" operator="lessThan">
      <formula>0.7</formula>
    </cfRule>
    <cfRule type="cellIs" dxfId="998" priority="1398" operator="between">
      <formula>0.7</formula>
      <formula>0.8</formula>
    </cfRule>
  </conditionalFormatting>
  <conditionalFormatting sqref="F259:F275">
    <cfRule type="cellIs" dxfId="997" priority="1399" operator="lessThan">
      <formula>0.7</formula>
    </cfRule>
    <cfRule type="cellIs" dxfId="996" priority="1400" operator="between">
      <formula>0.7</formula>
      <formula>0.8</formula>
    </cfRule>
  </conditionalFormatting>
  <conditionalFormatting sqref="G259:G275">
    <cfRule type="cellIs" dxfId="995" priority="1393" operator="lessThan">
      <formula>0.7</formula>
    </cfRule>
    <cfRule type="cellIs" dxfId="994" priority="1394" operator="between">
      <formula>0.7</formula>
      <formula>0.8</formula>
    </cfRule>
  </conditionalFormatting>
  <conditionalFormatting sqref="G259:G275">
    <cfRule type="cellIs" dxfId="993" priority="1395" operator="lessThan">
      <formula>0.7</formula>
    </cfRule>
    <cfRule type="cellIs" dxfId="992" priority="1396" operator="between">
      <formula>0.7</formula>
      <formula>0.8</formula>
    </cfRule>
  </conditionalFormatting>
  <conditionalFormatting sqref="F260:F277">
    <cfRule type="cellIs" dxfId="991" priority="1389" operator="lessThan">
      <formula>0.7</formula>
    </cfRule>
    <cfRule type="cellIs" dxfId="990" priority="1390" operator="between">
      <formula>0.7</formula>
      <formula>0.8</formula>
    </cfRule>
  </conditionalFormatting>
  <conditionalFormatting sqref="F260:F277">
    <cfRule type="cellIs" dxfId="989" priority="1391" operator="lessThan">
      <formula>0.7</formula>
    </cfRule>
    <cfRule type="cellIs" dxfId="988" priority="1392" operator="between">
      <formula>0.7</formula>
      <formula>0.8</formula>
    </cfRule>
  </conditionalFormatting>
  <conditionalFormatting sqref="G260:G277">
    <cfRule type="cellIs" dxfId="987" priority="1385" operator="lessThan">
      <formula>0.7</formula>
    </cfRule>
    <cfRule type="cellIs" dxfId="986" priority="1386" operator="between">
      <formula>0.7</formula>
      <formula>0.8</formula>
    </cfRule>
  </conditionalFormatting>
  <conditionalFormatting sqref="G260:G277">
    <cfRule type="cellIs" dxfId="985" priority="1387" operator="lessThan">
      <formula>0.7</formula>
    </cfRule>
    <cfRule type="cellIs" dxfId="984" priority="1388" operator="between">
      <formula>0.7</formula>
      <formula>0.8</formula>
    </cfRule>
  </conditionalFormatting>
  <conditionalFormatting sqref="AK259:AK275">
    <cfRule type="cellIs" dxfId="983" priority="1357" operator="lessThan">
      <formula>0.7</formula>
    </cfRule>
    <cfRule type="cellIs" dxfId="982" priority="1358" operator="between">
      <formula>0.7</formula>
      <formula>0.8</formula>
    </cfRule>
  </conditionalFormatting>
  <conditionalFormatting sqref="AK259:AK275">
    <cfRule type="cellIs" dxfId="981" priority="1359" operator="lessThan">
      <formula>0.7</formula>
    </cfRule>
    <cfRule type="cellIs" dxfId="980" priority="1360" operator="between">
      <formula>0.7</formula>
      <formula>0.8</formula>
    </cfRule>
  </conditionalFormatting>
  <conditionalFormatting sqref="AL259:AL275">
    <cfRule type="cellIs" dxfId="979" priority="1353" operator="lessThan">
      <formula>0.7</formula>
    </cfRule>
    <cfRule type="cellIs" dxfId="978" priority="1354" operator="between">
      <formula>0.7</formula>
      <formula>0.8</formula>
    </cfRule>
  </conditionalFormatting>
  <conditionalFormatting sqref="AL259:AL275">
    <cfRule type="cellIs" dxfId="977" priority="1355" operator="lessThan">
      <formula>0.7</formula>
    </cfRule>
    <cfRule type="cellIs" dxfId="976" priority="1356" operator="between">
      <formula>0.7</formula>
      <formula>0.8</formula>
    </cfRule>
  </conditionalFormatting>
  <conditionalFormatting sqref="AK259:AK275">
    <cfRule type="cellIs" dxfId="975" priority="1349" operator="lessThan">
      <formula>0.7</formula>
    </cfRule>
    <cfRule type="cellIs" dxfId="974" priority="1350" operator="between">
      <formula>0.7</formula>
      <formula>0.8</formula>
    </cfRule>
  </conditionalFormatting>
  <conditionalFormatting sqref="AK259:AK275">
    <cfRule type="cellIs" dxfId="973" priority="1351" operator="lessThan">
      <formula>0.7</formula>
    </cfRule>
    <cfRule type="cellIs" dxfId="972" priority="1352" operator="between">
      <formula>0.7</formula>
      <formula>0.8</formula>
    </cfRule>
  </conditionalFormatting>
  <conditionalFormatting sqref="AL259:AL275">
    <cfRule type="cellIs" dxfId="971" priority="1345" operator="lessThan">
      <formula>0.7</formula>
    </cfRule>
    <cfRule type="cellIs" dxfId="970" priority="1346" operator="between">
      <formula>0.7</formula>
      <formula>0.8</formula>
    </cfRule>
  </conditionalFormatting>
  <conditionalFormatting sqref="AL259:AL275">
    <cfRule type="cellIs" dxfId="969" priority="1347" operator="lessThan">
      <formula>0.7</formula>
    </cfRule>
    <cfRule type="cellIs" dxfId="968" priority="1348" operator="between">
      <formula>0.7</formula>
      <formula>0.8</formula>
    </cfRule>
  </conditionalFormatting>
  <conditionalFormatting sqref="AK260:AK277">
    <cfRule type="cellIs" dxfId="967" priority="1341" operator="lessThan">
      <formula>0.7</formula>
    </cfRule>
    <cfRule type="cellIs" dxfId="966" priority="1342" operator="between">
      <formula>0.7</formula>
      <formula>0.8</formula>
    </cfRule>
  </conditionalFormatting>
  <conditionalFormatting sqref="AK260:AK277">
    <cfRule type="cellIs" dxfId="965" priority="1343" operator="lessThan">
      <formula>0.7</formula>
    </cfRule>
    <cfRule type="cellIs" dxfId="964" priority="1344" operator="between">
      <formula>0.7</formula>
      <formula>0.8</formula>
    </cfRule>
  </conditionalFormatting>
  <conditionalFormatting sqref="AL260:AL277">
    <cfRule type="cellIs" dxfId="963" priority="1337" operator="lessThan">
      <formula>0.7</formula>
    </cfRule>
    <cfRule type="cellIs" dxfId="962" priority="1338" operator="between">
      <formula>0.7</formula>
      <formula>0.8</formula>
    </cfRule>
  </conditionalFormatting>
  <conditionalFormatting sqref="AL260:AL277">
    <cfRule type="cellIs" dxfId="961" priority="1339" operator="lessThan">
      <formula>0.7</formula>
    </cfRule>
    <cfRule type="cellIs" dxfId="960" priority="1340" operator="between">
      <formula>0.7</formula>
      <formula>0.8</formula>
    </cfRule>
  </conditionalFormatting>
  <conditionalFormatting sqref="F235:F251">
    <cfRule type="cellIs" dxfId="959" priority="1333" operator="lessThan">
      <formula>0.7</formula>
    </cfRule>
    <cfRule type="cellIs" dxfId="958" priority="1334" operator="between">
      <formula>0.7</formula>
      <formula>0.8</formula>
    </cfRule>
  </conditionalFormatting>
  <conditionalFormatting sqref="F235:F251">
    <cfRule type="cellIs" dxfId="957" priority="1335" operator="lessThan">
      <formula>0.7</formula>
    </cfRule>
    <cfRule type="cellIs" dxfId="956" priority="1336" operator="between">
      <formula>0.7</formula>
      <formula>0.8</formula>
    </cfRule>
  </conditionalFormatting>
  <conditionalFormatting sqref="G235:G251">
    <cfRule type="cellIs" dxfId="955" priority="1329" operator="lessThan">
      <formula>0.7</formula>
    </cfRule>
    <cfRule type="cellIs" dxfId="954" priority="1330" operator="between">
      <formula>0.7</formula>
      <formula>0.8</formula>
    </cfRule>
  </conditionalFormatting>
  <conditionalFormatting sqref="G235:G251">
    <cfRule type="cellIs" dxfId="953" priority="1331" operator="lessThan">
      <formula>0.7</formula>
    </cfRule>
    <cfRule type="cellIs" dxfId="952" priority="1332" operator="between">
      <formula>0.7</formula>
      <formula>0.8</formula>
    </cfRule>
  </conditionalFormatting>
  <conditionalFormatting sqref="F235:F251">
    <cfRule type="cellIs" dxfId="951" priority="1325" operator="lessThan">
      <formula>0.7</formula>
    </cfRule>
    <cfRule type="cellIs" dxfId="950" priority="1326" operator="between">
      <formula>0.7</formula>
      <formula>0.8</formula>
    </cfRule>
  </conditionalFormatting>
  <conditionalFormatting sqref="F235:F251">
    <cfRule type="cellIs" dxfId="949" priority="1327" operator="lessThan">
      <formula>0.7</formula>
    </cfRule>
    <cfRule type="cellIs" dxfId="948" priority="1328" operator="between">
      <formula>0.7</formula>
      <formula>0.8</formula>
    </cfRule>
  </conditionalFormatting>
  <conditionalFormatting sqref="G235:G251">
    <cfRule type="cellIs" dxfId="947" priority="1321" operator="lessThan">
      <formula>0.7</formula>
    </cfRule>
    <cfRule type="cellIs" dxfId="946" priority="1322" operator="between">
      <formula>0.7</formula>
      <formula>0.8</formula>
    </cfRule>
  </conditionalFormatting>
  <conditionalFormatting sqref="G235:G251">
    <cfRule type="cellIs" dxfId="945" priority="1323" operator="lessThan">
      <formula>0.7</formula>
    </cfRule>
    <cfRule type="cellIs" dxfId="944" priority="1324" operator="between">
      <formula>0.7</formula>
      <formula>0.8</formula>
    </cfRule>
  </conditionalFormatting>
  <conditionalFormatting sqref="F236:F253">
    <cfRule type="cellIs" dxfId="943" priority="1317" operator="lessThan">
      <formula>0.7</formula>
    </cfRule>
    <cfRule type="cellIs" dxfId="942" priority="1318" operator="between">
      <formula>0.7</formula>
      <formula>0.8</formula>
    </cfRule>
  </conditionalFormatting>
  <conditionalFormatting sqref="F236:F253">
    <cfRule type="cellIs" dxfId="941" priority="1319" operator="lessThan">
      <formula>0.7</formula>
    </cfRule>
    <cfRule type="cellIs" dxfId="940" priority="1320" operator="between">
      <formula>0.7</formula>
      <formula>0.8</formula>
    </cfRule>
  </conditionalFormatting>
  <conditionalFormatting sqref="G236:G253">
    <cfRule type="cellIs" dxfId="939" priority="1313" operator="lessThan">
      <formula>0.7</formula>
    </cfRule>
    <cfRule type="cellIs" dxfId="938" priority="1314" operator="between">
      <formula>0.7</formula>
      <formula>0.8</formula>
    </cfRule>
  </conditionalFormatting>
  <conditionalFormatting sqref="G236:G253">
    <cfRule type="cellIs" dxfId="937" priority="1315" operator="lessThan">
      <formula>0.7</formula>
    </cfRule>
    <cfRule type="cellIs" dxfId="936" priority="1316" operator="between">
      <formula>0.7</formula>
      <formula>0.8</formula>
    </cfRule>
  </conditionalFormatting>
  <conditionalFormatting sqref="AK235:AK251">
    <cfRule type="cellIs" dxfId="935" priority="1309" operator="lessThan">
      <formula>0.7</formula>
    </cfRule>
    <cfRule type="cellIs" dxfId="934" priority="1310" operator="between">
      <formula>0.7</formula>
      <formula>0.8</formula>
    </cfRule>
  </conditionalFormatting>
  <conditionalFormatting sqref="AK235:AK251">
    <cfRule type="cellIs" dxfId="933" priority="1311" operator="lessThan">
      <formula>0.7</formula>
    </cfRule>
    <cfRule type="cellIs" dxfId="932" priority="1312" operator="between">
      <formula>0.7</formula>
      <formula>0.8</formula>
    </cfRule>
  </conditionalFormatting>
  <conditionalFormatting sqref="AL235:AL251">
    <cfRule type="cellIs" dxfId="931" priority="1305" operator="lessThan">
      <formula>0.7</formula>
    </cfRule>
    <cfRule type="cellIs" dxfId="930" priority="1306" operator="between">
      <formula>0.7</formula>
      <formula>0.8</formula>
    </cfRule>
  </conditionalFormatting>
  <conditionalFormatting sqref="AL235:AL251">
    <cfRule type="cellIs" dxfId="929" priority="1307" operator="lessThan">
      <formula>0.7</formula>
    </cfRule>
    <cfRule type="cellIs" dxfId="928" priority="1308" operator="between">
      <formula>0.7</formula>
      <formula>0.8</formula>
    </cfRule>
  </conditionalFormatting>
  <conditionalFormatting sqref="AK235:AK251">
    <cfRule type="cellIs" dxfId="927" priority="1301" operator="lessThan">
      <formula>0.7</formula>
    </cfRule>
    <cfRule type="cellIs" dxfId="926" priority="1302" operator="between">
      <formula>0.7</formula>
      <formula>0.8</formula>
    </cfRule>
  </conditionalFormatting>
  <conditionalFormatting sqref="AK235:AK251">
    <cfRule type="cellIs" dxfId="925" priority="1303" operator="lessThan">
      <formula>0.7</formula>
    </cfRule>
    <cfRule type="cellIs" dxfId="924" priority="1304" operator="between">
      <formula>0.7</formula>
      <formula>0.8</formula>
    </cfRule>
  </conditionalFormatting>
  <conditionalFormatting sqref="AL235:AL251">
    <cfRule type="cellIs" dxfId="923" priority="1297" operator="lessThan">
      <formula>0.7</formula>
    </cfRule>
    <cfRule type="cellIs" dxfId="922" priority="1298" operator="between">
      <formula>0.7</formula>
      <formula>0.8</formula>
    </cfRule>
  </conditionalFormatting>
  <conditionalFormatting sqref="AL235:AL251">
    <cfRule type="cellIs" dxfId="921" priority="1299" operator="lessThan">
      <formula>0.7</formula>
    </cfRule>
    <cfRule type="cellIs" dxfId="920" priority="1300" operator="between">
      <formula>0.7</formula>
      <formula>0.8</formula>
    </cfRule>
  </conditionalFormatting>
  <conditionalFormatting sqref="AK236:AK253">
    <cfRule type="cellIs" dxfId="919" priority="1293" operator="lessThan">
      <formula>0.7</formula>
    </cfRule>
    <cfRule type="cellIs" dxfId="918" priority="1294" operator="between">
      <formula>0.7</formula>
      <formula>0.8</formula>
    </cfRule>
  </conditionalFormatting>
  <conditionalFormatting sqref="AK236:AK253">
    <cfRule type="cellIs" dxfId="917" priority="1295" operator="lessThan">
      <formula>0.7</formula>
    </cfRule>
    <cfRule type="cellIs" dxfId="916" priority="1296" operator="between">
      <formula>0.7</formula>
      <formula>0.8</formula>
    </cfRule>
  </conditionalFormatting>
  <conditionalFormatting sqref="AL236:AL253">
    <cfRule type="cellIs" dxfId="915" priority="1289" operator="lessThan">
      <formula>0.7</formula>
    </cfRule>
    <cfRule type="cellIs" dxfId="914" priority="1290" operator="between">
      <formula>0.7</formula>
      <formula>0.8</formula>
    </cfRule>
  </conditionalFormatting>
  <conditionalFormatting sqref="AL236:AL253">
    <cfRule type="cellIs" dxfId="913" priority="1291" operator="lessThan">
      <formula>0.7</formula>
    </cfRule>
    <cfRule type="cellIs" dxfId="912" priority="1292" operator="between">
      <formula>0.7</formula>
      <formula>0.8</formula>
    </cfRule>
  </conditionalFormatting>
  <conditionalFormatting sqref="F211">
    <cfRule type="cellIs" dxfId="911" priority="1285" operator="lessThan">
      <formula>0.7</formula>
    </cfRule>
    <cfRule type="cellIs" dxfId="910" priority="1286" operator="between">
      <formula>0.7</formula>
      <formula>0.8</formula>
    </cfRule>
  </conditionalFormatting>
  <conditionalFormatting sqref="F211">
    <cfRule type="cellIs" dxfId="909" priority="1287" operator="lessThan">
      <formula>0.7</formula>
    </cfRule>
    <cfRule type="cellIs" dxfId="908" priority="1288" operator="between">
      <formula>0.7</formula>
      <formula>0.8</formula>
    </cfRule>
  </conditionalFormatting>
  <conditionalFormatting sqref="G211">
    <cfRule type="cellIs" dxfId="907" priority="1281" operator="lessThan">
      <formula>0.7</formula>
    </cfRule>
    <cfRule type="cellIs" dxfId="906" priority="1282" operator="between">
      <formula>0.7</formula>
      <formula>0.8</formula>
    </cfRule>
  </conditionalFormatting>
  <conditionalFormatting sqref="G211">
    <cfRule type="cellIs" dxfId="905" priority="1283" operator="lessThan">
      <formula>0.7</formula>
    </cfRule>
    <cfRule type="cellIs" dxfId="904" priority="1284" operator="between">
      <formula>0.7</formula>
      <formula>0.8</formula>
    </cfRule>
  </conditionalFormatting>
  <conditionalFormatting sqref="F211">
    <cfRule type="cellIs" dxfId="903" priority="1277" operator="lessThan">
      <formula>0.7</formula>
    </cfRule>
    <cfRule type="cellIs" dxfId="902" priority="1278" operator="between">
      <formula>0.7</formula>
      <formula>0.8</formula>
    </cfRule>
  </conditionalFormatting>
  <conditionalFormatting sqref="F211">
    <cfRule type="cellIs" dxfId="901" priority="1279" operator="lessThan">
      <formula>0.7</formula>
    </cfRule>
    <cfRule type="cellIs" dxfId="900" priority="1280" operator="between">
      <formula>0.7</formula>
      <formula>0.8</formula>
    </cfRule>
  </conditionalFormatting>
  <conditionalFormatting sqref="G211">
    <cfRule type="cellIs" dxfId="899" priority="1273" operator="lessThan">
      <formula>0.7</formula>
    </cfRule>
    <cfRule type="cellIs" dxfId="898" priority="1274" operator="between">
      <formula>0.7</formula>
      <formula>0.8</formula>
    </cfRule>
  </conditionalFormatting>
  <conditionalFormatting sqref="G211">
    <cfRule type="cellIs" dxfId="897" priority="1275" operator="lessThan">
      <formula>0.7</formula>
    </cfRule>
    <cfRule type="cellIs" dxfId="896" priority="1276" operator="between">
      <formula>0.7</formula>
      <formula>0.8</formula>
    </cfRule>
  </conditionalFormatting>
  <conditionalFormatting sqref="AK211:AK227">
    <cfRule type="cellIs" dxfId="895" priority="1237" operator="lessThan">
      <formula>0.7</formula>
    </cfRule>
    <cfRule type="cellIs" dxfId="894" priority="1238" operator="between">
      <formula>0.7</formula>
      <formula>0.8</formula>
    </cfRule>
  </conditionalFormatting>
  <conditionalFormatting sqref="AK211:AK227">
    <cfRule type="cellIs" dxfId="893" priority="1239" operator="lessThan">
      <formula>0.7</formula>
    </cfRule>
    <cfRule type="cellIs" dxfId="892" priority="1240" operator="between">
      <formula>0.7</formula>
      <formula>0.8</formula>
    </cfRule>
  </conditionalFormatting>
  <conditionalFormatting sqref="AL211:AL227">
    <cfRule type="cellIs" dxfId="891" priority="1233" operator="lessThan">
      <formula>0.7</formula>
    </cfRule>
    <cfRule type="cellIs" dxfId="890" priority="1234" operator="between">
      <formula>0.7</formula>
      <formula>0.8</formula>
    </cfRule>
  </conditionalFormatting>
  <conditionalFormatting sqref="AL211:AL227">
    <cfRule type="cellIs" dxfId="889" priority="1235" operator="lessThan">
      <formula>0.7</formula>
    </cfRule>
    <cfRule type="cellIs" dxfId="888" priority="1236" operator="between">
      <formula>0.7</formula>
      <formula>0.8</formula>
    </cfRule>
  </conditionalFormatting>
  <conditionalFormatting sqref="AK211:AK227">
    <cfRule type="cellIs" dxfId="887" priority="1229" operator="lessThan">
      <formula>0.7</formula>
    </cfRule>
    <cfRule type="cellIs" dxfId="886" priority="1230" operator="between">
      <formula>0.7</formula>
      <formula>0.8</formula>
    </cfRule>
  </conditionalFormatting>
  <conditionalFormatting sqref="AK211:AK227">
    <cfRule type="cellIs" dxfId="885" priority="1231" operator="lessThan">
      <formula>0.7</formula>
    </cfRule>
    <cfRule type="cellIs" dxfId="884" priority="1232" operator="between">
      <formula>0.7</formula>
      <formula>0.8</formula>
    </cfRule>
  </conditionalFormatting>
  <conditionalFormatting sqref="AL211:AL227">
    <cfRule type="cellIs" dxfId="883" priority="1225" operator="lessThan">
      <formula>0.7</formula>
    </cfRule>
    <cfRule type="cellIs" dxfId="882" priority="1226" operator="between">
      <formula>0.7</formula>
      <formula>0.8</formula>
    </cfRule>
  </conditionalFormatting>
  <conditionalFormatting sqref="AL211:AL227">
    <cfRule type="cellIs" dxfId="881" priority="1227" operator="lessThan">
      <formula>0.7</formula>
    </cfRule>
    <cfRule type="cellIs" dxfId="880" priority="1228" operator="between">
      <formula>0.7</formula>
      <formula>0.8</formula>
    </cfRule>
  </conditionalFormatting>
  <conditionalFormatting sqref="AK212:AK229">
    <cfRule type="cellIs" dxfId="879" priority="1221" operator="lessThan">
      <formula>0.7</formula>
    </cfRule>
    <cfRule type="cellIs" dxfId="878" priority="1222" operator="between">
      <formula>0.7</formula>
      <formula>0.8</formula>
    </cfRule>
  </conditionalFormatting>
  <conditionalFormatting sqref="AK212:AK229">
    <cfRule type="cellIs" dxfId="877" priority="1223" operator="lessThan">
      <formula>0.7</formula>
    </cfRule>
    <cfRule type="cellIs" dxfId="876" priority="1224" operator="between">
      <formula>0.7</formula>
      <formula>0.8</formula>
    </cfRule>
  </conditionalFormatting>
  <conditionalFormatting sqref="AL212:AL229">
    <cfRule type="cellIs" dxfId="875" priority="1217" operator="lessThan">
      <formula>0.7</formula>
    </cfRule>
    <cfRule type="cellIs" dxfId="874" priority="1218" operator="between">
      <formula>0.7</formula>
      <formula>0.8</formula>
    </cfRule>
  </conditionalFormatting>
  <conditionalFormatting sqref="AL212:AL229">
    <cfRule type="cellIs" dxfId="873" priority="1219" operator="lessThan">
      <formula>0.7</formula>
    </cfRule>
    <cfRule type="cellIs" dxfId="872" priority="1220" operator="between">
      <formula>0.7</formula>
      <formula>0.8</formula>
    </cfRule>
  </conditionalFormatting>
  <conditionalFormatting sqref="F212:F227">
    <cfRule type="cellIs" dxfId="871" priority="1213" operator="lessThan">
      <formula>0.7</formula>
    </cfRule>
    <cfRule type="cellIs" dxfId="870" priority="1214" operator="between">
      <formula>0.7</formula>
      <formula>0.8</formula>
    </cfRule>
  </conditionalFormatting>
  <conditionalFormatting sqref="F212:F227">
    <cfRule type="cellIs" dxfId="869" priority="1215" operator="lessThan">
      <formula>0.7</formula>
    </cfRule>
    <cfRule type="cellIs" dxfId="868" priority="1216" operator="between">
      <formula>0.7</formula>
      <formula>0.8</formula>
    </cfRule>
  </conditionalFormatting>
  <conditionalFormatting sqref="G212:G227">
    <cfRule type="cellIs" dxfId="867" priority="1209" operator="lessThan">
      <formula>0.7</formula>
    </cfRule>
    <cfRule type="cellIs" dxfId="866" priority="1210" operator="between">
      <formula>0.7</formula>
      <formula>0.8</formula>
    </cfRule>
  </conditionalFormatting>
  <conditionalFormatting sqref="G212:G227">
    <cfRule type="cellIs" dxfId="865" priority="1211" operator="lessThan">
      <formula>0.7</formula>
    </cfRule>
    <cfRule type="cellIs" dxfId="864" priority="1212" operator="between">
      <formula>0.7</formula>
      <formula>0.8</formula>
    </cfRule>
  </conditionalFormatting>
  <conditionalFormatting sqref="F212:F227">
    <cfRule type="cellIs" dxfId="863" priority="1205" operator="lessThan">
      <formula>0.7</formula>
    </cfRule>
    <cfRule type="cellIs" dxfId="862" priority="1206" operator="between">
      <formula>0.7</formula>
      <formula>0.8</formula>
    </cfRule>
  </conditionalFormatting>
  <conditionalFormatting sqref="F212:F227">
    <cfRule type="cellIs" dxfId="861" priority="1207" operator="lessThan">
      <formula>0.7</formula>
    </cfRule>
    <cfRule type="cellIs" dxfId="860" priority="1208" operator="between">
      <formula>0.7</formula>
      <formula>0.8</formula>
    </cfRule>
  </conditionalFormatting>
  <conditionalFormatting sqref="G212:G227">
    <cfRule type="cellIs" dxfId="859" priority="1201" operator="lessThan">
      <formula>0.7</formula>
    </cfRule>
    <cfRule type="cellIs" dxfId="858" priority="1202" operator="between">
      <formula>0.7</formula>
      <formula>0.8</formula>
    </cfRule>
  </conditionalFormatting>
  <conditionalFormatting sqref="G212:G227">
    <cfRule type="cellIs" dxfId="857" priority="1203" operator="lessThan">
      <formula>0.7</formula>
    </cfRule>
    <cfRule type="cellIs" dxfId="856" priority="1204" operator="between">
      <formula>0.7</formula>
      <formula>0.8</formula>
    </cfRule>
  </conditionalFormatting>
  <conditionalFormatting sqref="F212:F229">
    <cfRule type="cellIs" dxfId="855" priority="1197" operator="lessThan">
      <formula>0.7</formula>
    </cfRule>
    <cfRule type="cellIs" dxfId="854" priority="1198" operator="between">
      <formula>0.7</formula>
      <formula>0.8</formula>
    </cfRule>
  </conditionalFormatting>
  <conditionalFormatting sqref="F212:F229">
    <cfRule type="cellIs" dxfId="853" priority="1199" operator="lessThan">
      <formula>0.7</formula>
    </cfRule>
    <cfRule type="cellIs" dxfId="852" priority="1200" operator="between">
      <formula>0.7</formula>
      <formula>0.8</formula>
    </cfRule>
  </conditionalFormatting>
  <conditionalFormatting sqref="G212:G229">
    <cfRule type="cellIs" dxfId="851" priority="1193" operator="lessThan">
      <formula>0.7</formula>
    </cfRule>
    <cfRule type="cellIs" dxfId="850" priority="1194" operator="between">
      <formula>0.7</formula>
      <formula>0.8</formula>
    </cfRule>
  </conditionalFormatting>
  <conditionalFormatting sqref="G212:G229">
    <cfRule type="cellIs" dxfId="849" priority="1195" operator="lessThan">
      <formula>0.7</formula>
    </cfRule>
    <cfRule type="cellIs" dxfId="848" priority="1196" operator="between">
      <formula>0.7</formula>
      <formula>0.8</formula>
    </cfRule>
  </conditionalFormatting>
  <conditionalFormatting sqref="F186">
    <cfRule type="cellIs" dxfId="847" priority="1189" operator="lessThan">
      <formula>0.7</formula>
    </cfRule>
    <cfRule type="cellIs" dxfId="846" priority="1190" operator="between">
      <formula>0.7</formula>
      <formula>0.8</formula>
    </cfRule>
  </conditionalFormatting>
  <conditionalFormatting sqref="F186">
    <cfRule type="cellIs" dxfId="845" priority="1191" operator="lessThan">
      <formula>0.7</formula>
    </cfRule>
    <cfRule type="cellIs" dxfId="844" priority="1192" operator="between">
      <formula>0.7</formula>
      <formula>0.8</formula>
    </cfRule>
  </conditionalFormatting>
  <conditionalFormatting sqref="G186">
    <cfRule type="cellIs" dxfId="843" priority="1185" operator="lessThan">
      <formula>0.7</formula>
    </cfRule>
    <cfRule type="cellIs" dxfId="842" priority="1186" operator="between">
      <formula>0.7</formula>
      <formula>0.8</formula>
    </cfRule>
  </conditionalFormatting>
  <conditionalFormatting sqref="G186">
    <cfRule type="cellIs" dxfId="841" priority="1187" operator="lessThan">
      <formula>0.7</formula>
    </cfRule>
    <cfRule type="cellIs" dxfId="840" priority="1188" operator="between">
      <formula>0.7</formula>
      <formula>0.8</formula>
    </cfRule>
  </conditionalFormatting>
  <conditionalFormatting sqref="F186">
    <cfRule type="cellIs" dxfId="839" priority="1181" operator="lessThan">
      <formula>0.7</formula>
    </cfRule>
    <cfRule type="cellIs" dxfId="838" priority="1182" operator="between">
      <formula>0.7</formula>
      <formula>0.8</formula>
    </cfRule>
  </conditionalFormatting>
  <conditionalFormatting sqref="F186">
    <cfRule type="cellIs" dxfId="837" priority="1183" operator="lessThan">
      <formula>0.7</formula>
    </cfRule>
    <cfRule type="cellIs" dxfId="836" priority="1184" operator="between">
      <formula>0.7</formula>
      <formula>0.8</formula>
    </cfRule>
  </conditionalFormatting>
  <conditionalFormatting sqref="G186">
    <cfRule type="cellIs" dxfId="835" priority="1177" operator="lessThan">
      <formula>0.7</formula>
    </cfRule>
    <cfRule type="cellIs" dxfId="834" priority="1178" operator="between">
      <formula>0.7</formula>
      <formula>0.8</formula>
    </cfRule>
  </conditionalFormatting>
  <conditionalFormatting sqref="G186">
    <cfRule type="cellIs" dxfId="833" priority="1179" operator="lessThan">
      <formula>0.7</formula>
    </cfRule>
    <cfRule type="cellIs" dxfId="832" priority="1180" operator="between">
      <formula>0.7</formula>
      <formula>0.8</formula>
    </cfRule>
  </conditionalFormatting>
  <conditionalFormatting sqref="F187:F202">
    <cfRule type="cellIs" dxfId="831" priority="1173" operator="lessThan">
      <formula>0.7</formula>
    </cfRule>
    <cfRule type="cellIs" dxfId="830" priority="1174" operator="between">
      <formula>0.7</formula>
      <formula>0.8</formula>
    </cfRule>
  </conditionalFormatting>
  <conditionalFormatting sqref="F187:F202">
    <cfRule type="cellIs" dxfId="829" priority="1175" operator="lessThan">
      <formula>0.7</formula>
    </cfRule>
    <cfRule type="cellIs" dxfId="828" priority="1176" operator="between">
      <formula>0.7</formula>
      <formula>0.8</formula>
    </cfRule>
  </conditionalFormatting>
  <conditionalFormatting sqref="G187:G202">
    <cfRule type="cellIs" dxfId="827" priority="1169" operator="lessThan">
      <formula>0.7</formula>
    </cfRule>
    <cfRule type="cellIs" dxfId="826" priority="1170" operator="between">
      <formula>0.7</formula>
      <formula>0.8</formula>
    </cfRule>
  </conditionalFormatting>
  <conditionalFormatting sqref="G187:G202">
    <cfRule type="cellIs" dxfId="825" priority="1171" operator="lessThan">
      <formula>0.7</formula>
    </cfRule>
    <cfRule type="cellIs" dxfId="824" priority="1172" operator="between">
      <formula>0.7</formula>
      <formula>0.8</formula>
    </cfRule>
  </conditionalFormatting>
  <conditionalFormatting sqref="F187:F202">
    <cfRule type="cellIs" dxfId="823" priority="1165" operator="lessThan">
      <formula>0.7</formula>
    </cfRule>
    <cfRule type="cellIs" dxfId="822" priority="1166" operator="between">
      <formula>0.7</formula>
      <formula>0.8</formula>
    </cfRule>
  </conditionalFormatting>
  <conditionalFormatting sqref="F187:F202">
    <cfRule type="cellIs" dxfId="821" priority="1167" operator="lessThan">
      <formula>0.7</formula>
    </cfRule>
    <cfRule type="cellIs" dxfId="820" priority="1168" operator="between">
      <formula>0.7</formula>
      <formula>0.8</formula>
    </cfRule>
  </conditionalFormatting>
  <conditionalFormatting sqref="G187:G202">
    <cfRule type="cellIs" dxfId="819" priority="1161" operator="lessThan">
      <formula>0.7</formula>
    </cfRule>
    <cfRule type="cellIs" dxfId="818" priority="1162" operator="between">
      <formula>0.7</formula>
      <formula>0.8</formula>
    </cfRule>
  </conditionalFormatting>
  <conditionalFormatting sqref="G187:G202">
    <cfRule type="cellIs" dxfId="817" priority="1163" operator="lessThan">
      <formula>0.7</formula>
    </cfRule>
    <cfRule type="cellIs" dxfId="816" priority="1164" operator="between">
      <formula>0.7</formula>
      <formula>0.8</formula>
    </cfRule>
  </conditionalFormatting>
  <conditionalFormatting sqref="F187:F204">
    <cfRule type="cellIs" dxfId="815" priority="1157" operator="lessThan">
      <formula>0.7</formula>
    </cfRule>
    <cfRule type="cellIs" dxfId="814" priority="1158" operator="between">
      <formula>0.7</formula>
      <formula>0.8</formula>
    </cfRule>
  </conditionalFormatting>
  <conditionalFormatting sqref="F187:F204">
    <cfRule type="cellIs" dxfId="813" priority="1159" operator="lessThan">
      <formula>0.7</formula>
    </cfRule>
    <cfRule type="cellIs" dxfId="812" priority="1160" operator="between">
      <formula>0.7</formula>
      <formula>0.8</formula>
    </cfRule>
  </conditionalFormatting>
  <conditionalFormatting sqref="G187:G204">
    <cfRule type="cellIs" dxfId="811" priority="1153" operator="lessThan">
      <formula>0.7</formula>
    </cfRule>
    <cfRule type="cellIs" dxfId="810" priority="1154" operator="between">
      <formula>0.7</formula>
      <formula>0.8</formula>
    </cfRule>
  </conditionalFormatting>
  <conditionalFormatting sqref="G187:G204">
    <cfRule type="cellIs" dxfId="809" priority="1155" operator="lessThan">
      <formula>0.7</formula>
    </cfRule>
    <cfRule type="cellIs" dxfId="808" priority="1156" operator="between">
      <formula>0.7</formula>
      <formula>0.8</formula>
    </cfRule>
  </conditionalFormatting>
  <conditionalFormatting sqref="AK186">
    <cfRule type="cellIs" dxfId="807" priority="1149" operator="lessThan">
      <formula>0.7</formula>
    </cfRule>
    <cfRule type="cellIs" dxfId="806" priority="1150" operator="between">
      <formula>0.7</formula>
      <formula>0.8</formula>
    </cfRule>
  </conditionalFormatting>
  <conditionalFormatting sqref="AK186">
    <cfRule type="cellIs" dxfId="805" priority="1151" operator="lessThan">
      <formula>0.7</formula>
    </cfRule>
    <cfRule type="cellIs" dxfId="804" priority="1152" operator="between">
      <formula>0.7</formula>
      <formula>0.8</formula>
    </cfRule>
  </conditionalFormatting>
  <conditionalFormatting sqref="AL186">
    <cfRule type="cellIs" dxfId="803" priority="1145" operator="lessThan">
      <formula>0.7</formula>
    </cfRule>
    <cfRule type="cellIs" dxfId="802" priority="1146" operator="between">
      <formula>0.7</formula>
      <formula>0.8</formula>
    </cfRule>
  </conditionalFormatting>
  <conditionalFormatting sqref="AL186">
    <cfRule type="cellIs" dxfId="801" priority="1147" operator="lessThan">
      <formula>0.7</formula>
    </cfRule>
    <cfRule type="cellIs" dxfId="800" priority="1148" operator="between">
      <formula>0.7</formula>
      <formula>0.8</formula>
    </cfRule>
  </conditionalFormatting>
  <conditionalFormatting sqref="AK186">
    <cfRule type="cellIs" dxfId="799" priority="1141" operator="lessThan">
      <formula>0.7</formula>
    </cfRule>
    <cfRule type="cellIs" dxfId="798" priority="1142" operator="between">
      <formula>0.7</formula>
      <formula>0.8</formula>
    </cfRule>
  </conditionalFormatting>
  <conditionalFormatting sqref="AK186">
    <cfRule type="cellIs" dxfId="797" priority="1143" operator="lessThan">
      <formula>0.7</formula>
    </cfRule>
    <cfRule type="cellIs" dxfId="796" priority="1144" operator="between">
      <formula>0.7</formula>
      <formula>0.8</formula>
    </cfRule>
  </conditionalFormatting>
  <conditionalFormatting sqref="AL186">
    <cfRule type="cellIs" dxfId="795" priority="1137" operator="lessThan">
      <formula>0.7</formula>
    </cfRule>
    <cfRule type="cellIs" dxfId="794" priority="1138" operator="between">
      <formula>0.7</formula>
      <formula>0.8</formula>
    </cfRule>
  </conditionalFormatting>
  <conditionalFormatting sqref="AL186">
    <cfRule type="cellIs" dxfId="793" priority="1139" operator="lessThan">
      <formula>0.7</formula>
    </cfRule>
    <cfRule type="cellIs" dxfId="792" priority="1140" operator="between">
      <formula>0.7</formula>
      <formula>0.8</formula>
    </cfRule>
  </conditionalFormatting>
  <conditionalFormatting sqref="AK187:AK202">
    <cfRule type="cellIs" dxfId="791" priority="1133" operator="lessThan">
      <formula>0.7</formula>
    </cfRule>
    <cfRule type="cellIs" dxfId="790" priority="1134" operator="between">
      <formula>0.7</formula>
      <formula>0.8</formula>
    </cfRule>
  </conditionalFormatting>
  <conditionalFormatting sqref="AK187:AK202">
    <cfRule type="cellIs" dxfId="789" priority="1135" operator="lessThan">
      <formula>0.7</formula>
    </cfRule>
    <cfRule type="cellIs" dxfId="788" priority="1136" operator="between">
      <formula>0.7</formula>
      <formula>0.8</formula>
    </cfRule>
  </conditionalFormatting>
  <conditionalFormatting sqref="AL187:AL202">
    <cfRule type="cellIs" dxfId="787" priority="1129" operator="lessThan">
      <formula>0.7</formula>
    </cfRule>
    <cfRule type="cellIs" dxfId="786" priority="1130" operator="between">
      <formula>0.7</formula>
      <formula>0.8</formula>
    </cfRule>
  </conditionalFormatting>
  <conditionalFormatting sqref="AL187:AL202">
    <cfRule type="cellIs" dxfId="785" priority="1131" operator="lessThan">
      <formula>0.7</formula>
    </cfRule>
    <cfRule type="cellIs" dxfId="784" priority="1132" operator="between">
      <formula>0.7</formula>
      <formula>0.8</formula>
    </cfRule>
  </conditionalFormatting>
  <conditionalFormatting sqref="AK187:AK202">
    <cfRule type="cellIs" dxfId="783" priority="1125" operator="lessThan">
      <formula>0.7</formula>
    </cfRule>
    <cfRule type="cellIs" dxfId="782" priority="1126" operator="between">
      <formula>0.7</formula>
      <formula>0.8</formula>
    </cfRule>
  </conditionalFormatting>
  <conditionalFormatting sqref="AK187:AK202">
    <cfRule type="cellIs" dxfId="781" priority="1127" operator="lessThan">
      <formula>0.7</formula>
    </cfRule>
    <cfRule type="cellIs" dxfId="780" priority="1128" operator="between">
      <formula>0.7</formula>
      <formula>0.8</formula>
    </cfRule>
  </conditionalFormatting>
  <conditionalFormatting sqref="AL187:AL202">
    <cfRule type="cellIs" dxfId="779" priority="1121" operator="lessThan">
      <formula>0.7</formula>
    </cfRule>
    <cfRule type="cellIs" dxfId="778" priority="1122" operator="between">
      <formula>0.7</formula>
      <formula>0.8</formula>
    </cfRule>
  </conditionalFormatting>
  <conditionalFormatting sqref="AL187:AL202">
    <cfRule type="cellIs" dxfId="777" priority="1123" operator="lessThan">
      <formula>0.7</formula>
    </cfRule>
    <cfRule type="cellIs" dxfId="776" priority="1124" operator="between">
      <formula>0.7</formula>
      <formula>0.8</formula>
    </cfRule>
  </conditionalFormatting>
  <conditionalFormatting sqref="AK187:AK204">
    <cfRule type="cellIs" dxfId="775" priority="1117" operator="lessThan">
      <formula>0.7</formula>
    </cfRule>
    <cfRule type="cellIs" dxfId="774" priority="1118" operator="between">
      <formula>0.7</formula>
      <formula>0.8</formula>
    </cfRule>
  </conditionalFormatting>
  <conditionalFormatting sqref="AK187:AK204">
    <cfRule type="cellIs" dxfId="773" priority="1119" operator="lessThan">
      <formula>0.7</formula>
    </cfRule>
    <cfRule type="cellIs" dxfId="772" priority="1120" operator="between">
      <formula>0.7</formula>
      <formula>0.8</formula>
    </cfRule>
  </conditionalFormatting>
  <conditionalFormatting sqref="AL187:AL204">
    <cfRule type="cellIs" dxfId="771" priority="1113" operator="lessThan">
      <formula>0.7</formula>
    </cfRule>
    <cfRule type="cellIs" dxfId="770" priority="1114" operator="between">
      <formula>0.7</formula>
      <formula>0.8</formula>
    </cfRule>
  </conditionalFormatting>
  <conditionalFormatting sqref="AL187:AL204">
    <cfRule type="cellIs" dxfId="769" priority="1115" operator="lessThan">
      <formula>0.7</formula>
    </cfRule>
    <cfRule type="cellIs" dxfId="768" priority="1116" operator="between">
      <formula>0.7</formula>
      <formula>0.8</formula>
    </cfRule>
  </conditionalFormatting>
  <conditionalFormatting sqref="F163">
    <cfRule type="cellIs" dxfId="767" priority="1109" operator="lessThan">
      <formula>0.7</formula>
    </cfRule>
    <cfRule type="cellIs" dxfId="766" priority="1110" operator="between">
      <formula>0.7</formula>
      <formula>0.8</formula>
    </cfRule>
  </conditionalFormatting>
  <conditionalFormatting sqref="F163">
    <cfRule type="cellIs" dxfId="765" priority="1111" operator="lessThan">
      <formula>0.7</formula>
    </cfRule>
    <cfRule type="cellIs" dxfId="764" priority="1112" operator="between">
      <formula>0.7</formula>
      <formula>0.8</formula>
    </cfRule>
  </conditionalFormatting>
  <conditionalFormatting sqref="G163">
    <cfRule type="cellIs" dxfId="763" priority="1105" operator="lessThan">
      <formula>0.7</formula>
    </cfRule>
    <cfRule type="cellIs" dxfId="762" priority="1106" operator="between">
      <formula>0.7</formula>
      <formula>0.8</formula>
    </cfRule>
  </conditionalFormatting>
  <conditionalFormatting sqref="G163">
    <cfRule type="cellIs" dxfId="761" priority="1107" operator="lessThan">
      <formula>0.7</formula>
    </cfRule>
    <cfRule type="cellIs" dxfId="760" priority="1108" operator="between">
      <formula>0.7</formula>
      <formula>0.8</formula>
    </cfRule>
  </conditionalFormatting>
  <conditionalFormatting sqref="F163">
    <cfRule type="cellIs" dxfId="759" priority="1101" operator="lessThan">
      <formula>0.7</formula>
    </cfRule>
    <cfRule type="cellIs" dxfId="758" priority="1102" operator="between">
      <formula>0.7</formula>
      <formula>0.8</formula>
    </cfRule>
  </conditionalFormatting>
  <conditionalFormatting sqref="F163">
    <cfRule type="cellIs" dxfId="757" priority="1103" operator="lessThan">
      <formula>0.7</formula>
    </cfRule>
    <cfRule type="cellIs" dxfId="756" priority="1104" operator="between">
      <formula>0.7</formula>
      <formula>0.8</formula>
    </cfRule>
  </conditionalFormatting>
  <conditionalFormatting sqref="G163">
    <cfRule type="cellIs" dxfId="755" priority="1097" operator="lessThan">
      <formula>0.7</formula>
    </cfRule>
    <cfRule type="cellIs" dxfId="754" priority="1098" operator="between">
      <formula>0.7</formula>
      <formula>0.8</formula>
    </cfRule>
  </conditionalFormatting>
  <conditionalFormatting sqref="G163">
    <cfRule type="cellIs" dxfId="753" priority="1099" operator="lessThan">
      <formula>0.7</formula>
    </cfRule>
    <cfRule type="cellIs" dxfId="752" priority="1100" operator="between">
      <formula>0.7</formula>
      <formula>0.8</formula>
    </cfRule>
  </conditionalFormatting>
  <conditionalFormatting sqref="F164:F181">
    <cfRule type="cellIs" dxfId="751" priority="1093" operator="lessThan">
      <formula>0.7</formula>
    </cfRule>
    <cfRule type="cellIs" dxfId="750" priority="1094" operator="between">
      <formula>0.7</formula>
      <formula>0.8</formula>
    </cfRule>
  </conditionalFormatting>
  <conditionalFormatting sqref="F164:F181">
    <cfRule type="cellIs" dxfId="749" priority="1095" operator="lessThan">
      <formula>0.7</formula>
    </cfRule>
    <cfRule type="cellIs" dxfId="748" priority="1096" operator="between">
      <formula>0.7</formula>
      <formula>0.8</formula>
    </cfRule>
  </conditionalFormatting>
  <conditionalFormatting sqref="G164:G181">
    <cfRule type="cellIs" dxfId="747" priority="1089" operator="lessThan">
      <formula>0.7</formula>
    </cfRule>
    <cfRule type="cellIs" dxfId="746" priority="1090" operator="between">
      <formula>0.7</formula>
      <formula>0.8</formula>
    </cfRule>
  </conditionalFormatting>
  <conditionalFormatting sqref="G164:G181">
    <cfRule type="cellIs" dxfId="745" priority="1091" operator="lessThan">
      <formula>0.7</formula>
    </cfRule>
    <cfRule type="cellIs" dxfId="744" priority="1092" operator="between">
      <formula>0.7</formula>
      <formula>0.8</formula>
    </cfRule>
  </conditionalFormatting>
  <conditionalFormatting sqref="F164:F181">
    <cfRule type="cellIs" dxfId="743" priority="1085" operator="lessThan">
      <formula>0.7</formula>
    </cfRule>
    <cfRule type="cellIs" dxfId="742" priority="1086" operator="between">
      <formula>0.7</formula>
      <formula>0.8</formula>
    </cfRule>
  </conditionalFormatting>
  <conditionalFormatting sqref="F164:F181">
    <cfRule type="cellIs" dxfId="741" priority="1087" operator="lessThan">
      <formula>0.7</formula>
    </cfRule>
    <cfRule type="cellIs" dxfId="740" priority="1088" operator="between">
      <formula>0.7</formula>
      <formula>0.8</formula>
    </cfRule>
  </conditionalFormatting>
  <conditionalFormatting sqref="G164:G181">
    <cfRule type="cellIs" dxfId="739" priority="1081" operator="lessThan">
      <formula>0.7</formula>
    </cfRule>
    <cfRule type="cellIs" dxfId="738" priority="1082" operator="between">
      <formula>0.7</formula>
      <formula>0.8</formula>
    </cfRule>
  </conditionalFormatting>
  <conditionalFormatting sqref="G164:G181">
    <cfRule type="cellIs" dxfId="737" priority="1083" operator="lessThan">
      <formula>0.7</formula>
    </cfRule>
    <cfRule type="cellIs" dxfId="736" priority="1084" operator="between">
      <formula>0.7</formula>
      <formula>0.8</formula>
    </cfRule>
  </conditionalFormatting>
  <conditionalFormatting sqref="F164:F181">
    <cfRule type="cellIs" dxfId="735" priority="1077" operator="lessThan">
      <formula>0.7</formula>
    </cfRule>
    <cfRule type="cellIs" dxfId="734" priority="1078" operator="between">
      <formula>0.7</formula>
      <formula>0.8</formula>
    </cfRule>
  </conditionalFormatting>
  <conditionalFormatting sqref="F164:F181">
    <cfRule type="cellIs" dxfId="733" priority="1079" operator="lessThan">
      <formula>0.7</formula>
    </cfRule>
    <cfRule type="cellIs" dxfId="732" priority="1080" operator="between">
      <formula>0.7</formula>
      <formula>0.8</formula>
    </cfRule>
  </conditionalFormatting>
  <conditionalFormatting sqref="G164:G181">
    <cfRule type="cellIs" dxfId="731" priority="1073" operator="lessThan">
      <formula>0.7</formula>
    </cfRule>
    <cfRule type="cellIs" dxfId="730" priority="1074" operator="between">
      <formula>0.7</formula>
      <formula>0.8</formula>
    </cfRule>
  </conditionalFormatting>
  <conditionalFormatting sqref="G164:G181">
    <cfRule type="cellIs" dxfId="729" priority="1075" operator="lessThan">
      <formula>0.7</formula>
    </cfRule>
    <cfRule type="cellIs" dxfId="728" priority="1076" operator="between">
      <formula>0.7</formula>
      <formula>0.8</formula>
    </cfRule>
  </conditionalFormatting>
  <conditionalFormatting sqref="AK163:AK179">
    <cfRule type="cellIs" dxfId="727" priority="1029" operator="lessThan">
      <formula>0.7</formula>
    </cfRule>
    <cfRule type="cellIs" dxfId="726" priority="1030" operator="between">
      <formula>0.7</formula>
      <formula>0.8</formula>
    </cfRule>
  </conditionalFormatting>
  <conditionalFormatting sqref="AK163:AK179">
    <cfRule type="cellIs" dxfId="725" priority="1031" operator="lessThan">
      <formula>0.7</formula>
    </cfRule>
    <cfRule type="cellIs" dxfId="724" priority="1032" operator="between">
      <formula>0.7</formula>
      <formula>0.8</formula>
    </cfRule>
  </conditionalFormatting>
  <conditionalFormatting sqref="AL163:AL179">
    <cfRule type="cellIs" dxfId="723" priority="1025" operator="lessThan">
      <formula>0.7</formula>
    </cfRule>
    <cfRule type="cellIs" dxfId="722" priority="1026" operator="between">
      <formula>0.7</formula>
      <formula>0.8</formula>
    </cfRule>
  </conditionalFormatting>
  <conditionalFormatting sqref="AL163:AL179">
    <cfRule type="cellIs" dxfId="721" priority="1027" operator="lessThan">
      <formula>0.7</formula>
    </cfRule>
    <cfRule type="cellIs" dxfId="720" priority="1028" operator="between">
      <formula>0.7</formula>
      <formula>0.8</formula>
    </cfRule>
  </conditionalFormatting>
  <conditionalFormatting sqref="AK163:AK179">
    <cfRule type="cellIs" dxfId="719" priority="1021" operator="lessThan">
      <formula>0.7</formula>
    </cfRule>
    <cfRule type="cellIs" dxfId="718" priority="1022" operator="between">
      <formula>0.7</formula>
      <formula>0.8</formula>
    </cfRule>
  </conditionalFormatting>
  <conditionalFormatting sqref="AK163:AK179">
    <cfRule type="cellIs" dxfId="717" priority="1023" operator="lessThan">
      <formula>0.7</formula>
    </cfRule>
    <cfRule type="cellIs" dxfId="716" priority="1024" operator="between">
      <formula>0.7</formula>
      <formula>0.8</formula>
    </cfRule>
  </conditionalFormatting>
  <conditionalFormatting sqref="AL163:AL179">
    <cfRule type="cellIs" dxfId="715" priority="1017" operator="lessThan">
      <formula>0.7</formula>
    </cfRule>
    <cfRule type="cellIs" dxfId="714" priority="1018" operator="between">
      <formula>0.7</formula>
      <formula>0.8</formula>
    </cfRule>
  </conditionalFormatting>
  <conditionalFormatting sqref="AL163:AL179">
    <cfRule type="cellIs" dxfId="713" priority="1019" operator="lessThan">
      <formula>0.7</formula>
    </cfRule>
    <cfRule type="cellIs" dxfId="712" priority="1020" operator="between">
      <formula>0.7</formula>
      <formula>0.8</formula>
    </cfRule>
  </conditionalFormatting>
  <conditionalFormatting sqref="AK164:AK181">
    <cfRule type="cellIs" dxfId="711" priority="1013" operator="lessThan">
      <formula>0.7</formula>
    </cfRule>
    <cfRule type="cellIs" dxfId="710" priority="1014" operator="between">
      <formula>0.7</formula>
      <formula>0.8</formula>
    </cfRule>
  </conditionalFormatting>
  <conditionalFormatting sqref="AK164:AK181">
    <cfRule type="cellIs" dxfId="709" priority="1015" operator="lessThan">
      <formula>0.7</formula>
    </cfRule>
    <cfRule type="cellIs" dxfId="708" priority="1016" operator="between">
      <formula>0.7</formula>
      <formula>0.8</formula>
    </cfRule>
  </conditionalFormatting>
  <conditionalFormatting sqref="AL164:AL181">
    <cfRule type="cellIs" dxfId="707" priority="1009" operator="lessThan">
      <formula>0.7</formula>
    </cfRule>
    <cfRule type="cellIs" dxfId="706" priority="1010" operator="between">
      <formula>0.7</formula>
      <formula>0.8</formula>
    </cfRule>
  </conditionalFormatting>
  <conditionalFormatting sqref="AL164:AL181">
    <cfRule type="cellIs" dxfId="705" priority="1011" operator="lessThan">
      <formula>0.7</formula>
    </cfRule>
    <cfRule type="cellIs" dxfId="704" priority="1012" operator="between">
      <formula>0.7</formula>
      <formula>0.8</formula>
    </cfRule>
  </conditionalFormatting>
  <conditionalFormatting sqref="F135">
    <cfRule type="cellIs" dxfId="703" priority="1005" operator="lessThan">
      <formula>0.7</formula>
    </cfRule>
    <cfRule type="cellIs" dxfId="702" priority="1006" operator="between">
      <formula>0.7</formula>
      <formula>0.8</formula>
    </cfRule>
  </conditionalFormatting>
  <conditionalFormatting sqref="F135">
    <cfRule type="cellIs" dxfId="701" priority="1007" operator="lessThan">
      <formula>0.7</formula>
    </cfRule>
    <cfRule type="cellIs" dxfId="700" priority="1008" operator="between">
      <formula>0.7</formula>
      <formula>0.8</formula>
    </cfRule>
  </conditionalFormatting>
  <conditionalFormatting sqref="G135">
    <cfRule type="cellIs" dxfId="699" priority="1001" operator="lessThan">
      <formula>0.7</formula>
    </cfRule>
    <cfRule type="cellIs" dxfId="698" priority="1002" operator="between">
      <formula>0.7</formula>
      <formula>0.8</formula>
    </cfRule>
  </conditionalFormatting>
  <conditionalFormatting sqref="G135">
    <cfRule type="cellIs" dxfId="697" priority="1003" operator="lessThan">
      <formula>0.7</formula>
    </cfRule>
    <cfRule type="cellIs" dxfId="696" priority="1004" operator="between">
      <formula>0.7</formula>
      <formula>0.8</formula>
    </cfRule>
  </conditionalFormatting>
  <conditionalFormatting sqref="F135">
    <cfRule type="cellIs" dxfId="695" priority="997" operator="lessThan">
      <formula>0.7</formula>
    </cfRule>
    <cfRule type="cellIs" dxfId="694" priority="998" operator="between">
      <formula>0.7</formula>
      <formula>0.8</formula>
    </cfRule>
  </conditionalFormatting>
  <conditionalFormatting sqref="F135">
    <cfRule type="cellIs" dxfId="693" priority="999" operator="lessThan">
      <formula>0.7</formula>
    </cfRule>
    <cfRule type="cellIs" dxfId="692" priority="1000" operator="between">
      <formula>0.7</formula>
      <formula>0.8</formula>
    </cfRule>
  </conditionalFormatting>
  <conditionalFormatting sqref="G135">
    <cfRule type="cellIs" dxfId="691" priority="993" operator="lessThan">
      <formula>0.7</formula>
    </cfRule>
    <cfRule type="cellIs" dxfId="690" priority="994" operator="between">
      <formula>0.7</formula>
      <formula>0.8</formula>
    </cfRule>
  </conditionalFormatting>
  <conditionalFormatting sqref="G135">
    <cfRule type="cellIs" dxfId="689" priority="995" operator="lessThan">
      <formula>0.7</formula>
    </cfRule>
    <cfRule type="cellIs" dxfId="688" priority="996" operator="between">
      <formula>0.7</formula>
      <formula>0.8</formula>
    </cfRule>
  </conditionalFormatting>
  <conditionalFormatting sqref="F137:F153">
    <cfRule type="cellIs" dxfId="687" priority="989" operator="lessThan">
      <formula>0.7</formula>
    </cfRule>
    <cfRule type="cellIs" dxfId="686" priority="990" operator="between">
      <formula>0.7</formula>
      <formula>0.8</formula>
    </cfRule>
  </conditionalFormatting>
  <conditionalFormatting sqref="F137:F153">
    <cfRule type="cellIs" dxfId="685" priority="991" operator="lessThan">
      <formula>0.7</formula>
    </cfRule>
    <cfRule type="cellIs" dxfId="684" priority="992" operator="between">
      <formula>0.7</formula>
      <formula>0.8</formula>
    </cfRule>
  </conditionalFormatting>
  <conditionalFormatting sqref="G137:G153">
    <cfRule type="cellIs" dxfId="683" priority="985" operator="lessThan">
      <formula>0.7</formula>
    </cfRule>
    <cfRule type="cellIs" dxfId="682" priority="986" operator="between">
      <formula>0.7</formula>
      <formula>0.8</formula>
    </cfRule>
  </conditionalFormatting>
  <conditionalFormatting sqref="G137:G153">
    <cfRule type="cellIs" dxfId="681" priority="987" operator="lessThan">
      <formula>0.7</formula>
    </cfRule>
    <cfRule type="cellIs" dxfId="680" priority="988" operator="between">
      <formula>0.7</formula>
      <formula>0.8</formula>
    </cfRule>
  </conditionalFormatting>
  <conditionalFormatting sqref="F137:F153">
    <cfRule type="cellIs" dxfId="679" priority="981" operator="lessThan">
      <formula>0.7</formula>
    </cfRule>
    <cfRule type="cellIs" dxfId="678" priority="982" operator="between">
      <formula>0.7</formula>
      <formula>0.8</formula>
    </cfRule>
  </conditionalFormatting>
  <conditionalFormatting sqref="F137:F153">
    <cfRule type="cellIs" dxfId="677" priority="983" operator="lessThan">
      <formula>0.7</formula>
    </cfRule>
    <cfRule type="cellIs" dxfId="676" priority="984" operator="between">
      <formula>0.7</formula>
      <formula>0.8</formula>
    </cfRule>
  </conditionalFormatting>
  <conditionalFormatting sqref="G137:G153">
    <cfRule type="cellIs" dxfId="675" priority="977" operator="lessThan">
      <formula>0.7</formula>
    </cfRule>
    <cfRule type="cellIs" dxfId="674" priority="978" operator="between">
      <formula>0.7</formula>
      <formula>0.8</formula>
    </cfRule>
  </conditionalFormatting>
  <conditionalFormatting sqref="G137:G153">
    <cfRule type="cellIs" dxfId="673" priority="979" operator="lessThan">
      <formula>0.7</formula>
    </cfRule>
    <cfRule type="cellIs" dxfId="672" priority="980" operator="between">
      <formula>0.7</formula>
      <formula>0.8</formula>
    </cfRule>
  </conditionalFormatting>
  <conditionalFormatting sqref="F137:F153">
    <cfRule type="cellIs" dxfId="671" priority="973" operator="lessThan">
      <formula>0.7</formula>
    </cfRule>
    <cfRule type="cellIs" dxfId="670" priority="974" operator="between">
      <formula>0.7</formula>
      <formula>0.8</formula>
    </cfRule>
  </conditionalFormatting>
  <conditionalFormatting sqref="F137:F153">
    <cfRule type="cellIs" dxfId="669" priority="975" operator="lessThan">
      <formula>0.7</formula>
    </cfRule>
    <cfRule type="cellIs" dxfId="668" priority="976" operator="between">
      <formula>0.7</formula>
      <formula>0.8</formula>
    </cfRule>
  </conditionalFormatting>
  <conditionalFormatting sqref="G137:G153">
    <cfRule type="cellIs" dxfId="667" priority="969" operator="lessThan">
      <formula>0.7</formula>
    </cfRule>
    <cfRule type="cellIs" dxfId="666" priority="970" operator="between">
      <formula>0.7</formula>
      <formula>0.8</formula>
    </cfRule>
  </conditionalFormatting>
  <conditionalFormatting sqref="G137:G153">
    <cfRule type="cellIs" dxfId="665" priority="971" operator="lessThan">
      <formula>0.7</formula>
    </cfRule>
    <cfRule type="cellIs" dxfId="664" priority="972" operator="between">
      <formula>0.7</formula>
      <formula>0.8</formula>
    </cfRule>
  </conditionalFormatting>
  <conditionalFormatting sqref="AK135:AK151">
    <cfRule type="cellIs" dxfId="663" priority="941" operator="lessThan">
      <formula>0.7</formula>
    </cfRule>
    <cfRule type="cellIs" dxfId="662" priority="942" operator="between">
      <formula>0.7</formula>
      <formula>0.8</formula>
    </cfRule>
  </conditionalFormatting>
  <conditionalFormatting sqref="AK135:AK151">
    <cfRule type="cellIs" dxfId="661" priority="943" operator="lessThan">
      <formula>0.7</formula>
    </cfRule>
    <cfRule type="cellIs" dxfId="660" priority="944" operator="between">
      <formula>0.7</formula>
      <formula>0.8</formula>
    </cfRule>
  </conditionalFormatting>
  <conditionalFormatting sqref="AL135:AL151">
    <cfRule type="cellIs" dxfId="659" priority="937" operator="lessThan">
      <formula>0.7</formula>
    </cfRule>
    <cfRule type="cellIs" dxfId="658" priority="938" operator="between">
      <formula>0.7</formula>
      <formula>0.8</formula>
    </cfRule>
  </conditionalFormatting>
  <conditionalFormatting sqref="AL135:AL151">
    <cfRule type="cellIs" dxfId="657" priority="939" operator="lessThan">
      <formula>0.7</formula>
    </cfRule>
    <cfRule type="cellIs" dxfId="656" priority="940" operator="between">
      <formula>0.7</formula>
      <formula>0.8</formula>
    </cfRule>
  </conditionalFormatting>
  <conditionalFormatting sqref="AK135:AK151">
    <cfRule type="cellIs" dxfId="655" priority="933" operator="lessThan">
      <formula>0.7</formula>
    </cfRule>
    <cfRule type="cellIs" dxfId="654" priority="934" operator="between">
      <formula>0.7</formula>
      <formula>0.8</formula>
    </cfRule>
  </conditionalFormatting>
  <conditionalFormatting sqref="AK135:AK151">
    <cfRule type="cellIs" dxfId="653" priority="935" operator="lessThan">
      <formula>0.7</formula>
    </cfRule>
    <cfRule type="cellIs" dxfId="652" priority="936" operator="between">
      <formula>0.7</formula>
      <formula>0.8</formula>
    </cfRule>
  </conditionalFormatting>
  <conditionalFormatting sqref="AL135:AL151">
    <cfRule type="cellIs" dxfId="651" priority="929" operator="lessThan">
      <formula>0.7</formula>
    </cfRule>
    <cfRule type="cellIs" dxfId="650" priority="930" operator="between">
      <formula>0.7</formula>
      <formula>0.8</formula>
    </cfRule>
  </conditionalFormatting>
  <conditionalFormatting sqref="AL135:AL151">
    <cfRule type="cellIs" dxfId="649" priority="931" operator="lessThan">
      <formula>0.7</formula>
    </cfRule>
    <cfRule type="cellIs" dxfId="648" priority="932" operator="between">
      <formula>0.7</formula>
      <formula>0.8</formula>
    </cfRule>
  </conditionalFormatting>
  <conditionalFormatting sqref="AK136:AK153">
    <cfRule type="cellIs" dxfId="647" priority="925" operator="lessThan">
      <formula>0.7</formula>
    </cfRule>
    <cfRule type="cellIs" dxfId="646" priority="926" operator="between">
      <formula>0.7</formula>
      <formula>0.8</formula>
    </cfRule>
  </conditionalFormatting>
  <conditionalFormatting sqref="AK136:AK153">
    <cfRule type="cellIs" dxfId="645" priority="927" operator="lessThan">
      <formula>0.7</formula>
    </cfRule>
    <cfRule type="cellIs" dxfId="644" priority="928" operator="between">
      <formula>0.7</formula>
      <formula>0.8</formula>
    </cfRule>
  </conditionalFormatting>
  <conditionalFormatting sqref="AL136:AL153">
    <cfRule type="cellIs" dxfId="643" priority="921" operator="lessThan">
      <formula>0.7</formula>
    </cfRule>
    <cfRule type="cellIs" dxfId="642" priority="922" operator="between">
      <formula>0.7</formula>
      <formula>0.8</formula>
    </cfRule>
  </conditionalFormatting>
  <conditionalFormatting sqref="AL136:AL153">
    <cfRule type="cellIs" dxfId="641" priority="923" operator="lessThan">
      <formula>0.7</formula>
    </cfRule>
    <cfRule type="cellIs" dxfId="640" priority="924" operator="between">
      <formula>0.7</formula>
      <formula>0.8</formula>
    </cfRule>
  </conditionalFormatting>
  <conditionalFormatting sqref="F136">
    <cfRule type="cellIs" dxfId="639" priority="917" operator="lessThan">
      <formula>0.7</formula>
    </cfRule>
    <cfRule type="cellIs" dxfId="638" priority="918" operator="between">
      <formula>0.7</formula>
      <formula>0.8</formula>
    </cfRule>
  </conditionalFormatting>
  <conditionalFormatting sqref="F136">
    <cfRule type="cellIs" dxfId="637" priority="919" operator="lessThan">
      <formula>0.7</formula>
    </cfRule>
    <cfRule type="cellIs" dxfId="636" priority="920" operator="between">
      <formula>0.7</formula>
      <formula>0.8</formula>
    </cfRule>
  </conditionalFormatting>
  <conditionalFormatting sqref="F136">
    <cfRule type="cellIs" dxfId="635" priority="913" operator="lessThan">
      <formula>0.7</formula>
    </cfRule>
    <cfRule type="cellIs" dxfId="634" priority="914" operator="between">
      <formula>0.7</formula>
      <formula>0.8</formula>
    </cfRule>
  </conditionalFormatting>
  <conditionalFormatting sqref="F136">
    <cfRule type="cellIs" dxfId="633" priority="915" operator="lessThan">
      <formula>0.7</formula>
    </cfRule>
    <cfRule type="cellIs" dxfId="632" priority="916" operator="between">
      <formula>0.7</formula>
      <formula>0.8</formula>
    </cfRule>
  </conditionalFormatting>
  <conditionalFormatting sqref="F136">
    <cfRule type="cellIs" dxfId="631" priority="909" operator="lessThan">
      <formula>0.7</formula>
    </cfRule>
    <cfRule type="cellIs" dxfId="630" priority="910" operator="between">
      <formula>0.7</formula>
      <formula>0.8</formula>
    </cfRule>
  </conditionalFormatting>
  <conditionalFormatting sqref="F136">
    <cfRule type="cellIs" dxfId="629" priority="911" operator="lessThan">
      <formula>0.7</formula>
    </cfRule>
    <cfRule type="cellIs" dxfId="628" priority="912" operator="between">
      <formula>0.7</formula>
      <formula>0.8</formula>
    </cfRule>
  </conditionalFormatting>
  <conditionalFormatting sqref="G136">
    <cfRule type="cellIs" dxfId="627" priority="905" operator="lessThan">
      <formula>0.7</formula>
    </cfRule>
    <cfRule type="cellIs" dxfId="626" priority="906" operator="between">
      <formula>0.7</formula>
      <formula>0.8</formula>
    </cfRule>
  </conditionalFormatting>
  <conditionalFormatting sqref="G136">
    <cfRule type="cellIs" dxfId="625" priority="907" operator="lessThan">
      <formula>0.7</formula>
    </cfRule>
    <cfRule type="cellIs" dxfId="624" priority="908" operator="between">
      <formula>0.7</formula>
      <formula>0.8</formula>
    </cfRule>
  </conditionalFormatting>
  <conditionalFormatting sqref="G136">
    <cfRule type="cellIs" dxfId="623" priority="901" operator="lessThan">
      <formula>0.7</formula>
    </cfRule>
    <cfRule type="cellIs" dxfId="622" priority="902" operator="between">
      <formula>0.7</formula>
      <formula>0.8</formula>
    </cfRule>
  </conditionalFormatting>
  <conditionalFormatting sqref="G136">
    <cfRule type="cellIs" dxfId="621" priority="903" operator="lessThan">
      <formula>0.7</formula>
    </cfRule>
    <cfRule type="cellIs" dxfId="620" priority="904" operator="between">
      <formula>0.7</formula>
      <formula>0.8</formula>
    </cfRule>
  </conditionalFormatting>
  <conditionalFormatting sqref="G136">
    <cfRule type="cellIs" dxfId="619" priority="897" operator="lessThan">
      <formula>0.7</formula>
    </cfRule>
    <cfRule type="cellIs" dxfId="618" priority="898" operator="between">
      <formula>0.7</formula>
      <formula>0.8</formula>
    </cfRule>
  </conditionalFormatting>
  <conditionalFormatting sqref="G136">
    <cfRule type="cellIs" dxfId="617" priority="899" operator="lessThan">
      <formula>0.7</formula>
    </cfRule>
    <cfRule type="cellIs" dxfId="616" priority="900" operator="between">
      <formula>0.7</formula>
      <formula>0.8</formula>
    </cfRule>
  </conditionalFormatting>
  <conditionalFormatting sqref="F112">
    <cfRule type="cellIs" dxfId="615" priority="893" operator="lessThan">
      <formula>0.7</formula>
    </cfRule>
    <cfRule type="cellIs" dxfId="614" priority="894" operator="between">
      <formula>0.7</formula>
      <formula>0.8</formula>
    </cfRule>
  </conditionalFormatting>
  <conditionalFormatting sqref="F112">
    <cfRule type="cellIs" dxfId="613" priority="895" operator="lessThan">
      <formula>0.7</formula>
    </cfRule>
    <cfRule type="cellIs" dxfId="612" priority="896" operator="between">
      <formula>0.7</formula>
      <formula>0.8</formula>
    </cfRule>
  </conditionalFormatting>
  <conditionalFormatting sqref="G112">
    <cfRule type="cellIs" dxfId="611" priority="889" operator="lessThan">
      <formula>0.7</formula>
    </cfRule>
    <cfRule type="cellIs" dxfId="610" priority="890" operator="between">
      <formula>0.7</formula>
      <formula>0.8</formula>
    </cfRule>
  </conditionalFormatting>
  <conditionalFormatting sqref="G112">
    <cfRule type="cellIs" dxfId="609" priority="891" operator="lessThan">
      <formula>0.7</formula>
    </cfRule>
    <cfRule type="cellIs" dxfId="608" priority="892" operator="between">
      <formula>0.7</formula>
      <formula>0.8</formula>
    </cfRule>
  </conditionalFormatting>
  <conditionalFormatting sqref="F112">
    <cfRule type="cellIs" dxfId="607" priority="885" operator="lessThan">
      <formula>0.7</formula>
    </cfRule>
    <cfRule type="cellIs" dxfId="606" priority="886" operator="between">
      <formula>0.7</formula>
      <formula>0.8</formula>
    </cfRule>
  </conditionalFormatting>
  <conditionalFormatting sqref="F112">
    <cfRule type="cellIs" dxfId="605" priority="887" operator="lessThan">
      <formula>0.7</formula>
    </cfRule>
    <cfRule type="cellIs" dxfId="604" priority="888" operator="between">
      <formula>0.7</formula>
      <formula>0.8</formula>
    </cfRule>
  </conditionalFormatting>
  <conditionalFormatting sqref="G112">
    <cfRule type="cellIs" dxfId="603" priority="881" operator="lessThan">
      <formula>0.7</formula>
    </cfRule>
    <cfRule type="cellIs" dxfId="602" priority="882" operator="between">
      <formula>0.7</formula>
      <formula>0.8</formula>
    </cfRule>
  </conditionalFormatting>
  <conditionalFormatting sqref="G112">
    <cfRule type="cellIs" dxfId="601" priority="883" operator="lessThan">
      <formula>0.7</formula>
    </cfRule>
    <cfRule type="cellIs" dxfId="600" priority="884" operator="between">
      <formula>0.7</formula>
      <formula>0.8</formula>
    </cfRule>
  </conditionalFormatting>
  <conditionalFormatting sqref="F114:F130">
    <cfRule type="cellIs" dxfId="599" priority="877" operator="lessThan">
      <formula>0.7</formula>
    </cfRule>
    <cfRule type="cellIs" dxfId="598" priority="878" operator="between">
      <formula>0.7</formula>
      <formula>0.8</formula>
    </cfRule>
  </conditionalFormatting>
  <conditionalFormatting sqref="F114:F130">
    <cfRule type="cellIs" dxfId="597" priority="879" operator="lessThan">
      <formula>0.7</formula>
    </cfRule>
    <cfRule type="cellIs" dxfId="596" priority="880" operator="between">
      <formula>0.7</formula>
      <formula>0.8</formula>
    </cfRule>
  </conditionalFormatting>
  <conditionalFormatting sqref="G114:G130">
    <cfRule type="cellIs" dxfId="595" priority="873" operator="lessThan">
      <formula>0.7</formula>
    </cfRule>
    <cfRule type="cellIs" dxfId="594" priority="874" operator="between">
      <formula>0.7</formula>
      <formula>0.8</formula>
    </cfRule>
  </conditionalFormatting>
  <conditionalFormatting sqref="G114:G130">
    <cfRule type="cellIs" dxfId="593" priority="875" operator="lessThan">
      <formula>0.7</formula>
    </cfRule>
    <cfRule type="cellIs" dxfId="592" priority="876" operator="between">
      <formula>0.7</formula>
      <formula>0.8</formula>
    </cfRule>
  </conditionalFormatting>
  <conditionalFormatting sqref="F114:F130">
    <cfRule type="cellIs" dxfId="591" priority="869" operator="lessThan">
      <formula>0.7</formula>
    </cfRule>
    <cfRule type="cellIs" dxfId="590" priority="870" operator="between">
      <formula>0.7</formula>
      <formula>0.8</formula>
    </cfRule>
  </conditionalFormatting>
  <conditionalFormatting sqref="F114:F130">
    <cfRule type="cellIs" dxfId="589" priority="871" operator="lessThan">
      <formula>0.7</formula>
    </cfRule>
    <cfRule type="cellIs" dxfId="588" priority="872" operator="between">
      <formula>0.7</formula>
      <formula>0.8</formula>
    </cfRule>
  </conditionalFormatting>
  <conditionalFormatting sqref="G114:G130">
    <cfRule type="cellIs" dxfId="587" priority="865" operator="lessThan">
      <formula>0.7</formula>
    </cfRule>
    <cfRule type="cellIs" dxfId="586" priority="866" operator="between">
      <formula>0.7</formula>
      <formula>0.8</formula>
    </cfRule>
  </conditionalFormatting>
  <conditionalFormatting sqref="G114:G130">
    <cfRule type="cellIs" dxfId="585" priority="867" operator="lessThan">
      <formula>0.7</formula>
    </cfRule>
    <cfRule type="cellIs" dxfId="584" priority="868" operator="between">
      <formula>0.7</formula>
      <formula>0.8</formula>
    </cfRule>
  </conditionalFormatting>
  <conditionalFormatting sqref="F114:F130">
    <cfRule type="cellIs" dxfId="583" priority="861" operator="lessThan">
      <formula>0.7</formula>
    </cfRule>
    <cfRule type="cellIs" dxfId="582" priority="862" operator="between">
      <formula>0.7</formula>
      <formula>0.8</formula>
    </cfRule>
  </conditionalFormatting>
  <conditionalFormatting sqref="F114:F130">
    <cfRule type="cellIs" dxfId="581" priority="863" operator="lessThan">
      <formula>0.7</formula>
    </cfRule>
    <cfRule type="cellIs" dxfId="580" priority="864" operator="between">
      <formula>0.7</formula>
      <formula>0.8</formula>
    </cfRule>
  </conditionalFormatting>
  <conditionalFormatting sqref="G114:G130">
    <cfRule type="cellIs" dxfId="579" priority="857" operator="lessThan">
      <formula>0.7</formula>
    </cfRule>
    <cfRule type="cellIs" dxfId="578" priority="858" operator="between">
      <formula>0.7</formula>
      <formula>0.8</formula>
    </cfRule>
  </conditionalFormatting>
  <conditionalFormatting sqref="G114:G130">
    <cfRule type="cellIs" dxfId="577" priority="859" operator="lessThan">
      <formula>0.7</formula>
    </cfRule>
    <cfRule type="cellIs" dxfId="576" priority="860" operator="between">
      <formula>0.7</formula>
      <formula>0.8</formula>
    </cfRule>
  </conditionalFormatting>
  <conditionalFormatting sqref="AK112">
    <cfRule type="cellIs" dxfId="575" priority="781" operator="lessThan">
      <formula>0.7</formula>
    </cfRule>
    <cfRule type="cellIs" dxfId="574" priority="782" operator="between">
      <formula>0.7</formula>
      <formula>0.8</formula>
    </cfRule>
  </conditionalFormatting>
  <conditionalFormatting sqref="AK112">
    <cfRule type="cellIs" dxfId="573" priority="783" operator="lessThan">
      <formula>0.7</formula>
    </cfRule>
    <cfRule type="cellIs" dxfId="572" priority="784" operator="between">
      <formula>0.7</formula>
      <formula>0.8</formula>
    </cfRule>
  </conditionalFormatting>
  <conditionalFormatting sqref="AL112">
    <cfRule type="cellIs" dxfId="571" priority="777" operator="lessThan">
      <formula>0.7</formula>
    </cfRule>
    <cfRule type="cellIs" dxfId="570" priority="778" operator="between">
      <formula>0.7</formula>
      <formula>0.8</formula>
    </cfRule>
  </conditionalFormatting>
  <conditionalFormatting sqref="AL112">
    <cfRule type="cellIs" dxfId="569" priority="779" operator="lessThan">
      <formula>0.7</formula>
    </cfRule>
    <cfRule type="cellIs" dxfId="568" priority="780" operator="between">
      <formula>0.7</formula>
      <formula>0.8</formula>
    </cfRule>
  </conditionalFormatting>
  <conditionalFormatting sqref="AK112">
    <cfRule type="cellIs" dxfId="567" priority="773" operator="lessThan">
      <formula>0.7</formula>
    </cfRule>
    <cfRule type="cellIs" dxfId="566" priority="774" operator="between">
      <formula>0.7</formula>
      <formula>0.8</formula>
    </cfRule>
  </conditionalFormatting>
  <conditionalFormatting sqref="AK112">
    <cfRule type="cellIs" dxfId="565" priority="775" operator="lessThan">
      <formula>0.7</formula>
    </cfRule>
    <cfRule type="cellIs" dxfId="564" priority="776" operator="between">
      <formula>0.7</formula>
      <formula>0.8</formula>
    </cfRule>
  </conditionalFormatting>
  <conditionalFormatting sqref="AL112">
    <cfRule type="cellIs" dxfId="563" priority="769" operator="lessThan">
      <formula>0.7</formula>
    </cfRule>
    <cfRule type="cellIs" dxfId="562" priority="770" operator="between">
      <formula>0.7</formula>
      <formula>0.8</formula>
    </cfRule>
  </conditionalFormatting>
  <conditionalFormatting sqref="AL112">
    <cfRule type="cellIs" dxfId="561" priority="771" operator="lessThan">
      <formula>0.7</formula>
    </cfRule>
    <cfRule type="cellIs" dxfId="560" priority="772" operator="between">
      <formula>0.7</formula>
      <formula>0.8</formula>
    </cfRule>
  </conditionalFormatting>
  <conditionalFormatting sqref="F113">
    <cfRule type="cellIs" dxfId="559" priority="829" operator="lessThan">
      <formula>0.7</formula>
    </cfRule>
    <cfRule type="cellIs" dxfId="558" priority="830" operator="between">
      <formula>0.7</formula>
      <formula>0.8</formula>
    </cfRule>
  </conditionalFormatting>
  <conditionalFormatting sqref="F113">
    <cfRule type="cellIs" dxfId="557" priority="831" operator="lessThan">
      <formula>0.7</formula>
    </cfRule>
    <cfRule type="cellIs" dxfId="556" priority="832" operator="between">
      <formula>0.7</formula>
      <formula>0.8</formula>
    </cfRule>
  </conditionalFormatting>
  <conditionalFormatting sqref="F113">
    <cfRule type="cellIs" dxfId="555" priority="825" operator="lessThan">
      <formula>0.7</formula>
    </cfRule>
    <cfRule type="cellIs" dxfId="554" priority="826" operator="between">
      <formula>0.7</formula>
      <formula>0.8</formula>
    </cfRule>
  </conditionalFormatting>
  <conditionalFormatting sqref="F113">
    <cfRule type="cellIs" dxfId="553" priority="827" operator="lessThan">
      <formula>0.7</formula>
    </cfRule>
    <cfRule type="cellIs" dxfId="552" priority="828" operator="between">
      <formula>0.7</formula>
      <formula>0.8</formula>
    </cfRule>
  </conditionalFormatting>
  <conditionalFormatting sqref="F113">
    <cfRule type="cellIs" dxfId="551" priority="821" operator="lessThan">
      <formula>0.7</formula>
    </cfRule>
    <cfRule type="cellIs" dxfId="550" priority="822" operator="between">
      <formula>0.7</formula>
      <formula>0.8</formula>
    </cfRule>
  </conditionalFormatting>
  <conditionalFormatting sqref="F113">
    <cfRule type="cellIs" dxfId="549" priority="823" operator="lessThan">
      <formula>0.7</formula>
    </cfRule>
    <cfRule type="cellIs" dxfId="548" priority="824" operator="between">
      <formula>0.7</formula>
      <formula>0.8</formula>
    </cfRule>
  </conditionalFormatting>
  <conditionalFormatting sqref="G113">
    <cfRule type="cellIs" dxfId="547" priority="817" operator="lessThan">
      <formula>0.7</formula>
    </cfRule>
    <cfRule type="cellIs" dxfId="546" priority="818" operator="between">
      <formula>0.7</formula>
      <formula>0.8</formula>
    </cfRule>
  </conditionalFormatting>
  <conditionalFormatting sqref="G113">
    <cfRule type="cellIs" dxfId="545" priority="819" operator="lessThan">
      <formula>0.7</formula>
    </cfRule>
    <cfRule type="cellIs" dxfId="544" priority="820" operator="between">
      <formula>0.7</formula>
      <formula>0.8</formula>
    </cfRule>
  </conditionalFormatting>
  <conditionalFormatting sqref="G113">
    <cfRule type="cellIs" dxfId="543" priority="813" operator="lessThan">
      <formula>0.7</formula>
    </cfRule>
    <cfRule type="cellIs" dxfId="542" priority="814" operator="between">
      <formula>0.7</formula>
      <formula>0.8</formula>
    </cfRule>
  </conditionalFormatting>
  <conditionalFormatting sqref="G113">
    <cfRule type="cellIs" dxfId="541" priority="815" operator="lessThan">
      <formula>0.7</formula>
    </cfRule>
    <cfRule type="cellIs" dxfId="540" priority="816" operator="between">
      <formula>0.7</formula>
      <formula>0.8</formula>
    </cfRule>
  </conditionalFormatting>
  <conditionalFormatting sqref="G113">
    <cfRule type="cellIs" dxfId="539" priority="809" operator="lessThan">
      <formula>0.7</formula>
    </cfRule>
    <cfRule type="cellIs" dxfId="538" priority="810" operator="between">
      <formula>0.7</formula>
      <formula>0.8</formula>
    </cfRule>
  </conditionalFormatting>
  <conditionalFormatting sqref="G113">
    <cfRule type="cellIs" dxfId="537" priority="811" operator="lessThan">
      <formula>0.7</formula>
    </cfRule>
    <cfRule type="cellIs" dxfId="536" priority="812" operator="between">
      <formula>0.7</formula>
      <formula>0.8</formula>
    </cfRule>
  </conditionalFormatting>
  <conditionalFormatting sqref="AK113:AK128">
    <cfRule type="cellIs" dxfId="535" priority="765" operator="lessThan">
      <formula>0.7</formula>
    </cfRule>
    <cfRule type="cellIs" dxfId="534" priority="766" operator="between">
      <formula>0.7</formula>
      <formula>0.8</formula>
    </cfRule>
  </conditionalFormatting>
  <conditionalFormatting sqref="AK113:AK128">
    <cfRule type="cellIs" dxfId="533" priority="767" operator="lessThan">
      <formula>0.7</formula>
    </cfRule>
    <cfRule type="cellIs" dxfId="532" priority="768" operator="between">
      <formula>0.7</formula>
      <formula>0.8</formula>
    </cfRule>
  </conditionalFormatting>
  <conditionalFormatting sqref="AL113:AL128">
    <cfRule type="cellIs" dxfId="531" priority="761" operator="lessThan">
      <formula>0.7</formula>
    </cfRule>
    <cfRule type="cellIs" dxfId="530" priority="762" operator="between">
      <formula>0.7</formula>
      <formula>0.8</formula>
    </cfRule>
  </conditionalFormatting>
  <conditionalFormatting sqref="AL113:AL128">
    <cfRule type="cellIs" dxfId="529" priority="763" operator="lessThan">
      <formula>0.7</formula>
    </cfRule>
    <cfRule type="cellIs" dxfId="528" priority="764" operator="between">
      <formula>0.7</formula>
      <formula>0.8</formula>
    </cfRule>
  </conditionalFormatting>
  <conditionalFormatting sqref="AK113:AK128">
    <cfRule type="cellIs" dxfId="527" priority="757" operator="lessThan">
      <formula>0.7</formula>
    </cfRule>
    <cfRule type="cellIs" dxfId="526" priority="758" operator="between">
      <formula>0.7</formula>
      <formula>0.8</formula>
    </cfRule>
  </conditionalFormatting>
  <conditionalFormatting sqref="AK113:AK128">
    <cfRule type="cellIs" dxfId="525" priority="759" operator="lessThan">
      <formula>0.7</formula>
    </cfRule>
    <cfRule type="cellIs" dxfId="524" priority="760" operator="between">
      <formula>0.7</formula>
      <formula>0.8</formula>
    </cfRule>
  </conditionalFormatting>
  <conditionalFormatting sqref="AL113:AL128">
    <cfRule type="cellIs" dxfId="523" priority="753" operator="lessThan">
      <formula>0.7</formula>
    </cfRule>
    <cfRule type="cellIs" dxfId="522" priority="754" operator="between">
      <formula>0.7</formula>
      <formula>0.8</formula>
    </cfRule>
  </conditionalFormatting>
  <conditionalFormatting sqref="AL113:AL128">
    <cfRule type="cellIs" dxfId="521" priority="755" operator="lessThan">
      <formula>0.7</formula>
    </cfRule>
    <cfRule type="cellIs" dxfId="520" priority="756" operator="between">
      <formula>0.7</formula>
      <formula>0.8</formula>
    </cfRule>
  </conditionalFormatting>
  <conditionalFormatting sqref="AK113:AK130">
    <cfRule type="cellIs" dxfId="519" priority="749" operator="lessThan">
      <formula>0.7</formula>
    </cfRule>
    <cfRule type="cellIs" dxfId="518" priority="750" operator="between">
      <formula>0.7</formula>
      <formula>0.8</formula>
    </cfRule>
  </conditionalFormatting>
  <conditionalFormatting sqref="AK113:AK130">
    <cfRule type="cellIs" dxfId="517" priority="751" operator="lessThan">
      <formula>0.7</formula>
    </cfRule>
    <cfRule type="cellIs" dxfId="516" priority="752" operator="between">
      <formula>0.7</formula>
      <formula>0.8</formula>
    </cfRule>
  </conditionalFormatting>
  <conditionalFormatting sqref="AL113:AL130">
    <cfRule type="cellIs" dxfId="515" priority="745" operator="lessThan">
      <formula>0.7</formula>
    </cfRule>
    <cfRule type="cellIs" dxfId="514" priority="746" operator="between">
      <formula>0.7</formula>
      <formula>0.8</formula>
    </cfRule>
  </conditionalFormatting>
  <conditionalFormatting sqref="AL113:AL130">
    <cfRule type="cellIs" dxfId="513" priority="747" operator="lessThan">
      <formula>0.7</formula>
    </cfRule>
    <cfRule type="cellIs" dxfId="512" priority="748" operator="between">
      <formula>0.7</formula>
      <formula>0.8</formula>
    </cfRule>
  </conditionalFormatting>
  <conditionalFormatting sqref="F90">
    <cfRule type="cellIs" dxfId="511" priority="741" operator="lessThan">
      <formula>0.7</formula>
    </cfRule>
    <cfRule type="cellIs" dxfId="510" priority="742" operator="between">
      <formula>0.7</formula>
      <formula>0.8</formula>
    </cfRule>
  </conditionalFormatting>
  <conditionalFormatting sqref="F90">
    <cfRule type="cellIs" dxfId="509" priority="743" operator="lessThan">
      <formula>0.7</formula>
    </cfRule>
    <cfRule type="cellIs" dxfId="508" priority="744" operator="between">
      <formula>0.7</formula>
      <formula>0.8</formula>
    </cfRule>
  </conditionalFormatting>
  <conditionalFormatting sqref="G90">
    <cfRule type="cellIs" dxfId="507" priority="737" operator="lessThan">
      <formula>0.7</formula>
    </cfRule>
    <cfRule type="cellIs" dxfId="506" priority="738" operator="between">
      <formula>0.7</formula>
      <formula>0.8</formula>
    </cfRule>
  </conditionalFormatting>
  <conditionalFormatting sqref="G90">
    <cfRule type="cellIs" dxfId="505" priority="739" operator="lessThan">
      <formula>0.7</formula>
    </cfRule>
    <cfRule type="cellIs" dxfId="504" priority="740" operator="between">
      <formula>0.7</formula>
      <formula>0.8</formula>
    </cfRule>
  </conditionalFormatting>
  <conditionalFormatting sqref="F90">
    <cfRule type="cellIs" dxfId="503" priority="733" operator="lessThan">
      <formula>0.7</formula>
    </cfRule>
    <cfRule type="cellIs" dxfId="502" priority="734" operator="between">
      <formula>0.7</formula>
      <formula>0.8</formula>
    </cfRule>
  </conditionalFormatting>
  <conditionalFormatting sqref="F90">
    <cfRule type="cellIs" dxfId="501" priority="735" operator="lessThan">
      <formula>0.7</formula>
    </cfRule>
    <cfRule type="cellIs" dxfId="500" priority="736" operator="between">
      <formula>0.7</formula>
      <formula>0.8</formula>
    </cfRule>
  </conditionalFormatting>
  <conditionalFormatting sqref="G90">
    <cfRule type="cellIs" dxfId="499" priority="729" operator="lessThan">
      <formula>0.7</formula>
    </cfRule>
    <cfRule type="cellIs" dxfId="498" priority="730" operator="between">
      <formula>0.7</formula>
      <formula>0.8</formula>
    </cfRule>
  </conditionalFormatting>
  <conditionalFormatting sqref="G90">
    <cfRule type="cellIs" dxfId="497" priority="731" operator="lessThan">
      <formula>0.7</formula>
    </cfRule>
    <cfRule type="cellIs" dxfId="496" priority="732" operator="between">
      <formula>0.7</formula>
      <formula>0.8</formula>
    </cfRule>
  </conditionalFormatting>
  <conditionalFormatting sqref="F92:F108">
    <cfRule type="cellIs" dxfId="495" priority="725" operator="lessThan">
      <formula>0.7</formula>
    </cfRule>
    <cfRule type="cellIs" dxfId="494" priority="726" operator="between">
      <formula>0.7</formula>
      <formula>0.8</formula>
    </cfRule>
  </conditionalFormatting>
  <conditionalFormatting sqref="F92:F108">
    <cfRule type="cellIs" dxfId="493" priority="727" operator="lessThan">
      <formula>0.7</formula>
    </cfRule>
    <cfRule type="cellIs" dxfId="492" priority="728" operator="between">
      <formula>0.7</formula>
      <formula>0.8</formula>
    </cfRule>
  </conditionalFormatting>
  <conditionalFormatting sqref="G92:G108">
    <cfRule type="cellIs" dxfId="491" priority="721" operator="lessThan">
      <formula>0.7</formula>
    </cfRule>
    <cfRule type="cellIs" dxfId="490" priority="722" operator="between">
      <formula>0.7</formula>
      <formula>0.8</formula>
    </cfRule>
  </conditionalFormatting>
  <conditionalFormatting sqref="G92:G108">
    <cfRule type="cellIs" dxfId="489" priority="723" operator="lessThan">
      <formula>0.7</formula>
    </cfRule>
    <cfRule type="cellIs" dxfId="488" priority="724" operator="between">
      <formula>0.7</formula>
      <formula>0.8</formula>
    </cfRule>
  </conditionalFormatting>
  <conditionalFormatting sqref="F92:F108">
    <cfRule type="cellIs" dxfId="487" priority="717" operator="lessThan">
      <formula>0.7</formula>
    </cfRule>
    <cfRule type="cellIs" dxfId="486" priority="718" operator="between">
      <formula>0.7</formula>
      <formula>0.8</formula>
    </cfRule>
  </conditionalFormatting>
  <conditionalFormatting sqref="F92:F108">
    <cfRule type="cellIs" dxfId="485" priority="719" operator="lessThan">
      <formula>0.7</formula>
    </cfRule>
    <cfRule type="cellIs" dxfId="484" priority="720" operator="between">
      <formula>0.7</formula>
      <formula>0.8</formula>
    </cfRule>
  </conditionalFormatting>
  <conditionalFormatting sqref="G92:G108">
    <cfRule type="cellIs" dxfId="483" priority="713" operator="lessThan">
      <formula>0.7</formula>
    </cfRule>
    <cfRule type="cellIs" dxfId="482" priority="714" operator="between">
      <formula>0.7</formula>
      <formula>0.8</formula>
    </cfRule>
  </conditionalFormatting>
  <conditionalFormatting sqref="G92:G108">
    <cfRule type="cellIs" dxfId="481" priority="715" operator="lessThan">
      <formula>0.7</formula>
    </cfRule>
    <cfRule type="cellIs" dxfId="480" priority="716" operator="between">
      <formula>0.7</formula>
      <formula>0.8</formula>
    </cfRule>
  </conditionalFormatting>
  <conditionalFormatting sqref="F92:F108">
    <cfRule type="cellIs" dxfId="479" priority="709" operator="lessThan">
      <formula>0.7</formula>
    </cfRule>
    <cfRule type="cellIs" dxfId="478" priority="710" operator="between">
      <formula>0.7</formula>
      <formula>0.8</formula>
    </cfRule>
  </conditionalFormatting>
  <conditionalFormatting sqref="F92:F108">
    <cfRule type="cellIs" dxfId="477" priority="711" operator="lessThan">
      <formula>0.7</formula>
    </cfRule>
    <cfRule type="cellIs" dxfId="476" priority="712" operator="between">
      <formula>0.7</formula>
      <formula>0.8</formula>
    </cfRule>
  </conditionalFormatting>
  <conditionalFormatting sqref="G92:G108">
    <cfRule type="cellIs" dxfId="475" priority="705" operator="lessThan">
      <formula>0.7</formula>
    </cfRule>
    <cfRule type="cellIs" dxfId="474" priority="706" operator="between">
      <formula>0.7</formula>
      <formula>0.8</formula>
    </cfRule>
  </conditionalFormatting>
  <conditionalFormatting sqref="G92:G108">
    <cfRule type="cellIs" dxfId="473" priority="707" operator="lessThan">
      <formula>0.7</formula>
    </cfRule>
    <cfRule type="cellIs" dxfId="472" priority="708" operator="between">
      <formula>0.7</formula>
      <formula>0.8</formula>
    </cfRule>
  </conditionalFormatting>
  <conditionalFormatting sqref="F91">
    <cfRule type="cellIs" dxfId="471" priority="701" operator="lessThan">
      <formula>0.7</formula>
    </cfRule>
    <cfRule type="cellIs" dxfId="470" priority="702" operator="between">
      <formula>0.7</formula>
      <formula>0.8</formula>
    </cfRule>
  </conditionalFormatting>
  <conditionalFormatting sqref="F91">
    <cfRule type="cellIs" dxfId="469" priority="703" operator="lessThan">
      <formula>0.7</formula>
    </cfRule>
    <cfRule type="cellIs" dxfId="468" priority="704" operator="between">
      <formula>0.7</formula>
      <formula>0.8</formula>
    </cfRule>
  </conditionalFormatting>
  <conditionalFormatting sqref="F91">
    <cfRule type="cellIs" dxfId="467" priority="697" operator="lessThan">
      <formula>0.7</formula>
    </cfRule>
    <cfRule type="cellIs" dxfId="466" priority="698" operator="between">
      <formula>0.7</formula>
      <formula>0.8</formula>
    </cfRule>
  </conditionalFormatting>
  <conditionalFormatting sqref="F91">
    <cfRule type="cellIs" dxfId="465" priority="699" operator="lessThan">
      <formula>0.7</formula>
    </cfRule>
    <cfRule type="cellIs" dxfId="464" priority="700" operator="between">
      <formula>0.7</formula>
      <formula>0.8</formula>
    </cfRule>
  </conditionalFormatting>
  <conditionalFormatting sqref="F91">
    <cfRule type="cellIs" dxfId="463" priority="693" operator="lessThan">
      <formula>0.7</formula>
    </cfRule>
    <cfRule type="cellIs" dxfId="462" priority="694" operator="between">
      <formula>0.7</formula>
      <formula>0.8</formula>
    </cfRule>
  </conditionalFormatting>
  <conditionalFormatting sqref="F91">
    <cfRule type="cellIs" dxfId="461" priority="695" operator="lessThan">
      <formula>0.7</formula>
    </cfRule>
    <cfRule type="cellIs" dxfId="460" priority="696" operator="between">
      <formula>0.7</formula>
      <formula>0.8</formula>
    </cfRule>
  </conditionalFormatting>
  <conditionalFormatting sqref="G91">
    <cfRule type="cellIs" dxfId="459" priority="689" operator="lessThan">
      <formula>0.7</formula>
    </cfRule>
    <cfRule type="cellIs" dxfId="458" priority="690" operator="between">
      <formula>0.7</formula>
      <formula>0.8</formula>
    </cfRule>
  </conditionalFormatting>
  <conditionalFormatting sqref="G91">
    <cfRule type="cellIs" dxfId="457" priority="691" operator="lessThan">
      <formula>0.7</formula>
    </cfRule>
    <cfRule type="cellIs" dxfId="456" priority="692" operator="between">
      <formula>0.7</formula>
      <formula>0.8</formula>
    </cfRule>
  </conditionalFormatting>
  <conditionalFormatting sqref="G91">
    <cfRule type="cellIs" dxfId="455" priority="685" operator="lessThan">
      <formula>0.7</formula>
    </cfRule>
    <cfRule type="cellIs" dxfId="454" priority="686" operator="between">
      <formula>0.7</formula>
      <formula>0.8</formula>
    </cfRule>
  </conditionalFormatting>
  <conditionalFormatting sqref="G91">
    <cfRule type="cellIs" dxfId="453" priority="687" operator="lessThan">
      <formula>0.7</formula>
    </cfRule>
    <cfRule type="cellIs" dxfId="452" priority="688" operator="between">
      <formula>0.7</formula>
      <formula>0.8</formula>
    </cfRule>
  </conditionalFormatting>
  <conditionalFormatting sqref="G91">
    <cfRule type="cellIs" dxfId="451" priority="681" operator="lessThan">
      <formula>0.7</formula>
    </cfRule>
    <cfRule type="cellIs" dxfId="450" priority="682" operator="between">
      <formula>0.7</formula>
      <formula>0.8</formula>
    </cfRule>
  </conditionalFormatting>
  <conditionalFormatting sqref="G91">
    <cfRule type="cellIs" dxfId="449" priority="683" operator="lessThan">
      <formula>0.7</formula>
    </cfRule>
    <cfRule type="cellIs" dxfId="448" priority="684" operator="between">
      <formula>0.7</formula>
      <formula>0.8</formula>
    </cfRule>
  </conditionalFormatting>
  <conditionalFormatting sqref="AK90">
    <cfRule type="cellIs" dxfId="447" priority="637" operator="lessThan">
      <formula>0.7</formula>
    </cfRule>
    <cfRule type="cellIs" dxfId="446" priority="638" operator="between">
      <formula>0.7</formula>
      <formula>0.8</formula>
    </cfRule>
  </conditionalFormatting>
  <conditionalFormatting sqref="AK90">
    <cfRule type="cellIs" dxfId="445" priority="639" operator="lessThan">
      <formula>0.7</formula>
    </cfRule>
    <cfRule type="cellIs" dxfId="444" priority="640" operator="between">
      <formula>0.7</formula>
      <formula>0.8</formula>
    </cfRule>
  </conditionalFormatting>
  <conditionalFormatting sqref="AL90">
    <cfRule type="cellIs" dxfId="443" priority="633" operator="lessThan">
      <formula>0.7</formula>
    </cfRule>
    <cfRule type="cellIs" dxfId="442" priority="634" operator="between">
      <formula>0.7</formula>
      <formula>0.8</formula>
    </cfRule>
  </conditionalFormatting>
  <conditionalFormatting sqref="AL90">
    <cfRule type="cellIs" dxfId="441" priority="635" operator="lessThan">
      <formula>0.7</formula>
    </cfRule>
    <cfRule type="cellIs" dxfId="440" priority="636" operator="between">
      <formula>0.7</formula>
      <formula>0.8</formula>
    </cfRule>
  </conditionalFormatting>
  <conditionalFormatting sqref="AK90">
    <cfRule type="cellIs" dxfId="439" priority="629" operator="lessThan">
      <formula>0.7</formula>
    </cfRule>
    <cfRule type="cellIs" dxfId="438" priority="630" operator="between">
      <formula>0.7</formula>
      <formula>0.8</formula>
    </cfRule>
  </conditionalFormatting>
  <conditionalFormatting sqref="AK90">
    <cfRule type="cellIs" dxfId="437" priority="631" operator="lessThan">
      <formula>0.7</formula>
    </cfRule>
    <cfRule type="cellIs" dxfId="436" priority="632" operator="between">
      <formula>0.7</formula>
      <formula>0.8</formula>
    </cfRule>
  </conditionalFormatting>
  <conditionalFormatting sqref="AL90">
    <cfRule type="cellIs" dxfId="435" priority="625" operator="lessThan">
      <formula>0.7</formula>
    </cfRule>
    <cfRule type="cellIs" dxfId="434" priority="626" operator="between">
      <formula>0.7</formula>
      <formula>0.8</formula>
    </cfRule>
  </conditionalFormatting>
  <conditionalFormatting sqref="AL90">
    <cfRule type="cellIs" dxfId="433" priority="627" operator="lessThan">
      <formula>0.7</formula>
    </cfRule>
    <cfRule type="cellIs" dxfId="432" priority="628" operator="between">
      <formula>0.7</formula>
      <formula>0.8</formula>
    </cfRule>
  </conditionalFormatting>
  <conditionalFormatting sqref="AK92:AK108">
    <cfRule type="cellIs" dxfId="431" priority="621" operator="lessThan">
      <formula>0.7</formula>
    </cfRule>
    <cfRule type="cellIs" dxfId="430" priority="622" operator="between">
      <formula>0.7</formula>
      <formula>0.8</formula>
    </cfRule>
  </conditionalFormatting>
  <conditionalFormatting sqref="AK92:AK108">
    <cfRule type="cellIs" dxfId="429" priority="623" operator="lessThan">
      <formula>0.7</formula>
    </cfRule>
    <cfRule type="cellIs" dxfId="428" priority="624" operator="between">
      <formula>0.7</formula>
      <formula>0.8</formula>
    </cfRule>
  </conditionalFormatting>
  <conditionalFormatting sqref="AL92:AL108">
    <cfRule type="cellIs" dxfId="427" priority="617" operator="lessThan">
      <formula>0.7</formula>
    </cfRule>
    <cfRule type="cellIs" dxfId="426" priority="618" operator="between">
      <formula>0.7</formula>
      <formula>0.8</formula>
    </cfRule>
  </conditionalFormatting>
  <conditionalFormatting sqref="AL92:AL108">
    <cfRule type="cellIs" dxfId="425" priority="619" operator="lessThan">
      <formula>0.7</formula>
    </cfRule>
    <cfRule type="cellIs" dxfId="424" priority="620" operator="between">
      <formula>0.7</formula>
      <formula>0.8</formula>
    </cfRule>
  </conditionalFormatting>
  <conditionalFormatting sqref="AK92:AK108">
    <cfRule type="cellIs" dxfId="423" priority="613" operator="lessThan">
      <formula>0.7</formula>
    </cfRule>
    <cfRule type="cellIs" dxfId="422" priority="614" operator="between">
      <formula>0.7</formula>
      <formula>0.8</formula>
    </cfRule>
  </conditionalFormatting>
  <conditionalFormatting sqref="AK92:AK108">
    <cfRule type="cellIs" dxfId="421" priority="615" operator="lessThan">
      <formula>0.7</formula>
    </cfRule>
    <cfRule type="cellIs" dxfId="420" priority="616" operator="between">
      <formula>0.7</formula>
      <formula>0.8</formula>
    </cfRule>
  </conditionalFormatting>
  <conditionalFormatting sqref="AL92:AL108">
    <cfRule type="cellIs" dxfId="419" priority="609" operator="lessThan">
      <formula>0.7</formula>
    </cfRule>
    <cfRule type="cellIs" dxfId="418" priority="610" operator="between">
      <formula>0.7</formula>
      <formula>0.8</formula>
    </cfRule>
  </conditionalFormatting>
  <conditionalFormatting sqref="AL92:AL108">
    <cfRule type="cellIs" dxfId="417" priority="611" operator="lessThan">
      <formula>0.7</formula>
    </cfRule>
    <cfRule type="cellIs" dxfId="416" priority="612" operator="between">
      <formula>0.7</formula>
      <formula>0.8</formula>
    </cfRule>
  </conditionalFormatting>
  <conditionalFormatting sqref="AK92:AK108">
    <cfRule type="cellIs" dxfId="415" priority="605" operator="lessThan">
      <formula>0.7</formula>
    </cfRule>
    <cfRule type="cellIs" dxfId="414" priority="606" operator="between">
      <formula>0.7</formula>
      <formula>0.8</formula>
    </cfRule>
  </conditionalFormatting>
  <conditionalFormatting sqref="AK92:AK108">
    <cfRule type="cellIs" dxfId="413" priority="607" operator="lessThan">
      <formula>0.7</formula>
    </cfRule>
    <cfRule type="cellIs" dxfId="412" priority="608" operator="between">
      <formula>0.7</formula>
      <formula>0.8</formula>
    </cfRule>
  </conditionalFormatting>
  <conditionalFormatting sqref="AL92:AL108">
    <cfRule type="cellIs" dxfId="411" priority="601" operator="lessThan">
      <formula>0.7</formula>
    </cfRule>
    <cfRule type="cellIs" dxfId="410" priority="602" operator="between">
      <formula>0.7</formula>
      <formula>0.8</formula>
    </cfRule>
  </conditionalFormatting>
  <conditionalFormatting sqref="AL92:AL108">
    <cfRule type="cellIs" dxfId="409" priority="603" operator="lessThan">
      <formula>0.7</formula>
    </cfRule>
    <cfRule type="cellIs" dxfId="408" priority="604" operator="between">
      <formula>0.7</formula>
      <formula>0.8</formula>
    </cfRule>
  </conditionalFormatting>
  <conditionalFormatting sqref="AK91">
    <cfRule type="cellIs" dxfId="407" priority="597" operator="lessThan">
      <formula>0.7</formula>
    </cfRule>
    <cfRule type="cellIs" dxfId="406" priority="598" operator="between">
      <formula>0.7</formula>
      <formula>0.8</formula>
    </cfRule>
  </conditionalFormatting>
  <conditionalFormatting sqref="AK91">
    <cfRule type="cellIs" dxfId="405" priority="599" operator="lessThan">
      <formula>0.7</formula>
    </cfRule>
    <cfRule type="cellIs" dxfId="404" priority="600" operator="between">
      <formula>0.7</formula>
      <formula>0.8</formula>
    </cfRule>
  </conditionalFormatting>
  <conditionalFormatting sqref="AK91">
    <cfRule type="cellIs" dxfId="403" priority="593" operator="lessThan">
      <formula>0.7</formula>
    </cfRule>
    <cfRule type="cellIs" dxfId="402" priority="594" operator="between">
      <formula>0.7</formula>
      <formula>0.8</formula>
    </cfRule>
  </conditionalFormatting>
  <conditionalFormatting sqref="AK91">
    <cfRule type="cellIs" dxfId="401" priority="595" operator="lessThan">
      <formula>0.7</formula>
    </cfRule>
    <cfRule type="cellIs" dxfId="400" priority="596" operator="between">
      <formula>0.7</formula>
      <formula>0.8</formula>
    </cfRule>
  </conditionalFormatting>
  <conditionalFormatting sqref="AK91">
    <cfRule type="cellIs" dxfId="399" priority="589" operator="lessThan">
      <formula>0.7</formula>
    </cfRule>
    <cfRule type="cellIs" dxfId="398" priority="590" operator="between">
      <formula>0.7</formula>
      <formula>0.8</formula>
    </cfRule>
  </conditionalFormatting>
  <conditionalFormatting sqref="AK91">
    <cfRule type="cellIs" dxfId="397" priority="591" operator="lessThan">
      <formula>0.7</formula>
    </cfRule>
    <cfRule type="cellIs" dxfId="396" priority="592" operator="between">
      <formula>0.7</formula>
      <formula>0.8</formula>
    </cfRule>
  </conditionalFormatting>
  <conditionalFormatting sqref="AL91">
    <cfRule type="cellIs" dxfId="395" priority="585" operator="lessThan">
      <formula>0.7</formula>
    </cfRule>
    <cfRule type="cellIs" dxfId="394" priority="586" operator="between">
      <formula>0.7</formula>
      <formula>0.8</formula>
    </cfRule>
  </conditionalFormatting>
  <conditionalFormatting sqref="AL91">
    <cfRule type="cellIs" dxfId="393" priority="587" operator="lessThan">
      <formula>0.7</formula>
    </cfRule>
    <cfRule type="cellIs" dxfId="392" priority="588" operator="between">
      <formula>0.7</formula>
      <formula>0.8</formula>
    </cfRule>
  </conditionalFormatting>
  <conditionalFormatting sqref="AL91">
    <cfRule type="cellIs" dxfId="391" priority="581" operator="lessThan">
      <formula>0.7</formula>
    </cfRule>
    <cfRule type="cellIs" dxfId="390" priority="582" operator="between">
      <formula>0.7</formula>
      <formula>0.8</formula>
    </cfRule>
  </conditionalFormatting>
  <conditionalFormatting sqref="AL91">
    <cfRule type="cellIs" dxfId="389" priority="583" operator="lessThan">
      <formula>0.7</formula>
    </cfRule>
    <cfRule type="cellIs" dxfId="388" priority="584" operator="between">
      <formula>0.7</formula>
      <formula>0.8</formula>
    </cfRule>
  </conditionalFormatting>
  <conditionalFormatting sqref="AL91">
    <cfRule type="cellIs" dxfId="387" priority="577" operator="lessThan">
      <formula>0.7</formula>
    </cfRule>
    <cfRule type="cellIs" dxfId="386" priority="578" operator="between">
      <formula>0.7</formula>
      <formula>0.8</formula>
    </cfRule>
  </conditionalFormatting>
  <conditionalFormatting sqref="AL91">
    <cfRule type="cellIs" dxfId="385" priority="579" operator="lessThan">
      <formula>0.7</formula>
    </cfRule>
    <cfRule type="cellIs" dxfId="384" priority="580" operator="between">
      <formula>0.7</formula>
      <formula>0.8</formula>
    </cfRule>
  </conditionalFormatting>
  <conditionalFormatting sqref="F67">
    <cfRule type="cellIs" dxfId="383" priority="573" operator="lessThan">
      <formula>0.7</formula>
    </cfRule>
    <cfRule type="cellIs" dxfId="382" priority="574" operator="between">
      <formula>0.7</formula>
      <formula>0.8</formula>
    </cfRule>
  </conditionalFormatting>
  <conditionalFormatting sqref="F67">
    <cfRule type="cellIs" dxfId="381" priority="575" operator="lessThan">
      <formula>0.7</formula>
    </cfRule>
    <cfRule type="cellIs" dxfId="380" priority="576" operator="between">
      <formula>0.7</formula>
      <formula>0.8</formula>
    </cfRule>
  </conditionalFormatting>
  <conditionalFormatting sqref="G67">
    <cfRule type="cellIs" dxfId="379" priority="569" operator="lessThan">
      <formula>0.7</formula>
    </cfRule>
    <cfRule type="cellIs" dxfId="378" priority="570" operator="between">
      <formula>0.7</formula>
      <formula>0.8</formula>
    </cfRule>
  </conditionalFormatting>
  <conditionalFormatting sqref="G67">
    <cfRule type="cellIs" dxfId="377" priority="571" operator="lessThan">
      <formula>0.7</formula>
    </cfRule>
    <cfRule type="cellIs" dxfId="376" priority="572" operator="between">
      <formula>0.7</formula>
      <formula>0.8</formula>
    </cfRule>
  </conditionalFormatting>
  <conditionalFormatting sqref="F67">
    <cfRule type="cellIs" dxfId="375" priority="565" operator="lessThan">
      <formula>0.7</formula>
    </cfRule>
    <cfRule type="cellIs" dxfId="374" priority="566" operator="between">
      <formula>0.7</formula>
      <formula>0.8</formula>
    </cfRule>
  </conditionalFormatting>
  <conditionalFormatting sqref="F67">
    <cfRule type="cellIs" dxfId="373" priority="567" operator="lessThan">
      <formula>0.7</formula>
    </cfRule>
    <cfRule type="cellIs" dxfId="372" priority="568" operator="between">
      <formula>0.7</formula>
      <formula>0.8</formula>
    </cfRule>
  </conditionalFormatting>
  <conditionalFormatting sqref="G67">
    <cfRule type="cellIs" dxfId="371" priority="561" operator="lessThan">
      <formula>0.7</formula>
    </cfRule>
    <cfRule type="cellIs" dxfId="370" priority="562" operator="between">
      <formula>0.7</formula>
      <formula>0.8</formula>
    </cfRule>
  </conditionalFormatting>
  <conditionalFormatting sqref="G67">
    <cfRule type="cellIs" dxfId="369" priority="563" operator="lessThan">
      <formula>0.7</formula>
    </cfRule>
    <cfRule type="cellIs" dxfId="368" priority="564" operator="between">
      <formula>0.7</formula>
      <formula>0.8</formula>
    </cfRule>
  </conditionalFormatting>
  <conditionalFormatting sqref="F69:F85">
    <cfRule type="cellIs" dxfId="367" priority="557" operator="lessThan">
      <formula>0.7</formula>
    </cfRule>
    <cfRule type="cellIs" dxfId="366" priority="558" operator="between">
      <formula>0.7</formula>
      <formula>0.8</formula>
    </cfRule>
  </conditionalFormatting>
  <conditionalFormatting sqref="F69:F85">
    <cfRule type="cellIs" dxfId="365" priority="559" operator="lessThan">
      <formula>0.7</formula>
    </cfRule>
    <cfRule type="cellIs" dxfId="364" priority="560" operator="between">
      <formula>0.7</formula>
      <formula>0.8</formula>
    </cfRule>
  </conditionalFormatting>
  <conditionalFormatting sqref="G69:G85">
    <cfRule type="cellIs" dxfId="363" priority="553" operator="lessThan">
      <formula>0.7</formula>
    </cfRule>
    <cfRule type="cellIs" dxfId="362" priority="554" operator="between">
      <formula>0.7</formula>
      <formula>0.8</formula>
    </cfRule>
  </conditionalFormatting>
  <conditionalFormatting sqref="G69:G85">
    <cfRule type="cellIs" dxfId="361" priority="555" operator="lessThan">
      <formula>0.7</formula>
    </cfRule>
    <cfRule type="cellIs" dxfId="360" priority="556" operator="between">
      <formula>0.7</formula>
      <formula>0.8</formula>
    </cfRule>
  </conditionalFormatting>
  <conditionalFormatting sqref="F69:F85">
    <cfRule type="cellIs" dxfId="359" priority="549" operator="lessThan">
      <formula>0.7</formula>
    </cfRule>
    <cfRule type="cellIs" dxfId="358" priority="550" operator="between">
      <formula>0.7</formula>
      <formula>0.8</formula>
    </cfRule>
  </conditionalFormatting>
  <conditionalFormatting sqref="F69:F85">
    <cfRule type="cellIs" dxfId="357" priority="551" operator="lessThan">
      <formula>0.7</formula>
    </cfRule>
    <cfRule type="cellIs" dxfId="356" priority="552" operator="between">
      <formula>0.7</formula>
      <formula>0.8</formula>
    </cfRule>
  </conditionalFormatting>
  <conditionalFormatting sqref="G69:G85">
    <cfRule type="cellIs" dxfId="355" priority="545" operator="lessThan">
      <formula>0.7</formula>
    </cfRule>
    <cfRule type="cellIs" dxfId="354" priority="546" operator="between">
      <formula>0.7</formula>
      <formula>0.8</formula>
    </cfRule>
  </conditionalFormatting>
  <conditionalFormatting sqref="G69:G85">
    <cfRule type="cellIs" dxfId="353" priority="547" operator="lessThan">
      <formula>0.7</formula>
    </cfRule>
    <cfRule type="cellIs" dxfId="352" priority="548" operator="between">
      <formula>0.7</formula>
      <formula>0.8</formula>
    </cfRule>
  </conditionalFormatting>
  <conditionalFormatting sqref="F69:F85">
    <cfRule type="cellIs" dxfId="351" priority="541" operator="lessThan">
      <formula>0.7</formula>
    </cfRule>
    <cfRule type="cellIs" dxfId="350" priority="542" operator="between">
      <formula>0.7</formula>
      <formula>0.8</formula>
    </cfRule>
  </conditionalFormatting>
  <conditionalFormatting sqref="F69:F85">
    <cfRule type="cellIs" dxfId="349" priority="543" operator="lessThan">
      <formula>0.7</formula>
    </cfRule>
    <cfRule type="cellIs" dxfId="348" priority="544" operator="between">
      <formula>0.7</formula>
      <formula>0.8</formula>
    </cfRule>
  </conditionalFormatting>
  <conditionalFormatting sqref="G69:G85">
    <cfRule type="cellIs" dxfId="347" priority="537" operator="lessThan">
      <formula>0.7</formula>
    </cfRule>
    <cfRule type="cellIs" dxfId="346" priority="538" operator="between">
      <formula>0.7</formula>
      <formula>0.8</formula>
    </cfRule>
  </conditionalFormatting>
  <conditionalFormatting sqref="G69:G85">
    <cfRule type="cellIs" dxfId="345" priority="539" operator="lessThan">
      <formula>0.7</formula>
    </cfRule>
    <cfRule type="cellIs" dxfId="344" priority="540" operator="between">
      <formula>0.7</formula>
      <formula>0.8</formula>
    </cfRule>
  </conditionalFormatting>
  <conditionalFormatting sqref="F68">
    <cfRule type="cellIs" dxfId="343" priority="533" operator="lessThan">
      <formula>0.7</formula>
    </cfRule>
    <cfRule type="cellIs" dxfId="342" priority="534" operator="between">
      <formula>0.7</formula>
      <formula>0.8</formula>
    </cfRule>
  </conditionalFormatting>
  <conditionalFormatting sqref="F68">
    <cfRule type="cellIs" dxfId="341" priority="535" operator="lessThan">
      <formula>0.7</formula>
    </cfRule>
    <cfRule type="cellIs" dxfId="340" priority="536" operator="between">
      <formula>0.7</formula>
      <formula>0.8</formula>
    </cfRule>
  </conditionalFormatting>
  <conditionalFormatting sqref="F68">
    <cfRule type="cellIs" dxfId="339" priority="529" operator="lessThan">
      <formula>0.7</formula>
    </cfRule>
    <cfRule type="cellIs" dxfId="338" priority="530" operator="between">
      <formula>0.7</formula>
      <formula>0.8</formula>
    </cfRule>
  </conditionalFormatting>
  <conditionalFormatting sqref="F68">
    <cfRule type="cellIs" dxfId="337" priority="531" operator="lessThan">
      <formula>0.7</formula>
    </cfRule>
    <cfRule type="cellIs" dxfId="336" priority="532" operator="between">
      <formula>0.7</formula>
      <formula>0.8</formula>
    </cfRule>
  </conditionalFormatting>
  <conditionalFormatting sqref="F68">
    <cfRule type="cellIs" dxfId="335" priority="525" operator="lessThan">
      <formula>0.7</formula>
    </cfRule>
    <cfRule type="cellIs" dxfId="334" priority="526" operator="between">
      <formula>0.7</formula>
      <formula>0.8</formula>
    </cfRule>
  </conditionalFormatting>
  <conditionalFormatting sqref="F68">
    <cfRule type="cellIs" dxfId="333" priority="527" operator="lessThan">
      <formula>0.7</formula>
    </cfRule>
    <cfRule type="cellIs" dxfId="332" priority="528" operator="between">
      <formula>0.7</formula>
      <formula>0.8</formula>
    </cfRule>
  </conditionalFormatting>
  <conditionalFormatting sqref="G68">
    <cfRule type="cellIs" dxfId="331" priority="521" operator="lessThan">
      <formula>0.7</formula>
    </cfRule>
    <cfRule type="cellIs" dxfId="330" priority="522" operator="between">
      <formula>0.7</formula>
      <formula>0.8</formula>
    </cfRule>
  </conditionalFormatting>
  <conditionalFormatting sqref="G68">
    <cfRule type="cellIs" dxfId="329" priority="523" operator="lessThan">
      <formula>0.7</formula>
    </cfRule>
    <cfRule type="cellIs" dxfId="328" priority="524" operator="between">
      <formula>0.7</formula>
      <formula>0.8</formula>
    </cfRule>
  </conditionalFormatting>
  <conditionalFormatting sqref="G68">
    <cfRule type="cellIs" dxfId="327" priority="517" operator="lessThan">
      <formula>0.7</formula>
    </cfRule>
    <cfRule type="cellIs" dxfId="326" priority="518" operator="between">
      <formula>0.7</formula>
      <formula>0.8</formula>
    </cfRule>
  </conditionalFormatting>
  <conditionalFormatting sqref="G68">
    <cfRule type="cellIs" dxfId="325" priority="519" operator="lessThan">
      <formula>0.7</formula>
    </cfRule>
    <cfRule type="cellIs" dxfId="324" priority="520" operator="between">
      <formula>0.7</formula>
      <formula>0.8</formula>
    </cfRule>
  </conditionalFormatting>
  <conditionalFormatting sqref="G68">
    <cfRule type="cellIs" dxfId="323" priority="513" operator="lessThan">
      <formula>0.7</formula>
    </cfRule>
    <cfRule type="cellIs" dxfId="322" priority="514" operator="between">
      <formula>0.7</formula>
      <formula>0.8</formula>
    </cfRule>
  </conditionalFormatting>
  <conditionalFormatting sqref="G68">
    <cfRule type="cellIs" dxfId="321" priority="515" operator="lessThan">
      <formula>0.7</formula>
    </cfRule>
    <cfRule type="cellIs" dxfId="320" priority="516" operator="between">
      <formula>0.7</formula>
      <formula>0.8</formula>
    </cfRule>
  </conditionalFormatting>
  <conditionalFormatting sqref="AK67">
    <cfRule type="cellIs" dxfId="319" priority="445" operator="lessThan">
      <formula>0.7</formula>
    </cfRule>
    <cfRule type="cellIs" dxfId="318" priority="446" operator="between">
      <formula>0.7</formula>
      <formula>0.8</formula>
    </cfRule>
  </conditionalFormatting>
  <conditionalFormatting sqref="AK67">
    <cfRule type="cellIs" dxfId="317" priority="447" operator="lessThan">
      <formula>0.7</formula>
    </cfRule>
    <cfRule type="cellIs" dxfId="316" priority="448" operator="between">
      <formula>0.7</formula>
      <formula>0.8</formula>
    </cfRule>
  </conditionalFormatting>
  <conditionalFormatting sqref="AL67">
    <cfRule type="cellIs" dxfId="315" priority="441" operator="lessThan">
      <formula>0.7</formula>
    </cfRule>
    <cfRule type="cellIs" dxfId="314" priority="442" operator="between">
      <formula>0.7</formula>
      <formula>0.8</formula>
    </cfRule>
  </conditionalFormatting>
  <conditionalFormatting sqref="AL67">
    <cfRule type="cellIs" dxfId="313" priority="443" operator="lessThan">
      <formula>0.7</formula>
    </cfRule>
    <cfRule type="cellIs" dxfId="312" priority="444" operator="between">
      <formula>0.7</formula>
      <formula>0.8</formula>
    </cfRule>
  </conditionalFormatting>
  <conditionalFormatting sqref="AK67">
    <cfRule type="cellIs" dxfId="311" priority="437" operator="lessThan">
      <formula>0.7</formula>
    </cfRule>
    <cfRule type="cellIs" dxfId="310" priority="438" operator="between">
      <formula>0.7</formula>
      <formula>0.8</formula>
    </cfRule>
  </conditionalFormatting>
  <conditionalFormatting sqref="AK67">
    <cfRule type="cellIs" dxfId="309" priority="439" operator="lessThan">
      <formula>0.7</formula>
    </cfRule>
    <cfRule type="cellIs" dxfId="308" priority="440" operator="between">
      <formula>0.7</formula>
      <formula>0.8</formula>
    </cfRule>
  </conditionalFormatting>
  <conditionalFormatting sqref="AL67">
    <cfRule type="cellIs" dxfId="307" priority="433" operator="lessThan">
      <formula>0.7</formula>
    </cfRule>
    <cfRule type="cellIs" dxfId="306" priority="434" operator="between">
      <formula>0.7</formula>
      <formula>0.8</formula>
    </cfRule>
  </conditionalFormatting>
  <conditionalFormatting sqref="AL67">
    <cfRule type="cellIs" dxfId="305" priority="435" operator="lessThan">
      <formula>0.7</formula>
    </cfRule>
    <cfRule type="cellIs" dxfId="304" priority="436" operator="between">
      <formula>0.7</formula>
      <formula>0.8</formula>
    </cfRule>
  </conditionalFormatting>
  <conditionalFormatting sqref="AK69:AK85">
    <cfRule type="cellIs" dxfId="303" priority="429" operator="lessThan">
      <formula>0.7</formula>
    </cfRule>
    <cfRule type="cellIs" dxfId="302" priority="430" operator="between">
      <formula>0.7</formula>
      <formula>0.8</formula>
    </cfRule>
  </conditionalFormatting>
  <conditionalFormatting sqref="AK69:AK85">
    <cfRule type="cellIs" dxfId="301" priority="431" operator="lessThan">
      <formula>0.7</formula>
    </cfRule>
    <cfRule type="cellIs" dxfId="300" priority="432" operator="between">
      <formula>0.7</formula>
      <formula>0.8</formula>
    </cfRule>
  </conditionalFormatting>
  <conditionalFormatting sqref="AL69:AL85">
    <cfRule type="cellIs" dxfId="299" priority="425" operator="lessThan">
      <formula>0.7</formula>
    </cfRule>
    <cfRule type="cellIs" dxfId="298" priority="426" operator="between">
      <formula>0.7</formula>
      <formula>0.8</formula>
    </cfRule>
  </conditionalFormatting>
  <conditionalFormatting sqref="AL69:AL85">
    <cfRule type="cellIs" dxfId="297" priority="427" operator="lessThan">
      <formula>0.7</formula>
    </cfRule>
    <cfRule type="cellIs" dxfId="296" priority="428" operator="between">
      <formula>0.7</formula>
      <formula>0.8</formula>
    </cfRule>
  </conditionalFormatting>
  <conditionalFormatting sqref="AK69:AK85">
    <cfRule type="cellIs" dxfId="295" priority="421" operator="lessThan">
      <formula>0.7</formula>
    </cfRule>
    <cfRule type="cellIs" dxfId="294" priority="422" operator="between">
      <formula>0.7</formula>
      <formula>0.8</formula>
    </cfRule>
  </conditionalFormatting>
  <conditionalFormatting sqref="AK69:AK85">
    <cfRule type="cellIs" dxfId="293" priority="423" operator="lessThan">
      <formula>0.7</formula>
    </cfRule>
    <cfRule type="cellIs" dxfId="292" priority="424" operator="between">
      <formula>0.7</formula>
      <formula>0.8</formula>
    </cfRule>
  </conditionalFormatting>
  <conditionalFormatting sqref="AL69:AL85">
    <cfRule type="cellIs" dxfId="291" priority="417" operator="lessThan">
      <formula>0.7</formula>
    </cfRule>
    <cfRule type="cellIs" dxfId="290" priority="418" operator="between">
      <formula>0.7</formula>
      <formula>0.8</formula>
    </cfRule>
  </conditionalFormatting>
  <conditionalFormatting sqref="AL69:AL85">
    <cfRule type="cellIs" dxfId="289" priority="419" operator="lessThan">
      <formula>0.7</formula>
    </cfRule>
    <cfRule type="cellIs" dxfId="288" priority="420" operator="between">
      <formula>0.7</formula>
      <formula>0.8</formula>
    </cfRule>
  </conditionalFormatting>
  <conditionalFormatting sqref="AK69:AK85">
    <cfRule type="cellIs" dxfId="287" priority="413" operator="lessThan">
      <formula>0.7</formula>
    </cfRule>
    <cfRule type="cellIs" dxfId="286" priority="414" operator="between">
      <formula>0.7</formula>
      <formula>0.8</formula>
    </cfRule>
  </conditionalFormatting>
  <conditionalFormatting sqref="AK69:AK85">
    <cfRule type="cellIs" dxfId="285" priority="415" operator="lessThan">
      <formula>0.7</formula>
    </cfRule>
    <cfRule type="cellIs" dxfId="284" priority="416" operator="between">
      <formula>0.7</formula>
      <formula>0.8</formula>
    </cfRule>
  </conditionalFormatting>
  <conditionalFormatting sqref="AL69:AL85">
    <cfRule type="cellIs" dxfId="283" priority="409" operator="lessThan">
      <formula>0.7</formula>
    </cfRule>
    <cfRule type="cellIs" dxfId="282" priority="410" operator="between">
      <formula>0.7</formula>
      <formula>0.8</formula>
    </cfRule>
  </conditionalFormatting>
  <conditionalFormatting sqref="AL69:AL85">
    <cfRule type="cellIs" dxfId="281" priority="411" operator="lessThan">
      <formula>0.7</formula>
    </cfRule>
    <cfRule type="cellIs" dxfId="280" priority="412" operator="between">
      <formula>0.7</formula>
      <formula>0.8</formula>
    </cfRule>
  </conditionalFormatting>
  <conditionalFormatting sqref="AK68">
    <cfRule type="cellIs" dxfId="279" priority="405" operator="lessThan">
      <formula>0.7</formula>
    </cfRule>
    <cfRule type="cellIs" dxfId="278" priority="406" operator="between">
      <formula>0.7</formula>
      <formula>0.8</formula>
    </cfRule>
  </conditionalFormatting>
  <conditionalFormatting sqref="AK68">
    <cfRule type="cellIs" dxfId="277" priority="407" operator="lessThan">
      <formula>0.7</formula>
    </cfRule>
    <cfRule type="cellIs" dxfId="276" priority="408" operator="between">
      <formula>0.7</formula>
      <formula>0.8</formula>
    </cfRule>
  </conditionalFormatting>
  <conditionalFormatting sqref="AK68">
    <cfRule type="cellIs" dxfId="275" priority="401" operator="lessThan">
      <formula>0.7</formula>
    </cfRule>
    <cfRule type="cellIs" dxfId="274" priority="402" operator="between">
      <formula>0.7</formula>
      <formula>0.8</formula>
    </cfRule>
  </conditionalFormatting>
  <conditionalFormatting sqref="AK68">
    <cfRule type="cellIs" dxfId="273" priority="403" operator="lessThan">
      <formula>0.7</formula>
    </cfRule>
    <cfRule type="cellIs" dxfId="272" priority="404" operator="between">
      <formula>0.7</formula>
      <formula>0.8</formula>
    </cfRule>
  </conditionalFormatting>
  <conditionalFormatting sqref="AK68">
    <cfRule type="cellIs" dxfId="271" priority="397" operator="lessThan">
      <formula>0.7</formula>
    </cfRule>
    <cfRule type="cellIs" dxfId="270" priority="398" operator="between">
      <formula>0.7</formula>
      <formula>0.8</formula>
    </cfRule>
  </conditionalFormatting>
  <conditionalFormatting sqref="AK68">
    <cfRule type="cellIs" dxfId="269" priority="399" operator="lessThan">
      <formula>0.7</formula>
    </cfRule>
    <cfRule type="cellIs" dxfId="268" priority="400" operator="between">
      <formula>0.7</formula>
      <formula>0.8</formula>
    </cfRule>
  </conditionalFormatting>
  <conditionalFormatting sqref="AL68">
    <cfRule type="cellIs" dxfId="267" priority="393" operator="lessThan">
      <formula>0.7</formula>
    </cfRule>
    <cfRule type="cellIs" dxfId="266" priority="394" operator="between">
      <formula>0.7</formula>
      <formula>0.8</formula>
    </cfRule>
  </conditionalFormatting>
  <conditionalFormatting sqref="AL68">
    <cfRule type="cellIs" dxfId="265" priority="395" operator="lessThan">
      <formula>0.7</formula>
    </cfRule>
    <cfRule type="cellIs" dxfId="264" priority="396" operator="between">
      <formula>0.7</formula>
      <formula>0.8</formula>
    </cfRule>
  </conditionalFormatting>
  <conditionalFormatting sqref="AL68">
    <cfRule type="cellIs" dxfId="263" priority="389" operator="lessThan">
      <formula>0.7</formula>
    </cfRule>
    <cfRule type="cellIs" dxfId="262" priority="390" operator="between">
      <formula>0.7</formula>
      <formula>0.8</formula>
    </cfRule>
  </conditionalFormatting>
  <conditionalFormatting sqref="AL68">
    <cfRule type="cellIs" dxfId="261" priority="391" operator="lessThan">
      <formula>0.7</formula>
    </cfRule>
    <cfRule type="cellIs" dxfId="260" priority="392" operator="between">
      <formula>0.7</formula>
      <formula>0.8</formula>
    </cfRule>
  </conditionalFormatting>
  <conditionalFormatting sqref="AL68">
    <cfRule type="cellIs" dxfId="259" priority="385" operator="lessThan">
      <formula>0.7</formula>
    </cfRule>
    <cfRule type="cellIs" dxfId="258" priority="386" operator="between">
      <formula>0.7</formula>
      <formula>0.8</formula>
    </cfRule>
  </conditionalFormatting>
  <conditionalFormatting sqref="AL68">
    <cfRule type="cellIs" dxfId="257" priority="387" operator="lessThan">
      <formula>0.7</formula>
    </cfRule>
    <cfRule type="cellIs" dxfId="256" priority="388" operator="between">
      <formula>0.7</formula>
      <formula>0.8</formula>
    </cfRule>
  </conditionalFormatting>
  <conditionalFormatting sqref="F44">
    <cfRule type="cellIs" dxfId="255" priority="381" operator="lessThan">
      <formula>0.7</formula>
    </cfRule>
    <cfRule type="cellIs" dxfId="254" priority="382" operator="between">
      <formula>0.7</formula>
      <formula>0.8</formula>
    </cfRule>
  </conditionalFormatting>
  <conditionalFormatting sqref="F44">
    <cfRule type="cellIs" dxfId="253" priority="383" operator="lessThan">
      <formula>0.7</formula>
    </cfRule>
    <cfRule type="cellIs" dxfId="252" priority="384" operator="between">
      <formula>0.7</formula>
      <formula>0.8</formula>
    </cfRule>
  </conditionalFormatting>
  <conditionalFormatting sqref="G44">
    <cfRule type="cellIs" dxfId="251" priority="377" operator="lessThan">
      <formula>0.7</formula>
    </cfRule>
    <cfRule type="cellIs" dxfId="250" priority="378" operator="between">
      <formula>0.7</formula>
      <formula>0.8</formula>
    </cfRule>
  </conditionalFormatting>
  <conditionalFormatting sqref="G44">
    <cfRule type="cellIs" dxfId="249" priority="379" operator="lessThan">
      <formula>0.7</formula>
    </cfRule>
    <cfRule type="cellIs" dxfId="248" priority="380" operator="between">
      <formula>0.7</formula>
      <formula>0.8</formula>
    </cfRule>
  </conditionalFormatting>
  <conditionalFormatting sqref="F44">
    <cfRule type="cellIs" dxfId="247" priority="373" operator="lessThan">
      <formula>0.7</formula>
    </cfRule>
    <cfRule type="cellIs" dxfId="246" priority="374" operator="between">
      <formula>0.7</formula>
      <formula>0.8</formula>
    </cfRule>
  </conditionalFormatting>
  <conditionalFormatting sqref="F44">
    <cfRule type="cellIs" dxfId="245" priority="375" operator="lessThan">
      <formula>0.7</formula>
    </cfRule>
    <cfRule type="cellIs" dxfId="244" priority="376" operator="between">
      <formula>0.7</formula>
      <formula>0.8</formula>
    </cfRule>
  </conditionalFormatting>
  <conditionalFormatting sqref="G44">
    <cfRule type="cellIs" dxfId="243" priority="369" operator="lessThan">
      <formula>0.7</formula>
    </cfRule>
    <cfRule type="cellIs" dxfId="242" priority="370" operator="between">
      <formula>0.7</formula>
      <formula>0.8</formula>
    </cfRule>
  </conditionalFormatting>
  <conditionalFormatting sqref="G44">
    <cfRule type="cellIs" dxfId="241" priority="371" operator="lessThan">
      <formula>0.7</formula>
    </cfRule>
    <cfRule type="cellIs" dxfId="240" priority="372" operator="between">
      <formula>0.7</formula>
      <formula>0.8</formula>
    </cfRule>
  </conditionalFormatting>
  <conditionalFormatting sqref="F46:F62">
    <cfRule type="cellIs" dxfId="239" priority="365" operator="lessThan">
      <formula>0.7</formula>
    </cfRule>
    <cfRule type="cellIs" dxfId="238" priority="366" operator="between">
      <formula>0.7</formula>
      <formula>0.8</formula>
    </cfRule>
  </conditionalFormatting>
  <conditionalFormatting sqref="F46:F62">
    <cfRule type="cellIs" dxfId="237" priority="367" operator="lessThan">
      <formula>0.7</formula>
    </cfRule>
    <cfRule type="cellIs" dxfId="236" priority="368" operator="between">
      <formula>0.7</formula>
      <formula>0.8</formula>
    </cfRule>
  </conditionalFormatting>
  <conditionalFormatting sqref="G46:G62">
    <cfRule type="cellIs" dxfId="235" priority="361" operator="lessThan">
      <formula>0.7</formula>
    </cfRule>
    <cfRule type="cellIs" dxfId="234" priority="362" operator="between">
      <formula>0.7</formula>
      <formula>0.8</formula>
    </cfRule>
  </conditionalFormatting>
  <conditionalFormatting sqref="G46:G62">
    <cfRule type="cellIs" dxfId="233" priority="363" operator="lessThan">
      <formula>0.7</formula>
    </cfRule>
    <cfRule type="cellIs" dxfId="232" priority="364" operator="between">
      <formula>0.7</formula>
      <formula>0.8</formula>
    </cfRule>
  </conditionalFormatting>
  <conditionalFormatting sqref="F46:F62">
    <cfRule type="cellIs" dxfId="231" priority="357" operator="lessThan">
      <formula>0.7</formula>
    </cfRule>
    <cfRule type="cellIs" dxfId="230" priority="358" operator="between">
      <formula>0.7</formula>
      <formula>0.8</formula>
    </cfRule>
  </conditionalFormatting>
  <conditionalFormatting sqref="F46:F62">
    <cfRule type="cellIs" dxfId="229" priority="359" operator="lessThan">
      <formula>0.7</formula>
    </cfRule>
    <cfRule type="cellIs" dxfId="228" priority="360" operator="between">
      <formula>0.7</formula>
      <formula>0.8</formula>
    </cfRule>
  </conditionalFormatting>
  <conditionalFormatting sqref="G46:G62">
    <cfRule type="cellIs" dxfId="227" priority="353" operator="lessThan">
      <formula>0.7</formula>
    </cfRule>
    <cfRule type="cellIs" dxfId="226" priority="354" operator="between">
      <formula>0.7</formula>
      <formula>0.8</formula>
    </cfRule>
  </conditionalFormatting>
  <conditionalFormatting sqref="G46:G62">
    <cfRule type="cellIs" dxfId="225" priority="355" operator="lessThan">
      <formula>0.7</formula>
    </cfRule>
    <cfRule type="cellIs" dxfId="224" priority="356" operator="between">
      <formula>0.7</formula>
      <formula>0.8</formula>
    </cfRule>
  </conditionalFormatting>
  <conditionalFormatting sqref="F46:F62">
    <cfRule type="cellIs" dxfId="223" priority="349" operator="lessThan">
      <formula>0.7</formula>
    </cfRule>
    <cfRule type="cellIs" dxfId="222" priority="350" operator="between">
      <formula>0.7</formula>
      <formula>0.8</formula>
    </cfRule>
  </conditionalFormatting>
  <conditionalFormatting sqref="F46:F62">
    <cfRule type="cellIs" dxfId="221" priority="351" operator="lessThan">
      <formula>0.7</formula>
    </cfRule>
    <cfRule type="cellIs" dxfId="220" priority="352" operator="between">
      <formula>0.7</formula>
      <formula>0.8</formula>
    </cfRule>
  </conditionalFormatting>
  <conditionalFormatting sqref="G46:G62">
    <cfRule type="cellIs" dxfId="219" priority="345" operator="lessThan">
      <formula>0.7</formula>
    </cfRule>
    <cfRule type="cellIs" dxfId="218" priority="346" operator="between">
      <formula>0.7</formula>
      <formula>0.8</formula>
    </cfRule>
  </conditionalFormatting>
  <conditionalFormatting sqref="G46:G62">
    <cfRule type="cellIs" dxfId="217" priority="347" operator="lessThan">
      <formula>0.7</formula>
    </cfRule>
    <cfRule type="cellIs" dxfId="216" priority="348" operator="between">
      <formula>0.7</formula>
      <formula>0.8</formula>
    </cfRule>
  </conditionalFormatting>
  <conditionalFormatting sqref="F45">
    <cfRule type="cellIs" dxfId="215" priority="341" operator="lessThan">
      <formula>0.7</formula>
    </cfRule>
    <cfRule type="cellIs" dxfId="214" priority="342" operator="between">
      <formula>0.7</formula>
      <formula>0.8</formula>
    </cfRule>
  </conditionalFormatting>
  <conditionalFormatting sqref="F45">
    <cfRule type="cellIs" dxfId="213" priority="343" operator="lessThan">
      <formula>0.7</formula>
    </cfRule>
    <cfRule type="cellIs" dxfId="212" priority="344" operator="between">
      <formula>0.7</formula>
      <formula>0.8</formula>
    </cfRule>
  </conditionalFormatting>
  <conditionalFormatting sqref="F45">
    <cfRule type="cellIs" dxfId="211" priority="337" operator="lessThan">
      <formula>0.7</formula>
    </cfRule>
    <cfRule type="cellIs" dxfId="210" priority="338" operator="between">
      <formula>0.7</formula>
      <formula>0.8</formula>
    </cfRule>
  </conditionalFormatting>
  <conditionalFormatting sqref="F45">
    <cfRule type="cellIs" dxfId="209" priority="339" operator="lessThan">
      <formula>0.7</formula>
    </cfRule>
    <cfRule type="cellIs" dxfId="208" priority="340" operator="between">
      <formula>0.7</formula>
      <formula>0.8</formula>
    </cfRule>
  </conditionalFormatting>
  <conditionalFormatting sqref="F45">
    <cfRule type="cellIs" dxfId="207" priority="333" operator="lessThan">
      <formula>0.7</formula>
    </cfRule>
    <cfRule type="cellIs" dxfId="206" priority="334" operator="between">
      <formula>0.7</formula>
      <formula>0.8</formula>
    </cfRule>
  </conditionalFormatting>
  <conditionalFormatting sqref="F45">
    <cfRule type="cellIs" dxfId="205" priority="335" operator="lessThan">
      <formula>0.7</formula>
    </cfRule>
    <cfRule type="cellIs" dxfId="204" priority="336" operator="between">
      <formula>0.7</formula>
      <formula>0.8</formula>
    </cfRule>
  </conditionalFormatting>
  <conditionalFormatting sqref="G45">
    <cfRule type="cellIs" dxfId="203" priority="329" operator="lessThan">
      <formula>0.7</formula>
    </cfRule>
    <cfRule type="cellIs" dxfId="202" priority="330" operator="between">
      <formula>0.7</formula>
      <formula>0.8</formula>
    </cfRule>
  </conditionalFormatting>
  <conditionalFormatting sqref="G45">
    <cfRule type="cellIs" dxfId="201" priority="331" operator="lessThan">
      <formula>0.7</formula>
    </cfRule>
    <cfRule type="cellIs" dxfId="200" priority="332" operator="between">
      <formula>0.7</formula>
      <formula>0.8</formula>
    </cfRule>
  </conditionalFormatting>
  <conditionalFormatting sqref="G45">
    <cfRule type="cellIs" dxfId="199" priority="325" operator="lessThan">
      <formula>0.7</formula>
    </cfRule>
    <cfRule type="cellIs" dxfId="198" priority="326" operator="between">
      <formula>0.7</formula>
      <formula>0.8</formula>
    </cfRule>
  </conditionalFormatting>
  <conditionalFormatting sqref="G45">
    <cfRule type="cellIs" dxfId="197" priority="327" operator="lessThan">
      <formula>0.7</formula>
    </cfRule>
    <cfRule type="cellIs" dxfId="196" priority="328" operator="between">
      <formula>0.7</formula>
      <formula>0.8</formula>
    </cfRule>
  </conditionalFormatting>
  <conditionalFormatting sqref="G45">
    <cfRule type="cellIs" dxfId="195" priority="321" operator="lessThan">
      <formula>0.7</formula>
    </cfRule>
    <cfRule type="cellIs" dxfId="194" priority="322" operator="between">
      <formula>0.7</formula>
      <formula>0.8</formula>
    </cfRule>
  </conditionalFormatting>
  <conditionalFormatting sqref="G45">
    <cfRule type="cellIs" dxfId="193" priority="323" operator="lessThan">
      <formula>0.7</formula>
    </cfRule>
    <cfRule type="cellIs" dxfId="192" priority="324" operator="between">
      <formula>0.7</formula>
      <formula>0.8</formula>
    </cfRule>
  </conditionalFormatting>
  <conditionalFormatting sqref="AK44">
    <cfRule type="cellIs" dxfId="191" priority="317" operator="lessThan">
      <formula>0.7</formula>
    </cfRule>
    <cfRule type="cellIs" dxfId="190" priority="318" operator="between">
      <formula>0.7</formula>
      <formula>0.8</formula>
    </cfRule>
  </conditionalFormatting>
  <conditionalFormatting sqref="AK44">
    <cfRule type="cellIs" dxfId="189" priority="319" operator="lessThan">
      <formula>0.7</formula>
    </cfRule>
    <cfRule type="cellIs" dxfId="188" priority="320" operator="between">
      <formula>0.7</formula>
      <formula>0.8</formula>
    </cfRule>
  </conditionalFormatting>
  <conditionalFormatting sqref="AL44">
    <cfRule type="cellIs" dxfId="187" priority="313" operator="lessThan">
      <formula>0.7</formula>
    </cfRule>
    <cfRule type="cellIs" dxfId="186" priority="314" operator="between">
      <formula>0.7</formula>
      <formula>0.8</formula>
    </cfRule>
  </conditionalFormatting>
  <conditionalFormatting sqref="AL44">
    <cfRule type="cellIs" dxfId="185" priority="315" operator="lessThan">
      <formula>0.7</formula>
    </cfRule>
    <cfRule type="cellIs" dxfId="184" priority="316" operator="between">
      <formula>0.7</formula>
      <formula>0.8</formula>
    </cfRule>
  </conditionalFormatting>
  <conditionalFormatting sqref="AK44">
    <cfRule type="cellIs" dxfId="183" priority="309" operator="lessThan">
      <formula>0.7</formula>
    </cfRule>
    <cfRule type="cellIs" dxfId="182" priority="310" operator="between">
      <formula>0.7</formula>
      <formula>0.8</formula>
    </cfRule>
  </conditionalFormatting>
  <conditionalFormatting sqref="AK44">
    <cfRule type="cellIs" dxfId="181" priority="311" operator="lessThan">
      <formula>0.7</formula>
    </cfRule>
    <cfRule type="cellIs" dxfId="180" priority="312" operator="between">
      <formula>0.7</formula>
      <formula>0.8</formula>
    </cfRule>
  </conditionalFormatting>
  <conditionalFormatting sqref="AL44">
    <cfRule type="cellIs" dxfId="179" priority="305" operator="lessThan">
      <formula>0.7</formula>
    </cfRule>
    <cfRule type="cellIs" dxfId="178" priority="306" operator="between">
      <formula>0.7</formula>
      <formula>0.8</formula>
    </cfRule>
  </conditionalFormatting>
  <conditionalFormatting sqref="AL44">
    <cfRule type="cellIs" dxfId="177" priority="307" operator="lessThan">
      <formula>0.7</formula>
    </cfRule>
    <cfRule type="cellIs" dxfId="176" priority="308" operator="between">
      <formula>0.7</formula>
      <formula>0.8</formula>
    </cfRule>
  </conditionalFormatting>
  <conditionalFormatting sqref="AK46:AK62">
    <cfRule type="cellIs" dxfId="175" priority="301" operator="lessThan">
      <formula>0.7</formula>
    </cfRule>
    <cfRule type="cellIs" dxfId="174" priority="302" operator="between">
      <formula>0.7</formula>
      <formula>0.8</formula>
    </cfRule>
  </conditionalFormatting>
  <conditionalFormatting sqref="AK46:AK62">
    <cfRule type="cellIs" dxfId="173" priority="303" operator="lessThan">
      <formula>0.7</formula>
    </cfRule>
    <cfRule type="cellIs" dxfId="172" priority="304" operator="between">
      <formula>0.7</formula>
      <formula>0.8</formula>
    </cfRule>
  </conditionalFormatting>
  <conditionalFormatting sqref="AL46:AL62">
    <cfRule type="cellIs" dxfId="171" priority="297" operator="lessThan">
      <formula>0.7</formula>
    </cfRule>
    <cfRule type="cellIs" dxfId="170" priority="298" operator="between">
      <formula>0.7</formula>
      <formula>0.8</formula>
    </cfRule>
  </conditionalFormatting>
  <conditionalFormatting sqref="AL46:AL62">
    <cfRule type="cellIs" dxfId="169" priority="299" operator="lessThan">
      <formula>0.7</formula>
    </cfRule>
    <cfRule type="cellIs" dxfId="168" priority="300" operator="between">
      <formula>0.7</formula>
      <formula>0.8</formula>
    </cfRule>
  </conditionalFormatting>
  <conditionalFormatting sqref="AK46:AK62">
    <cfRule type="cellIs" dxfId="167" priority="293" operator="lessThan">
      <formula>0.7</formula>
    </cfRule>
    <cfRule type="cellIs" dxfId="166" priority="294" operator="between">
      <formula>0.7</formula>
      <formula>0.8</formula>
    </cfRule>
  </conditionalFormatting>
  <conditionalFormatting sqref="AK46:AK62">
    <cfRule type="cellIs" dxfId="165" priority="295" operator="lessThan">
      <formula>0.7</formula>
    </cfRule>
    <cfRule type="cellIs" dxfId="164" priority="296" operator="between">
      <formula>0.7</formula>
      <formula>0.8</formula>
    </cfRule>
  </conditionalFormatting>
  <conditionalFormatting sqref="AL46:AL62">
    <cfRule type="cellIs" dxfId="163" priority="289" operator="lessThan">
      <formula>0.7</formula>
    </cfRule>
    <cfRule type="cellIs" dxfId="162" priority="290" operator="between">
      <formula>0.7</formula>
      <formula>0.8</formula>
    </cfRule>
  </conditionalFormatting>
  <conditionalFormatting sqref="AL46:AL62">
    <cfRule type="cellIs" dxfId="161" priority="291" operator="lessThan">
      <formula>0.7</formula>
    </cfRule>
    <cfRule type="cellIs" dxfId="160" priority="292" operator="between">
      <formula>0.7</formula>
      <formula>0.8</formula>
    </cfRule>
  </conditionalFormatting>
  <conditionalFormatting sqref="AK46:AK62">
    <cfRule type="cellIs" dxfId="159" priority="285" operator="lessThan">
      <formula>0.7</formula>
    </cfRule>
    <cfRule type="cellIs" dxfId="158" priority="286" operator="between">
      <formula>0.7</formula>
      <formula>0.8</formula>
    </cfRule>
  </conditionalFormatting>
  <conditionalFormatting sqref="AK46:AK62">
    <cfRule type="cellIs" dxfId="157" priority="287" operator="lessThan">
      <formula>0.7</formula>
    </cfRule>
    <cfRule type="cellIs" dxfId="156" priority="288" operator="between">
      <formula>0.7</formula>
      <formula>0.8</formula>
    </cfRule>
  </conditionalFormatting>
  <conditionalFormatting sqref="AL46:AL62">
    <cfRule type="cellIs" dxfId="155" priority="281" operator="lessThan">
      <formula>0.7</formula>
    </cfRule>
    <cfRule type="cellIs" dxfId="154" priority="282" operator="between">
      <formula>0.7</formula>
      <formula>0.8</formula>
    </cfRule>
  </conditionalFormatting>
  <conditionalFormatting sqref="AL46:AL62">
    <cfRule type="cellIs" dxfId="153" priority="283" operator="lessThan">
      <formula>0.7</formula>
    </cfRule>
    <cfRule type="cellIs" dxfId="152" priority="284" operator="between">
      <formula>0.7</formula>
      <formula>0.8</formula>
    </cfRule>
  </conditionalFormatting>
  <conditionalFormatting sqref="AK45">
    <cfRule type="cellIs" dxfId="151" priority="277" operator="lessThan">
      <formula>0.7</formula>
    </cfRule>
    <cfRule type="cellIs" dxfId="150" priority="278" operator="between">
      <formula>0.7</formula>
      <formula>0.8</formula>
    </cfRule>
  </conditionalFormatting>
  <conditionalFormatting sqref="AK45">
    <cfRule type="cellIs" dxfId="149" priority="279" operator="lessThan">
      <formula>0.7</formula>
    </cfRule>
    <cfRule type="cellIs" dxfId="148" priority="280" operator="between">
      <formula>0.7</formula>
      <formula>0.8</formula>
    </cfRule>
  </conditionalFormatting>
  <conditionalFormatting sqref="AK45">
    <cfRule type="cellIs" dxfId="147" priority="273" operator="lessThan">
      <formula>0.7</formula>
    </cfRule>
    <cfRule type="cellIs" dxfId="146" priority="274" operator="between">
      <formula>0.7</formula>
      <formula>0.8</formula>
    </cfRule>
  </conditionalFormatting>
  <conditionalFormatting sqref="AK45">
    <cfRule type="cellIs" dxfId="145" priority="275" operator="lessThan">
      <formula>0.7</formula>
    </cfRule>
    <cfRule type="cellIs" dxfId="144" priority="276" operator="between">
      <formula>0.7</formula>
      <formula>0.8</formula>
    </cfRule>
  </conditionalFormatting>
  <conditionalFormatting sqref="AK45">
    <cfRule type="cellIs" dxfId="143" priority="269" operator="lessThan">
      <formula>0.7</formula>
    </cfRule>
    <cfRule type="cellIs" dxfId="142" priority="270" operator="between">
      <formula>0.7</formula>
      <formula>0.8</formula>
    </cfRule>
  </conditionalFormatting>
  <conditionalFormatting sqref="AK45">
    <cfRule type="cellIs" dxfId="141" priority="271" operator="lessThan">
      <formula>0.7</formula>
    </cfRule>
    <cfRule type="cellIs" dxfId="140" priority="272" operator="between">
      <formula>0.7</formula>
      <formula>0.8</formula>
    </cfRule>
  </conditionalFormatting>
  <conditionalFormatting sqref="AL45">
    <cfRule type="cellIs" dxfId="139" priority="265" operator="lessThan">
      <formula>0.7</formula>
    </cfRule>
    <cfRule type="cellIs" dxfId="138" priority="266" operator="between">
      <formula>0.7</formula>
      <formula>0.8</formula>
    </cfRule>
  </conditionalFormatting>
  <conditionalFormatting sqref="AL45">
    <cfRule type="cellIs" dxfId="137" priority="267" operator="lessThan">
      <formula>0.7</formula>
    </cfRule>
    <cfRule type="cellIs" dxfId="136" priority="268" operator="between">
      <formula>0.7</formula>
      <formula>0.8</formula>
    </cfRule>
  </conditionalFormatting>
  <conditionalFormatting sqref="AL45">
    <cfRule type="cellIs" dxfId="135" priority="261" operator="lessThan">
      <formula>0.7</formula>
    </cfRule>
    <cfRule type="cellIs" dxfId="134" priority="262" operator="between">
      <formula>0.7</formula>
      <formula>0.8</formula>
    </cfRule>
  </conditionalFormatting>
  <conditionalFormatting sqref="AL45">
    <cfRule type="cellIs" dxfId="133" priority="263" operator="lessThan">
      <formula>0.7</formula>
    </cfRule>
    <cfRule type="cellIs" dxfId="132" priority="264" operator="between">
      <formula>0.7</formula>
      <formula>0.8</formula>
    </cfRule>
  </conditionalFormatting>
  <conditionalFormatting sqref="AL45">
    <cfRule type="cellIs" dxfId="131" priority="257" operator="lessThan">
      <formula>0.7</formula>
    </cfRule>
    <cfRule type="cellIs" dxfId="130" priority="258" operator="between">
      <formula>0.7</formula>
      <formula>0.8</formula>
    </cfRule>
  </conditionalFormatting>
  <conditionalFormatting sqref="AL45">
    <cfRule type="cellIs" dxfId="129" priority="259" operator="lessThan">
      <formula>0.7</formula>
    </cfRule>
    <cfRule type="cellIs" dxfId="128" priority="260" operator="between">
      <formula>0.7</formula>
      <formula>0.8</formula>
    </cfRule>
  </conditionalFormatting>
  <conditionalFormatting sqref="AK21">
    <cfRule type="cellIs" dxfId="127" priority="125" operator="lessThan">
      <formula>0.7</formula>
    </cfRule>
    <cfRule type="cellIs" dxfId="126" priority="126" operator="between">
      <formula>0.7</formula>
      <formula>0.8</formula>
    </cfRule>
  </conditionalFormatting>
  <conditionalFormatting sqref="AK21">
    <cfRule type="cellIs" dxfId="125" priority="127" operator="lessThan">
      <formula>0.7</formula>
    </cfRule>
    <cfRule type="cellIs" dxfId="124" priority="128" operator="between">
      <formula>0.7</formula>
      <formula>0.8</formula>
    </cfRule>
  </conditionalFormatting>
  <conditionalFormatting sqref="AL21">
    <cfRule type="cellIs" dxfId="123" priority="121" operator="lessThan">
      <formula>0.7</formula>
    </cfRule>
    <cfRule type="cellIs" dxfId="122" priority="122" operator="between">
      <formula>0.7</formula>
      <formula>0.8</formula>
    </cfRule>
  </conditionalFormatting>
  <conditionalFormatting sqref="AL21">
    <cfRule type="cellIs" dxfId="121" priority="123" operator="lessThan">
      <formula>0.7</formula>
    </cfRule>
    <cfRule type="cellIs" dxfId="120" priority="124" operator="between">
      <formula>0.7</formula>
      <formula>0.8</formula>
    </cfRule>
  </conditionalFormatting>
  <conditionalFormatting sqref="AK21">
    <cfRule type="cellIs" dxfId="119" priority="117" operator="lessThan">
      <formula>0.7</formula>
    </cfRule>
    <cfRule type="cellIs" dxfId="118" priority="118" operator="between">
      <formula>0.7</formula>
      <formula>0.8</formula>
    </cfRule>
  </conditionalFormatting>
  <conditionalFormatting sqref="AK21">
    <cfRule type="cellIs" dxfId="117" priority="119" operator="lessThan">
      <formula>0.7</formula>
    </cfRule>
    <cfRule type="cellIs" dxfId="116" priority="120" operator="between">
      <formula>0.7</formula>
      <formula>0.8</formula>
    </cfRule>
  </conditionalFormatting>
  <conditionalFormatting sqref="AL21">
    <cfRule type="cellIs" dxfId="115" priority="113" operator="lessThan">
      <formula>0.7</formula>
    </cfRule>
    <cfRule type="cellIs" dxfId="114" priority="114" operator="between">
      <formula>0.7</formula>
      <formula>0.8</formula>
    </cfRule>
  </conditionalFormatting>
  <conditionalFormatting sqref="AL21">
    <cfRule type="cellIs" dxfId="113" priority="115" operator="lessThan">
      <formula>0.7</formula>
    </cfRule>
    <cfRule type="cellIs" dxfId="112" priority="116" operator="between">
      <formula>0.7</formula>
      <formula>0.8</formula>
    </cfRule>
  </conditionalFormatting>
  <conditionalFormatting sqref="AK23:AK39">
    <cfRule type="cellIs" dxfId="111" priority="109" operator="lessThan">
      <formula>0.7</formula>
    </cfRule>
    <cfRule type="cellIs" dxfId="110" priority="110" operator="between">
      <formula>0.7</formula>
      <formula>0.8</formula>
    </cfRule>
  </conditionalFormatting>
  <conditionalFormatting sqref="AK23:AK39">
    <cfRule type="cellIs" dxfId="109" priority="111" operator="lessThan">
      <formula>0.7</formula>
    </cfRule>
    <cfRule type="cellIs" dxfId="108" priority="112" operator="between">
      <formula>0.7</formula>
      <formula>0.8</formula>
    </cfRule>
  </conditionalFormatting>
  <conditionalFormatting sqref="AL23:AL39">
    <cfRule type="cellIs" dxfId="107" priority="105" operator="lessThan">
      <formula>0.7</formula>
    </cfRule>
    <cfRule type="cellIs" dxfId="106" priority="106" operator="between">
      <formula>0.7</formula>
      <formula>0.8</formula>
    </cfRule>
  </conditionalFormatting>
  <conditionalFormatting sqref="AL23:AL39">
    <cfRule type="cellIs" dxfId="105" priority="107" operator="lessThan">
      <formula>0.7</formula>
    </cfRule>
    <cfRule type="cellIs" dxfId="104" priority="108" operator="between">
      <formula>0.7</formula>
      <formula>0.8</formula>
    </cfRule>
  </conditionalFormatting>
  <conditionalFormatting sqref="AK23:AK39">
    <cfRule type="cellIs" dxfId="103" priority="101" operator="lessThan">
      <formula>0.7</formula>
    </cfRule>
    <cfRule type="cellIs" dxfId="102" priority="102" operator="between">
      <formula>0.7</formula>
      <formula>0.8</formula>
    </cfRule>
  </conditionalFormatting>
  <conditionalFormatting sqref="AK23:AK39">
    <cfRule type="cellIs" dxfId="101" priority="103" operator="lessThan">
      <formula>0.7</formula>
    </cfRule>
    <cfRule type="cellIs" dxfId="100" priority="104" operator="between">
      <formula>0.7</formula>
      <formula>0.8</formula>
    </cfRule>
  </conditionalFormatting>
  <conditionalFormatting sqref="AL23:AL39">
    <cfRule type="cellIs" dxfId="99" priority="97" operator="lessThan">
      <formula>0.7</formula>
    </cfRule>
    <cfRule type="cellIs" dxfId="98" priority="98" operator="between">
      <formula>0.7</formula>
      <formula>0.8</formula>
    </cfRule>
  </conditionalFormatting>
  <conditionalFormatting sqref="AL23:AL39">
    <cfRule type="cellIs" dxfId="97" priority="99" operator="lessThan">
      <formula>0.7</formula>
    </cfRule>
    <cfRule type="cellIs" dxfId="96" priority="100" operator="between">
      <formula>0.7</formula>
      <formula>0.8</formula>
    </cfRule>
  </conditionalFormatting>
  <conditionalFormatting sqref="AK23:AK39">
    <cfRule type="cellIs" dxfId="95" priority="93" operator="lessThan">
      <formula>0.7</formula>
    </cfRule>
    <cfRule type="cellIs" dxfId="94" priority="94" operator="between">
      <formula>0.7</formula>
      <formula>0.8</formula>
    </cfRule>
  </conditionalFormatting>
  <conditionalFormatting sqref="AK23:AK39">
    <cfRule type="cellIs" dxfId="93" priority="95" operator="lessThan">
      <formula>0.7</formula>
    </cfRule>
    <cfRule type="cellIs" dxfId="92" priority="96" operator="between">
      <formula>0.7</formula>
      <formula>0.8</formula>
    </cfRule>
  </conditionalFormatting>
  <conditionalFormatting sqref="AL23:AL39">
    <cfRule type="cellIs" dxfId="91" priority="89" operator="lessThan">
      <formula>0.7</formula>
    </cfRule>
    <cfRule type="cellIs" dxfId="90" priority="90" operator="between">
      <formula>0.7</formula>
      <formula>0.8</formula>
    </cfRule>
  </conditionalFormatting>
  <conditionalFormatting sqref="AL23:AL39">
    <cfRule type="cellIs" dxfId="89" priority="91" operator="lessThan">
      <formula>0.7</formula>
    </cfRule>
    <cfRule type="cellIs" dxfId="88" priority="92" operator="between">
      <formula>0.7</formula>
      <formula>0.8</formula>
    </cfRule>
  </conditionalFormatting>
  <conditionalFormatting sqref="AK22">
    <cfRule type="cellIs" dxfId="87" priority="85" operator="lessThan">
      <formula>0.7</formula>
    </cfRule>
    <cfRule type="cellIs" dxfId="86" priority="86" operator="between">
      <formula>0.7</formula>
      <formula>0.8</formula>
    </cfRule>
  </conditionalFormatting>
  <conditionalFormatting sqref="AK22">
    <cfRule type="cellIs" dxfId="85" priority="87" operator="lessThan">
      <formula>0.7</formula>
    </cfRule>
    <cfRule type="cellIs" dxfId="84" priority="88" operator="between">
      <formula>0.7</formula>
      <formula>0.8</formula>
    </cfRule>
  </conditionalFormatting>
  <conditionalFormatting sqref="AK22">
    <cfRule type="cellIs" dxfId="83" priority="81" operator="lessThan">
      <formula>0.7</formula>
    </cfRule>
    <cfRule type="cellIs" dxfId="82" priority="82" operator="between">
      <formula>0.7</formula>
      <formula>0.8</formula>
    </cfRule>
  </conditionalFormatting>
  <conditionalFormatting sqref="AK22">
    <cfRule type="cellIs" dxfId="81" priority="83" operator="lessThan">
      <formula>0.7</formula>
    </cfRule>
    <cfRule type="cellIs" dxfId="80" priority="84" operator="between">
      <formula>0.7</formula>
      <formula>0.8</formula>
    </cfRule>
  </conditionalFormatting>
  <conditionalFormatting sqref="AK22">
    <cfRule type="cellIs" dxfId="79" priority="77" operator="lessThan">
      <formula>0.7</formula>
    </cfRule>
    <cfRule type="cellIs" dxfId="78" priority="78" operator="between">
      <formula>0.7</formula>
      <formula>0.8</formula>
    </cfRule>
  </conditionalFormatting>
  <conditionalFormatting sqref="AK22">
    <cfRule type="cellIs" dxfId="77" priority="79" operator="lessThan">
      <formula>0.7</formula>
    </cfRule>
    <cfRule type="cellIs" dxfId="76" priority="80" operator="between">
      <formula>0.7</formula>
      <formula>0.8</formula>
    </cfRule>
  </conditionalFormatting>
  <conditionalFormatting sqref="AL22">
    <cfRule type="cellIs" dxfId="75" priority="73" operator="lessThan">
      <formula>0.7</formula>
    </cfRule>
    <cfRule type="cellIs" dxfId="74" priority="74" operator="between">
      <formula>0.7</formula>
      <formula>0.8</formula>
    </cfRule>
  </conditionalFormatting>
  <conditionalFormatting sqref="AL22">
    <cfRule type="cellIs" dxfId="73" priority="75" operator="lessThan">
      <formula>0.7</formula>
    </cfRule>
    <cfRule type="cellIs" dxfId="72" priority="76" operator="between">
      <formula>0.7</formula>
      <formula>0.8</formula>
    </cfRule>
  </conditionalFormatting>
  <conditionalFormatting sqref="AL22">
    <cfRule type="cellIs" dxfId="71" priority="69" operator="lessThan">
      <formula>0.7</formula>
    </cfRule>
    <cfRule type="cellIs" dxfId="70" priority="70" operator="between">
      <formula>0.7</formula>
      <formula>0.8</formula>
    </cfRule>
  </conditionalFormatting>
  <conditionalFormatting sqref="AL22">
    <cfRule type="cellIs" dxfId="69" priority="71" operator="lessThan">
      <formula>0.7</formula>
    </cfRule>
    <cfRule type="cellIs" dxfId="68" priority="72" operator="between">
      <formula>0.7</formula>
      <formula>0.8</formula>
    </cfRule>
  </conditionalFormatting>
  <conditionalFormatting sqref="AL22">
    <cfRule type="cellIs" dxfId="67" priority="65" operator="lessThan">
      <formula>0.7</formula>
    </cfRule>
    <cfRule type="cellIs" dxfId="66" priority="66" operator="between">
      <formula>0.7</formula>
      <formula>0.8</formula>
    </cfRule>
  </conditionalFormatting>
  <conditionalFormatting sqref="AL22">
    <cfRule type="cellIs" dxfId="65" priority="67" operator="lessThan">
      <formula>0.7</formula>
    </cfRule>
    <cfRule type="cellIs" dxfId="64" priority="68" operator="between">
      <formula>0.7</formula>
      <formula>0.8</formula>
    </cfRule>
  </conditionalFormatting>
  <conditionalFormatting sqref="F21">
    <cfRule type="cellIs" dxfId="63" priority="61" operator="lessThan">
      <formula>0.7</formula>
    </cfRule>
    <cfRule type="cellIs" dxfId="62" priority="62" operator="between">
      <formula>0.7</formula>
      <formula>0.8</formula>
    </cfRule>
  </conditionalFormatting>
  <conditionalFormatting sqref="F21">
    <cfRule type="cellIs" dxfId="61" priority="63" operator="lessThan">
      <formula>0.7</formula>
    </cfRule>
    <cfRule type="cellIs" dxfId="60" priority="64" operator="between">
      <formula>0.7</formula>
      <formula>0.8</formula>
    </cfRule>
  </conditionalFormatting>
  <conditionalFormatting sqref="G21">
    <cfRule type="cellIs" dxfId="59" priority="57" operator="lessThan">
      <formula>0.7</formula>
    </cfRule>
    <cfRule type="cellIs" dxfId="58" priority="58" operator="between">
      <formula>0.7</formula>
      <formula>0.8</formula>
    </cfRule>
  </conditionalFormatting>
  <conditionalFormatting sqref="G21">
    <cfRule type="cellIs" dxfId="57" priority="59" operator="lessThan">
      <formula>0.7</formula>
    </cfRule>
    <cfRule type="cellIs" dxfId="56" priority="60" operator="between">
      <formula>0.7</formula>
      <formula>0.8</formula>
    </cfRule>
  </conditionalFormatting>
  <conditionalFormatting sqref="F21">
    <cfRule type="cellIs" dxfId="55" priority="53" operator="lessThan">
      <formula>0.7</formula>
    </cfRule>
    <cfRule type="cellIs" dxfId="54" priority="54" operator="between">
      <formula>0.7</formula>
      <formula>0.8</formula>
    </cfRule>
  </conditionalFormatting>
  <conditionalFormatting sqref="F21">
    <cfRule type="cellIs" dxfId="53" priority="55" operator="lessThan">
      <formula>0.7</formula>
    </cfRule>
    <cfRule type="cellIs" dxfId="52" priority="56" operator="between">
      <formula>0.7</formula>
      <formula>0.8</formula>
    </cfRule>
  </conditionalFormatting>
  <conditionalFormatting sqref="G21">
    <cfRule type="cellIs" dxfId="51" priority="49" operator="lessThan">
      <formula>0.7</formula>
    </cfRule>
    <cfRule type="cellIs" dxfId="50" priority="50" operator="between">
      <formula>0.7</formula>
      <formula>0.8</formula>
    </cfRule>
  </conditionalFormatting>
  <conditionalFormatting sqref="G21">
    <cfRule type="cellIs" dxfId="49" priority="51" operator="lessThan">
      <formula>0.7</formula>
    </cfRule>
    <cfRule type="cellIs" dxfId="48" priority="52" operator="between">
      <formula>0.7</formula>
      <formula>0.8</formula>
    </cfRule>
  </conditionalFormatting>
  <conditionalFormatting sqref="F23:F39">
    <cfRule type="cellIs" dxfId="47" priority="45" operator="lessThan">
      <formula>0.7</formula>
    </cfRule>
    <cfRule type="cellIs" dxfId="46" priority="46" operator="between">
      <formula>0.7</formula>
      <formula>0.8</formula>
    </cfRule>
  </conditionalFormatting>
  <conditionalFormatting sqref="F23:F39">
    <cfRule type="cellIs" dxfId="45" priority="47" operator="lessThan">
      <formula>0.7</formula>
    </cfRule>
    <cfRule type="cellIs" dxfId="44" priority="48" operator="between">
      <formula>0.7</formula>
      <formula>0.8</formula>
    </cfRule>
  </conditionalFormatting>
  <conditionalFormatting sqref="G23:G39">
    <cfRule type="cellIs" dxfId="43" priority="41" operator="lessThan">
      <formula>0.7</formula>
    </cfRule>
    <cfRule type="cellIs" dxfId="42" priority="42" operator="between">
      <formula>0.7</formula>
      <formula>0.8</formula>
    </cfRule>
  </conditionalFormatting>
  <conditionalFormatting sqref="G23:G39">
    <cfRule type="cellIs" dxfId="41" priority="43" operator="lessThan">
      <formula>0.7</formula>
    </cfRule>
    <cfRule type="cellIs" dxfId="40" priority="44" operator="between">
      <formula>0.7</formula>
      <formula>0.8</formula>
    </cfRule>
  </conditionalFormatting>
  <conditionalFormatting sqref="F23:F39">
    <cfRule type="cellIs" dxfId="39" priority="37" operator="lessThan">
      <formula>0.7</formula>
    </cfRule>
    <cfRule type="cellIs" dxfId="38" priority="38" operator="between">
      <formula>0.7</formula>
      <formula>0.8</formula>
    </cfRule>
  </conditionalFormatting>
  <conditionalFormatting sqref="F23:F39">
    <cfRule type="cellIs" dxfId="37" priority="39" operator="lessThan">
      <formula>0.7</formula>
    </cfRule>
    <cfRule type="cellIs" dxfId="36" priority="40" operator="between">
      <formula>0.7</formula>
      <formula>0.8</formula>
    </cfRule>
  </conditionalFormatting>
  <conditionalFormatting sqref="G23:G39">
    <cfRule type="cellIs" dxfId="35" priority="33" operator="lessThan">
      <formula>0.7</formula>
    </cfRule>
    <cfRule type="cellIs" dxfId="34" priority="34" operator="between">
      <formula>0.7</formula>
      <formula>0.8</formula>
    </cfRule>
  </conditionalFormatting>
  <conditionalFormatting sqref="G23:G39">
    <cfRule type="cellIs" dxfId="33" priority="35" operator="lessThan">
      <formula>0.7</formula>
    </cfRule>
    <cfRule type="cellIs" dxfId="32" priority="36" operator="between">
      <formula>0.7</formula>
      <formula>0.8</formula>
    </cfRule>
  </conditionalFormatting>
  <conditionalFormatting sqref="F23:F39">
    <cfRule type="cellIs" dxfId="31" priority="29" operator="lessThan">
      <formula>0.7</formula>
    </cfRule>
    <cfRule type="cellIs" dxfId="30" priority="30" operator="between">
      <formula>0.7</formula>
      <formula>0.8</formula>
    </cfRule>
  </conditionalFormatting>
  <conditionalFormatting sqref="F23:F39">
    <cfRule type="cellIs" dxfId="29" priority="31" operator="lessThan">
      <formula>0.7</formula>
    </cfRule>
    <cfRule type="cellIs" dxfId="28" priority="32" operator="between">
      <formula>0.7</formula>
      <formula>0.8</formula>
    </cfRule>
  </conditionalFormatting>
  <conditionalFormatting sqref="G23:G39">
    <cfRule type="cellIs" dxfId="27" priority="25" operator="lessThan">
      <formula>0.7</formula>
    </cfRule>
    <cfRule type="cellIs" dxfId="26" priority="26" operator="between">
      <formula>0.7</formula>
      <formula>0.8</formula>
    </cfRule>
  </conditionalFormatting>
  <conditionalFormatting sqref="G23:G39">
    <cfRule type="cellIs" dxfId="25" priority="27" operator="lessThan">
      <formula>0.7</formula>
    </cfRule>
    <cfRule type="cellIs" dxfId="24" priority="28" operator="between">
      <formula>0.7</formula>
      <formula>0.8</formula>
    </cfRule>
  </conditionalFormatting>
  <conditionalFormatting sqref="F22">
    <cfRule type="cellIs" dxfId="23" priority="21" operator="lessThan">
      <formula>0.7</formula>
    </cfRule>
    <cfRule type="cellIs" dxfId="22" priority="22" operator="between">
      <formula>0.7</formula>
      <formula>0.8</formula>
    </cfRule>
  </conditionalFormatting>
  <conditionalFormatting sqref="F22">
    <cfRule type="cellIs" dxfId="21" priority="23" operator="lessThan">
      <formula>0.7</formula>
    </cfRule>
    <cfRule type="cellIs" dxfId="20" priority="24" operator="between">
      <formula>0.7</formula>
      <formula>0.8</formula>
    </cfRule>
  </conditionalFormatting>
  <conditionalFormatting sqref="F22">
    <cfRule type="cellIs" dxfId="19" priority="17" operator="lessThan">
      <formula>0.7</formula>
    </cfRule>
    <cfRule type="cellIs" dxfId="18" priority="18" operator="between">
      <formula>0.7</formula>
      <formula>0.8</formula>
    </cfRule>
  </conditionalFormatting>
  <conditionalFormatting sqref="F22">
    <cfRule type="cellIs" dxfId="17" priority="19" operator="lessThan">
      <formula>0.7</formula>
    </cfRule>
    <cfRule type="cellIs" dxfId="16" priority="20" operator="between">
      <formula>0.7</formula>
      <formula>0.8</formula>
    </cfRule>
  </conditionalFormatting>
  <conditionalFormatting sqref="F22">
    <cfRule type="cellIs" dxfId="15" priority="13" operator="lessThan">
      <formula>0.7</formula>
    </cfRule>
    <cfRule type="cellIs" dxfId="14" priority="14" operator="between">
      <formula>0.7</formula>
      <formula>0.8</formula>
    </cfRule>
  </conditionalFormatting>
  <conditionalFormatting sqref="F22">
    <cfRule type="cellIs" dxfId="13" priority="15" operator="lessThan">
      <formula>0.7</formula>
    </cfRule>
    <cfRule type="cellIs" dxfId="12" priority="16" operator="between">
      <formula>0.7</formula>
      <formula>0.8</formula>
    </cfRule>
  </conditionalFormatting>
  <conditionalFormatting sqref="G22">
    <cfRule type="cellIs" dxfId="11" priority="9" operator="lessThan">
      <formula>0.7</formula>
    </cfRule>
    <cfRule type="cellIs" dxfId="10" priority="10" operator="between">
      <formula>0.7</formula>
      <formula>0.8</formula>
    </cfRule>
  </conditionalFormatting>
  <conditionalFormatting sqref="G22">
    <cfRule type="cellIs" dxfId="9" priority="11" operator="lessThan">
      <formula>0.7</formula>
    </cfRule>
    <cfRule type="cellIs" dxfId="8" priority="12" operator="between">
      <formula>0.7</formula>
      <formula>0.8</formula>
    </cfRule>
  </conditionalFormatting>
  <conditionalFormatting sqref="G22">
    <cfRule type="cellIs" dxfId="7" priority="5" operator="lessThan">
      <formula>0.7</formula>
    </cfRule>
    <cfRule type="cellIs" dxfId="6" priority="6" operator="between">
      <formula>0.7</formula>
      <formula>0.8</formula>
    </cfRule>
  </conditionalFormatting>
  <conditionalFormatting sqref="G22">
    <cfRule type="cellIs" dxfId="5" priority="7" operator="lessThan">
      <formula>0.7</formula>
    </cfRule>
    <cfRule type="cellIs" dxfId="4" priority="8" operator="between">
      <formula>0.7</formula>
      <formula>0.8</formula>
    </cfRule>
  </conditionalFormatting>
  <conditionalFormatting sqref="G22">
    <cfRule type="cellIs" dxfId="3" priority="1" operator="lessThan">
      <formula>0.7</formula>
    </cfRule>
    <cfRule type="cellIs" dxfId="2" priority="2" operator="between">
      <formula>0.7</formula>
      <formula>0.8</formula>
    </cfRule>
  </conditionalFormatting>
  <conditionalFormatting sqref="G22">
    <cfRule type="cellIs" dxfId="1" priority="3" operator="lessThan">
      <formula>0.7</formula>
    </cfRule>
    <cfRule type="cellIs" dxfId="0" priority="4" operator="between">
      <formula>0.7</formula>
      <formula>0.8</formula>
    </cfRule>
  </conditionalFormatting>
  <hyperlinks>
    <hyperlink ref="A2" r:id="rId1" xr:uid="{00000000-0004-0000-0000-000000000000}"/>
  </hyperlinks>
  <pageMargins left="0.7" right="0.7" top="0.75" bottom="0.75" header="0.3" footer="0.3"/>
  <pageSetup paperSize="9" orientation="portrait" horizontalDpi="300" verticalDpi="300" r:id="rId2"/>
  <ignoredErrors>
    <ignoredError sqref="AR390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C958-D2DC-4177-A85E-17B1B089C3BF}">
  <dimension ref="A1:C21"/>
  <sheetViews>
    <sheetView tabSelected="1" workbookViewId="0">
      <selection activeCell="N12" sqref="N12"/>
    </sheetView>
  </sheetViews>
  <sheetFormatPr defaultRowHeight="13.5" x14ac:dyDescent="0.15"/>
  <cols>
    <col min="2" max="2" width="17.875" customWidth="1"/>
    <col min="3" max="3" width="19.375" customWidth="1"/>
  </cols>
  <sheetData>
    <row r="1" spans="1:3" x14ac:dyDescent="0.15">
      <c r="B1" t="s">
        <v>127</v>
      </c>
    </row>
    <row r="2" spans="1:3" ht="15" x14ac:dyDescent="0.25">
      <c r="B2" s="73">
        <f>COUNTIF(Sheet1!E:E,Sheet1!E1444)</f>
        <v>62</v>
      </c>
    </row>
    <row r="3" spans="1:3" x14ac:dyDescent="0.15">
      <c r="B3" t="s">
        <v>128</v>
      </c>
      <c r="C3" t="s">
        <v>129</v>
      </c>
    </row>
    <row r="4" spans="1:3" x14ac:dyDescent="0.15">
      <c r="A4" s="7">
        <v>0.39583333333333331</v>
      </c>
      <c r="B4" s="74">
        <f>AVERAGEIF(Sheet1!$A:$A,Sheet2!A4,Sheet1!$E:$E)</f>
        <v>140.55172413793105</v>
      </c>
      <c r="C4" s="74">
        <f>AVERAGEIF(Sheet1!$A:$A,A4,Sheet1!I:I)</f>
        <v>126.84482758620689</v>
      </c>
    </row>
    <row r="5" spans="1:3" x14ac:dyDescent="0.15">
      <c r="A5" s="7">
        <v>0.41666666666666669</v>
      </c>
      <c r="B5" s="74">
        <f>AVERAGEIF(Sheet1!$A:$A,Sheet2!A5,Sheet1!$E:$E)</f>
        <v>157.18181818181819</v>
      </c>
      <c r="C5" s="74">
        <f>AVERAGEIF(Sheet1!$A:$A,A5,Sheet1!I:I)</f>
        <v>132.85454545454544</v>
      </c>
    </row>
    <row r="6" spans="1:3" x14ac:dyDescent="0.15">
      <c r="A6" s="7">
        <v>0.43958333333333338</v>
      </c>
      <c r="B6" s="74">
        <f>AVERAGEIF(Sheet1!$A:$A,Sheet2!A6,Sheet1!$E:$E)</f>
        <v>213.78571428571428</v>
      </c>
      <c r="C6" s="74">
        <f>AVERAGEIF(Sheet1!$A:$A,A6,Sheet1!I:I)</f>
        <v>160.57142857142858</v>
      </c>
    </row>
    <row r="7" spans="1:3" x14ac:dyDescent="0.15">
      <c r="A7" s="7">
        <v>0.45833333333333331</v>
      </c>
      <c r="B7" s="74">
        <f>AVERAGEIF(Sheet1!$A:$A,Sheet2!A7,Sheet1!$E:$E)</f>
        <v>247.66</v>
      </c>
      <c r="C7" s="74">
        <f>AVERAGEIF(Sheet1!$A:$A,A7,Sheet1!I:I)</f>
        <v>188.58</v>
      </c>
    </row>
    <row r="8" spans="1:3" x14ac:dyDescent="0.15">
      <c r="A8" s="7">
        <v>0.47916666666666669</v>
      </c>
      <c r="B8" s="74">
        <f>AVERAGEIF(Sheet1!$A:$A,Sheet2!A8,Sheet1!$E:$E)</f>
        <v>166.01724137931035</v>
      </c>
      <c r="C8" s="74">
        <f>AVERAGEIF(Sheet1!$A:$A,A8,Sheet1!I:I)</f>
        <v>112.63793103448276</v>
      </c>
    </row>
    <row r="9" spans="1:3" x14ac:dyDescent="0.15">
      <c r="A9" s="7">
        <v>0.5</v>
      </c>
      <c r="B9" s="74">
        <f>AVERAGEIF(Sheet1!$A:$A,Sheet2!A9,Sheet1!$E:$E)</f>
        <v>160.1639344262295</v>
      </c>
      <c r="C9" s="74">
        <f>AVERAGEIF(Sheet1!$A:$A,A9,Sheet1!I:I)</f>
        <v>127.18333333333334</v>
      </c>
    </row>
    <row r="10" spans="1:3" x14ac:dyDescent="0.15">
      <c r="A10" s="7">
        <v>0.52083333333333337</v>
      </c>
      <c r="B10" s="74">
        <f>AVERAGEIF(Sheet1!$A:$A,Sheet2!A10,Sheet1!$E:$E)</f>
        <v>187.43333333333334</v>
      </c>
      <c r="C10" s="74">
        <f>AVERAGEIF(Sheet1!$A:$A,A10,Sheet1!I:I)</f>
        <v>100.3</v>
      </c>
    </row>
    <row r="11" spans="1:3" x14ac:dyDescent="0.15">
      <c r="A11" s="7">
        <v>0.54166666666666696</v>
      </c>
      <c r="B11" s="74">
        <f>AVERAGEIF(Sheet1!$A:$A,Sheet2!A11,Sheet1!$E:$E)</f>
        <v>177.58928571428572</v>
      </c>
      <c r="C11" s="74">
        <f>AVERAGEIF(Sheet1!$A:$A,A11,Sheet1!I:I)</f>
        <v>94.053571428571431</v>
      </c>
    </row>
    <row r="12" spans="1:3" x14ac:dyDescent="0.15">
      <c r="A12" s="7">
        <v>0.5625</v>
      </c>
      <c r="B12" s="74">
        <f>AVERAGEIF(Sheet1!$A:$A,Sheet2!A12,Sheet1!$E:$E)</f>
        <v>151.7741935483871</v>
      </c>
      <c r="C12" s="74">
        <f>AVERAGEIF(Sheet1!$A:$A,A12,Sheet1!I:I)</f>
        <v>95.693548387096769</v>
      </c>
    </row>
    <row r="13" spans="1:3" x14ac:dyDescent="0.15">
      <c r="A13" s="7">
        <v>0.58333333333333337</v>
      </c>
      <c r="B13" s="74">
        <f>AVERAGEIF(Sheet1!$A:$A,Sheet2!A13,Sheet1!$E:$E)</f>
        <v>163.63157894736841</v>
      </c>
      <c r="C13" s="74">
        <f>AVERAGEIF(Sheet1!$A:$A,A13,Sheet1!I:I)</f>
        <v>92.603448275862064</v>
      </c>
    </row>
    <row r="14" spans="1:3" x14ac:dyDescent="0.15">
      <c r="A14" s="7">
        <v>0.60416666666666663</v>
      </c>
      <c r="B14" s="74">
        <f>AVERAGEIF(Sheet1!$A:$A,Sheet2!A14,Sheet1!$E:$E)</f>
        <v>183.58928571428572</v>
      </c>
      <c r="C14" s="74">
        <f>AVERAGEIF(Sheet1!$A:$A,A14,Sheet1!I:I)</f>
        <v>125.54385964912281</v>
      </c>
    </row>
    <row r="15" spans="1:3" x14ac:dyDescent="0.15">
      <c r="A15" s="7">
        <v>0.625</v>
      </c>
      <c r="B15" s="74">
        <f>AVERAGEIF(Sheet1!$A:$A,Sheet2!A15,Sheet1!$E:$E)</f>
        <v>250.61111111111111</v>
      </c>
      <c r="C15" s="74">
        <f>AVERAGEIF(Sheet1!$A:$A,A15,Sheet1!I:I)</f>
        <v>176.90740740740742</v>
      </c>
    </row>
    <row r="16" spans="1:3" x14ac:dyDescent="0.15">
      <c r="A16" s="7">
        <v>0.64583333333333337</v>
      </c>
      <c r="B16" s="74">
        <f>AVERAGEIF(Sheet1!$A:$A,Sheet2!A16,Sheet1!$E:$E)</f>
        <v>187.09259259259258</v>
      </c>
      <c r="C16" s="74">
        <f>AVERAGEIF(Sheet1!$A:$A,A16,Sheet1!I:I)</f>
        <v>127.64814814814815</v>
      </c>
    </row>
    <row r="17" spans="1:3" x14ac:dyDescent="0.15">
      <c r="A17" s="7">
        <v>0.66666666666666663</v>
      </c>
      <c r="B17" s="74">
        <f>AVERAGEIF(Sheet1!$A:$A,Sheet2!A17,Sheet1!$E:$E)</f>
        <v>233.01694915254237</v>
      </c>
      <c r="C17" s="74">
        <f>AVERAGEIF(Sheet1!$A:$A,A17,Sheet1!I:I)</f>
        <v>160.5084745762712</v>
      </c>
    </row>
    <row r="18" spans="1:3" x14ac:dyDescent="0.15">
      <c r="A18" s="7">
        <v>0.69444444444444453</v>
      </c>
      <c r="B18" s="74">
        <f>AVERAGEIF(Sheet1!$A:$A,Sheet2!A18,Sheet1!$E:$E)</f>
        <v>285</v>
      </c>
      <c r="C18" s="74">
        <f>AVERAGEIF(Sheet1!$A:$A,A18,Sheet1!I:I)</f>
        <v>178.25</v>
      </c>
    </row>
    <row r="19" spans="1:3" x14ac:dyDescent="0.15">
      <c r="A19" s="7">
        <v>0.70833333333333337</v>
      </c>
      <c r="B19" s="74">
        <f>AVERAGEIF(Sheet1!$A:$A,Sheet2!A19,Sheet1!$E:$E)</f>
        <v>164.47540983606558</v>
      </c>
      <c r="C19" s="74">
        <f>AVERAGEIF(Sheet1!$A:$A,A19,Sheet1!I:I)</f>
        <v>103.39344262295081</v>
      </c>
    </row>
    <row r="20" spans="1:3" x14ac:dyDescent="0.15">
      <c r="A20" s="7">
        <v>0.72916666666666663</v>
      </c>
      <c r="B20" s="74">
        <f>AVERAGEIF(Sheet1!$A:$A,Sheet2!A20,Sheet1!$E:$E)</f>
        <v>160.59677419354838</v>
      </c>
      <c r="C20" s="74">
        <f>AVERAGEIF(Sheet1!$A:$A,A20,Sheet1!I:I)</f>
        <v>119.5</v>
      </c>
    </row>
    <row r="21" spans="1:3" x14ac:dyDescent="0.15">
      <c r="A21" s="7">
        <v>0.75</v>
      </c>
      <c r="B21" s="74">
        <f>AVERAGEIF(Sheet1!$A:$A,Sheet2!A21,Sheet1!$E:$E)</f>
        <v>86.661290322580641</v>
      </c>
      <c r="C21" s="74">
        <f>AVERAGEIF(Sheet1!$A:$A,A21,Sheet1!I:I)</f>
        <v>102.91935483870968</v>
      </c>
    </row>
  </sheetData>
  <phoneticPr fontId="2" type="noConversion"/>
  <pageMargins left="0.7" right="0.7" top="0.75" bottom="0.75" header="0.3" footer="0.3"/>
  <pageSetup paperSize="301" orientation="portrait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B3EC-1905-4D73-8E6F-DBC1C6D8AFDF}">
  <dimension ref="A1:C14"/>
  <sheetViews>
    <sheetView workbookViewId="0">
      <selection activeCell="C1" sqref="C1"/>
    </sheetView>
  </sheetViews>
  <sheetFormatPr defaultRowHeight="13.5" x14ac:dyDescent="0.15"/>
  <sheetData>
    <row r="1" spans="1:3" x14ac:dyDescent="0.15">
      <c r="A1">
        <v>1</v>
      </c>
      <c r="C1" t="e">
        <f>sump</f>
        <v>#NAME?</v>
      </c>
    </row>
    <row r="2" spans="1:3" x14ac:dyDescent="0.15">
      <c r="A2">
        <v>2</v>
      </c>
    </row>
    <row r="3" spans="1:3" x14ac:dyDescent="0.15">
      <c r="A3">
        <v>3</v>
      </c>
    </row>
    <row r="4" spans="1:3" x14ac:dyDescent="0.15">
      <c r="A4">
        <v>4</v>
      </c>
    </row>
    <row r="5" spans="1:3" x14ac:dyDescent="0.15">
      <c r="A5">
        <v>5</v>
      </c>
    </row>
    <row r="6" spans="1:3" x14ac:dyDescent="0.15">
      <c r="A6">
        <v>6</v>
      </c>
    </row>
    <row r="7" spans="1:3" x14ac:dyDescent="0.15">
      <c r="A7">
        <v>7</v>
      </c>
    </row>
    <row r="8" spans="1:3" x14ac:dyDescent="0.15">
      <c r="A8">
        <v>8</v>
      </c>
    </row>
    <row r="9" spans="1:3" x14ac:dyDescent="0.15">
      <c r="A9">
        <v>9</v>
      </c>
    </row>
    <row r="10" spans="1:3" x14ac:dyDescent="0.15">
      <c r="A10">
        <v>10</v>
      </c>
    </row>
    <row r="11" spans="1:3" x14ac:dyDescent="0.15">
      <c r="A11">
        <v>11</v>
      </c>
    </row>
    <row r="12" spans="1:3" x14ac:dyDescent="0.15">
      <c r="A12">
        <v>12</v>
      </c>
    </row>
    <row r="13" spans="1:3" x14ac:dyDescent="0.15">
      <c r="A13">
        <v>13</v>
      </c>
    </row>
    <row r="14" spans="1:3" x14ac:dyDescent="0.15">
      <c r="A14">
        <f>SUM(A1:A13)</f>
        <v>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2020-04-02T15:22:45Z</dcterms:modified>
</cp:coreProperties>
</file>