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520" activeTab="1"/>
  </bookViews>
  <sheets>
    <sheet name="Data gaji" sheetId="1" r:id="rId1"/>
    <sheet name="Data perhitungan lembur" sheetId="2" r:id="rId2"/>
    <sheet name="Simulasi lembur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<sst xmlns="http://schemas.openxmlformats.org/spreadsheetml/2006/main" count="111">
  <si>
    <t>Data gaji karyawan PT DEF</t>
  </si>
  <si>
    <t>No</t>
  </si>
  <si>
    <t>NIK</t>
  </si>
  <si>
    <t>Nama</t>
  </si>
  <si>
    <t>GP</t>
  </si>
  <si>
    <t>Day code</t>
  </si>
  <si>
    <t>Anggoro Purwonegoro</t>
  </si>
  <si>
    <t>5 Hari Kerja</t>
  </si>
  <si>
    <t>00543681</t>
  </si>
  <si>
    <t>Liani Dariyanti</t>
  </si>
  <si>
    <t>Suminah</t>
  </si>
  <si>
    <t>Parto Setiawan</t>
  </si>
  <si>
    <t>Bunari Kustanto</t>
  </si>
  <si>
    <t>6 Hari Kerja</t>
  </si>
  <si>
    <t>00542384</t>
  </si>
  <si>
    <t>Markus Halim Kusuma</t>
  </si>
  <si>
    <t>Jendri Hariyadi</t>
  </si>
  <si>
    <t>Sumarlin</t>
  </si>
  <si>
    <t>00223651</t>
  </si>
  <si>
    <t>Adi Sasono</t>
  </si>
  <si>
    <t>Alim Kusnadi</t>
  </si>
  <si>
    <t>00579683</t>
  </si>
  <si>
    <t>Marcel Sunarya</t>
  </si>
  <si>
    <t>Martinus Ferry Handoko</t>
  </si>
  <si>
    <t>Tejo Sulaksono</t>
  </si>
  <si>
    <t>00343662</t>
  </si>
  <si>
    <t>Kusmiati</t>
  </si>
  <si>
    <t>Robertus Sitanggang</t>
  </si>
  <si>
    <t>Fajar Apriyani</t>
  </si>
  <si>
    <t>Iwan Sabdo Kumolo</t>
  </si>
  <si>
    <t>Ponco Aminuddin</t>
  </si>
  <si>
    <t>Dewa Abdi Yulianto</t>
  </si>
  <si>
    <t>Basri William Susanto</t>
  </si>
  <si>
    <t>Data perhitungan lembur</t>
  </si>
  <si>
    <t>gaji / 173 * upah lembur</t>
  </si>
  <si>
    <t>Upah per jam</t>
  </si>
  <si>
    <t>Gaji / 173</t>
  </si>
  <si>
    <r>
      <rPr>
        <sz val="11"/>
        <color theme="1"/>
        <rFont val="Calibri"/>
        <charset val="134"/>
      </rPr>
      <t xml:space="preserve">Waktu kerja </t>
    </r>
    <r>
      <rPr>
        <sz val="18"/>
        <color theme="1"/>
        <rFont val="Calibri"/>
        <charset val="134"/>
      </rPr>
      <t xml:space="preserve">5 </t>
    </r>
    <r>
      <rPr>
        <sz val="11"/>
        <color theme="1"/>
        <rFont val="Calibri"/>
        <charset val="134"/>
      </rPr>
      <t>Hari Kerja</t>
    </r>
  </si>
  <si>
    <t>Hari Biasa (OTHB)</t>
  </si>
  <si>
    <t>Hari Libur (OTHL5)</t>
  </si>
  <si>
    <t>Hari Libur Jatuh hari terpendek</t>
  </si>
  <si>
    <t>Jam lembur</t>
  </si>
  <si>
    <t>Upah Lembur dikalikan upah per jam</t>
  </si>
  <si>
    <t>Jam 1</t>
  </si>
  <si>
    <t>Wage code</t>
  </si>
  <si>
    <t>Jam 2</t>
  </si>
  <si>
    <t>OTHB</t>
  </si>
  <si>
    <t>Over time Hari Biasa</t>
  </si>
  <si>
    <t>Untuk 5 HK &amp; 6 HK</t>
  </si>
  <si>
    <t>Jam 3</t>
  </si>
  <si>
    <t>OTHL5</t>
  </si>
  <si>
    <t>Overtime Hari Libur untuk 5 Hari Kerja</t>
  </si>
  <si>
    <t xml:space="preserve">Untuk 5 HK </t>
  </si>
  <si>
    <t>Jam 4</t>
  </si>
  <si>
    <t>OTHL6</t>
  </si>
  <si>
    <t>Overtime Hari Libur untuk 6 Hari Kerja</t>
  </si>
  <si>
    <t>Untuk 6 HK</t>
  </si>
  <si>
    <t>Jam 5</t>
  </si>
  <si>
    <t>OTHLP</t>
  </si>
  <si>
    <t>Overtime Hari Libur yang jatuh pada hari terpendek</t>
  </si>
  <si>
    <t>Jam 6</t>
  </si>
  <si>
    <t>Jam 7</t>
  </si>
  <si>
    <t>Jam 8</t>
  </si>
  <si>
    <t>Jam 9</t>
  </si>
  <si>
    <t>Jam 10</t>
  </si>
  <si>
    <t>Jam 11</t>
  </si>
  <si>
    <t>Jam 12</t>
  </si>
  <si>
    <t>Jam 13</t>
  </si>
  <si>
    <t>Jam 14</t>
  </si>
  <si>
    <r>
      <rPr>
        <sz val="11"/>
        <color theme="1"/>
        <rFont val="Calibri"/>
        <charset val="134"/>
      </rPr>
      <t xml:space="preserve">Waktu kerja </t>
    </r>
    <r>
      <rPr>
        <sz val="18"/>
        <color theme="1"/>
        <rFont val="Calibri"/>
        <charset val="134"/>
      </rPr>
      <t xml:space="preserve">6 </t>
    </r>
    <r>
      <rPr>
        <sz val="11"/>
        <color theme="1"/>
        <rFont val="Calibri"/>
        <charset val="134"/>
      </rPr>
      <t>Hari Kerja</t>
    </r>
  </si>
  <si>
    <t>Hari Libur (OTHL6)</t>
  </si>
  <si>
    <t>Hari Libur Jatuh hari terpendek (OTHLP)</t>
  </si>
  <si>
    <t>Payroll code</t>
  </si>
  <si>
    <t>Overtime period</t>
  </si>
  <si>
    <t>Payroll Period</t>
  </si>
  <si>
    <t>Note</t>
  </si>
  <si>
    <t>11 Des 2016 - 31 Des 2016</t>
  </si>
  <si>
    <t>1-31 Jan 2017</t>
  </si>
  <si>
    <t>GP 2016</t>
  </si>
  <si>
    <t>01 Jan 2017 - 10 Jan 2017</t>
  </si>
  <si>
    <t>GP 2017</t>
  </si>
  <si>
    <t>11 Jan 2017 - 10 Peb 2017</t>
  </si>
  <si>
    <t>1-28 Peb 2017</t>
  </si>
  <si>
    <t>11 Peb 2017 - 10 Mar 2017</t>
  </si>
  <si>
    <t>1-31 Mar 2017</t>
  </si>
  <si>
    <t>11 Mar 2017 - 10 Apr 2017</t>
  </si>
  <si>
    <t>1-30 Apr 2017</t>
  </si>
  <si>
    <t>11 Apr 2017 - 10 Mei 2017</t>
  </si>
  <si>
    <t>1-31 Mei 2017</t>
  </si>
  <si>
    <t>11 Mei 2017 - 10 Jun 2017</t>
  </si>
  <si>
    <t>1-30 Jun 2017</t>
  </si>
  <si>
    <t>11 Jun 2017 - 10 Jul 2017</t>
  </si>
  <si>
    <t>1-31 Jul 2017</t>
  </si>
  <si>
    <t>11 Jul 2017 - 10 Agt 2017</t>
  </si>
  <si>
    <t>1-31 Agt 2017</t>
  </si>
  <si>
    <t>11 Agt 2017 - 10 Sep 2017</t>
  </si>
  <si>
    <t>1-30 Sep 2017</t>
  </si>
  <si>
    <t>11 Sep 2017 - 10 okt 2017</t>
  </si>
  <si>
    <t>1-31 Okt 2017</t>
  </si>
  <si>
    <t>11 Okt 2017 - 10 Nop 2017</t>
  </si>
  <si>
    <t>1-30 Nop 2017</t>
  </si>
  <si>
    <t>11 Nop 2017 - 10 Des 2017</t>
  </si>
  <si>
    <t>1-31 Des 2017</t>
  </si>
  <si>
    <t>Data Lembur karyawan PT DEF</t>
  </si>
  <si>
    <t>Overtime period = 11 January - 10 Pebruari 2017</t>
  </si>
  <si>
    <t>Payroll period = 1 - 28 Pebruary 2017</t>
  </si>
  <si>
    <t>Jumlah Jam Lembur</t>
  </si>
  <si>
    <t>Total Jam Lembur</t>
  </si>
  <si>
    <t>Rupiah Lembur</t>
  </si>
  <si>
    <t>Waktu kerja</t>
  </si>
  <si>
    <t>Gaji</t>
  </si>
</sst>
</file>

<file path=xl/styles.xml><?xml version="1.0" encoding="utf-8"?>
<styleSheet xmlns="http://schemas.openxmlformats.org/spreadsheetml/2006/main">
  <numFmts count="5">
    <numFmt numFmtId="176" formatCode="mmm\-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sz val="18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5">
    <xf numFmtId="0" fontId="0" fillId="0" borderId="0" xfId="0"/>
    <xf numFmtId="177" fontId="0" fillId="0" borderId="0" xfId="3" applyFont="1"/>
    <xf numFmtId="177" fontId="0" fillId="2" borderId="1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1" fillId="0" borderId="1" xfId="3" applyFont="1" applyBorder="1" applyAlignment="1">
      <alignment horizontal="center"/>
    </xf>
    <xf numFmtId="177" fontId="1" fillId="3" borderId="1" xfId="3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77" fontId="0" fillId="0" borderId="1" xfId="3" applyFont="1" applyBorder="1"/>
    <xf numFmtId="177" fontId="2" fillId="0" borderId="1" xfId="3" applyFont="1" applyBorder="1"/>
    <xf numFmtId="0" fontId="2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177" fontId="0" fillId="4" borderId="1" xfId="3" applyFont="1" applyFill="1" applyBorder="1"/>
    <xf numFmtId="177" fontId="2" fillId="4" borderId="1" xfId="3" applyFont="1" applyFill="1" applyBorder="1"/>
    <xf numFmtId="0" fontId="2" fillId="4" borderId="1" xfId="0" applyFont="1" applyFill="1" applyBorder="1"/>
    <xf numFmtId="177" fontId="1" fillId="0" borderId="1" xfId="3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7" fontId="0" fillId="5" borderId="1" xfId="3" applyFont="1" applyFill="1" applyBorder="1" applyAlignment="1">
      <alignment horizontal="center"/>
    </xf>
    <xf numFmtId="177" fontId="3" fillId="0" borderId="1" xfId="3" applyFont="1" applyBorder="1"/>
    <xf numFmtId="0" fontId="3" fillId="0" borderId="1" xfId="0" applyFont="1" applyBorder="1"/>
    <xf numFmtId="177" fontId="3" fillId="4" borderId="1" xfId="3" applyFont="1" applyFill="1" applyBorder="1"/>
    <xf numFmtId="0" fontId="3" fillId="4" borderId="1" xfId="0" applyFont="1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6" borderId="2" xfId="0" applyFont="1" applyFill="1" applyBorder="1"/>
    <xf numFmtId="0" fontId="0" fillId="6" borderId="3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0" fillId="8" borderId="0" xfId="0" applyNumberFormat="1" applyFill="1"/>
    <xf numFmtId="0" fontId="0" fillId="8" borderId="0" xfId="0" applyFill="1"/>
    <xf numFmtId="176" fontId="0" fillId="4" borderId="0" xfId="0" applyNumberFormat="1" applyFill="1"/>
    <xf numFmtId="0" fontId="0" fillId="4" borderId="0" xfId="0" applyFill="1"/>
    <xf numFmtId="0" fontId="0" fillId="0" borderId="1" xfId="0" applyBorder="1" quotePrefix="1"/>
    <xf numFmtId="0" fontId="0" fillId="0" borderId="1" xfId="0" applyBorder="1" applyAlignment="1" quotePrefix="1">
      <alignment horizontal="left"/>
    </xf>
    <xf numFmtId="0" fontId="0" fillId="4" borderId="1" xfId="0" applyFill="1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523875</xdr:colOff>
      <xdr:row>16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11325225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533400</xdr:colOff>
      <xdr:row>33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0" y="3619500"/>
          <a:ext cx="11334750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18</xdr:col>
      <xdr:colOff>361950</xdr:colOff>
      <xdr:row>50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0" y="6477000"/>
          <a:ext cx="11163300" cy="308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H6" sqref="H6"/>
    </sheetView>
  </sheetViews>
  <sheetFormatPr defaultColWidth="9" defaultRowHeight="15" outlineLevelCol="4"/>
  <cols>
    <col min="1" max="1" width="4.28571428571429" customWidth="1"/>
    <col min="2" max="2" width="10.1428571428571" customWidth="1"/>
    <col min="3" max="3" width="28.5714285714286" customWidth="1"/>
    <col min="4" max="4" width="18.1428571428571" style="1" customWidth="1"/>
    <col min="5" max="5" width="16.7142857142857" customWidth="1"/>
  </cols>
  <sheetData>
    <row r="1" spans="1:1">
      <c r="A1" t="s">
        <v>0</v>
      </c>
    </row>
    <row r="3" spans="1:5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</row>
    <row r="4" spans="1:5">
      <c r="A4" s="7">
        <v>1</v>
      </c>
      <c r="B4" s="8">
        <v>10034578</v>
      </c>
      <c r="C4" s="9" t="s">
        <v>6</v>
      </c>
      <c r="D4" s="10">
        <v>2054365</v>
      </c>
      <c r="E4" s="9" t="s">
        <v>7</v>
      </c>
    </row>
    <row r="5" spans="1:5">
      <c r="A5" s="7">
        <v>2</v>
      </c>
      <c r="B5" s="55" t="s">
        <v>8</v>
      </c>
      <c r="C5" s="9" t="s">
        <v>9</v>
      </c>
      <c r="D5" s="10">
        <v>2054365</v>
      </c>
      <c r="E5" s="9" t="s">
        <v>7</v>
      </c>
    </row>
    <row r="6" spans="1:5">
      <c r="A6" s="7">
        <v>3</v>
      </c>
      <c r="B6" s="8">
        <v>10938276</v>
      </c>
      <c r="C6" s="9" t="s">
        <v>10</v>
      </c>
      <c r="D6" s="10">
        <v>2400500</v>
      </c>
      <c r="E6" s="9" t="s">
        <v>7</v>
      </c>
    </row>
    <row r="7" spans="1:5">
      <c r="A7" s="7">
        <v>4</v>
      </c>
      <c r="B7" s="8">
        <v>11985500</v>
      </c>
      <c r="C7" s="9" t="s">
        <v>11</v>
      </c>
      <c r="D7" s="10">
        <v>3290000</v>
      </c>
      <c r="E7" s="9" t="s">
        <v>7</v>
      </c>
    </row>
    <row r="8" spans="1:5">
      <c r="A8" s="7">
        <v>5</v>
      </c>
      <c r="B8" s="8">
        <v>10243733</v>
      </c>
      <c r="C8" s="9" t="s">
        <v>12</v>
      </c>
      <c r="D8" s="10">
        <v>3000000</v>
      </c>
      <c r="E8" s="9" t="s">
        <v>13</v>
      </c>
    </row>
    <row r="9" spans="1:5">
      <c r="A9" s="7">
        <v>6</v>
      </c>
      <c r="B9" s="56" t="s">
        <v>14</v>
      </c>
      <c r="C9" s="9" t="s">
        <v>15</v>
      </c>
      <c r="D9" s="10">
        <v>2730000</v>
      </c>
      <c r="E9" s="9" t="s">
        <v>7</v>
      </c>
    </row>
    <row r="10" spans="1:5">
      <c r="A10" s="7">
        <v>7</v>
      </c>
      <c r="B10" s="8">
        <v>10077333</v>
      </c>
      <c r="C10" s="9" t="s">
        <v>16</v>
      </c>
      <c r="D10" s="10">
        <v>2054365</v>
      </c>
      <c r="E10" s="9" t="s">
        <v>7</v>
      </c>
    </row>
    <row r="11" spans="1:5">
      <c r="A11" s="7">
        <v>8</v>
      </c>
      <c r="B11" s="8">
        <v>10009923</v>
      </c>
      <c r="C11" s="9" t="s">
        <v>17</v>
      </c>
      <c r="D11" s="10">
        <v>2054365</v>
      </c>
      <c r="E11" s="9" t="s">
        <v>13</v>
      </c>
    </row>
    <row r="12" spans="1:5">
      <c r="A12" s="7">
        <v>9</v>
      </c>
      <c r="B12" s="56" t="s">
        <v>18</v>
      </c>
      <c r="C12" s="9" t="s">
        <v>19</v>
      </c>
      <c r="D12" s="10">
        <v>2054365</v>
      </c>
      <c r="E12" s="9" t="s">
        <v>13</v>
      </c>
    </row>
    <row r="13" spans="1:5">
      <c r="A13" s="7">
        <v>10</v>
      </c>
      <c r="B13" s="8">
        <v>10396588</v>
      </c>
      <c r="C13" s="9" t="s">
        <v>20</v>
      </c>
      <c r="D13" s="10">
        <v>2054365</v>
      </c>
      <c r="E13" s="9" t="s">
        <v>7</v>
      </c>
    </row>
    <row r="14" spans="1:5">
      <c r="A14" s="7">
        <v>11</v>
      </c>
      <c r="B14" s="56" t="s">
        <v>21</v>
      </c>
      <c r="C14" s="9" t="s">
        <v>22</v>
      </c>
      <c r="D14" s="10">
        <v>2200500</v>
      </c>
      <c r="E14" s="9" t="s">
        <v>7</v>
      </c>
    </row>
    <row r="15" spans="1:5">
      <c r="A15" s="7">
        <v>12</v>
      </c>
      <c r="B15" s="8">
        <v>12200777</v>
      </c>
      <c r="C15" s="9" t="s">
        <v>23</v>
      </c>
      <c r="D15" s="10">
        <v>2054365</v>
      </c>
      <c r="E15" s="9" t="s">
        <v>13</v>
      </c>
    </row>
    <row r="16" spans="1:5">
      <c r="A16" s="7">
        <v>13</v>
      </c>
      <c r="B16" s="8">
        <v>10045871</v>
      </c>
      <c r="C16" s="9" t="s">
        <v>24</v>
      </c>
      <c r="D16" s="10">
        <v>2054365</v>
      </c>
      <c r="E16" s="9" t="s">
        <v>7</v>
      </c>
    </row>
    <row r="17" spans="1:5">
      <c r="A17" s="7">
        <v>14</v>
      </c>
      <c r="B17" s="56" t="s">
        <v>25</v>
      </c>
      <c r="C17" s="9" t="s">
        <v>26</v>
      </c>
      <c r="D17" s="10">
        <v>3254700</v>
      </c>
      <c r="E17" s="9" t="s">
        <v>7</v>
      </c>
    </row>
    <row r="18" spans="1:5">
      <c r="A18" s="7">
        <v>15</v>
      </c>
      <c r="B18" s="8">
        <v>11006114</v>
      </c>
      <c r="C18" s="9" t="s">
        <v>27</v>
      </c>
      <c r="D18" s="10">
        <v>2054365</v>
      </c>
      <c r="E18" s="9" t="s">
        <v>7</v>
      </c>
    </row>
    <row r="19" spans="1:5">
      <c r="A19" s="7">
        <v>16</v>
      </c>
      <c r="B19" s="8">
        <v>10033898</v>
      </c>
      <c r="C19" s="9" t="s">
        <v>28</v>
      </c>
      <c r="D19" s="10">
        <v>3200900</v>
      </c>
      <c r="E19" s="9" t="s">
        <v>7</v>
      </c>
    </row>
    <row r="20" spans="1:5">
      <c r="A20" s="7">
        <v>17</v>
      </c>
      <c r="B20" s="8">
        <v>10447722</v>
      </c>
      <c r="C20" s="9" t="s">
        <v>29</v>
      </c>
      <c r="D20" s="10">
        <v>2054365</v>
      </c>
      <c r="E20" s="9" t="s">
        <v>7</v>
      </c>
    </row>
    <row r="21" spans="1:5">
      <c r="A21" s="7">
        <v>18</v>
      </c>
      <c r="B21" s="8">
        <v>10000555</v>
      </c>
      <c r="C21" s="9" t="s">
        <v>30</v>
      </c>
      <c r="D21" s="10">
        <v>2100000</v>
      </c>
      <c r="E21" s="9" t="s">
        <v>7</v>
      </c>
    </row>
    <row r="22" spans="1:5">
      <c r="A22" s="7">
        <v>19</v>
      </c>
      <c r="B22" s="8">
        <v>10177722</v>
      </c>
      <c r="C22" s="9" t="s">
        <v>31</v>
      </c>
      <c r="D22" s="10">
        <v>2054365</v>
      </c>
      <c r="E22" s="9" t="s">
        <v>13</v>
      </c>
    </row>
    <row r="23" spans="1:5">
      <c r="A23" s="7">
        <v>20</v>
      </c>
      <c r="B23" s="8">
        <v>10118843</v>
      </c>
      <c r="C23" s="9" t="s">
        <v>32</v>
      </c>
      <c r="D23" s="10">
        <v>2054365</v>
      </c>
      <c r="E23" s="9" t="s">
        <v>13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43"/>
  <sheetViews>
    <sheetView tabSelected="1" zoomScale="70" zoomScaleNormal="70" workbookViewId="0">
      <selection activeCell="G4" sqref="G4"/>
    </sheetView>
  </sheetViews>
  <sheetFormatPr defaultColWidth="9" defaultRowHeight="15"/>
  <cols>
    <col min="1" max="1" width="14.2857142857143" customWidth="1"/>
    <col min="2" max="2" width="16.2857142857143" customWidth="1"/>
    <col min="4" max="4" width="12.2857142857143" customWidth="1"/>
    <col min="5" max="5" width="16" customWidth="1"/>
    <col min="7" max="7" width="13" customWidth="1"/>
    <col min="8" max="8" width="24.8571428571429" customWidth="1"/>
    <col min="12" max="12" width="10.5714285714286" customWidth="1"/>
    <col min="13" max="13" width="46.2857142857143" customWidth="1"/>
    <col min="14" max="14" width="18.2857142857143" customWidth="1"/>
  </cols>
  <sheetData>
    <row r="2" spans="1:1">
      <c r="A2" t="s">
        <v>33</v>
      </c>
    </row>
    <row r="3" spans="7:7">
      <c r="G3" t="s">
        <v>34</v>
      </c>
    </row>
    <row r="4" ht="15.75" spans="1:2">
      <c r="A4" s="27" t="s">
        <v>35</v>
      </c>
      <c r="B4" s="28" t="s">
        <v>36</v>
      </c>
    </row>
    <row r="6" ht="23.25" spans="1:2">
      <c r="A6" s="29" t="s">
        <v>37</v>
      </c>
      <c r="B6" s="30"/>
    </row>
    <row r="7" s="26" customFormat="1" ht="7.5" customHeight="1" spans="1:2">
      <c r="A7" s="31"/>
      <c r="B7" s="31"/>
    </row>
    <row r="8" spans="1:8">
      <c r="A8" s="32" t="s">
        <v>38</v>
      </c>
      <c r="B8" s="33"/>
      <c r="D8" s="32" t="s">
        <v>39</v>
      </c>
      <c r="E8" s="33"/>
      <c r="G8" s="32" t="s">
        <v>40</v>
      </c>
      <c r="H8" s="33"/>
    </row>
    <row r="9" ht="45" spans="1:8">
      <c r="A9" s="34" t="s">
        <v>41</v>
      </c>
      <c r="B9" s="35" t="s">
        <v>42</v>
      </c>
      <c r="D9" s="34" t="s">
        <v>41</v>
      </c>
      <c r="E9" s="35" t="s">
        <v>42</v>
      </c>
      <c r="G9" s="34" t="s">
        <v>41</v>
      </c>
      <c r="H9" s="35" t="s">
        <v>42</v>
      </c>
    </row>
    <row r="10" spans="1:14">
      <c r="A10" s="36" t="s">
        <v>43</v>
      </c>
      <c r="B10" s="7">
        <v>1.5</v>
      </c>
      <c r="D10" s="36" t="s">
        <v>43</v>
      </c>
      <c r="E10" s="7">
        <v>2</v>
      </c>
      <c r="G10" s="36" t="s">
        <v>43</v>
      </c>
      <c r="H10" s="7">
        <v>0</v>
      </c>
      <c r="L10" s="47" t="s">
        <v>44</v>
      </c>
      <c r="M10" s="47"/>
      <c r="N10" s="47"/>
    </row>
    <row r="11" spans="1:14">
      <c r="A11" s="36" t="s">
        <v>45</v>
      </c>
      <c r="B11" s="7">
        <v>3.5</v>
      </c>
      <c r="D11" s="36" t="s">
        <v>45</v>
      </c>
      <c r="E11" s="7">
        <v>4</v>
      </c>
      <c r="G11" s="36" t="s">
        <v>45</v>
      </c>
      <c r="H11" s="7">
        <v>0</v>
      </c>
      <c r="L11" s="47" t="s">
        <v>46</v>
      </c>
      <c r="M11" s="47" t="s">
        <v>47</v>
      </c>
      <c r="N11" s="47" t="s">
        <v>48</v>
      </c>
    </row>
    <row r="12" spans="1:14">
      <c r="A12" s="36" t="s">
        <v>49</v>
      </c>
      <c r="B12" s="7">
        <v>5.5</v>
      </c>
      <c r="D12" s="36" t="s">
        <v>49</v>
      </c>
      <c r="E12" s="7">
        <v>6</v>
      </c>
      <c r="G12" s="36" t="s">
        <v>49</v>
      </c>
      <c r="H12" s="7">
        <v>0</v>
      </c>
      <c r="L12" s="47" t="s">
        <v>50</v>
      </c>
      <c r="M12" s="47" t="s">
        <v>51</v>
      </c>
      <c r="N12" s="47" t="s">
        <v>52</v>
      </c>
    </row>
    <row r="13" spans="1:14">
      <c r="A13" s="36" t="s">
        <v>53</v>
      </c>
      <c r="B13" s="7">
        <v>7.5</v>
      </c>
      <c r="D13" s="36" t="s">
        <v>53</v>
      </c>
      <c r="E13" s="7">
        <v>8</v>
      </c>
      <c r="G13" s="36" t="s">
        <v>53</v>
      </c>
      <c r="H13" s="7">
        <v>0</v>
      </c>
      <c r="L13" s="47" t="s">
        <v>54</v>
      </c>
      <c r="M13" s="47" t="s">
        <v>55</v>
      </c>
      <c r="N13" s="47" t="s">
        <v>56</v>
      </c>
    </row>
    <row r="14" spans="1:14">
      <c r="A14" s="36" t="s">
        <v>57</v>
      </c>
      <c r="B14" s="7">
        <v>9.5</v>
      </c>
      <c r="D14" s="36" t="s">
        <v>57</v>
      </c>
      <c r="E14" s="7">
        <v>10</v>
      </c>
      <c r="G14" s="36" t="s">
        <v>57</v>
      </c>
      <c r="H14" s="7">
        <v>0</v>
      </c>
      <c r="L14" s="47" t="s">
        <v>58</v>
      </c>
      <c r="M14" s="47" t="s">
        <v>59</v>
      </c>
      <c r="N14" s="47" t="s">
        <v>56</v>
      </c>
    </row>
    <row r="15" spans="1:8">
      <c r="A15" s="36" t="s">
        <v>60</v>
      </c>
      <c r="B15" s="7">
        <v>11.5</v>
      </c>
      <c r="D15" s="36" t="s">
        <v>60</v>
      </c>
      <c r="E15" s="7">
        <v>12</v>
      </c>
      <c r="G15" s="36" t="s">
        <v>60</v>
      </c>
      <c r="H15" s="7">
        <v>0</v>
      </c>
    </row>
    <row r="16" spans="1:8">
      <c r="A16" s="36" t="s">
        <v>61</v>
      </c>
      <c r="B16" s="7">
        <v>13.5</v>
      </c>
      <c r="D16" s="36" t="s">
        <v>61</v>
      </c>
      <c r="E16" s="7">
        <v>14</v>
      </c>
      <c r="G16" s="36" t="s">
        <v>61</v>
      </c>
      <c r="H16" s="7">
        <v>0</v>
      </c>
    </row>
    <row r="17" spans="1:8">
      <c r="A17" s="36" t="s">
        <v>62</v>
      </c>
      <c r="B17" s="7">
        <v>15.5</v>
      </c>
      <c r="D17" s="37" t="s">
        <v>62</v>
      </c>
      <c r="E17" s="38">
        <v>16</v>
      </c>
      <c r="G17" s="36" t="s">
        <v>62</v>
      </c>
      <c r="H17" s="7">
        <v>0</v>
      </c>
    </row>
    <row r="18" spans="1:8">
      <c r="A18" s="36" t="s">
        <v>63</v>
      </c>
      <c r="B18" s="7">
        <v>17.5</v>
      </c>
      <c r="D18" s="37" t="s">
        <v>63</v>
      </c>
      <c r="E18" s="38">
        <v>19</v>
      </c>
      <c r="G18" s="39"/>
      <c r="H18" s="40"/>
    </row>
    <row r="19" spans="1:8">
      <c r="A19" s="36" t="s">
        <v>64</v>
      </c>
      <c r="B19" s="7">
        <v>19.5</v>
      </c>
      <c r="D19" s="37" t="s">
        <v>64</v>
      </c>
      <c r="E19" s="38">
        <v>23</v>
      </c>
      <c r="G19" s="39"/>
      <c r="H19" s="40"/>
    </row>
    <row r="20" spans="1:8">
      <c r="A20" s="36" t="s">
        <v>65</v>
      </c>
      <c r="B20" s="7">
        <v>21.5</v>
      </c>
      <c r="D20" s="37" t="s">
        <v>65</v>
      </c>
      <c r="E20" s="38">
        <v>27</v>
      </c>
      <c r="G20" s="39"/>
      <c r="H20" s="40"/>
    </row>
    <row r="21" spans="1:5">
      <c r="A21" s="36" t="s">
        <v>66</v>
      </c>
      <c r="B21" s="7">
        <v>23.5</v>
      </c>
      <c r="D21" s="39"/>
      <c r="E21" s="40"/>
    </row>
    <row r="22" spans="1:5">
      <c r="A22" s="36" t="s">
        <v>67</v>
      </c>
      <c r="B22" s="7">
        <v>25.5</v>
      </c>
      <c r="D22" s="39"/>
      <c r="E22" s="40"/>
    </row>
    <row r="23" spans="1:5">
      <c r="A23" s="36" t="s">
        <v>68</v>
      </c>
      <c r="B23" s="7">
        <v>27.5</v>
      </c>
      <c r="D23" s="39"/>
      <c r="E23" s="40"/>
    </row>
    <row r="25" ht="23.25" spans="1:2">
      <c r="A25" s="41" t="s">
        <v>69</v>
      </c>
      <c r="B25" s="42"/>
    </row>
    <row r="26" s="26" customFormat="1" ht="8.25" customHeight="1" spans="1:2">
      <c r="A26" s="43"/>
      <c r="B26" s="44"/>
    </row>
    <row r="27" spans="1:8">
      <c r="A27" s="45" t="s">
        <v>38</v>
      </c>
      <c r="B27" s="46"/>
      <c r="D27" s="45" t="s">
        <v>70</v>
      </c>
      <c r="E27" s="46"/>
      <c r="G27" s="45" t="s">
        <v>71</v>
      </c>
      <c r="H27" s="46"/>
    </row>
    <row r="28" ht="45" spans="1:8">
      <c r="A28" s="34" t="s">
        <v>41</v>
      </c>
      <c r="B28" s="35" t="s">
        <v>42</v>
      </c>
      <c r="D28" s="34" t="s">
        <v>41</v>
      </c>
      <c r="E28" s="35" t="s">
        <v>42</v>
      </c>
      <c r="G28" s="34" t="s">
        <v>41</v>
      </c>
      <c r="H28" s="35" t="s">
        <v>42</v>
      </c>
    </row>
    <row r="29" spans="1:8">
      <c r="A29" s="36" t="s">
        <v>43</v>
      </c>
      <c r="B29" s="7">
        <v>1.5</v>
      </c>
      <c r="D29" s="36" t="s">
        <v>43</v>
      </c>
      <c r="E29" s="7">
        <v>2</v>
      </c>
      <c r="G29" s="36" t="s">
        <v>43</v>
      </c>
      <c r="H29" s="7">
        <v>2</v>
      </c>
    </row>
    <row r="30" spans="1:15">
      <c r="A30" s="36" t="s">
        <v>45</v>
      </c>
      <c r="B30" s="7">
        <v>3.5</v>
      </c>
      <c r="D30" s="36" t="s">
        <v>45</v>
      </c>
      <c r="E30" s="7">
        <v>4</v>
      </c>
      <c r="G30" s="36" t="s">
        <v>45</v>
      </c>
      <c r="H30" s="7">
        <v>4</v>
      </c>
      <c r="L30" s="48" t="s">
        <v>72</v>
      </c>
      <c r="M30" s="49" t="s">
        <v>73</v>
      </c>
      <c r="N30" s="49" t="s">
        <v>74</v>
      </c>
      <c r="O30" s="50" t="s">
        <v>75</v>
      </c>
    </row>
    <row r="31" spans="1:15">
      <c r="A31" s="36" t="s">
        <v>49</v>
      </c>
      <c r="B31" s="7">
        <v>5.5</v>
      </c>
      <c r="D31" s="36" t="s">
        <v>49</v>
      </c>
      <c r="E31" s="7">
        <v>6</v>
      </c>
      <c r="G31" s="36" t="s">
        <v>49</v>
      </c>
      <c r="H31" s="7">
        <v>6</v>
      </c>
      <c r="L31" s="51">
        <v>42736</v>
      </c>
      <c r="M31" s="52" t="s">
        <v>76</v>
      </c>
      <c r="N31" s="52" t="s">
        <v>77</v>
      </c>
      <c r="O31" s="52" t="s">
        <v>78</v>
      </c>
    </row>
    <row r="32" spans="1:15">
      <c r="A32" s="36" t="s">
        <v>53</v>
      </c>
      <c r="B32" s="7">
        <v>7.5</v>
      </c>
      <c r="D32" s="36" t="s">
        <v>53</v>
      </c>
      <c r="E32" s="7">
        <v>8</v>
      </c>
      <c r="G32" s="36" t="s">
        <v>53</v>
      </c>
      <c r="H32" s="7">
        <v>8</v>
      </c>
      <c r="L32" s="53">
        <v>42736</v>
      </c>
      <c r="M32" s="54" t="s">
        <v>79</v>
      </c>
      <c r="N32" s="54" t="s">
        <v>77</v>
      </c>
      <c r="O32" t="s">
        <v>80</v>
      </c>
    </row>
    <row r="33" spans="1:15">
      <c r="A33" s="36" t="s">
        <v>57</v>
      </c>
      <c r="B33" s="7">
        <v>9.5</v>
      </c>
      <c r="D33" s="36" t="s">
        <v>57</v>
      </c>
      <c r="E33" s="7">
        <v>10</v>
      </c>
      <c r="G33" s="36" t="s">
        <v>57</v>
      </c>
      <c r="H33" s="7">
        <v>10</v>
      </c>
      <c r="L33" s="53">
        <v>42767</v>
      </c>
      <c r="M33" s="54" t="s">
        <v>81</v>
      </c>
      <c r="N33" s="54" t="s">
        <v>82</v>
      </c>
      <c r="O33" t="s">
        <v>80</v>
      </c>
    </row>
    <row r="34" spans="1:15">
      <c r="A34" s="36" t="s">
        <v>60</v>
      </c>
      <c r="B34" s="7">
        <v>11.5</v>
      </c>
      <c r="D34" s="36" t="s">
        <v>60</v>
      </c>
      <c r="E34" s="7">
        <v>12</v>
      </c>
      <c r="G34" s="36" t="s">
        <v>60</v>
      </c>
      <c r="H34" s="7">
        <v>13</v>
      </c>
      <c r="L34" s="53">
        <v>42795</v>
      </c>
      <c r="M34" s="54" t="s">
        <v>83</v>
      </c>
      <c r="N34" s="54" t="s">
        <v>84</v>
      </c>
      <c r="O34" t="s">
        <v>80</v>
      </c>
    </row>
    <row r="35" spans="1:15">
      <c r="A35" s="36" t="s">
        <v>61</v>
      </c>
      <c r="B35" s="7">
        <v>13.5</v>
      </c>
      <c r="D35" s="36" t="s">
        <v>61</v>
      </c>
      <c r="E35" s="7">
        <v>14</v>
      </c>
      <c r="G35" s="36" t="s">
        <v>61</v>
      </c>
      <c r="H35" s="7">
        <v>17</v>
      </c>
      <c r="L35" s="53">
        <v>42826</v>
      </c>
      <c r="M35" s="54" t="s">
        <v>85</v>
      </c>
      <c r="N35" s="54" t="s">
        <v>86</v>
      </c>
      <c r="O35" t="s">
        <v>80</v>
      </c>
    </row>
    <row r="36" spans="1:15">
      <c r="A36" s="36" t="s">
        <v>62</v>
      </c>
      <c r="B36" s="7">
        <v>15.5</v>
      </c>
      <c r="D36" s="37" t="s">
        <v>62</v>
      </c>
      <c r="E36" s="38">
        <v>17</v>
      </c>
      <c r="G36" s="36" t="s">
        <v>62</v>
      </c>
      <c r="H36" s="7">
        <v>21</v>
      </c>
      <c r="L36" s="53">
        <v>42856</v>
      </c>
      <c r="M36" s="54" t="s">
        <v>87</v>
      </c>
      <c r="N36" s="54" t="s">
        <v>88</v>
      </c>
      <c r="O36" t="s">
        <v>80</v>
      </c>
    </row>
    <row r="37" spans="1:15">
      <c r="A37" s="36" t="s">
        <v>63</v>
      </c>
      <c r="B37" s="7">
        <v>17.5</v>
      </c>
      <c r="D37" s="37" t="s">
        <v>63</v>
      </c>
      <c r="E37" s="38">
        <v>21</v>
      </c>
      <c r="G37" s="39"/>
      <c r="H37" s="40"/>
      <c r="L37" s="53">
        <v>42887</v>
      </c>
      <c r="M37" s="54" t="s">
        <v>89</v>
      </c>
      <c r="N37" s="54" t="s">
        <v>90</v>
      </c>
      <c r="O37" t="s">
        <v>80</v>
      </c>
    </row>
    <row r="38" spans="1:15">
      <c r="A38" s="36" t="s">
        <v>64</v>
      </c>
      <c r="B38" s="7">
        <v>19.5</v>
      </c>
      <c r="D38" s="37" t="s">
        <v>64</v>
      </c>
      <c r="E38" s="38">
        <v>25</v>
      </c>
      <c r="G38" s="39"/>
      <c r="H38" s="40"/>
      <c r="L38" s="53">
        <v>42917</v>
      </c>
      <c r="M38" s="54" t="s">
        <v>91</v>
      </c>
      <c r="N38" s="54" t="s">
        <v>92</v>
      </c>
      <c r="O38" t="s">
        <v>80</v>
      </c>
    </row>
    <row r="39" spans="1:15">
      <c r="A39" s="36" t="s">
        <v>65</v>
      </c>
      <c r="B39" s="7">
        <v>21.5</v>
      </c>
      <c r="D39" s="39"/>
      <c r="E39" s="40"/>
      <c r="G39" s="39"/>
      <c r="H39" s="40"/>
      <c r="L39" s="53">
        <v>42948</v>
      </c>
      <c r="M39" s="54" t="s">
        <v>93</v>
      </c>
      <c r="N39" s="54" t="s">
        <v>94</v>
      </c>
      <c r="O39" t="s">
        <v>80</v>
      </c>
    </row>
    <row r="40" spans="1:15">
      <c r="A40" s="36" t="s">
        <v>66</v>
      </c>
      <c r="B40" s="7">
        <v>23.5</v>
      </c>
      <c r="D40" s="39"/>
      <c r="E40" s="40"/>
      <c r="L40" s="53">
        <v>42979</v>
      </c>
      <c r="M40" s="54" t="s">
        <v>95</v>
      </c>
      <c r="N40" s="54" t="s">
        <v>96</v>
      </c>
      <c r="O40" t="s">
        <v>80</v>
      </c>
    </row>
    <row r="41" spans="1:15">
      <c r="A41" s="36" t="s">
        <v>67</v>
      </c>
      <c r="B41" s="7">
        <v>25.5</v>
      </c>
      <c r="D41" s="39"/>
      <c r="E41" s="40"/>
      <c r="L41" s="53">
        <v>43009</v>
      </c>
      <c r="M41" s="54" t="s">
        <v>97</v>
      </c>
      <c r="N41" s="54" t="s">
        <v>98</v>
      </c>
      <c r="O41" t="s">
        <v>80</v>
      </c>
    </row>
    <row r="42" spans="1:15">
      <c r="A42" s="36" t="s">
        <v>68</v>
      </c>
      <c r="B42" s="7">
        <v>27.5</v>
      </c>
      <c r="D42" s="39"/>
      <c r="E42" s="40"/>
      <c r="L42" s="53">
        <v>43040</v>
      </c>
      <c r="M42" s="54" t="s">
        <v>99</v>
      </c>
      <c r="N42" s="54" t="s">
        <v>100</v>
      </c>
      <c r="O42" t="s">
        <v>80</v>
      </c>
    </row>
    <row r="43" spans="12:15">
      <c r="L43" s="53">
        <v>43070</v>
      </c>
      <c r="M43" s="54" t="s">
        <v>101</v>
      </c>
      <c r="N43" s="54" t="s">
        <v>102</v>
      </c>
      <c r="O43" t="s">
        <v>80</v>
      </c>
    </row>
  </sheetData>
  <mergeCells count="2">
    <mergeCell ref="A6:B6"/>
    <mergeCell ref="A25:B25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26"/>
  <sheetViews>
    <sheetView zoomScale="80" zoomScaleNormal="80" workbookViewId="0">
      <pane xSplit="4" ySplit="6" topLeftCell="E7" activePane="bottomRight" state="frozen"/>
      <selection/>
      <selection pane="topRight"/>
      <selection pane="bottomLeft"/>
      <selection pane="bottomRight" activeCell="G27" sqref="G27"/>
    </sheetView>
  </sheetViews>
  <sheetFormatPr defaultColWidth="9" defaultRowHeight="15"/>
  <cols>
    <col min="1" max="1" width="4.28571428571429" customWidth="1"/>
    <col min="2" max="2" width="10.1428571428571" customWidth="1"/>
    <col min="3" max="3" width="28.5714285714286" customWidth="1"/>
    <col min="4" max="4" width="15.2857142857143" customWidth="1"/>
    <col min="5" max="5" width="15.2857142857143" style="1" customWidth="1"/>
    <col min="6" max="6" width="5.71428571428571" style="1" customWidth="1"/>
    <col min="7" max="35" width="5.71428571428571" customWidth="1"/>
    <col min="36" max="36" width="9.57142857142857" customWidth="1"/>
    <col min="37" max="37" width="8.57142857142857" customWidth="1"/>
    <col min="38" max="39" width="5.71428571428571" customWidth="1"/>
    <col min="40" max="40" width="8.57142857142857" customWidth="1"/>
    <col min="41" max="46" width="5.71428571428571" customWidth="1"/>
    <col min="49" max="49" width="9.57142857142857" customWidth="1"/>
  </cols>
  <sheetData>
    <row r="1" spans="1:1">
      <c r="A1" t="s">
        <v>103</v>
      </c>
    </row>
    <row r="2" spans="1:1">
      <c r="A2" t="s">
        <v>104</v>
      </c>
    </row>
    <row r="3" spans="1:1">
      <c r="A3" t="s">
        <v>105</v>
      </c>
    </row>
    <row r="5" spans="6:50">
      <c r="F5" s="2" t="s">
        <v>106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1" t="s">
        <v>107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 t="s">
        <v>108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1:50">
      <c r="A6" s="3" t="s">
        <v>1</v>
      </c>
      <c r="B6" s="3" t="s">
        <v>2</v>
      </c>
      <c r="C6" s="3" t="s">
        <v>3</v>
      </c>
      <c r="D6" s="3" t="s">
        <v>109</v>
      </c>
      <c r="E6" s="4" t="s">
        <v>110</v>
      </c>
      <c r="F6" s="5">
        <v>15</v>
      </c>
      <c r="G6" s="6">
        <v>16</v>
      </c>
      <c r="H6" s="6">
        <v>17</v>
      </c>
      <c r="I6" s="6">
        <v>18</v>
      </c>
      <c r="J6" s="6">
        <v>19</v>
      </c>
      <c r="K6" s="6">
        <v>20</v>
      </c>
      <c r="L6" s="19">
        <v>21</v>
      </c>
      <c r="M6" s="20">
        <v>22</v>
      </c>
      <c r="N6" s="6">
        <v>23</v>
      </c>
      <c r="O6" s="6">
        <v>24</v>
      </c>
      <c r="P6" s="6">
        <v>25</v>
      </c>
      <c r="Q6" s="6">
        <v>26</v>
      </c>
      <c r="R6" s="19">
        <v>27</v>
      </c>
      <c r="S6" s="20">
        <v>28</v>
      </c>
      <c r="T6" s="20">
        <v>29</v>
      </c>
      <c r="U6" s="5">
        <v>15</v>
      </c>
      <c r="V6" s="6">
        <v>16</v>
      </c>
      <c r="W6" s="6">
        <v>17</v>
      </c>
      <c r="X6" s="6">
        <v>18</v>
      </c>
      <c r="Y6" s="6">
        <v>19</v>
      </c>
      <c r="Z6" s="6">
        <v>20</v>
      </c>
      <c r="AA6" s="19">
        <v>21</v>
      </c>
      <c r="AB6" s="20">
        <v>22</v>
      </c>
      <c r="AC6" s="6">
        <v>23</v>
      </c>
      <c r="AD6" s="6">
        <v>24</v>
      </c>
      <c r="AE6" s="6">
        <v>25</v>
      </c>
      <c r="AF6" s="6">
        <v>26</v>
      </c>
      <c r="AG6" s="19">
        <v>27</v>
      </c>
      <c r="AH6" s="20">
        <v>28</v>
      </c>
      <c r="AI6" s="20">
        <v>29</v>
      </c>
      <c r="AJ6" s="5">
        <v>15</v>
      </c>
      <c r="AK6" s="6">
        <v>16</v>
      </c>
      <c r="AL6" s="6">
        <v>17</v>
      </c>
      <c r="AM6" s="6">
        <v>18</v>
      </c>
      <c r="AN6" s="6">
        <v>19</v>
      </c>
      <c r="AO6" s="6">
        <v>20</v>
      </c>
      <c r="AP6" s="19">
        <v>21</v>
      </c>
      <c r="AQ6" s="20">
        <v>22</v>
      </c>
      <c r="AR6" s="6">
        <v>23</v>
      </c>
      <c r="AS6" s="6">
        <v>24</v>
      </c>
      <c r="AT6" s="6">
        <v>25</v>
      </c>
      <c r="AU6" s="6">
        <v>26</v>
      </c>
      <c r="AV6" s="19">
        <v>27</v>
      </c>
      <c r="AW6" s="20">
        <v>28</v>
      </c>
      <c r="AX6" s="20">
        <v>29</v>
      </c>
    </row>
    <row r="7" spans="1:50">
      <c r="A7" s="7">
        <v>1</v>
      </c>
      <c r="B7" s="8">
        <v>10034578</v>
      </c>
      <c r="C7" s="9" t="s">
        <v>6</v>
      </c>
      <c r="D7" s="9" t="s">
        <v>7</v>
      </c>
      <c r="E7" s="10">
        <f>VLOOKUP(B7,'Data gaji'!B4:D23,3,0)</f>
        <v>2054365</v>
      </c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2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9"/>
      <c r="AJ7" s="11">
        <f>$E$7/173*U7</f>
        <v>0</v>
      </c>
      <c r="AK7" s="11">
        <f t="shared" ref="AK7:AX7" si="0">$E$7/173*V7</f>
        <v>0</v>
      </c>
      <c r="AL7" s="11">
        <f t="shared" si="0"/>
        <v>0</v>
      </c>
      <c r="AM7" s="11">
        <f t="shared" si="0"/>
        <v>0</v>
      </c>
      <c r="AN7" s="11">
        <f t="shared" si="0"/>
        <v>0</v>
      </c>
      <c r="AO7" s="11">
        <f t="shared" si="0"/>
        <v>0</v>
      </c>
      <c r="AP7" s="11">
        <f t="shared" si="0"/>
        <v>0</v>
      </c>
      <c r="AQ7" s="11">
        <f t="shared" si="0"/>
        <v>0</v>
      </c>
      <c r="AR7" s="11">
        <f t="shared" si="0"/>
        <v>0</v>
      </c>
      <c r="AS7" s="11">
        <f t="shared" si="0"/>
        <v>0</v>
      </c>
      <c r="AT7" s="11">
        <f t="shared" si="0"/>
        <v>0</v>
      </c>
      <c r="AU7" s="11">
        <f t="shared" si="0"/>
        <v>0</v>
      </c>
      <c r="AV7" s="11">
        <f t="shared" si="0"/>
        <v>0</v>
      </c>
      <c r="AW7" s="11">
        <f t="shared" si="0"/>
        <v>0</v>
      </c>
      <c r="AX7" s="11">
        <f t="shared" si="0"/>
        <v>0</v>
      </c>
    </row>
    <row r="8" spans="1:50">
      <c r="A8" s="7">
        <v>2</v>
      </c>
      <c r="B8" s="55" t="s">
        <v>8</v>
      </c>
      <c r="C8" s="9" t="s">
        <v>9</v>
      </c>
      <c r="D8" s="9" t="s">
        <v>7</v>
      </c>
      <c r="E8" s="10">
        <f>VLOOKUP(B8,'Data gaji'!B5:D24,3,0)</f>
        <v>2054365</v>
      </c>
      <c r="F8" s="11">
        <v>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2">
        <v>19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9"/>
      <c r="AJ8" s="11">
        <f t="shared" ref="AJ8:AJ26" si="1">$E$7/173*U8</f>
        <v>225623.901734104</v>
      </c>
      <c r="AK8" s="11">
        <f t="shared" ref="AK8:AK26" si="2">$E$7/173*V8</f>
        <v>0</v>
      </c>
      <c r="AL8" s="11">
        <f t="shared" ref="AL8:AL26" si="3">$E$7/173*W8</f>
        <v>0</v>
      </c>
      <c r="AM8" s="11">
        <f t="shared" ref="AM8:AM26" si="4">$E$7/173*X8</f>
        <v>0</v>
      </c>
      <c r="AN8" s="11">
        <f t="shared" ref="AN8:AN26" si="5">$E$7/173*Y8</f>
        <v>0</v>
      </c>
      <c r="AO8" s="11">
        <f t="shared" ref="AO8:AO26" si="6">$E$7/173*Z8</f>
        <v>0</v>
      </c>
      <c r="AP8" s="11">
        <f t="shared" ref="AP8:AP26" si="7">$E$7/173*AA8</f>
        <v>0</v>
      </c>
      <c r="AQ8" s="11">
        <f t="shared" ref="AQ8:AQ26" si="8">$E$7/173*AB8</f>
        <v>0</v>
      </c>
      <c r="AR8" s="11">
        <f t="shared" ref="AR8:AR26" si="9">$E$7/173*AC8</f>
        <v>0</v>
      </c>
      <c r="AS8" s="11">
        <f t="shared" ref="AS8:AS26" si="10">$E$7/173*AD8</f>
        <v>0</v>
      </c>
      <c r="AT8" s="11">
        <f t="shared" ref="AT8:AT26" si="11">$E$7/173*AE8</f>
        <v>0</v>
      </c>
      <c r="AU8" s="11">
        <f t="shared" ref="AU8:AU26" si="12">$E$7/173*AF8</f>
        <v>0</v>
      </c>
      <c r="AV8" s="11">
        <f t="shared" ref="AV8:AV26" si="13">$E$7/173*AG8</f>
        <v>0</v>
      </c>
      <c r="AW8" s="11">
        <f t="shared" ref="AW8:AW26" si="14">$E$7/173*AH8</f>
        <v>0</v>
      </c>
      <c r="AX8" s="11">
        <f t="shared" ref="AX8:AX26" si="15">$E$7/173*AI8</f>
        <v>0</v>
      </c>
    </row>
    <row r="9" spans="1:50">
      <c r="A9" s="7">
        <v>3</v>
      </c>
      <c r="B9" s="8">
        <v>10938276</v>
      </c>
      <c r="C9" s="9" t="s">
        <v>10</v>
      </c>
      <c r="D9" s="9" t="s">
        <v>7</v>
      </c>
      <c r="E9" s="10">
        <f>VLOOKUP(B9,'Data gaji'!B6:D25,3,0)</f>
        <v>2400500</v>
      </c>
      <c r="F9" s="11"/>
      <c r="G9" s="12">
        <v>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22"/>
      <c r="V9" s="23">
        <v>5.5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9"/>
      <c r="AJ9" s="11">
        <f t="shared" si="1"/>
        <v>0</v>
      </c>
      <c r="AK9" s="11">
        <f t="shared" si="2"/>
        <v>65312.1820809249</v>
      </c>
      <c r="AL9" s="11">
        <f t="shared" si="3"/>
        <v>0</v>
      </c>
      <c r="AM9" s="11">
        <f t="shared" si="4"/>
        <v>0</v>
      </c>
      <c r="AN9" s="11">
        <f t="shared" si="5"/>
        <v>0</v>
      </c>
      <c r="AO9" s="11">
        <f t="shared" si="6"/>
        <v>0</v>
      </c>
      <c r="AP9" s="11">
        <f t="shared" si="7"/>
        <v>0</v>
      </c>
      <c r="AQ9" s="11">
        <f t="shared" si="8"/>
        <v>0</v>
      </c>
      <c r="AR9" s="11">
        <f t="shared" si="9"/>
        <v>0</v>
      </c>
      <c r="AS9" s="11">
        <f t="shared" si="10"/>
        <v>0</v>
      </c>
      <c r="AT9" s="11">
        <f t="shared" si="11"/>
        <v>0</v>
      </c>
      <c r="AU9" s="11">
        <f t="shared" si="12"/>
        <v>0</v>
      </c>
      <c r="AV9" s="11">
        <f t="shared" si="13"/>
        <v>0</v>
      </c>
      <c r="AW9" s="11">
        <f t="shared" si="14"/>
        <v>0</v>
      </c>
      <c r="AX9" s="11">
        <f t="shared" si="15"/>
        <v>0</v>
      </c>
    </row>
    <row r="10" spans="1:50">
      <c r="A10" s="7">
        <v>4</v>
      </c>
      <c r="B10" s="8">
        <v>11985500</v>
      </c>
      <c r="C10" s="9" t="s">
        <v>11</v>
      </c>
      <c r="D10" s="9" t="s">
        <v>7</v>
      </c>
      <c r="E10" s="10">
        <f>VLOOKUP(B10,'Data gaji'!B7:D26,3,0)</f>
        <v>3290000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>
        <v>9</v>
      </c>
      <c r="T10" s="12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>
        <v>19</v>
      </c>
      <c r="AI10" s="9"/>
      <c r="AJ10" s="11">
        <f t="shared" si="1"/>
        <v>0</v>
      </c>
      <c r="AK10" s="11">
        <f t="shared" si="2"/>
        <v>0</v>
      </c>
      <c r="AL10" s="11">
        <f t="shared" si="3"/>
        <v>0</v>
      </c>
      <c r="AM10" s="11">
        <f t="shared" si="4"/>
        <v>0</v>
      </c>
      <c r="AN10" s="11">
        <f t="shared" si="5"/>
        <v>0</v>
      </c>
      <c r="AO10" s="11">
        <f t="shared" si="6"/>
        <v>0</v>
      </c>
      <c r="AP10" s="11">
        <f t="shared" si="7"/>
        <v>0</v>
      </c>
      <c r="AQ10" s="11">
        <f t="shared" si="8"/>
        <v>0</v>
      </c>
      <c r="AR10" s="11">
        <f t="shared" si="9"/>
        <v>0</v>
      </c>
      <c r="AS10" s="11">
        <f t="shared" si="10"/>
        <v>0</v>
      </c>
      <c r="AT10" s="11">
        <f t="shared" si="11"/>
        <v>0</v>
      </c>
      <c r="AU10" s="11">
        <f t="shared" si="12"/>
        <v>0</v>
      </c>
      <c r="AV10" s="11">
        <f t="shared" si="13"/>
        <v>0</v>
      </c>
      <c r="AW10" s="11">
        <f t="shared" si="14"/>
        <v>225623.901734104</v>
      </c>
      <c r="AX10" s="11">
        <f t="shared" si="15"/>
        <v>0</v>
      </c>
    </row>
    <row r="11" spans="1:50">
      <c r="A11" s="7">
        <v>5</v>
      </c>
      <c r="B11" s="56" t="s">
        <v>14</v>
      </c>
      <c r="C11" s="9" t="s">
        <v>15</v>
      </c>
      <c r="D11" s="9" t="s">
        <v>7</v>
      </c>
      <c r="E11" s="10">
        <f>VLOOKUP(B11,'Data gaji'!B8:D27,3,0)</f>
        <v>2730000</v>
      </c>
      <c r="F11" s="11">
        <v>4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22">
        <v>8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9"/>
      <c r="AJ11" s="11">
        <f t="shared" si="1"/>
        <v>94999.5375722543</v>
      </c>
      <c r="AK11" s="11">
        <f t="shared" si="2"/>
        <v>0</v>
      </c>
      <c r="AL11" s="11">
        <f t="shared" si="3"/>
        <v>0</v>
      </c>
      <c r="AM11" s="11">
        <f t="shared" si="4"/>
        <v>0</v>
      </c>
      <c r="AN11" s="11">
        <f t="shared" si="5"/>
        <v>0</v>
      </c>
      <c r="AO11" s="11">
        <f t="shared" si="6"/>
        <v>0</v>
      </c>
      <c r="AP11" s="11">
        <f t="shared" si="7"/>
        <v>0</v>
      </c>
      <c r="AQ11" s="11">
        <f t="shared" si="8"/>
        <v>0</v>
      </c>
      <c r="AR11" s="11">
        <f t="shared" si="9"/>
        <v>0</v>
      </c>
      <c r="AS11" s="11">
        <f t="shared" si="10"/>
        <v>0</v>
      </c>
      <c r="AT11" s="11">
        <f t="shared" si="11"/>
        <v>0</v>
      </c>
      <c r="AU11" s="11">
        <f t="shared" si="12"/>
        <v>0</v>
      </c>
      <c r="AV11" s="11">
        <f t="shared" si="13"/>
        <v>0</v>
      </c>
      <c r="AW11" s="11">
        <f t="shared" si="14"/>
        <v>0</v>
      </c>
      <c r="AX11" s="11">
        <f t="shared" si="15"/>
        <v>0</v>
      </c>
    </row>
    <row r="12" spans="1:50">
      <c r="A12" s="7">
        <v>6</v>
      </c>
      <c r="B12" s="8">
        <v>10077333</v>
      </c>
      <c r="C12" s="9" t="s">
        <v>16</v>
      </c>
      <c r="D12" s="9" t="s">
        <v>7</v>
      </c>
      <c r="E12" s="10">
        <f>VLOOKUP(B12,'Data gaji'!B9:D28,3,0)</f>
        <v>2054365</v>
      </c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22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9"/>
      <c r="AJ12" s="11">
        <f t="shared" si="1"/>
        <v>0</v>
      </c>
      <c r="AK12" s="11">
        <f t="shared" si="2"/>
        <v>0</v>
      </c>
      <c r="AL12" s="11">
        <f t="shared" si="3"/>
        <v>0</v>
      </c>
      <c r="AM12" s="11">
        <f t="shared" si="4"/>
        <v>0</v>
      </c>
      <c r="AN12" s="11">
        <f t="shared" si="5"/>
        <v>0</v>
      </c>
      <c r="AO12" s="11">
        <f t="shared" si="6"/>
        <v>0</v>
      </c>
      <c r="AP12" s="11">
        <f t="shared" si="7"/>
        <v>0</v>
      </c>
      <c r="AQ12" s="11">
        <f t="shared" si="8"/>
        <v>0</v>
      </c>
      <c r="AR12" s="11">
        <f t="shared" si="9"/>
        <v>0</v>
      </c>
      <c r="AS12" s="11">
        <f t="shared" si="10"/>
        <v>0</v>
      </c>
      <c r="AT12" s="11">
        <f t="shared" si="11"/>
        <v>0</v>
      </c>
      <c r="AU12" s="11">
        <f t="shared" si="12"/>
        <v>0</v>
      </c>
      <c r="AV12" s="11">
        <f t="shared" si="13"/>
        <v>0</v>
      </c>
      <c r="AW12" s="11">
        <f t="shared" si="14"/>
        <v>0</v>
      </c>
      <c r="AX12" s="11">
        <f t="shared" si="15"/>
        <v>0</v>
      </c>
    </row>
    <row r="13" spans="1:50">
      <c r="A13" s="7">
        <v>7</v>
      </c>
      <c r="B13" s="8">
        <v>10396588</v>
      </c>
      <c r="C13" s="9" t="s">
        <v>20</v>
      </c>
      <c r="D13" s="9" t="s">
        <v>7</v>
      </c>
      <c r="E13" s="10">
        <f>VLOOKUP(B13,'Data gaji'!B10:D29,3,0)</f>
        <v>2054365</v>
      </c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>
        <v>4</v>
      </c>
      <c r="T13" s="12"/>
      <c r="U13" s="22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8</v>
      </c>
      <c r="AI13" s="9"/>
      <c r="AJ13" s="11">
        <f t="shared" si="1"/>
        <v>0</v>
      </c>
      <c r="AK13" s="11">
        <f t="shared" si="2"/>
        <v>0</v>
      </c>
      <c r="AL13" s="11">
        <f t="shared" si="3"/>
        <v>0</v>
      </c>
      <c r="AM13" s="11">
        <f t="shared" si="4"/>
        <v>0</v>
      </c>
      <c r="AN13" s="11">
        <f t="shared" si="5"/>
        <v>0</v>
      </c>
      <c r="AO13" s="11">
        <f t="shared" si="6"/>
        <v>0</v>
      </c>
      <c r="AP13" s="11">
        <f t="shared" si="7"/>
        <v>0</v>
      </c>
      <c r="AQ13" s="11">
        <f t="shared" si="8"/>
        <v>0</v>
      </c>
      <c r="AR13" s="11">
        <f t="shared" si="9"/>
        <v>0</v>
      </c>
      <c r="AS13" s="11">
        <f t="shared" si="10"/>
        <v>0</v>
      </c>
      <c r="AT13" s="11">
        <f t="shared" si="11"/>
        <v>0</v>
      </c>
      <c r="AU13" s="11">
        <f t="shared" si="12"/>
        <v>0</v>
      </c>
      <c r="AV13" s="11">
        <f t="shared" si="13"/>
        <v>0</v>
      </c>
      <c r="AW13" s="11">
        <f t="shared" si="14"/>
        <v>94999.5375722543</v>
      </c>
      <c r="AX13" s="11">
        <f t="shared" si="15"/>
        <v>0</v>
      </c>
    </row>
    <row r="14" spans="1:50">
      <c r="A14" s="7">
        <v>8</v>
      </c>
      <c r="B14" s="56" t="s">
        <v>21</v>
      </c>
      <c r="C14" s="9" t="s">
        <v>22</v>
      </c>
      <c r="D14" s="9" t="s">
        <v>7</v>
      </c>
      <c r="E14" s="10">
        <f>VLOOKUP(B14,'Data gaji'!B11:D30,3,0)</f>
        <v>2200500</v>
      </c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2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9"/>
      <c r="AJ14" s="11">
        <f t="shared" si="1"/>
        <v>0</v>
      </c>
      <c r="AK14" s="11">
        <f t="shared" si="2"/>
        <v>0</v>
      </c>
      <c r="AL14" s="11">
        <f t="shared" si="3"/>
        <v>0</v>
      </c>
      <c r="AM14" s="11">
        <f t="shared" si="4"/>
        <v>0</v>
      </c>
      <c r="AN14" s="11">
        <f t="shared" si="5"/>
        <v>0</v>
      </c>
      <c r="AO14" s="11">
        <f t="shared" si="6"/>
        <v>0</v>
      </c>
      <c r="AP14" s="11">
        <f t="shared" si="7"/>
        <v>0</v>
      </c>
      <c r="AQ14" s="11">
        <f t="shared" si="8"/>
        <v>0</v>
      </c>
      <c r="AR14" s="11">
        <f t="shared" si="9"/>
        <v>0</v>
      </c>
      <c r="AS14" s="11">
        <f t="shared" si="10"/>
        <v>0</v>
      </c>
      <c r="AT14" s="11">
        <f t="shared" si="11"/>
        <v>0</v>
      </c>
      <c r="AU14" s="11">
        <f t="shared" si="12"/>
        <v>0</v>
      </c>
      <c r="AV14" s="11">
        <f t="shared" si="13"/>
        <v>0</v>
      </c>
      <c r="AW14" s="11">
        <f t="shared" si="14"/>
        <v>0</v>
      </c>
      <c r="AX14" s="11">
        <f t="shared" si="15"/>
        <v>0</v>
      </c>
    </row>
    <row r="15" spans="1:50">
      <c r="A15" s="7">
        <v>9</v>
      </c>
      <c r="B15" s="8">
        <v>10045871</v>
      </c>
      <c r="C15" s="9" t="s">
        <v>24</v>
      </c>
      <c r="D15" s="9" t="s">
        <v>7</v>
      </c>
      <c r="E15" s="10">
        <f>VLOOKUP(B15,'Data gaji'!B12:D31,3,0)</f>
        <v>2054365</v>
      </c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2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9"/>
      <c r="AJ15" s="11">
        <f t="shared" si="1"/>
        <v>0</v>
      </c>
      <c r="AK15" s="11">
        <f t="shared" si="2"/>
        <v>0</v>
      </c>
      <c r="AL15" s="11">
        <f t="shared" si="3"/>
        <v>0</v>
      </c>
      <c r="AM15" s="11">
        <f t="shared" si="4"/>
        <v>0</v>
      </c>
      <c r="AN15" s="11">
        <f t="shared" si="5"/>
        <v>0</v>
      </c>
      <c r="AO15" s="11">
        <f t="shared" si="6"/>
        <v>0</v>
      </c>
      <c r="AP15" s="11">
        <f t="shared" si="7"/>
        <v>0</v>
      </c>
      <c r="AQ15" s="11">
        <f t="shared" si="8"/>
        <v>0</v>
      </c>
      <c r="AR15" s="11">
        <f t="shared" si="9"/>
        <v>0</v>
      </c>
      <c r="AS15" s="11">
        <f t="shared" si="10"/>
        <v>0</v>
      </c>
      <c r="AT15" s="11">
        <f t="shared" si="11"/>
        <v>0</v>
      </c>
      <c r="AU15" s="11">
        <f t="shared" si="12"/>
        <v>0</v>
      </c>
      <c r="AV15" s="11">
        <f t="shared" si="13"/>
        <v>0</v>
      </c>
      <c r="AW15" s="11">
        <f t="shared" si="14"/>
        <v>0</v>
      </c>
      <c r="AX15" s="11">
        <f t="shared" si="15"/>
        <v>0</v>
      </c>
    </row>
    <row r="16" spans="1:50">
      <c r="A16" s="7">
        <v>10</v>
      </c>
      <c r="B16" s="56" t="s">
        <v>25</v>
      </c>
      <c r="C16" s="9" t="s">
        <v>26</v>
      </c>
      <c r="D16" s="9" t="s">
        <v>7</v>
      </c>
      <c r="E16" s="10">
        <f>VLOOKUP(B16,'Data gaji'!B13:D32,3,0)</f>
        <v>3254700</v>
      </c>
      <c r="F16" s="11"/>
      <c r="G16" s="12"/>
      <c r="H16" s="12"/>
      <c r="I16" s="12"/>
      <c r="J16" s="12">
        <v>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2"/>
      <c r="V16" s="23"/>
      <c r="W16" s="23"/>
      <c r="X16" s="23"/>
      <c r="Y16" s="23">
        <v>5.5</v>
      </c>
      <c r="Z16" s="23"/>
      <c r="AA16" s="23"/>
      <c r="AB16" s="23"/>
      <c r="AC16" s="23"/>
      <c r="AD16" s="23"/>
      <c r="AE16" s="23"/>
      <c r="AF16" s="23"/>
      <c r="AG16" s="23"/>
      <c r="AH16" s="23"/>
      <c r="AI16" s="9"/>
      <c r="AJ16" s="11">
        <f t="shared" si="1"/>
        <v>0</v>
      </c>
      <c r="AK16" s="11">
        <f t="shared" si="2"/>
        <v>0</v>
      </c>
      <c r="AL16" s="11">
        <f t="shared" si="3"/>
        <v>0</v>
      </c>
      <c r="AM16" s="11">
        <f t="shared" si="4"/>
        <v>0</v>
      </c>
      <c r="AN16" s="11">
        <f t="shared" si="5"/>
        <v>65312.1820809249</v>
      </c>
      <c r="AO16" s="11">
        <f t="shared" si="6"/>
        <v>0</v>
      </c>
      <c r="AP16" s="11">
        <f t="shared" si="7"/>
        <v>0</v>
      </c>
      <c r="AQ16" s="11">
        <f t="shared" si="8"/>
        <v>0</v>
      </c>
      <c r="AR16" s="11">
        <f t="shared" si="9"/>
        <v>0</v>
      </c>
      <c r="AS16" s="11">
        <f t="shared" si="10"/>
        <v>0</v>
      </c>
      <c r="AT16" s="11">
        <f t="shared" si="11"/>
        <v>0</v>
      </c>
      <c r="AU16" s="11">
        <f t="shared" si="12"/>
        <v>0</v>
      </c>
      <c r="AV16" s="11">
        <f t="shared" si="13"/>
        <v>0</v>
      </c>
      <c r="AW16" s="11">
        <f t="shared" si="14"/>
        <v>0</v>
      </c>
      <c r="AX16" s="11">
        <f t="shared" si="15"/>
        <v>0</v>
      </c>
    </row>
    <row r="17" spans="1:50">
      <c r="A17" s="7">
        <v>11</v>
      </c>
      <c r="B17" s="8">
        <v>11006114</v>
      </c>
      <c r="C17" s="9" t="s">
        <v>27</v>
      </c>
      <c r="D17" s="9" t="s">
        <v>7</v>
      </c>
      <c r="E17" s="10">
        <f>VLOOKUP(B17,'Data gaji'!B14:D33,3,0)</f>
        <v>2054365</v>
      </c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2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9"/>
      <c r="AJ17" s="11">
        <f t="shared" si="1"/>
        <v>0</v>
      </c>
      <c r="AK17" s="11">
        <f t="shared" si="2"/>
        <v>0</v>
      </c>
      <c r="AL17" s="11">
        <f t="shared" si="3"/>
        <v>0</v>
      </c>
      <c r="AM17" s="11">
        <f t="shared" si="4"/>
        <v>0</v>
      </c>
      <c r="AN17" s="11">
        <f t="shared" si="5"/>
        <v>0</v>
      </c>
      <c r="AO17" s="11">
        <f t="shared" si="6"/>
        <v>0</v>
      </c>
      <c r="AP17" s="11">
        <f t="shared" si="7"/>
        <v>0</v>
      </c>
      <c r="AQ17" s="11">
        <f t="shared" si="8"/>
        <v>0</v>
      </c>
      <c r="AR17" s="11">
        <f t="shared" si="9"/>
        <v>0</v>
      </c>
      <c r="AS17" s="11">
        <f t="shared" si="10"/>
        <v>0</v>
      </c>
      <c r="AT17" s="11">
        <f t="shared" si="11"/>
        <v>0</v>
      </c>
      <c r="AU17" s="11">
        <f t="shared" si="12"/>
        <v>0</v>
      </c>
      <c r="AV17" s="11">
        <f t="shared" si="13"/>
        <v>0</v>
      </c>
      <c r="AW17" s="11">
        <f t="shared" si="14"/>
        <v>0</v>
      </c>
      <c r="AX17" s="11">
        <f t="shared" si="15"/>
        <v>0</v>
      </c>
    </row>
    <row r="18" spans="1:50">
      <c r="A18" s="7">
        <v>12</v>
      </c>
      <c r="B18" s="8">
        <v>10033898</v>
      </c>
      <c r="C18" s="9" t="s">
        <v>28</v>
      </c>
      <c r="D18" s="9" t="s">
        <v>7</v>
      </c>
      <c r="E18" s="10">
        <f>VLOOKUP(B18,'Data gaji'!B15:D34,3,0)</f>
        <v>3200900</v>
      </c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>
        <v>4</v>
      </c>
      <c r="T18" s="12"/>
      <c r="U18" s="22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>
        <v>8</v>
      </c>
      <c r="AI18" s="9"/>
      <c r="AJ18" s="11">
        <f t="shared" si="1"/>
        <v>0</v>
      </c>
      <c r="AK18" s="11">
        <f t="shared" si="2"/>
        <v>0</v>
      </c>
      <c r="AL18" s="11">
        <f t="shared" si="3"/>
        <v>0</v>
      </c>
      <c r="AM18" s="11">
        <f t="shared" si="4"/>
        <v>0</v>
      </c>
      <c r="AN18" s="11">
        <f t="shared" si="5"/>
        <v>0</v>
      </c>
      <c r="AO18" s="11">
        <f t="shared" si="6"/>
        <v>0</v>
      </c>
      <c r="AP18" s="11">
        <f t="shared" si="7"/>
        <v>0</v>
      </c>
      <c r="AQ18" s="11">
        <f t="shared" si="8"/>
        <v>0</v>
      </c>
      <c r="AR18" s="11">
        <f t="shared" si="9"/>
        <v>0</v>
      </c>
      <c r="AS18" s="11">
        <f t="shared" si="10"/>
        <v>0</v>
      </c>
      <c r="AT18" s="11">
        <f t="shared" si="11"/>
        <v>0</v>
      </c>
      <c r="AU18" s="11">
        <f t="shared" si="12"/>
        <v>0</v>
      </c>
      <c r="AV18" s="11">
        <f t="shared" si="13"/>
        <v>0</v>
      </c>
      <c r="AW18" s="11">
        <f t="shared" si="14"/>
        <v>94999.5375722543</v>
      </c>
      <c r="AX18" s="11">
        <f t="shared" si="15"/>
        <v>0</v>
      </c>
    </row>
    <row r="19" spans="1:50">
      <c r="A19" s="7">
        <v>13</v>
      </c>
      <c r="B19" s="8">
        <v>10447722</v>
      </c>
      <c r="C19" s="9" t="s">
        <v>29</v>
      </c>
      <c r="D19" s="9" t="s">
        <v>7</v>
      </c>
      <c r="E19" s="10">
        <f>VLOOKUP(B19,'Data gaji'!B16:D35,3,0)</f>
        <v>2054365</v>
      </c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2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9"/>
      <c r="AJ19" s="11">
        <f t="shared" si="1"/>
        <v>0</v>
      </c>
      <c r="AK19" s="11">
        <f t="shared" si="2"/>
        <v>0</v>
      </c>
      <c r="AL19" s="11">
        <f t="shared" si="3"/>
        <v>0</v>
      </c>
      <c r="AM19" s="11">
        <f t="shared" si="4"/>
        <v>0</v>
      </c>
      <c r="AN19" s="11">
        <f t="shared" si="5"/>
        <v>0</v>
      </c>
      <c r="AO19" s="11">
        <f t="shared" si="6"/>
        <v>0</v>
      </c>
      <c r="AP19" s="11">
        <f t="shared" si="7"/>
        <v>0</v>
      </c>
      <c r="AQ19" s="11">
        <f t="shared" si="8"/>
        <v>0</v>
      </c>
      <c r="AR19" s="11">
        <f t="shared" si="9"/>
        <v>0</v>
      </c>
      <c r="AS19" s="11">
        <f t="shared" si="10"/>
        <v>0</v>
      </c>
      <c r="AT19" s="11">
        <f t="shared" si="11"/>
        <v>0</v>
      </c>
      <c r="AU19" s="11">
        <f t="shared" si="12"/>
        <v>0</v>
      </c>
      <c r="AV19" s="11">
        <f t="shared" si="13"/>
        <v>0</v>
      </c>
      <c r="AW19" s="11">
        <f t="shared" si="14"/>
        <v>0</v>
      </c>
      <c r="AX19" s="11">
        <f t="shared" si="15"/>
        <v>0</v>
      </c>
    </row>
    <row r="20" spans="1:50">
      <c r="A20" s="7">
        <v>14</v>
      </c>
      <c r="B20" s="8">
        <v>10000555</v>
      </c>
      <c r="C20" s="9" t="s">
        <v>30</v>
      </c>
      <c r="D20" s="9" t="s">
        <v>7</v>
      </c>
      <c r="E20" s="10">
        <f>VLOOKUP(B20,'Data gaji'!B17:D36,3,0)</f>
        <v>2100000</v>
      </c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2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9"/>
      <c r="AJ20" s="11">
        <f t="shared" si="1"/>
        <v>0</v>
      </c>
      <c r="AK20" s="11">
        <f t="shared" si="2"/>
        <v>0</v>
      </c>
      <c r="AL20" s="11">
        <f t="shared" si="3"/>
        <v>0</v>
      </c>
      <c r="AM20" s="11">
        <f t="shared" si="4"/>
        <v>0</v>
      </c>
      <c r="AN20" s="11">
        <f t="shared" si="5"/>
        <v>0</v>
      </c>
      <c r="AO20" s="11">
        <f t="shared" si="6"/>
        <v>0</v>
      </c>
      <c r="AP20" s="11">
        <f t="shared" si="7"/>
        <v>0</v>
      </c>
      <c r="AQ20" s="11">
        <f t="shared" si="8"/>
        <v>0</v>
      </c>
      <c r="AR20" s="11">
        <f t="shared" si="9"/>
        <v>0</v>
      </c>
      <c r="AS20" s="11">
        <f t="shared" si="10"/>
        <v>0</v>
      </c>
      <c r="AT20" s="11">
        <f t="shared" si="11"/>
        <v>0</v>
      </c>
      <c r="AU20" s="11">
        <f t="shared" si="12"/>
        <v>0</v>
      </c>
      <c r="AV20" s="11">
        <f t="shared" si="13"/>
        <v>0</v>
      </c>
      <c r="AW20" s="11">
        <f t="shared" si="14"/>
        <v>0</v>
      </c>
      <c r="AX20" s="11">
        <f t="shared" si="15"/>
        <v>0</v>
      </c>
    </row>
    <row r="21" spans="1:50">
      <c r="A21" s="13">
        <v>15</v>
      </c>
      <c r="B21" s="14">
        <v>10243733</v>
      </c>
      <c r="C21" s="15" t="s">
        <v>12</v>
      </c>
      <c r="D21" s="15" t="s">
        <v>13</v>
      </c>
      <c r="E21" s="16">
        <f>VLOOKUP(B21,'Data gaji'!B4:D23,3,0)</f>
        <v>3000000</v>
      </c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4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15"/>
      <c r="AJ21" s="17">
        <f t="shared" si="1"/>
        <v>0</v>
      </c>
      <c r="AK21" s="17">
        <f t="shared" si="2"/>
        <v>0</v>
      </c>
      <c r="AL21" s="17">
        <f t="shared" si="3"/>
        <v>0</v>
      </c>
      <c r="AM21" s="17">
        <f t="shared" si="4"/>
        <v>0</v>
      </c>
      <c r="AN21" s="17">
        <f t="shared" si="5"/>
        <v>0</v>
      </c>
      <c r="AO21" s="17">
        <f t="shared" si="6"/>
        <v>0</v>
      </c>
      <c r="AP21" s="17">
        <f t="shared" si="7"/>
        <v>0</v>
      </c>
      <c r="AQ21" s="17">
        <f t="shared" si="8"/>
        <v>0</v>
      </c>
      <c r="AR21" s="17">
        <f t="shared" si="9"/>
        <v>0</v>
      </c>
      <c r="AS21" s="17">
        <f t="shared" si="10"/>
        <v>0</v>
      </c>
      <c r="AT21" s="17">
        <f t="shared" si="11"/>
        <v>0</v>
      </c>
      <c r="AU21" s="17">
        <f t="shared" si="12"/>
        <v>0</v>
      </c>
      <c r="AV21" s="17">
        <f t="shared" si="13"/>
        <v>0</v>
      </c>
      <c r="AW21" s="17">
        <f t="shared" si="14"/>
        <v>0</v>
      </c>
      <c r="AX21" s="17">
        <f t="shared" si="15"/>
        <v>0</v>
      </c>
    </row>
    <row r="22" spans="1:50">
      <c r="A22" s="13">
        <v>16</v>
      </c>
      <c r="B22" s="14">
        <v>10009923</v>
      </c>
      <c r="C22" s="15" t="s">
        <v>17</v>
      </c>
      <c r="D22" s="15" t="s">
        <v>13</v>
      </c>
      <c r="E22" s="16">
        <f>VLOOKUP(B22,'Data gaji'!B4:D23,3,0)</f>
        <v>2054365</v>
      </c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>
        <v>6</v>
      </c>
      <c r="T22" s="18"/>
      <c r="U22" s="2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>
        <v>13</v>
      </c>
      <c r="AI22" s="15"/>
      <c r="AJ22" s="17">
        <f t="shared" si="1"/>
        <v>0</v>
      </c>
      <c r="AK22" s="17">
        <f t="shared" si="2"/>
        <v>0</v>
      </c>
      <c r="AL22" s="17">
        <f t="shared" si="3"/>
        <v>0</v>
      </c>
      <c r="AM22" s="17">
        <f t="shared" si="4"/>
        <v>0</v>
      </c>
      <c r="AN22" s="17">
        <f t="shared" si="5"/>
        <v>0</v>
      </c>
      <c r="AO22" s="17">
        <f t="shared" si="6"/>
        <v>0</v>
      </c>
      <c r="AP22" s="17">
        <f t="shared" si="7"/>
        <v>0</v>
      </c>
      <c r="AQ22" s="17">
        <f t="shared" si="8"/>
        <v>0</v>
      </c>
      <c r="AR22" s="17">
        <f t="shared" si="9"/>
        <v>0</v>
      </c>
      <c r="AS22" s="17">
        <f t="shared" si="10"/>
        <v>0</v>
      </c>
      <c r="AT22" s="17">
        <f t="shared" si="11"/>
        <v>0</v>
      </c>
      <c r="AU22" s="17">
        <f t="shared" si="12"/>
        <v>0</v>
      </c>
      <c r="AV22" s="17">
        <f t="shared" si="13"/>
        <v>0</v>
      </c>
      <c r="AW22" s="17">
        <f t="shared" si="14"/>
        <v>154374.248554913</v>
      </c>
      <c r="AX22" s="17">
        <f t="shared" si="15"/>
        <v>0</v>
      </c>
    </row>
    <row r="23" spans="1:50">
      <c r="A23" s="13">
        <v>17</v>
      </c>
      <c r="B23" s="57" t="s">
        <v>18</v>
      </c>
      <c r="C23" s="15" t="s">
        <v>19</v>
      </c>
      <c r="D23" s="15" t="s">
        <v>13</v>
      </c>
      <c r="E23" s="16">
        <f>VLOOKUP(B23,'Data gaji'!B5:D24,3,0)</f>
        <v>2054365</v>
      </c>
      <c r="F23" s="17">
        <v>9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>
        <v>4</v>
      </c>
      <c r="T23" s="18"/>
      <c r="U23" s="24">
        <v>21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>
        <v>8</v>
      </c>
      <c r="AI23" s="15"/>
      <c r="AJ23" s="17">
        <f t="shared" si="1"/>
        <v>249373.786127168</v>
      </c>
      <c r="AK23" s="17">
        <f t="shared" si="2"/>
        <v>0</v>
      </c>
      <c r="AL23" s="17">
        <f t="shared" si="3"/>
        <v>0</v>
      </c>
      <c r="AM23" s="17">
        <f t="shared" si="4"/>
        <v>0</v>
      </c>
      <c r="AN23" s="17">
        <f t="shared" si="5"/>
        <v>0</v>
      </c>
      <c r="AO23" s="17">
        <f t="shared" si="6"/>
        <v>0</v>
      </c>
      <c r="AP23" s="17">
        <f t="shared" si="7"/>
        <v>0</v>
      </c>
      <c r="AQ23" s="17">
        <f t="shared" si="8"/>
        <v>0</v>
      </c>
      <c r="AR23" s="17">
        <f t="shared" si="9"/>
        <v>0</v>
      </c>
      <c r="AS23" s="17">
        <f t="shared" si="10"/>
        <v>0</v>
      </c>
      <c r="AT23" s="17">
        <f t="shared" si="11"/>
        <v>0</v>
      </c>
      <c r="AU23" s="17">
        <f t="shared" si="12"/>
        <v>0</v>
      </c>
      <c r="AV23" s="17">
        <f t="shared" si="13"/>
        <v>0</v>
      </c>
      <c r="AW23" s="17">
        <f t="shared" si="14"/>
        <v>94999.5375722543</v>
      </c>
      <c r="AX23" s="17">
        <f t="shared" si="15"/>
        <v>0</v>
      </c>
    </row>
    <row r="24" spans="1:50">
      <c r="A24" s="13">
        <v>18</v>
      </c>
      <c r="B24" s="14">
        <v>12200777</v>
      </c>
      <c r="C24" s="15" t="s">
        <v>23</v>
      </c>
      <c r="D24" s="15" t="s">
        <v>13</v>
      </c>
      <c r="E24" s="16">
        <f>VLOOKUP(B24,'Data gaji'!B6:D25,3,0)</f>
        <v>2054365</v>
      </c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>
        <v>8</v>
      </c>
      <c r="T24" s="18"/>
      <c r="U24" s="24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>
        <v>21</v>
      </c>
      <c r="AI24" s="15"/>
      <c r="AJ24" s="17">
        <f t="shared" si="1"/>
        <v>0</v>
      </c>
      <c r="AK24" s="17">
        <f t="shared" si="2"/>
        <v>0</v>
      </c>
      <c r="AL24" s="17">
        <f t="shared" si="3"/>
        <v>0</v>
      </c>
      <c r="AM24" s="17">
        <f t="shared" si="4"/>
        <v>0</v>
      </c>
      <c r="AN24" s="17">
        <f t="shared" si="5"/>
        <v>0</v>
      </c>
      <c r="AO24" s="17">
        <f t="shared" si="6"/>
        <v>0</v>
      </c>
      <c r="AP24" s="17">
        <f t="shared" si="7"/>
        <v>0</v>
      </c>
      <c r="AQ24" s="17">
        <f t="shared" si="8"/>
        <v>0</v>
      </c>
      <c r="AR24" s="17">
        <f t="shared" si="9"/>
        <v>0</v>
      </c>
      <c r="AS24" s="17">
        <f t="shared" si="10"/>
        <v>0</v>
      </c>
      <c r="AT24" s="17">
        <f t="shared" si="11"/>
        <v>0</v>
      </c>
      <c r="AU24" s="17">
        <f t="shared" si="12"/>
        <v>0</v>
      </c>
      <c r="AV24" s="17">
        <f t="shared" si="13"/>
        <v>0</v>
      </c>
      <c r="AW24" s="17">
        <f t="shared" si="14"/>
        <v>249373.786127168</v>
      </c>
      <c r="AX24" s="17">
        <f t="shared" si="15"/>
        <v>0</v>
      </c>
    </row>
    <row r="25" spans="1:50">
      <c r="A25" s="13">
        <v>19</v>
      </c>
      <c r="B25" s="14">
        <v>10177722</v>
      </c>
      <c r="C25" s="15" t="s">
        <v>31</v>
      </c>
      <c r="D25" s="15" t="s">
        <v>13</v>
      </c>
      <c r="E25" s="16">
        <f>VLOOKUP(B25,'Data gaji'!B22:D41,3,0)</f>
        <v>2054365</v>
      </c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24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  <c r="AJ25" s="17">
        <f t="shared" si="1"/>
        <v>0</v>
      </c>
      <c r="AK25" s="17">
        <f t="shared" si="2"/>
        <v>0</v>
      </c>
      <c r="AL25" s="17">
        <f t="shared" si="3"/>
        <v>0</v>
      </c>
      <c r="AM25" s="17">
        <f t="shared" si="4"/>
        <v>0</v>
      </c>
      <c r="AN25" s="17">
        <f t="shared" si="5"/>
        <v>0</v>
      </c>
      <c r="AO25" s="17">
        <f t="shared" si="6"/>
        <v>0</v>
      </c>
      <c r="AP25" s="17">
        <f t="shared" si="7"/>
        <v>0</v>
      </c>
      <c r="AQ25" s="17">
        <f t="shared" si="8"/>
        <v>0</v>
      </c>
      <c r="AR25" s="17">
        <f t="shared" si="9"/>
        <v>0</v>
      </c>
      <c r="AS25" s="17">
        <f t="shared" si="10"/>
        <v>0</v>
      </c>
      <c r="AT25" s="17">
        <f t="shared" si="11"/>
        <v>0</v>
      </c>
      <c r="AU25" s="17">
        <f t="shared" si="12"/>
        <v>0</v>
      </c>
      <c r="AV25" s="17">
        <f t="shared" si="13"/>
        <v>0</v>
      </c>
      <c r="AW25" s="17">
        <f t="shared" si="14"/>
        <v>0</v>
      </c>
      <c r="AX25" s="17">
        <f t="shared" si="15"/>
        <v>0</v>
      </c>
    </row>
    <row r="26" spans="1:50">
      <c r="A26" s="13">
        <v>20</v>
      </c>
      <c r="B26" s="14">
        <v>10118843</v>
      </c>
      <c r="C26" s="15" t="s">
        <v>32</v>
      </c>
      <c r="D26" s="15" t="s">
        <v>13</v>
      </c>
      <c r="E26" s="16">
        <f>VLOOKUP(B26,'Data gaji'!B23:D42,3,0)</f>
        <v>2054365</v>
      </c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4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15"/>
      <c r="AJ26" s="17">
        <f t="shared" si="1"/>
        <v>0</v>
      </c>
      <c r="AK26" s="17">
        <f t="shared" si="2"/>
        <v>0</v>
      </c>
      <c r="AL26" s="17">
        <f t="shared" si="3"/>
        <v>0</v>
      </c>
      <c r="AM26" s="17">
        <f t="shared" si="4"/>
        <v>0</v>
      </c>
      <c r="AN26" s="17">
        <f t="shared" si="5"/>
        <v>0</v>
      </c>
      <c r="AO26" s="17">
        <f t="shared" si="6"/>
        <v>0</v>
      </c>
      <c r="AP26" s="17">
        <f t="shared" si="7"/>
        <v>0</v>
      </c>
      <c r="AQ26" s="17">
        <f t="shared" si="8"/>
        <v>0</v>
      </c>
      <c r="AR26" s="17">
        <f t="shared" si="9"/>
        <v>0</v>
      </c>
      <c r="AS26" s="17">
        <f t="shared" si="10"/>
        <v>0</v>
      </c>
      <c r="AT26" s="17">
        <f t="shared" si="11"/>
        <v>0</v>
      </c>
      <c r="AU26" s="17">
        <f t="shared" si="12"/>
        <v>0</v>
      </c>
      <c r="AV26" s="17">
        <f t="shared" si="13"/>
        <v>0</v>
      </c>
      <c r="AW26" s="17">
        <f t="shared" si="14"/>
        <v>0</v>
      </c>
      <c r="AX26" s="17">
        <f t="shared" si="15"/>
        <v>0</v>
      </c>
    </row>
  </sheetData>
  <sortState ref="B6:D24">
    <sortCondition ref="D6:D24"/>
  </sortState>
  <mergeCells count="3">
    <mergeCell ref="F5:T5"/>
    <mergeCell ref="U5:AI5"/>
    <mergeCell ref="AJ5:AX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35" sqref="A35"/>
    </sheetView>
  </sheetViews>
  <sheetFormatPr defaultColWidth="9" defaultRowHeight="1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gaji</vt:lpstr>
      <vt:lpstr>Data perhitungan lembur</vt:lpstr>
      <vt:lpstr>Simulasi lembur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2017-03-10T14:36:06Z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