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phytestcs\"/>
    </mc:Choice>
  </mc:AlternateContent>
  <xr:revisionPtr revIDLastSave="0" documentId="8_{51DF352C-C583-4540-A988-486365391FC6}" xr6:coauthVersionLast="45" xr6:coauthVersionMax="45" xr10:uidLastSave="{00000000-0000-0000-0000-000000000000}"/>
  <bookViews>
    <workbookView xWindow="-120" yWindow="-120" windowWidth="25440" windowHeight="15390" xr2:uid="{9884D87B-D750-444F-8FC4-11D1EBB678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9" i="1"/>
  <c r="F16" i="1"/>
  <c r="F17" i="1"/>
  <c r="F23" i="1"/>
  <c r="F10" i="1"/>
  <c r="F8" i="1"/>
  <c r="H28" i="1"/>
  <c r="J28" i="1" s="1"/>
  <c r="K28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F13" i="1" s="1"/>
  <c r="H14" i="1"/>
  <c r="J14" i="1" s="1"/>
  <c r="K14" i="1" s="1"/>
  <c r="H15" i="1"/>
  <c r="J15" i="1" s="1"/>
  <c r="K15" i="1" s="1"/>
  <c r="H16" i="1"/>
  <c r="J16" i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F20" i="1" s="1"/>
  <c r="H21" i="1"/>
  <c r="F21" i="1" s="1"/>
  <c r="H22" i="1"/>
  <c r="J22" i="1" s="1"/>
  <c r="K22" i="1" s="1"/>
  <c r="H23" i="1"/>
  <c r="J23" i="1" s="1"/>
  <c r="K23" i="1" s="1"/>
  <c r="H24" i="1"/>
  <c r="F24" i="1" s="1"/>
  <c r="J24" i="1"/>
  <c r="K24" i="1" s="1"/>
  <c r="H25" i="1"/>
  <c r="J25" i="1" s="1"/>
  <c r="K25" i="1" s="1"/>
  <c r="H26" i="1"/>
  <c r="F26" i="1" s="1"/>
  <c r="H27" i="1"/>
  <c r="J27" i="1" s="1"/>
  <c r="K27" i="1" s="1"/>
  <c r="E9" i="1"/>
  <c r="E10" i="1"/>
  <c r="E11" i="1"/>
  <c r="E12" i="1"/>
  <c r="E13" i="1"/>
  <c r="E16" i="1"/>
  <c r="E17" i="1"/>
  <c r="E18" i="1"/>
  <c r="E20" i="1"/>
  <c r="E22" i="1"/>
  <c r="E23" i="1"/>
  <c r="E24" i="1"/>
  <c r="E25" i="1"/>
  <c r="E26" i="1"/>
  <c r="E27" i="1"/>
  <c r="E28" i="1"/>
  <c r="E19" i="1"/>
  <c r="E21" i="1"/>
  <c r="E14" i="1"/>
  <c r="E15" i="1"/>
  <c r="E8" i="1"/>
  <c r="H3" i="1"/>
  <c r="F3" i="1" s="1"/>
  <c r="H4" i="1"/>
  <c r="F4" i="1" s="1"/>
  <c r="H5" i="1"/>
  <c r="F5" i="1" s="1"/>
  <c r="H6" i="1"/>
  <c r="F6" i="1" s="1"/>
  <c r="H7" i="1"/>
  <c r="F7" i="1" s="1"/>
  <c r="H2" i="1"/>
  <c r="J2" i="1" s="1"/>
  <c r="K2" i="1" s="1"/>
  <c r="C7" i="1"/>
  <c r="B7" i="1"/>
  <c r="C6" i="1"/>
  <c r="B6" i="1"/>
  <c r="B4" i="1"/>
  <c r="B3" i="1"/>
  <c r="B5" i="1"/>
  <c r="B2" i="1"/>
  <c r="C2" i="1"/>
  <c r="C4" i="1"/>
  <c r="C3" i="1"/>
  <c r="C5" i="1"/>
  <c r="F25" i="1" l="1"/>
  <c r="F14" i="1"/>
  <c r="F15" i="1"/>
  <c r="F22" i="1"/>
  <c r="F18" i="1"/>
  <c r="F9" i="1"/>
  <c r="F28" i="1"/>
  <c r="F12" i="1"/>
  <c r="F27" i="1"/>
  <c r="F19" i="1"/>
  <c r="F11" i="1"/>
  <c r="J7" i="1"/>
  <c r="K7" i="1" s="1"/>
  <c r="M7" i="1" s="1"/>
  <c r="J21" i="1"/>
  <c r="K21" i="1" s="1"/>
  <c r="J6" i="1"/>
  <c r="K6" i="1" s="1"/>
  <c r="M6" i="1" s="1"/>
  <c r="J26" i="1"/>
  <c r="K26" i="1" s="1"/>
  <c r="J5" i="1"/>
  <c r="K5" i="1" s="1"/>
  <c r="M5" i="1" s="1"/>
  <c r="J20" i="1"/>
  <c r="K20" i="1" s="1"/>
  <c r="J13" i="1"/>
  <c r="K13" i="1" s="1"/>
  <c r="J4" i="1"/>
  <c r="K4" i="1" s="1"/>
  <c r="M4" i="1" s="1"/>
  <c r="J3" i="1"/>
  <c r="K3" i="1" s="1"/>
  <c r="M3" i="1" s="1"/>
  <c r="F2" i="1"/>
  <c r="M2" i="1" s="1"/>
</calcChain>
</file>

<file path=xl/sharedStrings.xml><?xml version="1.0" encoding="utf-8"?>
<sst xmlns="http://schemas.openxmlformats.org/spreadsheetml/2006/main" count="11" uniqueCount="9">
  <si>
    <t>Px</t>
  </si>
  <si>
    <t>Fd</t>
  </si>
  <si>
    <t>Fg</t>
  </si>
  <si>
    <t>Prel</t>
  </si>
  <si>
    <t>X</t>
  </si>
  <si>
    <t>g</t>
  </si>
  <si>
    <t>d</t>
  </si>
  <si>
    <t>Fd nous</t>
  </si>
  <si>
    <t>Arctan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</si>
</sst>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1.75</c:v>
                </c:pt>
                <c:pt idx="5">
                  <c:v>1.875</c:v>
                </c:pt>
                <c:pt idx="6">
                  <c:v>2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2.75</c:v>
                </c:pt>
                <c:pt idx="15">
                  <c:v>2.85</c:v>
                </c:pt>
                <c:pt idx="16">
                  <c:v>3</c:v>
                </c:pt>
                <c:pt idx="17">
                  <c:v>3.1</c:v>
                </c:pt>
                <c:pt idx="18">
                  <c:v>3.15</c:v>
                </c:pt>
                <c:pt idx="19">
                  <c:v>3.2</c:v>
                </c:pt>
              </c:numCache>
            </c:numRef>
          </c:xVal>
          <c:yVal>
            <c:numRef>
              <c:f>Feuil1!$D$2:$D$21</c:f>
              <c:numCache>
                <c:formatCode>General</c:formatCode>
                <c:ptCount val="20"/>
                <c:pt idx="0">
                  <c:v>39.200000000000003</c:v>
                </c:pt>
                <c:pt idx="1">
                  <c:v>44.8</c:v>
                </c:pt>
                <c:pt idx="2">
                  <c:v>52.26</c:v>
                </c:pt>
                <c:pt idx="3">
                  <c:v>62.72</c:v>
                </c:pt>
                <c:pt idx="4">
                  <c:v>69.69</c:v>
                </c:pt>
                <c:pt idx="5">
                  <c:v>73.78</c:v>
                </c:pt>
                <c:pt idx="6">
                  <c:v>78.400000000000006</c:v>
                </c:pt>
                <c:pt idx="7">
                  <c:v>77.36</c:v>
                </c:pt>
                <c:pt idx="8">
                  <c:v>76.56</c:v>
                </c:pt>
                <c:pt idx="9">
                  <c:v>74.38</c:v>
                </c:pt>
                <c:pt idx="10">
                  <c:v>71.53</c:v>
                </c:pt>
                <c:pt idx="11">
                  <c:v>68.17</c:v>
                </c:pt>
                <c:pt idx="12">
                  <c:v>64.47</c:v>
                </c:pt>
                <c:pt idx="13">
                  <c:v>60.59</c:v>
                </c:pt>
                <c:pt idx="14">
                  <c:v>58.62</c:v>
                </c:pt>
                <c:pt idx="15">
                  <c:v>54.69</c:v>
                </c:pt>
                <c:pt idx="16">
                  <c:v>49</c:v>
                </c:pt>
                <c:pt idx="17">
                  <c:v>45.42</c:v>
                </c:pt>
                <c:pt idx="18">
                  <c:v>43.71</c:v>
                </c:pt>
                <c:pt idx="19">
                  <c:v>42.06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D-4615-8845-93A7C7486D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1.75</c:v>
                </c:pt>
                <c:pt idx="5">
                  <c:v>1.875</c:v>
                </c:pt>
                <c:pt idx="6">
                  <c:v>2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2.75</c:v>
                </c:pt>
                <c:pt idx="15">
                  <c:v>2.85</c:v>
                </c:pt>
                <c:pt idx="16">
                  <c:v>3</c:v>
                </c:pt>
                <c:pt idx="17">
                  <c:v>3.1</c:v>
                </c:pt>
                <c:pt idx="18">
                  <c:v>3.15</c:v>
                </c:pt>
                <c:pt idx="19">
                  <c:v>3.2</c:v>
                </c:pt>
              </c:numCache>
            </c:numRef>
          </c:xVal>
          <c:yVal>
            <c:numRef>
              <c:f>Feuil1!$E$2:$E$21</c:f>
              <c:numCache>
                <c:formatCode>General</c:formatCode>
                <c:ptCount val="20"/>
                <c:pt idx="6">
                  <c:v>80.159289474462014</c:v>
                </c:pt>
                <c:pt idx="7">
                  <c:v>77.052572066901163</c:v>
                </c:pt>
                <c:pt idx="8">
                  <c:v>75.910052181384415</c:v>
                </c:pt>
                <c:pt idx="9">
                  <c:v>73.45187703254561</c:v>
                </c:pt>
                <c:pt idx="10">
                  <c:v>70.752108810390439</c:v>
                </c:pt>
                <c:pt idx="11">
                  <c:v>67.804068185630953</c:v>
                </c:pt>
                <c:pt idx="12">
                  <c:v>64.611444881114807</c:v>
                </c:pt>
                <c:pt idx="13">
                  <c:v>61.191940907950091</c:v>
                </c:pt>
                <c:pt idx="14">
                  <c:v>59.407180664071582</c:v>
                </c:pt>
                <c:pt idx="15">
                  <c:v>55.717373988204692</c:v>
                </c:pt>
                <c:pt idx="16">
                  <c:v>50</c:v>
                </c:pt>
                <c:pt idx="17">
                  <c:v>46.172723744339372</c:v>
                </c:pt>
                <c:pt idx="18">
                  <c:v>44.282626011795308</c:v>
                </c:pt>
                <c:pt idx="19">
                  <c:v>42.420010501764573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9D-4615-8845-93A7C7486D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1.75</c:v>
                </c:pt>
                <c:pt idx="5">
                  <c:v>1.875</c:v>
                </c:pt>
                <c:pt idx="6">
                  <c:v>2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2.75</c:v>
                </c:pt>
                <c:pt idx="15">
                  <c:v>2.85</c:v>
                </c:pt>
                <c:pt idx="16">
                  <c:v>3</c:v>
                </c:pt>
                <c:pt idx="17">
                  <c:v>3.1</c:v>
                </c:pt>
                <c:pt idx="18">
                  <c:v>3.15</c:v>
                </c:pt>
                <c:pt idx="19">
                  <c:v>3.2</c:v>
                </c:pt>
              </c:numCache>
            </c:numRef>
          </c:xVal>
          <c:yVal>
            <c:numRef>
              <c:f>Feuil1!$F$2:$F$21</c:f>
              <c:numCache>
                <c:formatCode>General</c:formatCode>
                <c:ptCount val="20"/>
                <c:pt idx="0">
                  <c:v>39.200000000000003</c:v>
                </c:pt>
                <c:pt idx="1">
                  <c:v>44.800000000000004</c:v>
                </c:pt>
                <c:pt idx="2">
                  <c:v>52.266666666666666</c:v>
                </c:pt>
                <c:pt idx="3">
                  <c:v>62.720000000000006</c:v>
                </c:pt>
                <c:pt idx="4">
                  <c:v>69.688888888888897</c:v>
                </c:pt>
                <c:pt idx="5">
                  <c:v>73.788235294117655</c:v>
                </c:pt>
                <c:pt idx="6">
                  <c:v>78.400000000000006</c:v>
                </c:pt>
                <c:pt idx="7">
                  <c:v>72.043243243243268</c:v>
                </c:pt>
                <c:pt idx="8">
                  <c:v>69.688888888888897</c:v>
                </c:pt>
                <c:pt idx="9">
                  <c:v>64.564705882352953</c:v>
                </c:pt>
                <c:pt idx="10">
                  <c:v>58.800000000000011</c:v>
                </c:pt>
                <c:pt idx="11">
                  <c:v>52.26666666666668</c:v>
                </c:pt>
                <c:pt idx="12">
                  <c:v>44.8</c:v>
                </c:pt>
                <c:pt idx="13">
                  <c:v>36.18461538461537</c:v>
                </c:pt>
                <c:pt idx="14">
                  <c:v>31.36</c:v>
                </c:pt>
                <c:pt idx="15">
                  <c:v>20.452173913043453</c:v>
                </c:pt>
                <c:pt idx="16">
                  <c:v>0</c:v>
                </c:pt>
                <c:pt idx="17">
                  <c:v>-17.422222222222217</c:v>
                </c:pt>
                <c:pt idx="18">
                  <c:v>-27.670588235294105</c:v>
                </c:pt>
                <c:pt idx="19">
                  <c:v>-39.200000000000045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9D-4615-8845-93A7C7486D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1.75</c:v>
                </c:pt>
                <c:pt idx="5">
                  <c:v>1.875</c:v>
                </c:pt>
                <c:pt idx="6">
                  <c:v>2</c:v>
                </c:pt>
                <c:pt idx="7">
                  <c:v>2.15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2.75</c:v>
                </c:pt>
                <c:pt idx="15">
                  <c:v>2.85</c:v>
                </c:pt>
                <c:pt idx="16">
                  <c:v>3</c:v>
                </c:pt>
                <c:pt idx="17">
                  <c:v>3.1</c:v>
                </c:pt>
                <c:pt idx="18">
                  <c:v>3.15</c:v>
                </c:pt>
                <c:pt idx="19">
                  <c:v>3.2</c:v>
                </c:pt>
              </c:numCache>
            </c:numRef>
          </c:xVal>
          <c:yVal>
            <c:numRef>
              <c:f>Feuil1!$G$2:$G$21</c:f>
              <c:numCache>
                <c:formatCode>General</c:formatCode>
                <c:ptCount val="20"/>
                <c:pt idx="1">
                  <c:v>11.199999999999989</c:v>
                </c:pt>
                <c:pt idx="2">
                  <c:v>14.920000000000002</c:v>
                </c:pt>
                <c:pt idx="3">
                  <c:v>20.92</c:v>
                </c:pt>
                <c:pt idx="4">
                  <c:v>27.879999999999995</c:v>
                </c:pt>
                <c:pt idx="5">
                  <c:v>32.720000000000027</c:v>
                </c:pt>
                <c:pt idx="6">
                  <c:v>36.960000000000036</c:v>
                </c:pt>
                <c:pt idx="7">
                  <c:v>-6.9333333333333789</c:v>
                </c:pt>
                <c:pt idx="8">
                  <c:v>-15.999999999999858</c:v>
                </c:pt>
                <c:pt idx="9">
                  <c:v>-21.800000000000146</c:v>
                </c:pt>
                <c:pt idx="10">
                  <c:v>-28.499999999999918</c:v>
                </c:pt>
                <c:pt idx="11">
                  <c:v>-33.599999999999966</c:v>
                </c:pt>
                <c:pt idx="12">
                  <c:v>-36.999999999999993</c:v>
                </c:pt>
                <c:pt idx="13">
                  <c:v>-38.799999999999919</c:v>
                </c:pt>
                <c:pt idx="14">
                  <c:v>-39.400000000000261</c:v>
                </c:pt>
                <c:pt idx="15">
                  <c:v>-39.299999999999962</c:v>
                </c:pt>
                <c:pt idx="16">
                  <c:v>-37.933333333333337</c:v>
                </c:pt>
                <c:pt idx="17">
                  <c:v>-35.799999999999955</c:v>
                </c:pt>
                <c:pt idx="18">
                  <c:v>-34.200000000000138</c:v>
                </c:pt>
                <c:pt idx="19">
                  <c:v>-32.999999999999794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9D-4615-8845-93A7C748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91103"/>
        <c:axId val="1252011071"/>
      </c:scatterChart>
      <c:valAx>
        <c:axId val="1352491103"/>
        <c:scaling>
          <c:orientation val="minMax"/>
          <c:max val="4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2011071"/>
        <c:crosses val="autoZero"/>
        <c:crossBetween val="midCat"/>
      </c:valAx>
      <c:valAx>
        <c:axId val="12520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4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7</xdr:row>
      <xdr:rowOff>0</xdr:rowOff>
    </xdr:from>
    <xdr:to>
      <xdr:col>18</xdr:col>
      <xdr:colOff>552449</xdr:colOff>
      <xdr:row>28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512640B-97DD-43FA-9673-DF76F98F8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A25C-7981-441C-B29A-50D081DF9B66}">
  <dimension ref="A1:M28"/>
  <sheetViews>
    <sheetView tabSelected="1" workbookViewId="0">
      <selection activeCell="G10" sqref="G10"/>
    </sheetView>
  </sheetViews>
  <sheetFormatPr baseColWidth="10" defaultRowHeight="15" x14ac:dyDescent="0.25"/>
  <cols>
    <col min="5" max="5" width="9.140625" bestFit="1" customWidth="1"/>
  </cols>
  <sheetData>
    <row r="1" spans="1:13" x14ac:dyDescent="0.25">
      <c r="A1" t="s">
        <v>0</v>
      </c>
      <c r="B1" t="s">
        <v>3</v>
      </c>
      <c r="C1" t="s">
        <v>2</v>
      </c>
      <c r="D1" t="s">
        <v>1</v>
      </c>
      <c r="E1" t="s">
        <v>8</v>
      </c>
      <c r="F1" t="s">
        <v>7</v>
      </c>
      <c r="H1" t="s">
        <v>4</v>
      </c>
      <c r="I1" t="s">
        <v>5</v>
      </c>
      <c r="J1" t="s">
        <v>6</v>
      </c>
      <c r="K1" t="s">
        <v>2</v>
      </c>
      <c r="L1" t="s">
        <v>1</v>
      </c>
    </row>
    <row r="2" spans="1:13" x14ac:dyDescent="0.25">
      <c r="A2">
        <v>0</v>
      </c>
      <c r="B2">
        <f>A2/4</f>
        <v>0</v>
      </c>
      <c r="C2">
        <f>78.4-D2</f>
        <v>39.200000000000003</v>
      </c>
      <c r="D2">
        <v>39.200000000000003</v>
      </c>
      <c r="F2">
        <f>(I2/H2)*78.4</f>
        <v>39.200000000000003</v>
      </c>
      <c r="H2">
        <f>4-A2</f>
        <v>4</v>
      </c>
      <c r="I2">
        <v>2</v>
      </c>
      <c r="J2">
        <f>H2-I2</f>
        <v>2</v>
      </c>
      <c r="K2">
        <f>(J2/H2)*78.4</f>
        <v>39.200000000000003</v>
      </c>
      <c r="M2">
        <f>K2+F2</f>
        <v>78.400000000000006</v>
      </c>
    </row>
    <row r="3" spans="1:13" x14ac:dyDescent="0.25">
      <c r="A3">
        <v>0.5</v>
      </c>
      <c r="B3">
        <f>A3/4</f>
        <v>0.125</v>
      </c>
      <c r="C3">
        <f>78.4-D3</f>
        <v>33.600000000000009</v>
      </c>
      <c r="D3">
        <v>44.8</v>
      </c>
      <c r="F3">
        <f>(I3/H3)*78.4</f>
        <v>44.800000000000004</v>
      </c>
      <c r="G3">
        <f t="shared" ref="G3:G8" si="0">(D3-D2)/(A3-A2)</f>
        <v>11.199999999999989</v>
      </c>
      <c r="H3">
        <f>4-A3</f>
        <v>3.5</v>
      </c>
      <c r="I3">
        <v>2</v>
      </c>
      <c r="J3">
        <f t="shared" ref="J3:J7" si="1">H3-I3</f>
        <v>1.5</v>
      </c>
      <c r="K3">
        <f t="shared" ref="K3:K7" si="2">(J3/H3)*78.4</f>
        <v>33.6</v>
      </c>
      <c r="M3">
        <f>K3+F3</f>
        <v>78.400000000000006</v>
      </c>
    </row>
    <row r="4" spans="1:13" x14ac:dyDescent="0.25">
      <c r="A4">
        <v>1</v>
      </c>
      <c r="B4">
        <f t="shared" ref="B4:B7" si="3">A4/4</f>
        <v>0.25</v>
      </c>
      <c r="C4">
        <f>78.4-D4</f>
        <v>26.140000000000008</v>
      </c>
      <c r="D4">
        <v>52.26</v>
      </c>
      <c r="F4">
        <f>(I4/H4)*78.4</f>
        <v>52.266666666666666</v>
      </c>
      <c r="G4">
        <f t="shared" si="0"/>
        <v>14.920000000000002</v>
      </c>
      <c r="H4">
        <f>4-A4</f>
        <v>3</v>
      </c>
      <c r="I4">
        <v>2</v>
      </c>
      <c r="J4">
        <f t="shared" si="1"/>
        <v>1</v>
      </c>
      <c r="K4">
        <f t="shared" si="2"/>
        <v>26.133333333333333</v>
      </c>
      <c r="M4">
        <f>K4+F4</f>
        <v>78.400000000000006</v>
      </c>
    </row>
    <row r="5" spans="1:13" x14ac:dyDescent="0.25">
      <c r="A5">
        <v>1.5</v>
      </c>
      <c r="B5">
        <f t="shared" si="3"/>
        <v>0.375</v>
      </c>
      <c r="C5">
        <f t="shared" ref="C5:C7" si="4">78.4-D5</f>
        <v>15.680000000000007</v>
      </c>
      <c r="D5">
        <v>62.72</v>
      </c>
      <c r="F5">
        <f>(I5/H5)*78.4</f>
        <v>62.720000000000006</v>
      </c>
      <c r="G5">
        <f t="shared" si="0"/>
        <v>20.92</v>
      </c>
      <c r="H5">
        <f>4-A5</f>
        <v>2.5</v>
      </c>
      <c r="I5">
        <v>2</v>
      </c>
      <c r="J5">
        <f t="shared" si="1"/>
        <v>0.5</v>
      </c>
      <c r="K5">
        <f t="shared" si="2"/>
        <v>15.680000000000001</v>
      </c>
      <c r="M5">
        <f>K5+F5</f>
        <v>78.400000000000006</v>
      </c>
    </row>
    <row r="6" spans="1:13" x14ac:dyDescent="0.25">
      <c r="A6">
        <v>1.75</v>
      </c>
      <c r="B6">
        <f t="shared" si="3"/>
        <v>0.4375</v>
      </c>
      <c r="C6">
        <f t="shared" si="4"/>
        <v>8.710000000000008</v>
      </c>
      <c r="D6">
        <v>69.69</v>
      </c>
      <c r="F6">
        <f>(I6/H6)*78.4</f>
        <v>69.688888888888897</v>
      </c>
      <c r="G6">
        <f t="shared" si="0"/>
        <v>27.879999999999995</v>
      </c>
      <c r="H6">
        <f>4-A6</f>
        <v>2.25</v>
      </c>
      <c r="I6">
        <v>2</v>
      </c>
      <c r="J6">
        <f t="shared" si="1"/>
        <v>0.25</v>
      </c>
      <c r="K6">
        <f t="shared" si="2"/>
        <v>8.7111111111111121</v>
      </c>
      <c r="M6">
        <f>K6+F6</f>
        <v>78.400000000000006</v>
      </c>
    </row>
    <row r="7" spans="1:13" x14ac:dyDescent="0.25">
      <c r="A7">
        <v>1.875</v>
      </c>
      <c r="B7">
        <f t="shared" si="3"/>
        <v>0.46875</v>
      </c>
      <c r="C7">
        <f t="shared" si="4"/>
        <v>4.6200000000000045</v>
      </c>
      <c r="D7">
        <v>73.78</v>
      </c>
      <c r="F7">
        <f>(I7/H7)*78.4</f>
        <v>73.788235294117655</v>
      </c>
      <c r="G7">
        <f t="shared" si="0"/>
        <v>32.720000000000027</v>
      </c>
      <c r="H7">
        <f>4-A7</f>
        <v>2.125</v>
      </c>
      <c r="I7">
        <v>2</v>
      </c>
      <c r="J7">
        <f t="shared" si="1"/>
        <v>0.125</v>
      </c>
      <c r="K7">
        <f t="shared" si="2"/>
        <v>4.6117647058823534</v>
      </c>
      <c r="M7">
        <f>K7+F7</f>
        <v>78.400000000000006</v>
      </c>
    </row>
    <row r="8" spans="1:13" x14ac:dyDescent="0.25">
      <c r="A8">
        <v>2</v>
      </c>
      <c r="C8">
        <v>0</v>
      </c>
      <c r="D8">
        <v>78.400000000000006</v>
      </c>
      <c r="E8">
        <f>(38.4*ATAN(3-A8))+50</f>
        <v>80.159289474462014</v>
      </c>
      <c r="F8">
        <f>156.8-(I8/H8)*78.4</f>
        <v>78.400000000000006</v>
      </c>
      <c r="G8">
        <f t="shared" si="0"/>
        <v>36.960000000000036</v>
      </c>
      <c r="H8">
        <f t="shared" ref="H8:H27" si="5">4-A8</f>
        <v>2</v>
      </c>
      <c r="I8">
        <v>2</v>
      </c>
      <c r="J8">
        <f t="shared" ref="J8:J27" si="6">H8-I8</f>
        <v>0</v>
      </c>
      <c r="K8">
        <f t="shared" ref="K8:K27" si="7">(J8/H8)*78.4</f>
        <v>0</v>
      </c>
    </row>
    <row r="9" spans="1:13" x14ac:dyDescent="0.25">
      <c r="A9">
        <v>2.15</v>
      </c>
      <c r="D9">
        <v>77.36</v>
      </c>
      <c r="E9">
        <f>(38.4*ATAN(3-A9))+50</f>
        <v>77.052572066901163</v>
      </c>
      <c r="F9">
        <f t="shared" ref="F9:F28" si="8">156.8-(I9/H9)*78.4</f>
        <v>72.043243243243268</v>
      </c>
      <c r="G9">
        <f>(D9-D8)/(A9-A8)</f>
        <v>-6.9333333333333789</v>
      </c>
      <c r="H9">
        <f t="shared" si="5"/>
        <v>1.85</v>
      </c>
      <c r="I9">
        <v>2</v>
      </c>
      <c r="J9">
        <f t="shared" si="6"/>
        <v>-0.14999999999999991</v>
      </c>
      <c r="K9">
        <f t="shared" si="7"/>
        <v>-6.3567567567567531</v>
      </c>
    </row>
    <row r="10" spans="1:13" x14ac:dyDescent="0.25">
      <c r="A10">
        <v>2.2000000000000002</v>
      </c>
      <c r="D10">
        <v>76.56</v>
      </c>
      <c r="E10">
        <f>(38.4*ATAN(3-A10))+50</f>
        <v>75.910052181384415</v>
      </c>
      <c r="F10">
        <f t="shared" si="8"/>
        <v>69.688888888888897</v>
      </c>
      <c r="G10">
        <f t="shared" ref="G10:G28" si="9">(D10-D9)/(A10-A9)</f>
        <v>-15.999999999999858</v>
      </c>
      <c r="H10">
        <f t="shared" si="5"/>
        <v>1.7999999999999998</v>
      </c>
      <c r="I10">
        <v>2</v>
      </c>
      <c r="J10">
        <f t="shared" si="6"/>
        <v>-0.20000000000000018</v>
      </c>
      <c r="K10">
        <f t="shared" si="7"/>
        <v>-8.7111111111111192</v>
      </c>
    </row>
    <row r="11" spans="1:13" x14ac:dyDescent="0.25">
      <c r="A11">
        <v>2.2999999999999998</v>
      </c>
      <c r="D11">
        <v>74.38</v>
      </c>
      <c r="E11">
        <f>(38.4*ATAN(3-A11))+50</f>
        <v>73.45187703254561</v>
      </c>
      <c r="F11">
        <f t="shared" si="8"/>
        <v>64.564705882352953</v>
      </c>
      <c r="G11">
        <f t="shared" si="9"/>
        <v>-21.800000000000146</v>
      </c>
      <c r="H11">
        <f t="shared" si="5"/>
        <v>1.7000000000000002</v>
      </c>
      <c r="I11">
        <v>2</v>
      </c>
      <c r="J11">
        <f t="shared" si="6"/>
        <v>-0.29999999999999982</v>
      </c>
      <c r="K11">
        <f t="shared" si="7"/>
        <v>-13.835294117647051</v>
      </c>
    </row>
    <row r="12" spans="1:13" x14ac:dyDescent="0.25">
      <c r="A12">
        <v>2.4</v>
      </c>
      <c r="D12">
        <v>71.53</v>
      </c>
      <c r="E12">
        <f>(38.4*ATAN(3-A12))+50</f>
        <v>70.752108810390439</v>
      </c>
      <c r="F12">
        <f t="shared" si="8"/>
        <v>58.800000000000011</v>
      </c>
      <c r="G12">
        <f t="shared" si="9"/>
        <v>-28.499999999999918</v>
      </c>
      <c r="H12">
        <f t="shared" si="5"/>
        <v>1.6</v>
      </c>
      <c r="I12">
        <v>2</v>
      </c>
      <c r="J12">
        <f t="shared" si="6"/>
        <v>-0.39999999999999991</v>
      </c>
      <c r="K12">
        <f t="shared" si="7"/>
        <v>-19.599999999999998</v>
      </c>
    </row>
    <row r="13" spans="1:13" x14ac:dyDescent="0.25">
      <c r="A13">
        <v>2.5</v>
      </c>
      <c r="D13">
        <v>68.17</v>
      </c>
      <c r="E13">
        <f>(38.4*ATAN(3-A13))+50</f>
        <v>67.804068185630953</v>
      </c>
      <c r="F13">
        <f t="shared" si="8"/>
        <v>52.26666666666668</v>
      </c>
      <c r="G13">
        <f t="shared" si="9"/>
        <v>-33.599999999999966</v>
      </c>
      <c r="H13">
        <f t="shared" si="5"/>
        <v>1.5</v>
      </c>
      <c r="I13">
        <v>2</v>
      </c>
      <c r="J13">
        <f t="shared" si="6"/>
        <v>-0.5</v>
      </c>
      <c r="K13">
        <f t="shared" si="7"/>
        <v>-26.133333333333333</v>
      </c>
    </row>
    <row r="14" spans="1:13" x14ac:dyDescent="0.25">
      <c r="A14">
        <v>2.6</v>
      </c>
      <c r="D14">
        <v>64.47</v>
      </c>
      <c r="E14">
        <f>(38.4*ATAN(3-A14))+50</f>
        <v>64.611444881114807</v>
      </c>
      <c r="F14">
        <f t="shared" si="8"/>
        <v>44.8</v>
      </c>
      <c r="G14">
        <f t="shared" si="9"/>
        <v>-36.999999999999993</v>
      </c>
      <c r="H14">
        <f t="shared" si="5"/>
        <v>1.4</v>
      </c>
      <c r="I14">
        <v>2</v>
      </c>
      <c r="J14">
        <f t="shared" si="6"/>
        <v>-0.60000000000000009</v>
      </c>
      <c r="K14">
        <f t="shared" si="7"/>
        <v>-33.600000000000009</v>
      </c>
    </row>
    <row r="15" spans="1:13" x14ac:dyDescent="0.25">
      <c r="A15">
        <v>2.7</v>
      </c>
      <c r="D15">
        <v>60.59</v>
      </c>
      <c r="E15">
        <f>(38.4*ATAN(3-A15))+50</f>
        <v>61.191940907950091</v>
      </c>
      <c r="F15">
        <f t="shared" si="8"/>
        <v>36.18461538461537</v>
      </c>
      <c r="G15">
        <f t="shared" si="9"/>
        <v>-38.799999999999919</v>
      </c>
      <c r="H15">
        <f t="shared" si="5"/>
        <v>1.2999999999999998</v>
      </c>
      <c r="I15">
        <v>2</v>
      </c>
      <c r="J15">
        <f t="shared" si="6"/>
        <v>-0.70000000000000018</v>
      </c>
      <c r="K15">
        <f t="shared" si="7"/>
        <v>-42.215384615384636</v>
      </c>
    </row>
    <row r="16" spans="1:13" x14ac:dyDescent="0.25">
      <c r="A16">
        <v>2.75</v>
      </c>
      <c r="D16">
        <v>58.62</v>
      </c>
      <c r="E16">
        <f>(38.4*ATAN(3-A16))+50</f>
        <v>59.407180664071582</v>
      </c>
      <c r="F16">
        <f t="shared" si="8"/>
        <v>31.36</v>
      </c>
      <c r="G16">
        <f t="shared" si="9"/>
        <v>-39.400000000000261</v>
      </c>
      <c r="H16">
        <f t="shared" si="5"/>
        <v>1.25</v>
      </c>
      <c r="I16">
        <v>2</v>
      </c>
      <c r="J16">
        <f t="shared" si="6"/>
        <v>-0.75</v>
      </c>
      <c r="K16">
        <f t="shared" si="7"/>
        <v>-47.04</v>
      </c>
    </row>
    <row r="17" spans="1:11" x14ac:dyDescent="0.25">
      <c r="A17">
        <v>2.85</v>
      </c>
      <c r="D17">
        <v>54.69</v>
      </c>
      <c r="E17">
        <f>(38.4*ATAN(3-A17))+50</f>
        <v>55.717373988204692</v>
      </c>
      <c r="F17">
        <f t="shared" si="8"/>
        <v>20.452173913043453</v>
      </c>
      <c r="G17">
        <f t="shared" si="9"/>
        <v>-39.299999999999962</v>
      </c>
      <c r="H17">
        <f t="shared" si="5"/>
        <v>1.1499999999999999</v>
      </c>
      <c r="I17">
        <v>2</v>
      </c>
      <c r="J17">
        <f t="shared" si="6"/>
        <v>-0.85000000000000009</v>
      </c>
      <c r="K17">
        <f t="shared" si="7"/>
        <v>-57.947826086956539</v>
      </c>
    </row>
    <row r="18" spans="1:11" x14ac:dyDescent="0.25">
      <c r="A18">
        <v>3</v>
      </c>
      <c r="D18">
        <v>49</v>
      </c>
      <c r="E18">
        <f>(38.4*ATAN(3-A18))+50</f>
        <v>50</v>
      </c>
      <c r="F18">
        <f t="shared" si="8"/>
        <v>0</v>
      </c>
      <c r="G18">
        <f t="shared" si="9"/>
        <v>-37.933333333333337</v>
      </c>
      <c r="H18">
        <f t="shared" si="5"/>
        <v>1</v>
      </c>
      <c r="I18">
        <v>2</v>
      </c>
      <c r="J18">
        <f t="shared" si="6"/>
        <v>-1</v>
      </c>
      <c r="K18">
        <f t="shared" si="7"/>
        <v>-78.400000000000006</v>
      </c>
    </row>
    <row r="19" spans="1:11" x14ac:dyDescent="0.25">
      <c r="A19">
        <v>3.1</v>
      </c>
      <c r="D19">
        <v>45.42</v>
      </c>
      <c r="E19">
        <f>(38.4*ATAN(3-A19))+50</f>
        <v>46.172723744339372</v>
      </c>
      <c r="F19">
        <f t="shared" si="8"/>
        <v>-17.422222222222217</v>
      </c>
      <c r="G19">
        <f t="shared" si="9"/>
        <v>-35.799999999999955</v>
      </c>
      <c r="H19">
        <f t="shared" si="5"/>
        <v>0.89999999999999991</v>
      </c>
      <c r="I19">
        <v>2</v>
      </c>
      <c r="J19">
        <f t="shared" si="6"/>
        <v>-1.1000000000000001</v>
      </c>
      <c r="K19">
        <f t="shared" si="7"/>
        <v>-95.822222222222251</v>
      </c>
    </row>
    <row r="20" spans="1:11" x14ac:dyDescent="0.25">
      <c r="A20">
        <v>3.15</v>
      </c>
      <c r="D20">
        <v>43.71</v>
      </c>
      <c r="E20">
        <f>(38.4*ATAN(3-A20))+50</f>
        <v>44.282626011795308</v>
      </c>
      <c r="F20">
        <f t="shared" si="8"/>
        <v>-27.670588235294105</v>
      </c>
      <c r="G20">
        <f t="shared" si="9"/>
        <v>-34.200000000000138</v>
      </c>
      <c r="H20">
        <f t="shared" si="5"/>
        <v>0.85000000000000009</v>
      </c>
      <c r="I20">
        <v>2</v>
      </c>
      <c r="J20">
        <f t="shared" si="6"/>
        <v>-1.1499999999999999</v>
      </c>
      <c r="K20">
        <f t="shared" si="7"/>
        <v>-106.07058823529411</v>
      </c>
    </row>
    <row r="21" spans="1:11" x14ac:dyDescent="0.25">
      <c r="A21">
        <v>3.2</v>
      </c>
      <c r="D21">
        <v>42.06</v>
      </c>
      <c r="E21">
        <f>(38.4*ATAN(3-A21))+50</f>
        <v>42.420010501764573</v>
      </c>
      <c r="F21">
        <f t="shared" si="8"/>
        <v>-39.200000000000045</v>
      </c>
      <c r="G21">
        <f t="shared" si="9"/>
        <v>-32.999999999999794</v>
      </c>
      <c r="H21">
        <f t="shared" si="5"/>
        <v>0.79999999999999982</v>
      </c>
      <c r="I21">
        <v>2</v>
      </c>
      <c r="J21">
        <f t="shared" si="6"/>
        <v>-1.2000000000000002</v>
      </c>
      <c r="K21">
        <f t="shared" si="7"/>
        <v>-117.60000000000004</v>
      </c>
    </row>
    <row r="22" spans="1:11" x14ac:dyDescent="0.25">
      <c r="A22">
        <v>3.3</v>
      </c>
      <c r="D22">
        <v>38.93</v>
      </c>
      <c r="E22">
        <f>(38.4*ATAN(3-A22))+50</f>
        <v>38.808059092049909</v>
      </c>
      <c r="F22">
        <f t="shared" si="8"/>
        <v>-67.199999999999932</v>
      </c>
      <c r="G22">
        <f t="shared" si="9"/>
        <v>-31.300000000000136</v>
      </c>
      <c r="H22">
        <f t="shared" si="5"/>
        <v>0.70000000000000018</v>
      </c>
      <c r="I22">
        <v>2</v>
      </c>
      <c r="J22">
        <f t="shared" si="6"/>
        <v>-1.2999999999999998</v>
      </c>
      <c r="K22">
        <f t="shared" si="7"/>
        <v>-145.59999999999994</v>
      </c>
    </row>
    <row r="23" spans="1:11" x14ac:dyDescent="0.25">
      <c r="A23">
        <v>3.4</v>
      </c>
      <c r="D23">
        <v>36.03</v>
      </c>
      <c r="E23">
        <f>(38.4*ATAN(3-A23))+50</f>
        <v>35.388555118885193</v>
      </c>
      <c r="F23">
        <f t="shared" si="8"/>
        <v>-104.5333333333333</v>
      </c>
      <c r="G23">
        <f t="shared" si="9"/>
        <v>-28.999999999999961</v>
      </c>
      <c r="H23">
        <f t="shared" si="5"/>
        <v>0.60000000000000009</v>
      </c>
      <c r="I23">
        <v>2</v>
      </c>
      <c r="J23">
        <f t="shared" si="6"/>
        <v>-1.4</v>
      </c>
      <c r="K23">
        <f t="shared" si="7"/>
        <v>-182.93333333333334</v>
      </c>
    </row>
    <row r="24" spans="1:11" x14ac:dyDescent="0.25">
      <c r="A24">
        <v>3.5</v>
      </c>
      <c r="D24">
        <v>33.36</v>
      </c>
      <c r="E24">
        <f>(38.4*ATAN(3-A24))+50</f>
        <v>32.195931814369047</v>
      </c>
      <c r="F24">
        <f t="shared" si="8"/>
        <v>-156.80000000000001</v>
      </c>
      <c r="G24">
        <f t="shared" si="9"/>
        <v>-26.699999999999992</v>
      </c>
      <c r="H24">
        <f t="shared" si="5"/>
        <v>0.5</v>
      </c>
      <c r="I24">
        <v>2</v>
      </c>
      <c r="J24">
        <f t="shared" si="6"/>
        <v>-1.5</v>
      </c>
      <c r="K24">
        <f t="shared" si="7"/>
        <v>-235.20000000000002</v>
      </c>
    </row>
    <row r="25" spans="1:11" x14ac:dyDescent="0.25">
      <c r="A25">
        <v>3.6</v>
      </c>
      <c r="D25">
        <v>30.91</v>
      </c>
      <c r="E25">
        <f>(38.4*ATAN(3-A25))+50</f>
        <v>29.247891189609565</v>
      </c>
      <c r="F25">
        <f t="shared" si="8"/>
        <v>-235.2000000000001</v>
      </c>
      <c r="G25">
        <f t="shared" si="9"/>
        <v>-24.499999999999972</v>
      </c>
      <c r="H25">
        <f t="shared" si="5"/>
        <v>0.39999999999999991</v>
      </c>
      <c r="I25">
        <v>2</v>
      </c>
      <c r="J25">
        <f t="shared" si="6"/>
        <v>-1.6</v>
      </c>
      <c r="K25">
        <f t="shared" si="7"/>
        <v>-313.60000000000008</v>
      </c>
    </row>
    <row r="26" spans="1:11" x14ac:dyDescent="0.25">
      <c r="A26">
        <v>3.7</v>
      </c>
      <c r="D26">
        <v>28.61</v>
      </c>
      <c r="E26">
        <f>(38.4*ATAN(3-A26))+50</f>
        <v>26.548122967454383</v>
      </c>
      <c r="F26">
        <f t="shared" si="8"/>
        <v>-365.86666666666696</v>
      </c>
      <c r="G26">
        <f t="shared" si="9"/>
        <v>-22.999999999999986</v>
      </c>
      <c r="H26">
        <f t="shared" si="5"/>
        <v>0.29999999999999982</v>
      </c>
      <c r="I26">
        <v>2</v>
      </c>
      <c r="J26">
        <f t="shared" si="6"/>
        <v>-1.7000000000000002</v>
      </c>
      <c r="K26">
        <f t="shared" si="7"/>
        <v>-444.26666666666699</v>
      </c>
    </row>
    <row r="27" spans="1:11" x14ac:dyDescent="0.25">
      <c r="A27">
        <v>3.8</v>
      </c>
      <c r="D27">
        <v>26.4</v>
      </c>
      <c r="E27">
        <f>(38.4*ATAN(3-A27))+50</f>
        <v>24.089947818615585</v>
      </c>
      <c r="F27">
        <f t="shared" si="8"/>
        <v>-627.19999999999936</v>
      </c>
      <c r="G27">
        <f t="shared" si="9"/>
        <v>-22.100000000000087</v>
      </c>
      <c r="H27">
        <f t="shared" si="5"/>
        <v>0.20000000000000018</v>
      </c>
      <c r="I27">
        <v>2</v>
      </c>
      <c r="J27">
        <f t="shared" si="6"/>
        <v>-1.7999999999999998</v>
      </c>
      <c r="K27">
        <f t="shared" si="7"/>
        <v>-705.59999999999934</v>
      </c>
    </row>
    <row r="28" spans="1:11" x14ac:dyDescent="0.25">
      <c r="A28">
        <v>3.9</v>
      </c>
      <c r="D28">
        <v>24.4</v>
      </c>
      <c r="E28">
        <f>(38.4*ATAN(3-A28))+50</f>
        <v>21.859900091398149</v>
      </c>
      <c r="F28">
        <f t="shared" si="8"/>
        <v>-1411.1999999999987</v>
      </c>
      <c r="G28">
        <f t="shared" si="9"/>
        <v>-19.999999999999982</v>
      </c>
      <c r="H28">
        <f t="shared" ref="H28" si="10">4-A28</f>
        <v>0.10000000000000009</v>
      </c>
      <c r="I28">
        <v>2</v>
      </c>
      <c r="J28">
        <f t="shared" ref="J28" si="11">H28-I28</f>
        <v>-1.9</v>
      </c>
      <c r="K28">
        <f t="shared" ref="K28" si="12">(J28/H28)*78.4</f>
        <v>-1489.5999999999988</v>
      </c>
    </row>
  </sheetData>
  <sortState xmlns:xlrd2="http://schemas.microsoft.com/office/spreadsheetml/2017/richdata2" ref="A8:F28">
    <sortCondition ref="A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Niget</dc:creator>
  <cp:lastModifiedBy>Tom Niget</cp:lastModifiedBy>
  <dcterms:created xsi:type="dcterms:W3CDTF">2020-07-24T23:54:10Z</dcterms:created>
  <dcterms:modified xsi:type="dcterms:W3CDTF">2020-07-25T01:54:59Z</dcterms:modified>
</cp:coreProperties>
</file>