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toan\Desktop\"/>
    </mc:Choice>
  </mc:AlternateContent>
  <xr:revisionPtr revIDLastSave="0" documentId="13_ncr:1_{D1BFFE61-9C73-440D-9867-36F6EA52B9AC}" xr6:coauthVersionLast="46" xr6:coauthVersionMax="46" xr10:uidLastSave="{00000000-0000-0000-0000-000000000000}"/>
  <bookViews>
    <workbookView xWindow="0" yWindow="2730" windowWidth="21600" windowHeight="11385" activeTab="2" xr2:uid="{00000000-000D-0000-FFFF-FFFF00000000}"/>
  </bookViews>
  <sheets>
    <sheet name="Sheet1" sheetId="1" r:id="rId1"/>
    <sheet name="car" sheetId="2" r:id="rId2"/>
    <sheet name="work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3" l="1"/>
  <c r="L20" i="3"/>
  <c r="L20" i="2"/>
  <c r="L19" i="3"/>
  <c r="I14" i="3"/>
  <c r="I13" i="3"/>
  <c r="A19" i="3" a="1"/>
  <c r="F24" i="3" s="1"/>
  <c r="M4" i="3"/>
  <c r="M2" i="3"/>
  <c r="M4" i="2"/>
  <c r="A19" i="2" a="1"/>
  <c r="A19" i="2" s="1"/>
  <c r="M2" i="2"/>
  <c r="C12" i="1"/>
  <c r="I13" i="1"/>
  <c r="I12" i="1"/>
  <c r="I14" i="1"/>
  <c r="I9" i="1"/>
  <c r="C14" i="1"/>
  <c r="B14" i="1"/>
  <c r="E13" i="1"/>
  <c r="D13" i="1"/>
  <c r="D12" i="1"/>
  <c r="A12" i="1"/>
  <c r="A17" i="1" s="1" a="1"/>
  <c r="E20" i="3" l="1"/>
  <c r="E22" i="3"/>
  <c r="E24" i="3"/>
  <c r="A19" i="3"/>
  <c r="A21" i="3"/>
  <c r="A23" i="3"/>
  <c r="B19" i="3"/>
  <c r="B21" i="3"/>
  <c r="B23" i="3"/>
  <c r="C19" i="3"/>
  <c r="C21" i="3"/>
  <c r="C23" i="3"/>
  <c r="E19" i="3"/>
  <c r="D19" i="3"/>
  <c r="D21" i="3"/>
  <c r="D23" i="3"/>
  <c r="E21" i="3"/>
  <c r="E23" i="3"/>
  <c r="F19" i="3"/>
  <c r="F23" i="3"/>
  <c r="A22" i="3"/>
  <c r="C20" i="3"/>
  <c r="C22" i="3"/>
  <c r="C24" i="3"/>
  <c r="F21" i="3"/>
  <c r="A20" i="3"/>
  <c r="A24" i="3"/>
  <c r="B20" i="3"/>
  <c r="B22" i="3"/>
  <c r="B24" i="3"/>
  <c r="D20" i="3"/>
  <c r="D22" i="3"/>
  <c r="D24" i="3"/>
  <c r="F20" i="3"/>
  <c r="F22" i="3"/>
  <c r="D19" i="2"/>
  <c r="A23" i="2"/>
  <c r="F20" i="2"/>
  <c r="B20" i="2"/>
  <c r="D21" i="2"/>
  <c r="A21" i="2"/>
  <c r="F24" i="2"/>
  <c r="F22" i="2"/>
  <c r="E24" i="2"/>
  <c r="E22" i="2"/>
  <c r="E20" i="2"/>
  <c r="D24" i="2"/>
  <c r="D22" i="2"/>
  <c r="D20" i="2"/>
  <c r="C24" i="2"/>
  <c r="C22" i="2"/>
  <c r="C20" i="2"/>
  <c r="B24" i="2"/>
  <c r="B22" i="2"/>
  <c r="A24" i="2"/>
  <c r="A22" i="2"/>
  <c r="A20" i="2"/>
  <c r="F23" i="2"/>
  <c r="F21" i="2"/>
  <c r="F19" i="2"/>
  <c r="E23" i="2"/>
  <c r="E21" i="2"/>
  <c r="E19" i="2"/>
  <c r="C19" i="2"/>
  <c r="D23" i="2"/>
  <c r="C23" i="2"/>
  <c r="C21" i="2"/>
  <c r="B23" i="2"/>
  <c r="B21" i="2"/>
  <c r="B19" i="2"/>
  <c r="A17" i="1"/>
  <c r="D20" i="1"/>
  <c r="F20" i="1"/>
  <c r="B21" i="1"/>
  <c r="D21" i="1"/>
  <c r="F21" i="1"/>
  <c r="B22" i="1"/>
  <c r="D22" i="1"/>
  <c r="F22" i="1"/>
  <c r="B17" i="1"/>
  <c r="I17" i="1" s="1" a="1"/>
  <c r="D17" i="1"/>
  <c r="F17" i="1"/>
  <c r="B18" i="1"/>
  <c r="D18" i="1"/>
  <c r="F18" i="1"/>
  <c r="B19" i="1"/>
  <c r="D19" i="1"/>
  <c r="F19" i="1"/>
  <c r="B20" i="1"/>
  <c r="E22" i="1"/>
  <c r="C22" i="1"/>
  <c r="A22" i="1"/>
  <c r="E21" i="1"/>
  <c r="C21" i="1"/>
  <c r="A21" i="1"/>
  <c r="E20" i="1"/>
  <c r="C20" i="1"/>
  <c r="A20" i="1"/>
  <c r="E19" i="1"/>
  <c r="C19" i="1"/>
  <c r="A19" i="1"/>
  <c r="E18" i="1"/>
  <c r="C18" i="1"/>
  <c r="A18" i="1"/>
  <c r="E17" i="1"/>
  <c r="C17" i="1"/>
  <c r="I19" i="3" l="1" a="1"/>
  <c r="I19" i="2" a="1"/>
  <c r="I19" i="2" s="1"/>
  <c r="I17" i="1"/>
  <c r="I19" i="1"/>
  <c r="I21" i="1"/>
  <c r="I18" i="1"/>
  <c r="L16" i="1" s="1"/>
  <c r="I20" i="1"/>
  <c r="I22" i="1"/>
  <c r="I23" i="3" l="1"/>
  <c r="I22" i="3"/>
  <c r="I24" i="3"/>
  <c r="I21" i="3"/>
  <c r="I20" i="3"/>
  <c r="I19" i="3"/>
  <c r="I20" i="2"/>
  <c r="I22" i="2"/>
  <c r="I23" i="2"/>
  <c r="P18" i="2" s="1"/>
  <c r="I24" i="2"/>
  <c r="P23" i="2" s="1"/>
  <c r="I21" i="2"/>
  <c r="L18" i="1"/>
  <c r="L17" i="1"/>
  <c r="O15" i="3" l="1"/>
  <c r="L18" i="2"/>
  <c r="O20" i="2" s="1"/>
  <c r="L23" i="2"/>
  <c r="L19" i="2"/>
  <c r="P19" i="2"/>
</calcChain>
</file>

<file path=xl/sharedStrings.xml><?xml version="1.0" encoding="utf-8"?>
<sst xmlns="http://schemas.openxmlformats.org/spreadsheetml/2006/main" count="80" uniqueCount="39">
  <si>
    <t>E</t>
  </si>
  <si>
    <t>E1</t>
  </si>
  <si>
    <t>E4</t>
  </si>
  <si>
    <t>E5</t>
  </si>
  <si>
    <t>E6</t>
  </si>
  <si>
    <t>E7</t>
  </si>
  <si>
    <t>R</t>
  </si>
  <si>
    <t>R1</t>
  </si>
  <si>
    <t>R3</t>
  </si>
  <si>
    <t>R4</t>
  </si>
  <si>
    <t>R5</t>
  </si>
  <si>
    <t>R6</t>
  </si>
  <si>
    <t>Je</t>
  </si>
  <si>
    <t>A</t>
  </si>
  <si>
    <t>A^-1</t>
  </si>
  <si>
    <t>B</t>
  </si>
  <si>
    <t>x</t>
  </si>
  <si>
    <t>I1</t>
  </si>
  <si>
    <t>I3</t>
  </si>
  <si>
    <t>I4</t>
  </si>
  <si>
    <t>I5</t>
  </si>
  <si>
    <t>I6</t>
  </si>
  <si>
    <t>I7</t>
  </si>
  <si>
    <t>Epk</t>
  </si>
  <si>
    <t>uj2</t>
  </si>
  <si>
    <t>Epi</t>
  </si>
  <si>
    <t>E3</t>
  </si>
  <si>
    <t>E8</t>
  </si>
  <si>
    <t>R2</t>
  </si>
  <si>
    <t>R7</t>
  </si>
  <si>
    <t>R45</t>
  </si>
  <si>
    <t>R89</t>
  </si>
  <si>
    <t>I2</t>
  </si>
  <si>
    <t>uj6</t>
  </si>
  <si>
    <t>r45i5</t>
  </si>
  <si>
    <t>r2i2</t>
  </si>
  <si>
    <t>epi</t>
  </si>
  <si>
    <t>R47</t>
  </si>
  <si>
    <t>R68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</si>
</sst>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zoomScale="130" zoomScaleNormal="130" workbookViewId="0">
      <selection activeCell="L18" sqref="L18"/>
    </sheetView>
  </sheetViews>
  <sheetFormatPr defaultRowHeight="15" x14ac:dyDescent="0.25"/>
  <sheetData>
    <row r="1" spans="1:12" x14ac:dyDescent="0.25">
      <c r="A1" s="2" t="s">
        <v>0</v>
      </c>
      <c r="B1" s="2"/>
      <c r="D1" s="2" t="s">
        <v>6</v>
      </c>
      <c r="E1" s="2"/>
    </row>
    <row r="2" spans="1:12" x14ac:dyDescent="0.25">
      <c r="A2" t="s">
        <v>1</v>
      </c>
      <c r="B2">
        <v>17</v>
      </c>
      <c r="D2" t="s">
        <v>7</v>
      </c>
      <c r="E2">
        <v>4</v>
      </c>
      <c r="G2" t="s">
        <v>12</v>
      </c>
      <c r="H2">
        <v>4</v>
      </c>
    </row>
    <row r="3" spans="1:12" x14ac:dyDescent="0.25">
      <c r="A3" t="s">
        <v>2</v>
      </c>
      <c r="B3">
        <v>15</v>
      </c>
      <c r="D3" t="s">
        <v>8</v>
      </c>
      <c r="E3">
        <v>10</v>
      </c>
    </row>
    <row r="4" spans="1:12" x14ac:dyDescent="0.25">
      <c r="A4" t="s">
        <v>3</v>
      </c>
      <c r="B4">
        <v>19</v>
      </c>
      <c r="D4" t="s">
        <v>9</v>
      </c>
      <c r="E4">
        <v>4</v>
      </c>
    </row>
    <row r="5" spans="1:12" x14ac:dyDescent="0.25">
      <c r="A5" t="s">
        <v>4</v>
      </c>
      <c r="B5">
        <v>14</v>
      </c>
      <c r="D5" t="s">
        <v>10</v>
      </c>
      <c r="E5">
        <v>5</v>
      </c>
    </row>
    <row r="6" spans="1:12" x14ac:dyDescent="0.25">
      <c r="A6" t="s">
        <v>5</v>
      </c>
      <c r="B6">
        <v>15</v>
      </c>
      <c r="D6" t="s">
        <v>11</v>
      </c>
      <c r="E6">
        <v>4</v>
      </c>
    </row>
    <row r="8" spans="1:12" x14ac:dyDescent="0.25">
      <c r="A8" s="2" t="s">
        <v>13</v>
      </c>
      <c r="B8" s="2"/>
      <c r="C8" s="2"/>
      <c r="D8" s="2"/>
      <c r="E8" s="2"/>
      <c r="F8" s="2"/>
      <c r="I8" t="s">
        <v>15</v>
      </c>
    </row>
    <row r="9" spans="1:12" x14ac:dyDescent="0.25">
      <c r="A9" s="1">
        <v>-1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I9">
        <f>-H2</f>
        <v>-4</v>
      </c>
    </row>
    <row r="10" spans="1:12" x14ac:dyDescent="0.25">
      <c r="A10" s="1">
        <v>1</v>
      </c>
      <c r="B10" s="1">
        <v>0</v>
      </c>
      <c r="C10" s="1">
        <v>0</v>
      </c>
      <c r="D10" s="1">
        <v>-1</v>
      </c>
      <c r="E10" s="1">
        <v>-1</v>
      </c>
      <c r="F10" s="1">
        <v>0</v>
      </c>
      <c r="I10">
        <v>0</v>
      </c>
    </row>
    <row r="11" spans="1:12" x14ac:dyDescent="0.25">
      <c r="A11" s="1">
        <v>0</v>
      </c>
      <c r="B11" s="1">
        <v>0</v>
      </c>
      <c r="C11" s="1">
        <v>-1</v>
      </c>
      <c r="D11" s="1">
        <v>1</v>
      </c>
      <c r="E11" s="1">
        <v>0</v>
      </c>
      <c r="F11" s="1">
        <v>1</v>
      </c>
      <c r="I11">
        <v>0</v>
      </c>
    </row>
    <row r="12" spans="1:12" x14ac:dyDescent="0.25">
      <c r="A12" s="1">
        <f>-E2</f>
        <v>-4</v>
      </c>
      <c r="B12" s="1">
        <v>0</v>
      </c>
      <c r="C12" s="1">
        <f>-E4</f>
        <v>-4</v>
      </c>
      <c r="D12" s="1">
        <f>-E5</f>
        <v>-5</v>
      </c>
      <c r="E12" s="1">
        <v>0</v>
      </c>
      <c r="F12" s="1">
        <v>0</v>
      </c>
      <c r="I12">
        <f>-B2-B4-B3</f>
        <v>-51</v>
      </c>
    </row>
    <row r="13" spans="1:12" x14ac:dyDescent="0.25">
      <c r="A13" s="1">
        <v>0</v>
      </c>
      <c r="B13" s="1">
        <v>0</v>
      </c>
      <c r="C13" s="1">
        <v>0</v>
      </c>
      <c r="D13" s="1">
        <f>E5</f>
        <v>5</v>
      </c>
      <c r="E13" s="1">
        <f>-E6</f>
        <v>-4</v>
      </c>
      <c r="F13" s="1">
        <v>0</v>
      </c>
      <c r="I13">
        <f>B4-B6-B5</f>
        <v>-10</v>
      </c>
    </row>
    <row r="14" spans="1:12" x14ac:dyDescent="0.25">
      <c r="A14" s="1">
        <v>0</v>
      </c>
      <c r="B14" s="1">
        <f>-E3</f>
        <v>-10</v>
      </c>
      <c r="C14" s="1">
        <f>E4</f>
        <v>4</v>
      </c>
      <c r="D14" s="1">
        <v>0</v>
      </c>
      <c r="E14" s="1">
        <v>0</v>
      </c>
      <c r="F14" s="1">
        <v>0</v>
      </c>
      <c r="I14">
        <f>B3+B6</f>
        <v>30</v>
      </c>
    </row>
    <row r="16" spans="1:12" x14ac:dyDescent="0.25">
      <c r="A16" s="2" t="s">
        <v>14</v>
      </c>
      <c r="B16" s="2"/>
      <c r="C16" s="2"/>
      <c r="D16" s="2"/>
      <c r="E16" s="2"/>
      <c r="F16" s="2"/>
      <c r="I16" t="s">
        <v>16</v>
      </c>
      <c r="K16" t="s">
        <v>24</v>
      </c>
      <c r="L16">
        <f>-E3*I18</f>
        <v>14.160839160839158</v>
      </c>
    </row>
    <row r="17" spans="1:12" x14ac:dyDescent="0.25">
      <c r="A17" s="1">
        <f t="array" ref="A17:F22">MINVERSE(A9:F14)</f>
        <v>-0.31468531468531469</v>
      </c>
      <c r="B17" s="1">
        <v>0.24475524475524474</v>
      </c>
      <c r="C17" s="1">
        <v>0</v>
      </c>
      <c r="D17" s="1">
        <v>-0.11013986013986014</v>
      </c>
      <c r="E17" s="1">
        <v>-6.1188811188811185E-2</v>
      </c>
      <c r="F17" s="1">
        <v>-3.1468531468531472E-2</v>
      </c>
      <c r="H17" t="s">
        <v>17</v>
      </c>
      <c r="I17">
        <f t="array" ref="I17:I22">MMULT(A17:F22,I9:I14)</f>
        <v>6.5437062937062942</v>
      </c>
      <c r="K17" t="s">
        <v>23</v>
      </c>
      <c r="L17">
        <f>E2*I17^2+E3*I18^2+E4*I19^2+E5*I20^2+E6*I21^2</f>
        <v>360.31993006993008</v>
      </c>
    </row>
    <row r="18" spans="1:12" x14ac:dyDescent="0.25">
      <c r="A18" s="1">
        <v>0.19580419580419581</v>
      </c>
      <c r="B18" s="1">
        <v>6.9930069930069935E-2</v>
      </c>
      <c r="C18" s="1">
        <v>0</v>
      </c>
      <c r="D18" s="1">
        <v>-3.1468531468531472E-2</v>
      </c>
      <c r="E18" s="1">
        <v>-1.7482517482517484E-2</v>
      </c>
      <c r="F18" s="1">
        <v>-8.0419580419580416E-2</v>
      </c>
      <c r="H18" t="s">
        <v>18</v>
      </c>
      <c r="I18">
        <v>-1.4160839160839158</v>
      </c>
      <c r="K18" t="s">
        <v>25</v>
      </c>
      <c r="L18">
        <f>B2*I17+L16*H2+B3*I19+B4*I20+B5*I21+B6*I22</f>
        <v>360.31993006993008</v>
      </c>
    </row>
    <row r="19" spans="1:12" x14ac:dyDescent="0.25">
      <c r="A19" s="1">
        <v>0.48951048951048953</v>
      </c>
      <c r="B19" s="1">
        <v>0.17482517482517484</v>
      </c>
      <c r="C19" s="1">
        <v>0</v>
      </c>
      <c r="D19" s="1">
        <v>-7.8671328671328672E-2</v>
      </c>
      <c r="E19" s="1">
        <v>-4.3706293706293711E-2</v>
      </c>
      <c r="F19" s="1">
        <v>4.8951048951048959E-2</v>
      </c>
      <c r="H19" t="s">
        <v>19</v>
      </c>
      <c r="I19">
        <v>3.95979020979021</v>
      </c>
    </row>
    <row r="20" spans="1:12" x14ac:dyDescent="0.25">
      <c r="A20" s="1">
        <v>-0.13986013986013987</v>
      </c>
      <c r="B20" s="1">
        <v>-0.33566433566433568</v>
      </c>
      <c r="C20" s="1">
        <v>0</v>
      </c>
      <c r="D20" s="1">
        <v>-4.8951048951048945E-2</v>
      </c>
      <c r="E20" s="1">
        <v>8.3916083916083919E-2</v>
      </c>
      <c r="F20" s="1">
        <v>-1.3986013986013988E-2</v>
      </c>
      <c r="H20" t="s">
        <v>20</v>
      </c>
      <c r="I20">
        <v>1.7972027972027971</v>
      </c>
    </row>
    <row r="21" spans="1:12" x14ac:dyDescent="0.25">
      <c r="A21" s="1">
        <v>-0.17482517482517484</v>
      </c>
      <c r="B21" s="1">
        <v>-0.41958041958041958</v>
      </c>
      <c r="C21" s="1">
        <v>0</v>
      </c>
      <c r="D21" s="1">
        <v>-6.1188811188811185E-2</v>
      </c>
      <c r="E21" s="1">
        <v>-0.1451048951048951</v>
      </c>
      <c r="F21" s="1">
        <v>-1.7482517482517484E-2</v>
      </c>
      <c r="H21" t="s">
        <v>21</v>
      </c>
      <c r="I21">
        <v>4.7465034965034967</v>
      </c>
    </row>
    <row r="22" spans="1:12" x14ac:dyDescent="0.25">
      <c r="A22" s="1">
        <v>0.62937062937062938</v>
      </c>
      <c r="B22" s="1">
        <v>0.51048951048951052</v>
      </c>
      <c r="C22" s="1">
        <v>1</v>
      </c>
      <c r="D22" s="1">
        <v>-2.9720279720279727E-2</v>
      </c>
      <c r="E22" s="1">
        <v>-0.12762237762237763</v>
      </c>
      <c r="F22" s="1">
        <v>6.2937062937062943E-2</v>
      </c>
      <c r="H22" t="s">
        <v>22</v>
      </c>
      <c r="I22">
        <v>2.1625874125874134</v>
      </c>
    </row>
  </sheetData>
  <mergeCells count="4">
    <mergeCell ref="A1:B1"/>
    <mergeCell ref="D1:E1"/>
    <mergeCell ref="A8:F8"/>
    <mergeCell ref="A16:F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A414-FE6C-4C10-BDEF-13B17613AC61}">
  <dimension ref="A1:P24"/>
  <sheetViews>
    <sheetView zoomScale="130" zoomScaleNormal="130" workbookViewId="0">
      <selection activeCell="L20" sqref="L20"/>
    </sheetView>
  </sheetViews>
  <sheetFormatPr defaultRowHeight="15" x14ac:dyDescent="0.25"/>
  <sheetData>
    <row r="1" spans="1:13" x14ac:dyDescent="0.25">
      <c r="A1" s="2" t="s">
        <v>0</v>
      </c>
      <c r="B1" s="2"/>
      <c r="D1" s="2" t="s">
        <v>6</v>
      </c>
      <c r="E1" s="2"/>
    </row>
    <row r="2" spans="1:13" x14ac:dyDescent="0.25">
      <c r="A2" t="s">
        <v>1</v>
      </c>
      <c r="B2">
        <v>14</v>
      </c>
      <c r="D2" t="s">
        <v>28</v>
      </c>
      <c r="E2">
        <v>7</v>
      </c>
      <c r="G2" t="s">
        <v>12</v>
      </c>
      <c r="H2">
        <v>4</v>
      </c>
      <c r="M2">
        <f>B3+B5-B4</f>
        <v>11</v>
      </c>
    </row>
    <row r="3" spans="1:13" x14ac:dyDescent="0.25">
      <c r="A3" t="s">
        <v>26</v>
      </c>
      <c r="B3">
        <v>13</v>
      </c>
      <c r="D3" t="s">
        <v>8</v>
      </c>
      <c r="E3">
        <v>6</v>
      </c>
    </row>
    <row r="4" spans="1:13" x14ac:dyDescent="0.25">
      <c r="A4" t="s">
        <v>5</v>
      </c>
      <c r="B4">
        <v>16</v>
      </c>
      <c r="D4" t="s">
        <v>30</v>
      </c>
      <c r="E4">
        <v>15</v>
      </c>
      <c r="M4">
        <f>-B3-B5+B4</f>
        <v>-11</v>
      </c>
    </row>
    <row r="5" spans="1:13" x14ac:dyDescent="0.25">
      <c r="A5" t="s">
        <v>27</v>
      </c>
      <c r="B5">
        <v>14</v>
      </c>
      <c r="D5" t="s">
        <v>29</v>
      </c>
      <c r="E5">
        <v>5</v>
      </c>
    </row>
    <row r="6" spans="1:13" x14ac:dyDescent="0.25">
      <c r="D6" t="s">
        <v>31</v>
      </c>
      <c r="E6">
        <v>13</v>
      </c>
    </row>
    <row r="9" spans="1:13" x14ac:dyDescent="0.25">
      <c r="A9" s="2" t="s">
        <v>13</v>
      </c>
      <c r="B9" s="2"/>
      <c r="C9" s="2"/>
      <c r="D9" s="2"/>
      <c r="E9" s="2"/>
      <c r="F9" s="2"/>
      <c r="I9" t="s">
        <v>15</v>
      </c>
    </row>
    <row r="10" spans="1:13" x14ac:dyDescent="0.25">
      <c r="A10" s="1">
        <v>-1</v>
      </c>
      <c r="B10" s="1">
        <v>1</v>
      </c>
      <c r="C10" s="1">
        <v>0</v>
      </c>
      <c r="D10" s="1">
        <v>0</v>
      </c>
      <c r="E10" s="1">
        <v>-1</v>
      </c>
      <c r="F10" s="1">
        <v>0</v>
      </c>
      <c r="I10">
        <v>0</v>
      </c>
    </row>
    <row r="11" spans="1:13" x14ac:dyDescent="0.25">
      <c r="A11" s="1">
        <v>0</v>
      </c>
      <c r="B11" s="1">
        <v>0</v>
      </c>
      <c r="C11" s="1">
        <v>0</v>
      </c>
      <c r="D11" s="1">
        <v>-1</v>
      </c>
      <c r="E11" s="1">
        <v>1</v>
      </c>
      <c r="F11" s="1">
        <v>-1</v>
      </c>
      <c r="I11">
        <v>4</v>
      </c>
    </row>
    <row r="12" spans="1:13" x14ac:dyDescent="0.25">
      <c r="A12" s="1">
        <v>1</v>
      </c>
      <c r="B12" s="1">
        <v>0</v>
      </c>
      <c r="C12" s="1">
        <v>-1</v>
      </c>
      <c r="D12" s="1">
        <v>1</v>
      </c>
      <c r="E12" s="1">
        <v>0</v>
      </c>
      <c r="F12" s="1">
        <v>0</v>
      </c>
      <c r="I12">
        <v>0</v>
      </c>
    </row>
    <row r="13" spans="1:13" x14ac:dyDescent="0.25">
      <c r="A13" s="1">
        <v>0</v>
      </c>
      <c r="B13" s="1">
        <v>-7</v>
      </c>
      <c r="C13" s="1">
        <v>-6</v>
      </c>
      <c r="D13" s="1">
        <v>0</v>
      </c>
      <c r="E13" s="1">
        <v>0</v>
      </c>
      <c r="F13" s="1">
        <v>0</v>
      </c>
      <c r="I13">
        <v>-14</v>
      </c>
    </row>
    <row r="14" spans="1:13" x14ac:dyDescent="0.25">
      <c r="A14" s="1">
        <v>0</v>
      </c>
      <c r="B14" s="1">
        <v>-7</v>
      </c>
      <c r="C14" s="1">
        <v>0</v>
      </c>
      <c r="D14" s="1">
        <v>0</v>
      </c>
      <c r="E14" s="1">
        <v>-15</v>
      </c>
      <c r="F14" s="1">
        <v>-5</v>
      </c>
      <c r="I14">
        <v>-16</v>
      </c>
    </row>
    <row r="15" spans="1:13" x14ac:dyDescent="0.25">
      <c r="A15" s="1">
        <v>0</v>
      </c>
      <c r="B15" s="1">
        <v>0</v>
      </c>
      <c r="C15" s="1">
        <v>-6</v>
      </c>
      <c r="D15" s="1">
        <v>-13</v>
      </c>
      <c r="E15" s="1">
        <v>0</v>
      </c>
      <c r="F15" s="1">
        <v>5</v>
      </c>
      <c r="I15">
        <v>-11</v>
      </c>
    </row>
    <row r="18" spans="1:16" x14ac:dyDescent="0.25">
      <c r="A18" s="2" t="s">
        <v>14</v>
      </c>
      <c r="B18" s="2"/>
      <c r="C18" s="2"/>
      <c r="D18" s="2"/>
      <c r="E18" s="2"/>
      <c r="F18" s="2"/>
      <c r="I18" t="s">
        <v>16</v>
      </c>
      <c r="K18" t="s">
        <v>33</v>
      </c>
      <c r="L18">
        <f>(E2*I20)+(E4*I23)</f>
        <v>28.92623395407702</v>
      </c>
      <c r="O18" t="s">
        <v>34</v>
      </c>
      <c r="P18">
        <f>E4*I23</f>
        <v>16.817031278249864</v>
      </c>
    </row>
    <row r="19" spans="1:16" x14ac:dyDescent="0.25">
      <c r="A19">
        <f t="array" ref="A19:F24">MINVERSE(A10:F15)</f>
        <v>-0.53787741818839274</v>
      </c>
      <c r="B19">
        <v>-9.0399566082077776E-4</v>
      </c>
      <c r="C19">
        <v>0.46212258181160731</v>
      </c>
      <c r="D19">
        <v>-0.11263785933827519</v>
      </c>
      <c r="E19">
        <v>3.5798228168504795E-2</v>
      </c>
      <c r="F19">
        <v>3.5617429036340617E-2</v>
      </c>
      <c r="H19" t="s">
        <v>17</v>
      </c>
      <c r="I19">
        <f t="array" ref="I19:I24">MMULT(A19:F24,I10:I15)</f>
        <v>0.60875067799674609</v>
      </c>
      <c r="K19" t="s">
        <v>23</v>
      </c>
      <c r="L19">
        <f>E2*I20^2+E3*I21^2+E4*I23^2+E5*I24^2+E6*I22^2</f>
        <v>74.935816308081698</v>
      </c>
      <c r="O19" t="s">
        <v>35</v>
      </c>
      <c r="P19">
        <f>I20*E2</f>
        <v>12.109202675827158</v>
      </c>
    </row>
    <row r="20" spans="1:16" x14ac:dyDescent="0.25">
      <c r="A20">
        <v>0.36340625564997292</v>
      </c>
      <c r="B20">
        <v>0.15187127101789916</v>
      </c>
      <c r="C20">
        <v>0.36340625564997292</v>
      </c>
      <c r="D20">
        <v>-7.6839631169770398E-2</v>
      </c>
      <c r="E20">
        <v>-1.4102332308804913E-2</v>
      </c>
      <c r="F20">
        <v>1.6271921894774895E-2</v>
      </c>
      <c r="H20" t="s">
        <v>32</v>
      </c>
      <c r="I20">
        <v>1.7298860965467369</v>
      </c>
      <c r="K20" t="s">
        <v>25</v>
      </c>
      <c r="L20">
        <f>B2*I19+B3*I21+B4*I24+B5*I22+L18*H2</f>
        <v>82.849575122039425</v>
      </c>
      <c r="O20">
        <f>L18*H2</f>
        <v>115.70493581630808</v>
      </c>
    </row>
    <row r="21" spans="1:16" x14ac:dyDescent="0.25">
      <c r="A21">
        <v>-0.42397396492496836</v>
      </c>
      <c r="B21">
        <v>-0.17718314952088235</v>
      </c>
      <c r="C21">
        <v>-0.42397396492496836</v>
      </c>
      <c r="D21">
        <v>-7.7020430301934548E-2</v>
      </c>
      <c r="E21">
        <v>1.6452721026939066E-2</v>
      </c>
      <c r="F21">
        <v>-1.8983908877237377E-2</v>
      </c>
      <c r="H21" t="s">
        <v>18</v>
      </c>
      <c r="I21">
        <v>0.31513288736214046</v>
      </c>
    </row>
    <row r="22" spans="1:16" x14ac:dyDescent="0.25">
      <c r="A22">
        <v>0.11390345326342431</v>
      </c>
      <c r="B22">
        <v>-0.17627915386006146</v>
      </c>
      <c r="C22">
        <v>0.11390345326342431</v>
      </c>
      <c r="D22">
        <v>3.5617429036340624E-2</v>
      </c>
      <c r="E22">
        <v>-1.9345507141565722E-2</v>
      </c>
      <c r="F22">
        <v>-5.4601337913578019E-2</v>
      </c>
      <c r="H22" t="s">
        <v>19</v>
      </c>
      <c r="I22">
        <v>-0.29361779063460469</v>
      </c>
    </row>
    <row r="23" spans="1:16" x14ac:dyDescent="0.25">
      <c r="A23">
        <v>-9.8716326161634407E-2</v>
      </c>
      <c r="B23">
        <v>0.15277526667871993</v>
      </c>
      <c r="C23">
        <v>-9.8716326161634407E-2</v>
      </c>
      <c r="D23">
        <v>3.5798228168504788E-2</v>
      </c>
      <c r="E23">
        <v>-4.9900560477309709E-2</v>
      </c>
      <c r="F23">
        <v>-1.9345507141565719E-2</v>
      </c>
      <c r="H23" t="s">
        <v>20</v>
      </c>
      <c r="I23">
        <v>1.1211354185499909</v>
      </c>
      <c r="K23" t="s">
        <v>36</v>
      </c>
      <c r="L23">
        <f>B2*I19+B3*I21+B4*I24+B5*I22+P23*H2</f>
        <v>-84.56029651057672</v>
      </c>
      <c r="O23" t="s">
        <v>33</v>
      </c>
      <c r="P23">
        <f>E5*I24</f>
        <v>-12.926233954077018</v>
      </c>
    </row>
    <row r="24" spans="1:16" x14ac:dyDescent="0.25">
      <c r="A24">
        <v>-0.21261977942505877</v>
      </c>
      <c r="B24">
        <v>-0.67094557946121858</v>
      </c>
      <c r="C24">
        <v>-0.21261977942505877</v>
      </c>
      <c r="D24">
        <v>1.8079913216417686E-4</v>
      </c>
      <c r="E24">
        <v>-3.0555053335744001E-2</v>
      </c>
      <c r="F24">
        <v>3.5255830772012296E-2</v>
      </c>
      <c r="H24" t="s">
        <v>22</v>
      </c>
      <c r="I24">
        <v>-2.5852467908154035</v>
      </c>
    </row>
  </sheetData>
  <mergeCells count="4">
    <mergeCell ref="A1:B1"/>
    <mergeCell ref="D1:E1"/>
    <mergeCell ref="A9:F9"/>
    <mergeCell ref="A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13AC-F449-4CB1-B34E-9B16C3901299}">
  <dimension ref="A1:O24"/>
  <sheetViews>
    <sheetView tabSelected="1" topLeftCell="A7" zoomScale="130" zoomScaleNormal="130" workbookViewId="0">
      <selection activeCell="O15" sqref="O15"/>
    </sheetView>
  </sheetViews>
  <sheetFormatPr defaultRowHeight="15" x14ac:dyDescent="0.25"/>
  <sheetData>
    <row r="1" spans="1:15" x14ac:dyDescent="0.25">
      <c r="A1" s="2" t="s">
        <v>0</v>
      </c>
      <c r="B1" s="2"/>
      <c r="D1" s="2" t="s">
        <v>6</v>
      </c>
      <c r="E1" s="2"/>
    </row>
    <row r="2" spans="1:15" x14ac:dyDescent="0.25">
      <c r="A2" t="s">
        <v>1</v>
      </c>
      <c r="B2">
        <v>14</v>
      </c>
      <c r="D2" t="s">
        <v>28</v>
      </c>
      <c r="E2">
        <v>7</v>
      </c>
      <c r="G2" t="s">
        <v>12</v>
      </c>
      <c r="H2">
        <v>4</v>
      </c>
      <c r="M2">
        <f>B3+B5-B4</f>
        <v>11</v>
      </c>
    </row>
    <row r="3" spans="1:15" x14ac:dyDescent="0.25">
      <c r="A3" t="s">
        <v>26</v>
      </c>
      <c r="B3">
        <v>13</v>
      </c>
      <c r="D3" t="s">
        <v>8</v>
      </c>
      <c r="E3">
        <v>6</v>
      </c>
    </row>
    <row r="4" spans="1:15" x14ac:dyDescent="0.25">
      <c r="A4" t="s">
        <v>3</v>
      </c>
      <c r="B4">
        <v>16</v>
      </c>
      <c r="D4" t="s">
        <v>37</v>
      </c>
      <c r="E4">
        <v>15</v>
      </c>
      <c r="M4">
        <f>-B3-B5+B4</f>
        <v>-11</v>
      </c>
    </row>
    <row r="5" spans="1:15" x14ac:dyDescent="0.25">
      <c r="A5" t="s">
        <v>4</v>
      </c>
      <c r="B5">
        <v>14</v>
      </c>
      <c r="D5" t="s">
        <v>10</v>
      </c>
      <c r="E5">
        <v>5</v>
      </c>
    </row>
    <row r="6" spans="1:15" x14ac:dyDescent="0.25">
      <c r="D6" t="s">
        <v>38</v>
      </c>
      <c r="E6">
        <v>13</v>
      </c>
    </row>
    <row r="9" spans="1:15" x14ac:dyDescent="0.25">
      <c r="A9" s="2" t="s">
        <v>13</v>
      </c>
      <c r="B9" s="2"/>
      <c r="C9" s="2"/>
      <c r="D9" s="2"/>
      <c r="E9" s="2"/>
      <c r="F9" s="2"/>
      <c r="I9" t="s">
        <v>15</v>
      </c>
    </row>
    <row r="10" spans="1:15" x14ac:dyDescent="0.25">
      <c r="A10" s="1">
        <v>-1</v>
      </c>
      <c r="B10" s="1">
        <v>1</v>
      </c>
      <c r="C10" s="1">
        <v>0</v>
      </c>
      <c r="D10" s="1">
        <v>-1</v>
      </c>
      <c r="E10" s="1">
        <v>0</v>
      </c>
      <c r="F10" s="1">
        <v>0</v>
      </c>
      <c r="I10">
        <v>0</v>
      </c>
    </row>
    <row r="11" spans="1:15" x14ac:dyDescent="0.25">
      <c r="A11" s="1">
        <v>0</v>
      </c>
      <c r="B11" s="1">
        <v>-1</v>
      </c>
      <c r="C11" s="1">
        <v>1</v>
      </c>
      <c r="D11" s="1">
        <v>0</v>
      </c>
      <c r="E11" s="1">
        <v>1</v>
      </c>
      <c r="F11" s="1">
        <v>0</v>
      </c>
      <c r="I11">
        <v>0</v>
      </c>
    </row>
    <row r="12" spans="1:15" x14ac:dyDescent="0.25">
      <c r="A12" s="1">
        <v>1</v>
      </c>
      <c r="B12" s="1">
        <v>0</v>
      </c>
      <c r="C12" s="1">
        <v>-1</v>
      </c>
      <c r="D12" s="1">
        <v>0</v>
      </c>
      <c r="E12" s="1">
        <v>0</v>
      </c>
      <c r="F12" s="1">
        <v>1</v>
      </c>
      <c r="I12">
        <v>0</v>
      </c>
    </row>
    <row r="13" spans="1:15" x14ac:dyDescent="0.25">
      <c r="A13" s="1">
        <v>0</v>
      </c>
      <c r="B13" s="1">
        <v>-7</v>
      </c>
      <c r="C13" s="1">
        <v>-6</v>
      </c>
      <c r="D13" s="1">
        <v>0</v>
      </c>
      <c r="E13" s="1">
        <v>0</v>
      </c>
      <c r="F13" s="1">
        <v>0</v>
      </c>
      <c r="I13">
        <f>-B2-B3</f>
        <v>-27</v>
      </c>
    </row>
    <row r="14" spans="1:15" x14ac:dyDescent="0.25">
      <c r="A14" s="1">
        <v>0</v>
      </c>
      <c r="B14" s="1">
        <v>0</v>
      </c>
      <c r="C14" s="1">
        <v>6</v>
      </c>
      <c r="D14" s="1">
        <v>0</v>
      </c>
      <c r="E14" s="1">
        <v>-5</v>
      </c>
      <c r="F14" s="1">
        <v>13</v>
      </c>
      <c r="I14">
        <f>B3+B5-B4</f>
        <v>11</v>
      </c>
    </row>
    <row r="15" spans="1:15" x14ac:dyDescent="0.25">
      <c r="A15" s="1">
        <v>0</v>
      </c>
      <c r="B15" s="1">
        <v>7</v>
      </c>
      <c r="C15" s="1">
        <v>0</v>
      </c>
      <c r="D15" s="1">
        <v>15</v>
      </c>
      <c r="E15" s="1">
        <v>5</v>
      </c>
      <c r="F15" s="1">
        <v>0</v>
      </c>
      <c r="I15">
        <v>16</v>
      </c>
      <c r="O15">
        <f>E2*I20</f>
        <v>14.849213523775086</v>
      </c>
    </row>
    <row r="18" spans="1:12" x14ac:dyDescent="0.25">
      <c r="A18" s="2" t="s">
        <v>14</v>
      </c>
      <c r="B18" s="2"/>
      <c r="C18" s="2"/>
      <c r="D18" s="2"/>
      <c r="E18" s="2"/>
      <c r="F18" s="2"/>
      <c r="I18" t="s">
        <v>16</v>
      </c>
      <c r="K18" t="s">
        <v>33</v>
      </c>
      <c r="L18">
        <f>B4-(E5*I23)</f>
        <v>15.519074308443319</v>
      </c>
    </row>
    <row r="19" spans="1:12" x14ac:dyDescent="0.25">
      <c r="A19">
        <f t="array" ref="A19:F24">MINVERSE(A10:F15)</f>
        <v>-0.53697342252757196</v>
      </c>
      <c r="B19">
        <v>9.0399566082080551E-4</v>
      </c>
      <c r="C19">
        <v>0.46302657747242804</v>
      </c>
      <c r="D19">
        <v>-0.11263785933827519</v>
      </c>
      <c r="E19">
        <v>-3.5617429036340638E-2</v>
      </c>
      <c r="F19">
        <v>-3.5798228168504802E-2</v>
      </c>
      <c r="H19" t="s">
        <v>17</v>
      </c>
      <c r="I19">
        <f t="array" ref="I19:I24">MMULT(A19:F24,I10:I15)</f>
        <v>2.0766588320376065</v>
      </c>
      <c r="K19" t="s">
        <v>23</v>
      </c>
      <c r="L19">
        <f>E2*I20^2+E3*I21^2+E5*I23^2+E4*I22^2+E6*I24^2</f>
        <v>56.217501355993491</v>
      </c>
    </row>
    <row r="20" spans="1:12" x14ac:dyDescent="0.25">
      <c r="A20">
        <v>0.21153498463207374</v>
      </c>
      <c r="B20">
        <v>-0.15187127101789916</v>
      </c>
      <c r="C20">
        <v>0.21153498463207374</v>
      </c>
      <c r="D20">
        <v>-7.6839631169770398E-2</v>
      </c>
      <c r="E20">
        <v>-1.6271921894774905E-2</v>
      </c>
      <c r="F20">
        <v>1.4102332308804913E-2</v>
      </c>
      <c r="H20" t="s">
        <v>32</v>
      </c>
      <c r="I20">
        <v>2.1213162176821552</v>
      </c>
      <c r="K20" t="s">
        <v>25</v>
      </c>
      <c r="L20">
        <f>B2*I19+B3*I21+B4*I23+B5*I24</f>
        <v>56.217501355993505</v>
      </c>
    </row>
    <row r="21" spans="1:12" x14ac:dyDescent="0.25">
      <c r="A21">
        <v>-0.24679081540408601</v>
      </c>
      <c r="B21">
        <v>0.17718314952088235</v>
      </c>
      <c r="C21">
        <v>-0.24679081540408601</v>
      </c>
      <c r="D21">
        <v>-7.7020430301934548E-2</v>
      </c>
      <c r="E21">
        <v>1.8983908877237388E-2</v>
      </c>
      <c r="F21">
        <v>-1.6452721026939066E-2</v>
      </c>
      <c r="H21" t="s">
        <v>18</v>
      </c>
      <c r="I21">
        <v>2.0251310793708193</v>
      </c>
    </row>
    <row r="22" spans="1:12" x14ac:dyDescent="0.25">
      <c r="A22">
        <v>-0.25149159284035433</v>
      </c>
      <c r="B22">
        <v>-0.15277526667871996</v>
      </c>
      <c r="C22">
        <v>-0.25149159284035433</v>
      </c>
      <c r="D22">
        <v>3.5798228168504795E-2</v>
      </c>
      <c r="E22">
        <v>1.9345507141565733E-2</v>
      </c>
      <c r="F22">
        <v>4.9900560477309716E-2</v>
      </c>
      <c r="H22" t="s">
        <v>19</v>
      </c>
      <c r="I22">
        <v>4.465738564454913E-2</v>
      </c>
    </row>
    <row r="23" spans="1:12" x14ac:dyDescent="0.25">
      <c r="A23">
        <v>0.4583258000361598</v>
      </c>
      <c r="B23">
        <v>0.67094557946121869</v>
      </c>
      <c r="C23">
        <v>0.4583258000361598</v>
      </c>
      <c r="D23">
        <v>1.8079913216414873E-4</v>
      </c>
      <c r="E23">
        <v>-3.5255830772012324E-2</v>
      </c>
      <c r="F23">
        <v>3.0555053335743987E-2</v>
      </c>
      <c r="H23" t="s">
        <v>20</v>
      </c>
      <c r="I23">
        <v>9.6185138311336182E-2</v>
      </c>
    </row>
    <row r="24" spans="1:12" x14ac:dyDescent="0.25">
      <c r="A24">
        <v>0.29018260712348576</v>
      </c>
      <c r="B24">
        <v>0.17627915386006149</v>
      </c>
      <c r="C24">
        <v>0.29018260712348576</v>
      </c>
      <c r="D24">
        <v>3.5617429036340617E-2</v>
      </c>
      <c r="E24">
        <v>5.4601337913578005E-2</v>
      </c>
      <c r="F24">
        <v>1.9345507141565719E-2</v>
      </c>
      <c r="H24" t="s">
        <v>22</v>
      </c>
      <c r="I24">
        <v>-5.1527752666787052E-2</v>
      </c>
    </row>
  </sheetData>
  <mergeCells count="4">
    <mergeCell ref="A1:B1"/>
    <mergeCell ref="D1:E1"/>
    <mergeCell ref="A9:F9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219</dc:creator>
  <cp:lastModifiedBy>Antoan</cp:lastModifiedBy>
  <dcterms:created xsi:type="dcterms:W3CDTF">2023-01-27T08:07:00Z</dcterms:created>
  <dcterms:modified xsi:type="dcterms:W3CDTF">2023-02-28T19:48:44Z</dcterms:modified>
</cp:coreProperties>
</file>