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5E14C59-2246-49D2-97F9-83C99DD55C9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" i="1" l="1"/>
  <c r="U52" i="1"/>
  <c r="U49" i="1"/>
  <c r="U48" i="1"/>
  <c r="U47" i="1"/>
  <c r="U46" i="1"/>
  <c r="U45" i="1"/>
  <c r="U44" i="1"/>
  <c r="U43" i="1"/>
  <c r="U42" i="1"/>
  <c r="U41" i="1"/>
  <c r="U40" i="1"/>
  <c r="U23" i="1"/>
  <c r="S23" i="1"/>
  <c r="U22" i="1"/>
  <c r="S22" i="1"/>
  <c r="U12" i="1"/>
  <c r="R12" i="1"/>
  <c r="S12" i="1" s="1"/>
  <c r="U11" i="1"/>
  <c r="R11" i="1"/>
  <c r="S11" i="1" s="1"/>
  <c r="U10" i="1"/>
  <c r="R10" i="1"/>
  <c r="S10" i="1" s="1"/>
  <c r="U9" i="1"/>
  <c r="S9" i="1"/>
  <c r="U8" i="1"/>
  <c r="R8" i="1"/>
  <c r="S8" i="1" s="1"/>
  <c r="U7" i="1"/>
  <c r="R7" i="1"/>
  <c r="S7" i="1" s="1"/>
  <c r="U6" i="1"/>
  <c r="S6" i="1"/>
  <c r="R6" i="1"/>
  <c r="U5" i="1"/>
  <c r="R5" i="1"/>
  <c r="S5" i="1" s="1"/>
  <c r="U4" i="1"/>
  <c r="R4" i="1"/>
  <c r="S4" i="1" s="1"/>
  <c r="U3" i="1"/>
  <c r="S3" i="1"/>
  <c r="R3" i="1"/>
  <c r="J9" i="1"/>
  <c r="H49" i="1" l="1"/>
  <c r="H37" i="1"/>
  <c r="J37" i="1"/>
  <c r="H28" i="1"/>
  <c r="J28" i="1"/>
  <c r="J27" i="1"/>
  <c r="H27" i="1"/>
  <c r="H9" i="1"/>
  <c r="G7" i="1"/>
  <c r="J61" i="1"/>
  <c r="J54" i="1"/>
  <c r="J63" i="1" s="1"/>
  <c r="J55" i="1"/>
  <c r="J56" i="1"/>
  <c r="J57" i="1"/>
  <c r="J58" i="1"/>
  <c r="J59" i="1"/>
  <c r="J60" i="1"/>
  <c r="J62" i="1"/>
  <c r="J53" i="1"/>
  <c r="H63" i="1"/>
  <c r="J8" i="1" l="1"/>
  <c r="J3" i="1"/>
  <c r="G8" i="1"/>
  <c r="H8" i="1" s="1"/>
  <c r="J49" i="1" l="1"/>
  <c r="J10" i="1" l="1"/>
  <c r="J12" i="1"/>
  <c r="J11" i="1"/>
  <c r="J13" i="1"/>
  <c r="E66" i="1" s="1"/>
  <c r="J7" i="1"/>
  <c r="J6" i="1"/>
  <c r="J5" i="1"/>
  <c r="J4" i="1"/>
  <c r="G12" i="1"/>
  <c r="H12" i="1" s="1"/>
  <c r="G11" i="1"/>
  <c r="H11" i="1" s="1"/>
  <c r="G10" i="1"/>
  <c r="H10" i="1" s="1"/>
  <c r="H7" i="1"/>
  <c r="G6" i="1"/>
  <c r="H6" i="1" s="1"/>
  <c r="G5" i="1"/>
  <c r="H5" i="1" s="1"/>
  <c r="G4" i="1"/>
  <c r="H4" i="1" s="1"/>
  <c r="G3" i="1"/>
  <c r="H3" i="1" s="1"/>
  <c r="B6" i="1"/>
  <c r="B7" i="1" s="1"/>
  <c r="H13" i="1" l="1"/>
  <c r="D66" i="1" s="1"/>
</calcChain>
</file>

<file path=xl/sharedStrings.xml><?xml version="1.0" encoding="utf-8"?>
<sst xmlns="http://schemas.openxmlformats.org/spreadsheetml/2006/main" count="306" uniqueCount="118">
  <si>
    <t>Part Number</t>
  </si>
  <si>
    <t>Name</t>
  </si>
  <si>
    <t>Cost ($)</t>
  </si>
  <si>
    <t>Sum Cost</t>
  </si>
  <si>
    <t>Material</t>
  </si>
  <si>
    <t>Weight (g)</t>
  </si>
  <si>
    <t>Weight (lb)</t>
  </si>
  <si>
    <t>Back_bar</t>
  </si>
  <si>
    <t>Drive_motor</t>
  </si>
  <si>
    <t>Front_bar</t>
  </si>
  <si>
    <t>Motor_hub</t>
  </si>
  <si>
    <t>Side_bar</t>
  </si>
  <si>
    <t>Trailer_corner_bracket</t>
  </si>
  <si>
    <t>Motor_mount</t>
  </si>
  <si>
    <t>Wheel</t>
  </si>
  <si>
    <t>Aluminum</t>
  </si>
  <si>
    <t>Steel</t>
  </si>
  <si>
    <t>Plastic and Rubber</t>
  </si>
  <si>
    <t>Varies (steel)</t>
  </si>
  <si>
    <t>Sum Weight (lb)</t>
  </si>
  <si>
    <t>Totals</t>
  </si>
  <si>
    <t>winch_fl</t>
  </si>
  <si>
    <t>winch_ml</t>
  </si>
  <si>
    <t>winch_bl</t>
  </si>
  <si>
    <t>winch_bm</t>
  </si>
  <si>
    <t>winch_br</t>
  </si>
  <si>
    <t>winch_mr</t>
  </si>
  <si>
    <t>winch_fr</t>
  </si>
  <si>
    <t>winch_fm</t>
  </si>
  <si>
    <t>winch35</t>
  </si>
  <si>
    <t>winch_plate</t>
  </si>
  <si>
    <t>motor_mount</t>
  </si>
  <si>
    <t>drive_motor</t>
  </si>
  <si>
    <t>motor_hub</t>
  </si>
  <si>
    <t>615468_assembly_1</t>
  </si>
  <si>
    <t>Acetal</t>
  </si>
  <si>
    <t>angle_bracket</t>
  </si>
  <si>
    <t>trailer_corner_bracket</t>
  </si>
  <si>
    <t>2.26/2</t>
  </si>
  <si>
    <t>l_bracket</t>
  </si>
  <si>
    <t>Chassis</t>
  </si>
  <si>
    <t>Winch Frame</t>
  </si>
  <si>
    <t>Arm</t>
  </si>
  <si>
    <t>arm_front</t>
  </si>
  <si>
    <t>arm_side</t>
  </si>
  <si>
    <t>arm_wedge</t>
  </si>
  <si>
    <t>-</t>
  </si>
  <si>
    <t>arm_motor_support</t>
  </si>
  <si>
    <t>Economy Spur Gear Motor (25rpm)</t>
  </si>
  <si>
    <t>Varies</t>
  </si>
  <si>
    <t>x</t>
  </si>
  <si>
    <t>Trailer</t>
  </si>
  <si>
    <t>Casters</t>
  </si>
  <si>
    <t>Corner Brackets</t>
  </si>
  <si>
    <t>Caster Mounts</t>
  </si>
  <si>
    <t>Hinges</t>
  </si>
  <si>
    <t>Screws (#8-32)</t>
  </si>
  <si>
    <t>Omni</t>
  </si>
  <si>
    <t>Steel, Polyurethane</t>
  </si>
  <si>
    <t>HDPE</t>
  </si>
  <si>
    <t>Servos</t>
  </si>
  <si>
    <t>Total</t>
  </si>
  <si>
    <t>Qty</t>
  </si>
  <si>
    <t>HDPE_floor (cm^2)</t>
  </si>
  <si>
    <t>Floor (cm^2)</t>
  </si>
  <si>
    <t>Sides (cm^2)</t>
  </si>
  <si>
    <t>Ramp (cm^2)</t>
  </si>
  <si>
    <t>HDPE_ramp (cm^2)</t>
  </si>
  <si>
    <t>HDPE_left (cm^2)</t>
  </si>
  <si>
    <t>Frame-sq tube (cm)</t>
  </si>
  <si>
    <t>C1</t>
  </si>
  <si>
    <t>C2</t>
  </si>
  <si>
    <t>C3</t>
  </si>
  <si>
    <t>C4</t>
  </si>
  <si>
    <t>C5</t>
  </si>
  <si>
    <t>C6</t>
  </si>
  <si>
    <t>C8</t>
  </si>
  <si>
    <t>C9</t>
  </si>
  <si>
    <t>C7</t>
  </si>
  <si>
    <t>W1</t>
  </si>
  <si>
    <t>W2</t>
  </si>
  <si>
    <t>A2</t>
  </si>
  <si>
    <t>T4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</si>
  <si>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</si>
  <si>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</si>
  <si>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</si>
  <si>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</si>
  <si>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</si>
  <si>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</si>
  <si>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</si>
  <si>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</si>
  <si>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</si>
  <si>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</si>
  <si>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</si>
  <si>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</si>
  <si>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</si>
  <si>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</si>
  <si>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</si>
  <si>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</si>
  <si>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</si>
  <si>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A1</t>
  </si>
  <si>
    <t>A3</t>
  </si>
  <si>
    <t>A4</t>
  </si>
  <si>
    <t>A5</t>
  </si>
  <si>
    <t>A6</t>
  </si>
  <si>
    <t>A7</t>
  </si>
  <si>
    <t>A8</t>
  </si>
  <si>
    <t>T1</t>
  </si>
  <si>
    <t>T2</t>
  </si>
  <si>
    <t>T3</t>
  </si>
  <si>
    <t>T5</t>
  </si>
  <si>
    <t>T6</t>
  </si>
  <si>
    <t>T7</t>
  </si>
  <si>
    <t>T8</t>
  </si>
  <si>
    <t>Y9</t>
  </si>
  <si>
    <t>T10</t>
  </si>
  <si>
    <t>Mass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</si>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</sst>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2" xfId="0" applyBorder="1"/>
    <xf numFmtId="2" fontId="0" fillId="0" borderId="2" xfId="0" applyNumberFormat="1" applyBorder="1"/>
    <xf numFmtId="44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4" fontId="0" fillId="0" borderId="0" xfId="0" applyNumberFormat="1"/>
    <xf numFmtId="2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D33" zoomScale="90" zoomScaleNormal="90" workbookViewId="0">
      <selection activeCell="M1" sqref="M1:U52"/>
    </sheetView>
  </sheetViews>
  <sheetFormatPr defaultRowHeight="14.4" x14ac:dyDescent="0.3"/>
  <cols>
    <col min="1" max="1" width="12" customWidth="1"/>
    <col min="2" max="2" width="11.21875" customWidth="1"/>
    <col min="3" max="3" width="29.21875" customWidth="1"/>
    <col min="4" max="4" width="17" customWidth="1"/>
    <col min="5" max="5" width="8.6640625" customWidth="1"/>
    <col min="6" max="6" width="9.33203125" customWidth="1"/>
    <col min="7" max="7" width="10.5546875" customWidth="1"/>
    <col min="8" max="8" width="14.77734375" customWidth="1"/>
    <col min="9" max="9" width="9.77734375" customWidth="1"/>
    <col min="10" max="10" width="10.21875" bestFit="1" customWidth="1"/>
    <col min="13" max="13" width="13.21875" customWidth="1"/>
    <col min="14" max="14" width="25.109375" customWidth="1"/>
    <col min="15" max="15" width="18.21875" customWidth="1"/>
    <col min="16" max="16" width="5.77734375" customWidth="1"/>
    <col min="17" max="17" width="10.21875" customWidth="1"/>
    <col min="18" max="18" width="11.109375" customWidth="1"/>
    <col min="19" max="19" width="11.44140625" customWidth="1"/>
    <col min="20" max="20" width="7.6640625" style="16" customWidth="1"/>
    <col min="21" max="21" width="9.109375" style="16" customWidth="1"/>
  </cols>
  <sheetData>
    <row r="1" spans="1:21" x14ac:dyDescent="0.3">
      <c r="B1" t="s">
        <v>0</v>
      </c>
      <c r="C1" t="s">
        <v>1</v>
      </c>
      <c r="D1" t="s">
        <v>4</v>
      </c>
      <c r="E1" t="s">
        <v>62</v>
      </c>
      <c r="F1" t="s">
        <v>5</v>
      </c>
      <c r="G1" t="s">
        <v>6</v>
      </c>
      <c r="H1" t="s">
        <v>19</v>
      </c>
      <c r="I1" t="s">
        <v>2</v>
      </c>
      <c r="J1" t="s">
        <v>3</v>
      </c>
      <c r="M1" t="s">
        <v>0</v>
      </c>
      <c r="N1" t="s">
        <v>1</v>
      </c>
      <c r="O1" t="s">
        <v>4</v>
      </c>
      <c r="P1" t="s">
        <v>62</v>
      </c>
      <c r="Q1" t="s">
        <v>5</v>
      </c>
      <c r="R1" t="s">
        <v>6</v>
      </c>
      <c r="S1" t="s">
        <v>19</v>
      </c>
      <c r="T1" s="16" t="s">
        <v>117</v>
      </c>
      <c r="U1" s="16" t="s">
        <v>3</v>
      </c>
    </row>
    <row r="2" spans="1:21" x14ac:dyDescent="0.3">
      <c r="A2" s="1" t="s">
        <v>40</v>
      </c>
      <c r="L2" s="1"/>
    </row>
    <row r="3" spans="1:21" x14ac:dyDescent="0.3">
      <c r="B3">
        <v>1</v>
      </c>
      <c r="C3" t="s">
        <v>7</v>
      </c>
      <c r="D3" t="s">
        <v>15</v>
      </c>
      <c r="E3" s="3">
        <v>1</v>
      </c>
      <c r="F3" s="3">
        <v>266</v>
      </c>
      <c r="G3" s="11">
        <f>F3*0.00220462</f>
        <v>0.58642892000000002</v>
      </c>
      <c r="H3" s="11">
        <f>G3*E3</f>
        <v>0.58642892000000002</v>
      </c>
      <c r="I3" s="11">
        <v>4.59</v>
      </c>
      <c r="J3" s="11">
        <f>E3*I3</f>
        <v>4.59</v>
      </c>
      <c r="M3" t="s">
        <v>70</v>
      </c>
      <c r="N3" t="s">
        <v>7</v>
      </c>
      <c r="O3" t="s">
        <v>15</v>
      </c>
      <c r="P3" s="3">
        <v>1</v>
      </c>
      <c r="Q3" s="3">
        <v>266</v>
      </c>
      <c r="R3" s="11">
        <f>Q3*0.00220462</f>
        <v>0.58642892000000002</v>
      </c>
      <c r="S3" s="11">
        <f>R3*P3</f>
        <v>0.58642892000000002</v>
      </c>
      <c r="T3" s="17">
        <v>4.59</v>
      </c>
      <c r="U3" s="17">
        <f>P3*T3</f>
        <v>4.59</v>
      </c>
    </row>
    <row r="4" spans="1:21" x14ac:dyDescent="0.3">
      <c r="B4">
        <v>2</v>
      </c>
      <c r="C4" t="s">
        <v>8</v>
      </c>
      <c r="D4" t="s">
        <v>18</v>
      </c>
      <c r="E4" s="3">
        <v>2</v>
      </c>
      <c r="F4" s="3">
        <v>86</v>
      </c>
      <c r="G4" s="11">
        <f t="shared" ref="G4:G12" si="0">F4*0.00220462</f>
        <v>0.18959732000000001</v>
      </c>
      <c r="H4" s="11">
        <f t="shared" ref="H4:H12" si="1">G4*E4</f>
        <v>0.37919464000000003</v>
      </c>
      <c r="I4" s="11">
        <v>14.99</v>
      </c>
      <c r="J4" s="11">
        <f t="shared" ref="J4:J12" si="2">E4*I4</f>
        <v>29.98</v>
      </c>
      <c r="M4" t="s">
        <v>71</v>
      </c>
      <c r="N4" t="s">
        <v>8</v>
      </c>
      <c r="O4" t="s">
        <v>18</v>
      </c>
      <c r="P4" s="3">
        <v>2</v>
      </c>
      <c r="Q4" s="3">
        <v>86</v>
      </c>
      <c r="R4" s="11">
        <f t="shared" ref="R4:R12" si="3">Q4*0.00220462</f>
        <v>0.18959732000000001</v>
      </c>
      <c r="S4" s="11">
        <f t="shared" ref="S4:S12" si="4">R4*P4</f>
        <v>0.37919464000000003</v>
      </c>
      <c r="T4" s="17">
        <v>14.99</v>
      </c>
      <c r="U4" s="17">
        <f t="shared" ref="U4:U12" si="5">P4*T4</f>
        <v>29.98</v>
      </c>
    </row>
    <row r="5" spans="1:21" x14ac:dyDescent="0.3">
      <c r="B5">
        <v>3</v>
      </c>
      <c r="C5" t="s">
        <v>9</v>
      </c>
      <c r="D5" t="s">
        <v>15</v>
      </c>
      <c r="E5" s="3">
        <v>1</v>
      </c>
      <c r="F5" s="3">
        <v>266</v>
      </c>
      <c r="G5" s="11">
        <f t="shared" si="0"/>
        <v>0.58642892000000002</v>
      </c>
      <c r="H5" s="11">
        <f t="shared" si="1"/>
        <v>0.58642892000000002</v>
      </c>
      <c r="I5" s="11">
        <v>4.59</v>
      </c>
      <c r="J5" s="11">
        <f t="shared" si="2"/>
        <v>4.59</v>
      </c>
      <c r="M5" t="s">
        <v>72</v>
      </c>
      <c r="N5" t="s">
        <v>9</v>
      </c>
      <c r="O5" t="s">
        <v>15</v>
      </c>
      <c r="P5" s="3">
        <v>1</v>
      </c>
      <c r="Q5" s="3">
        <v>266</v>
      </c>
      <c r="R5" s="11">
        <f t="shared" si="3"/>
        <v>0.58642892000000002</v>
      </c>
      <c r="S5" s="11">
        <f t="shared" si="4"/>
        <v>0.58642892000000002</v>
      </c>
      <c r="T5" s="17">
        <v>4.59</v>
      </c>
      <c r="U5" s="17">
        <f t="shared" si="5"/>
        <v>4.59</v>
      </c>
    </row>
    <row r="6" spans="1:21" x14ac:dyDescent="0.3">
      <c r="B6">
        <f>B5+1</f>
        <v>4</v>
      </c>
      <c r="C6" t="s">
        <v>10</v>
      </c>
      <c r="D6" t="s">
        <v>15</v>
      </c>
      <c r="E6" s="3">
        <v>4</v>
      </c>
      <c r="F6" s="3">
        <v>7.07</v>
      </c>
      <c r="G6" s="11">
        <f t="shared" si="0"/>
        <v>1.5586663400000001E-2</v>
      </c>
      <c r="H6" s="11">
        <f t="shared" si="1"/>
        <v>6.2346653600000003E-2</v>
      </c>
      <c r="I6" s="11">
        <v>4.99</v>
      </c>
      <c r="J6" s="11">
        <f t="shared" si="2"/>
        <v>19.96</v>
      </c>
      <c r="M6" t="s">
        <v>72</v>
      </c>
      <c r="N6" t="s">
        <v>10</v>
      </c>
      <c r="O6" t="s">
        <v>15</v>
      </c>
      <c r="P6" s="3">
        <v>4</v>
      </c>
      <c r="Q6" s="3">
        <v>7.07</v>
      </c>
      <c r="R6" s="11">
        <f t="shared" si="3"/>
        <v>1.5586663400000001E-2</v>
      </c>
      <c r="S6" s="11">
        <f t="shared" si="4"/>
        <v>6.2346653600000003E-2</v>
      </c>
      <c r="T6" s="17">
        <v>4.99</v>
      </c>
      <c r="U6" s="17">
        <f t="shared" si="5"/>
        <v>19.96</v>
      </c>
    </row>
    <row r="7" spans="1:21" x14ac:dyDescent="0.3">
      <c r="B7">
        <f t="shared" ref="B7" si="6">B6+1</f>
        <v>5</v>
      </c>
      <c r="C7" t="s">
        <v>13</v>
      </c>
      <c r="D7" t="s">
        <v>15</v>
      </c>
      <c r="E7" s="3">
        <v>4</v>
      </c>
      <c r="F7" s="3">
        <v>9.89</v>
      </c>
      <c r="G7" s="11">
        <f>F7*0.00220462</f>
        <v>2.18036918E-2</v>
      </c>
      <c r="H7" s="11">
        <f t="shared" si="1"/>
        <v>8.7214767200000001E-2</v>
      </c>
      <c r="I7" s="11">
        <v>5.99</v>
      </c>
      <c r="J7" s="11">
        <f t="shared" si="2"/>
        <v>23.96</v>
      </c>
      <c r="M7" t="s">
        <v>73</v>
      </c>
      <c r="N7" t="s">
        <v>13</v>
      </c>
      <c r="O7" t="s">
        <v>15</v>
      </c>
      <c r="P7" s="3">
        <v>4</v>
      </c>
      <c r="Q7" s="3">
        <v>9.89</v>
      </c>
      <c r="R7" s="11">
        <f>Q7*0.00220462</f>
        <v>2.18036918E-2</v>
      </c>
      <c r="S7" s="11">
        <f t="shared" si="4"/>
        <v>8.7214767200000001E-2</v>
      </c>
      <c r="T7" s="17">
        <v>5.99</v>
      </c>
      <c r="U7" s="17">
        <f t="shared" si="5"/>
        <v>23.96</v>
      </c>
    </row>
    <row r="8" spans="1:21" x14ac:dyDescent="0.3">
      <c r="B8">
        <v>6</v>
      </c>
      <c r="C8" t="s">
        <v>57</v>
      </c>
      <c r="D8" t="s">
        <v>17</v>
      </c>
      <c r="E8" s="3">
        <v>2</v>
      </c>
      <c r="F8" s="11">
        <v>106.3107</v>
      </c>
      <c r="G8" s="11">
        <f>F8*0.00220462</f>
        <v>0.234374695434</v>
      </c>
      <c r="H8" s="11">
        <f>G8*E8</f>
        <v>0.46874939086799999</v>
      </c>
      <c r="I8" s="11">
        <v>9.99</v>
      </c>
      <c r="J8" s="11">
        <f>E8*I8</f>
        <v>19.98</v>
      </c>
      <c r="M8" t="s">
        <v>74</v>
      </c>
      <c r="N8" t="s">
        <v>57</v>
      </c>
      <c r="O8" t="s">
        <v>17</v>
      </c>
      <c r="P8" s="3">
        <v>2</v>
      </c>
      <c r="Q8" s="11">
        <v>106.3107</v>
      </c>
      <c r="R8" s="11">
        <f>Q8*0.00220462</f>
        <v>0.234374695434</v>
      </c>
      <c r="S8" s="11">
        <f>R8*P8</f>
        <v>0.46874939086799999</v>
      </c>
      <c r="T8" s="17">
        <v>9.99</v>
      </c>
      <c r="U8" s="17">
        <f>P8*T8</f>
        <v>19.98</v>
      </c>
    </row>
    <row r="9" spans="1:21" x14ac:dyDescent="0.3">
      <c r="B9">
        <v>7</v>
      </c>
      <c r="C9" t="s">
        <v>63</v>
      </c>
      <c r="D9" t="s">
        <v>59</v>
      </c>
      <c r="E9" s="3">
        <v>1</v>
      </c>
      <c r="F9" s="3">
        <v>0.28999999999999998</v>
      </c>
      <c r="G9" s="11">
        <v>6.5700000000000003E-4</v>
      </c>
      <c r="H9" s="11">
        <f>G9*E9</f>
        <v>6.5700000000000003E-4</v>
      </c>
      <c r="I9" s="11">
        <v>2.62</v>
      </c>
      <c r="J9" s="11">
        <f>E9*I9</f>
        <v>2.62</v>
      </c>
      <c r="M9" t="s">
        <v>75</v>
      </c>
      <c r="N9" t="s">
        <v>63</v>
      </c>
      <c r="O9" t="s">
        <v>59</v>
      </c>
      <c r="P9" s="3">
        <v>1</v>
      </c>
      <c r="Q9" s="3">
        <v>0.28999999999999998</v>
      </c>
      <c r="R9" s="11">
        <v>6.5700000000000003E-4</v>
      </c>
      <c r="S9" s="11">
        <f>R9*P9</f>
        <v>6.5700000000000003E-4</v>
      </c>
      <c r="T9" s="17">
        <v>2.62</v>
      </c>
      <c r="U9" s="17">
        <f>P9*T9</f>
        <v>2.62</v>
      </c>
    </row>
    <row r="10" spans="1:21" x14ac:dyDescent="0.3">
      <c r="B10">
        <v>8</v>
      </c>
      <c r="C10" t="s">
        <v>11</v>
      </c>
      <c r="D10" t="s">
        <v>15</v>
      </c>
      <c r="E10" s="3">
        <v>2</v>
      </c>
      <c r="F10" s="3">
        <v>266</v>
      </c>
      <c r="G10" s="11">
        <f t="shared" si="0"/>
        <v>0.58642892000000002</v>
      </c>
      <c r="H10" s="11">
        <f t="shared" si="1"/>
        <v>1.17285784</v>
      </c>
      <c r="I10" s="11">
        <v>4.59</v>
      </c>
      <c r="J10" s="11">
        <f>E10*I10</f>
        <v>9.18</v>
      </c>
      <c r="M10" t="s">
        <v>78</v>
      </c>
      <c r="N10" t="s">
        <v>11</v>
      </c>
      <c r="O10" t="s">
        <v>15</v>
      </c>
      <c r="P10" s="3">
        <v>2</v>
      </c>
      <c r="Q10" s="3">
        <v>266</v>
      </c>
      <c r="R10" s="11">
        <f t="shared" ref="R10:R18" si="7">Q10*0.00220462</f>
        <v>0.58642892000000002</v>
      </c>
      <c r="S10" s="11">
        <f t="shared" ref="S10:S18" si="8">R10*P10</f>
        <v>1.17285784</v>
      </c>
      <c r="T10" s="17">
        <v>4.59</v>
      </c>
      <c r="U10" s="17">
        <f>P10*T10</f>
        <v>9.18</v>
      </c>
    </row>
    <row r="11" spans="1:21" x14ac:dyDescent="0.3">
      <c r="B11">
        <v>9</v>
      </c>
      <c r="C11" t="s">
        <v>12</v>
      </c>
      <c r="D11" t="s">
        <v>16</v>
      </c>
      <c r="E11" s="3">
        <v>4</v>
      </c>
      <c r="F11" s="3">
        <v>30</v>
      </c>
      <c r="G11" s="11">
        <f t="shared" si="0"/>
        <v>6.6138600000000006E-2</v>
      </c>
      <c r="H11" s="11">
        <f t="shared" si="1"/>
        <v>0.26455440000000002</v>
      </c>
      <c r="I11" s="11">
        <v>2.2599999999999998</v>
      </c>
      <c r="J11" s="11">
        <f>E11*I11</f>
        <v>9.0399999999999991</v>
      </c>
      <c r="M11" t="s">
        <v>76</v>
      </c>
      <c r="N11" t="s">
        <v>12</v>
      </c>
      <c r="O11" t="s">
        <v>16</v>
      </c>
      <c r="P11" s="3">
        <v>4</v>
      </c>
      <c r="Q11" s="3">
        <v>30</v>
      </c>
      <c r="R11" s="11">
        <f t="shared" si="7"/>
        <v>6.6138600000000006E-2</v>
      </c>
      <c r="S11" s="11">
        <f t="shared" si="8"/>
        <v>0.26455440000000002</v>
      </c>
      <c r="T11" s="17">
        <v>2.2599999999999998</v>
      </c>
      <c r="U11" s="17">
        <f>P11*T11</f>
        <v>9.0399999999999991</v>
      </c>
    </row>
    <row r="12" spans="1:21" ht="15" thickBot="1" x14ac:dyDescent="0.35">
      <c r="B12">
        <v>10</v>
      </c>
      <c r="C12" t="s">
        <v>14</v>
      </c>
      <c r="D12" t="s">
        <v>17</v>
      </c>
      <c r="E12" s="3">
        <v>4</v>
      </c>
      <c r="F12" s="3">
        <v>92</v>
      </c>
      <c r="G12" s="11">
        <f t="shared" si="0"/>
        <v>0.20282504000000001</v>
      </c>
      <c r="H12" s="11">
        <f t="shared" si="1"/>
        <v>0.81130016000000005</v>
      </c>
      <c r="I12" s="11">
        <v>6.99</v>
      </c>
      <c r="J12" s="11">
        <f t="shared" si="2"/>
        <v>27.96</v>
      </c>
      <c r="M12" t="s">
        <v>77</v>
      </c>
      <c r="N12" t="s">
        <v>14</v>
      </c>
      <c r="O12" t="s">
        <v>17</v>
      </c>
      <c r="P12" s="3">
        <v>4</v>
      </c>
      <c r="Q12" s="3">
        <v>92</v>
      </c>
      <c r="R12" s="11">
        <f t="shared" si="7"/>
        <v>0.20282504000000001</v>
      </c>
      <c r="S12" s="11">
        <f t="shared" si="8"/>
        <v>0.81130016000000005</v>
      </c>
      <c r="T12" s="17">
        <v>6.99</v>
      </c>
      <c r="U12" s="17">
        <f t="shared" ref="U12:U20" si="9">P12*T12</f>
        <v>27.96</v>
      </c>
    </row>
    <row r="13" spans="1:21" ht="15" thickTop="1" x14ac:dyDescent="0.3">
      <c r="C13" s="6" t="s">
        <v>20</v>
      </c>
      <c r="D13" s="5"/>
      <c r="E13" s="12"/>
      <c r="F13" s="12"/>
      <c r="G13" s="13"/>
      <c r="H13" s="13">
        <f>SUM(H3:H12)</f>
        <v>4.4197326916680009</v>
      </c>
      <c r="I13" s="13"/>
      <c r="J13" s="13">
        <f>SUM(J3:J12)</f>
        <v>151.86000000000001</v>
      </c>
      <c r="M13" t="s">
        <v>79</v>
      </c>
      <c r="N13" t="s">
        <v>21</v>
      </c>
      <c r="O13" t="s">
        <v>15</v>
      </c>
      <c r="P13" s="3">
        <v>1</v>
      </c>
      <c r="Q13" s="3">
        <v>243</v>
      </c>
      <c r="R13" s="3">
        <v>0.53</v>
      </c>
      <c r="S13" s="3">
        <v>0.53</v>
      </c>
      <c r="T13" s="17">
        <v>2.5</v>
      </c>
      <c r="U13" s="17">
        <v>2.5</v>
      </c>
    </row>
    <row r="14" spans="1:21" x14ac:dyDescent="0.3">
      <c r="E14" s="3"/>
      <c r="F14" s="3"/>
      <c r="G14" s="3"/>
      <c r="H14" s="3"/>
      <c r="I14" s="3"/>
      <c r="J14" s="3"/>
      <c r="M14" t="s">
        <v>80</v>
      </c>
      <c r="N14" t="s">
        <v>22</v>
      </c>
      <c r="O14" t="s">
        <v>15</v>
      </c>
      <c r="P14" s="3">
        <v>1</v>
      </c>
      <c r="Q14" s="3">
        <v>265</v>
      </c>
      <c r="R14" s="3">
        <v>0.57999999999999996</v>
      </c>
      <c r="S14" s="3">
        <v>0.57999999999999996</v>
      </c>
      <c r="T14" s="17">
        <v>2.5</v>
      </c>
      <c r="U14" s="17">
        <v>2.5</v>
      </c>
    </row>
    <row r="15" spans="1:21" x14ac:dyDescent="0.3">
      <c r="E15" s="3"/>
      <c r="F15" s="3"/>
      <c r="G15" s="3"/>
      <c r="H15" s="3"/>
      <c r="I15" s="3"/>
      <c r="J15" s="3"/>
      <c r="M15" t="s">
        <v>83</v>
      </c>
      <c r="N15" t="s">
        <v>23</v>
      </c>
      <c r="O15" t="s">
        <v>15</v>
      </c>
      <c r="P15" s="3">
        <v>1</v>
      </c>
      <c r="Q15" s="3">
        <v>243</v>
      </c>
      <c r="R15" s="3">
        <v>0.53</v>
      </c>
      <c r="S15" s="3">
        <v>0.53</v>
      </c>
      <c r="T15" s="17">
        <v>2.5</v>
      </c>
      <c r="U15" s="17">
        <v>2.5</v>
      </c>
    </row>
    <row r="16" spans="1:21" x14ac:dyDescent="0.3">
      <c r="E16" s="3"/>
      <c r="F16" s="3"/>
      <c r="G16" s="3"/>
      <c r="H16" s="3"/>
      <c r="I16" s="3"/>
      <c r="J16" s="3"/>
      <c r="M16" t="s">
        <v>84</v>
      </c>
      <c r="N16" t="s">
        <v>24</v>
      </c>
      <c r="O16" t="s">
        <v>15</v>
      </c>
      <c r="P16" s="3">
        <v>1</v>
      </c>
      <c r="Q16" s="3">
        <v>228</v>
      </c>
      <c r="R16" s="3">
        <v>0.5</v>
      </c>
      <c r="S16" s="3">
        <v>0.5</v>
      </c>
      <c r="T16" s="17">
        <v>2.5</v>
      </c>
      <c r="U16" s="17">
        <v>2.5</v>
      </c>
    </row>
    <row r="17" spans="1:21" x14ac:dyDescent="0.3">
      <c r="A17" s="1" t="s">
        <v>41</v>
      </c>
      <c r="E17" s="3"/>
      <c r="F17" s="3"/>
      <c r="G17" s="3"/>
      <c r="H17" s="3"/>
      <c r="I17" s="3"/>
      <c r="J17" s="3"/>
      <c r="L17" s="1"/>
      <c r="M17" t="s">
        <v>85</v>
      </c>
      <c r="N17" t="s">
        <v>25</v>
      </c>
      <c r="O17" t="s">
        <v>15</v>
      </c>
      <c r="P17" s="3">
        <v>1</v>
      </c>
      <c r="Q17" s="3">
        <v>243</v>
      </c>
      <c r="R17" s="3">
        <v>0.53</v>
      </c>
      <c r="S17" s="3">
        <v>0.53</v>
      </c>
      <c r="T17" s="17">
        <v>2.5</v>
      </c>
      <c r="U17" s="17">
        <v>2.5</v>
      </c>
    </row>
    <row r="18" spans="1:21" x14ac:dyDescent="0.3">
      <c r="B18">
        <v>1</v>
      </c>
      <c r="C18" t="s">
        <v>21</v>
      </c>
      <c r="D18" t="s">
        <v>15</v>
      </c>
      <c r="E18" s="3">
        <v>1</v>
      </c>
      <c r="F18" s="3">
        <v>243</v>
      </c>
      <c r="G18" s="3">
        <v>0.53</v>
      </c>
      <c r="H18" s="3">
        <v>0.53</v>
      </c>
      <c r="I18" s="3">
        <v>2.5</v>
      </c>
      <c r="J18" s="3">
        <v>2.5</v>
      </c>
      <c r="M18" t="s">
        <v>86</v>
      </c>
      <c r="N18" t="s">
        <v>26</v>
      </c>
      <c r="O18" t="s">
        <v>15</v>
      </c>
      <c r="P18" s="3">
        <v>1</v>
      </c>
      <c r="Q18" s="3">
        <v>265</v>
      </c>
      <c r="R18" s="3">
        <v>0.57999999999999996</v>
      </c>
      <c r="S18" s="3">
        <v>0.57999999999999996</v>
      </c>
      <c r="T18" s="17">
        <v>2.5</v>
      </c>
      <c r="U18" s="17">
        <v>2.5</v>
      </c>
    </row>
    <row r="19" spans="1:21" x14ac:dyDescent="0.3">
      <c r="B19">
        <v>2</v>
      </c>
      <c r="C19" t="s">
        <v>22</v>
      </c>
      <c r="D19" t="s">
        <v>15</v>
      </c>
      <c r="E19" s="3">
        <v>1</v>
      </c>
      <c r="F19" s="3">
        <v>265</v>
      </c>
      <c r="G19" s="3">
        <v>0.57999999999999996</v>
      </c>
      <c r="H19" s="3">
        <v>0.57999999999999996</v>
      </c>
      <c r="I19" s="3">
        <v>2.5</v>
      </c>
      <c r="J19" s="3">
        <v>2.5</v>
      </c>
      <c r="M19" t="s">
        <v>87</v>
      </c>
      <c r="N19" t="s">
        <v>27</v>
      </c>
      <c r="O19" t="s">
        <v>15</v>
      </c>
      <c r="P19" s="3">
        <v>1</v>
      </c>
      <c r="Q19" s="3">
        <v>243</v>
      </c>
      <c r="R19" s="3">
        <v>0.53</v>
      </c>
      <c r="S19" s="3">
        <v>0.53</v>
      </c>
      <c r="T19" s="17">
        <v>2.5</v>
      </c>
      <c r="U19" s="17">
        <v>2.5</v>
      </c>
    </row>
    <row r="20" spans="1:21" x14ac:dyDescent="0.3">
      <c r="B20">
        <v>3</v>
      </c>
      <c r="C20" t="s">
        <v>23</v>
      </c>
      <c r="D20" t="s">
        <v>15</v>
      </c>
      <c r="E20" s="3">
        <v>1</v>
      </c>
      <c r="F20" s="3">
        <v>243</v>
      </c>
      <c r="G20" s="3">
        <v>0.53</v>
      </c>
      <c r="H20" s="3">
        <v>0.53</v>
      </c>
      <c r="I20" s="3">
        <v>2.5</v>
      </c>
      <c r="J20" s="3">
        <v>2.5</v>
      </c>
      <c r="M20" t="s">
        <v>88</v>
      </c>
      <c r="N20" t="s">
        <v>28</v>
      </c>
      <c r="O20" t="s">
        <v>15</v>
      </c>
      <c r="P20" s="3">
        <v>1</v>
      </c>
      <c r="Q20" s="3">
        <v>228</v>
      </c>
      <c r="R20" s="3">
        <v>0.5</v>
      </c>
      <c r="S20" s="3">
        <v>0.5</v>
      </c>
      <c r="T20" s="17">
        <v>2.5</v>
      </c>
      <c r="U20" s="17">
        <v>2.5</v>
      </c>
    </row>
    <row r="21" spans="1:21" x14ac:dyDescent="0.3">
      <c r="B21">
        <v>4</v>
      </c>
      <c r="C21" t="s">
        <v>24</v>
      </c>
      <c r="D21" t="s">
        <v>15</v>
      </c>
      <c r="E21" s="3">
        <v>1</v>
      </c>
      <c r="F21" s="3">
        <v>228</v>
      </c>
      <c r="G21" s="3">
        <v>0.5</v>
      </c>
      <c r="H21" s="3">
        <v>0.5</v>
      </c>
      <c r="I21" s="3">
        <v>2.5</v>
      </c>
      <c r="J21" s="3">
        <v>2.5</v>
      </c>
      <c r="M21" t="s">
        <v>89</v>
      </c>
      <c r="N21" t="s">
        <v>29</v>
      </c>
      <c r="O21" t="s">
        <v>15</v>
      </c>
      <c r="P21" s="3">
        <v>2</v>
      </c>
      <c r="Q21" s="3">
        <v>188</v>
      </c>
      <c r="R21" s="3">
        <v>0.41</v>
      </c>
      <c r="S21" s="3">
        <v>0.82</v>
      </c>
      <c r="T21" s="17">
        <v>2.5</v>
      </c>
      <c r="U21" s="17">
        <v>5</v>
      </c>
    </row>
    <row r="22" spans="1:21" x14ac:dyDescent="0.3">
      <c r="B22">
        <v>5</v>
      </c>
      <c r="C22" t="s">
        <v>25</v>
      </c>
      <c r="D22" t="s">
        <v>15</v>
      </c>
      <c r="E22" s="3">
        <v>1</v>
      </c>
      <c r="F22" s="3">
        <v>243</v>
      </c>
      <c r="G22" s="3">
        <v>0.53</v>
      </c>
      <c r="H22" s="3">
        <v>0.53</v>
      </c>
      <c r="I22" s="3">
        <v>2.5</v>
      </c>
      <c r="J22" s="3">
        <v>2.5</v>
      </c>
      <c r="M22" t="s">
        <v>90</v>
      </c>
      <c r="N22" t="s">
        <v>67</v>
      </c>
      <c r="O22" t="s">
        <v>59</v>
      </c>
      <c r="P22" s="3">
        <v>1</v>
      </c>
      <c r="Q22" s="3">
        <v>0.28999999999999998</v>
      </c>
      <c r="R22" s="11">
        <v>6.5700000000000003E-4</v>
      </c>
      <c r="S22" s="11">
        <f>P22*R22</f>
        <v>6.5700000000000003E-4</v>
      </c>
      <c r="T22" s="17">
        <v>2.4900000000000002</v>
      </c>
      <c r="U22" s="17">
        <f t="shared" ref="U22:U23" si="10">P22*T22</f>
        <v>2.4900000000000002</v>
      </c>
    </row>
    <row r="23" spans="1:21" x14ac:dyDescent="0.3">
      <c r="B23">
        <v>6</v>
      </c>
      <c r="C23" t="s">
        <v>26</v>
      </c>
      <c r="D23" t="s">
        <v>15</v>
      </c>
      <c r="E23" s="3">
        <v>1</v>
      </c>
      <c r="F23" s="3">
        <v>265</v>
      </c>
      <c r="G23" s="3">
        <v>0.57999999999999996</v>
      </c>
      <c r="H23" s="3">
        <v>0.57999999999999996</v>
      </c>
      <c r="I23" s="3">
        <v>2.5</v>
      </c>
      <c r="J23" s="3">
        <v>2.5</v>
      </c>
      <c r="M23" t="s">
        <v>91</v>
      </c>
      <c r="N23" t="s">
        <v>68</v>
      </c>
      <c r="O23" t="s">
        <v>59</v>
      </c>
      <c r="P23" s="3">
        <v>2</v>
      </c>
      <c r="Q23" s="3">
        <v>0.28999999999999998</v>
      </c>
      <c r="R23" s="11">
        <v>6.5700000000000003E-4</v>
      </c>
      <c r="S23" s="11">
        <f>P23*R23</f>
        <v>1.3140000000000001E-3</v>
      </c>
      <c r="T23" s="17">
        <v>1.92</v>
      </c>
      <c r="U23" s="17">
        <f t="shared" si="10"/>
        <v>3.84</v>
      </c>
    </row>
    <row r="24" spans="1:21" x14ac:dyDescent="0.3">
      <c r="B24">
        <v>7</v>
      </c>
      <c r="C24" t="s">
        <v>27</v>
      </c>
      <c r="D24" t="s">
        <v>15</v>
      </c>
      <c r="E24" s="3">
        <v>1</v>
      </c>
      <c r="F24" s="3">
        <v>243</v>
      </c>
      <c r="G24" s="3">
        <v>0.53</v>
      </c>
      <c r="H24" s="3">
        <v>0.53</v>
      </c>
      <c r="I24" s="3">
        <v>2.5</v>
      </c>
      <c r="J24" s="3">
        <v>2.5</v>
      </c>
      <c r="M24" t="s">
        <v>92</v>
      </c>
      <c r="N24" t="s">
        <v>30</v>
      </c>
      <c r="O24" t="s">
        <v>15</v>
      </c>
      <c r="P24" s="3">
        <v>1</v>
      </c>
      <c r="Q24" s="3">
        <v>180</v>
      </c>
      <c r="R24" s="3">
        <v>0.4</v>
      </c>
      <c r="S24" s="3">
        <v>0.4</v>
      </c>
      <c r="T24" s="17">
        <v>2.5</v>
      </c>
      <c r="U24" s="17">
        <v>2.5</v>
      </c>
    </row>
    <row r="25" spans="1:21" x14ac:dyDescent="0.3">
      <c r="B25">
        <v>8</v>
      </c>
      <c r="C25" t="s">
        <v>28</v>
      </c>
      <c r="D25" t="s">
        <v>15</v>
      </c>
      <c r="E25" s="3">
        <v>1</v>
      </c>
      <c r="F25" s="3">
        <v>228</v>
      </c>
      <c r="G25" s="3">
        <v>0.5</v>
      </c>
      <c r="H25" s="3">
        <v>0.5</v>
      </c>
      <c r="I25" s="3">
        <v>2.5</v>
      </c>
      <c r="J25" s="3">
        <v>2.5</v>
      </c>
      <c r="M25" t="s">
        <v>93</v>
      </c>
      <c r="N25" t="s">
        <v>31</v>
      </c>
      <c r="O25" t="s">
        <v>15</v>
      </c>
      <c r="P25" s="3">
        <v>2</v>
      </c>
      <c r="Q25" s="3">
        <v>9.8800000000000008</v>
      </c>
      <c r="R25" s="3">
        <v>0.02</v>
      </c>
      <c r="S25" s="3">
        <v>0.04</v>
      </c>
      <c r="T25" s="17">
        <v>5.99</v>
      </c>
      <c r="U25" s="17">
        <v>11.98</v>
      </c>
    </row>
    <row r="26" spans="1:21" x14ac:dyDescent="0.3">
      <c r="B26">
        <v>9</v>
      </c>
      <c r="C26" t="s">
        <v>29</v>
      </c>
      <c r="D26" t="s">
        <v>15</v>
      </c>
      <c r="E26" s="3">
        <v>2</v>
      </c>
      <c r="F26" s="3">
        <v>188</v>
      </c>
      <c r="G26" s="3">
        <v>0.41</v>
      </c>
      <c r="H26" s="3">
        <v>0.82</v>
      </c>
      <c r="I26" s="3">
        <v>2.5</v>
      </c>
      <c r="J26" s="3">
        <v>5</v>
      </c>
      <c r="M26" t="s">
        <v>94</v>
      </c>
      <c r="N26" t="s">
        <v>32</v>
      </c>
      <c r="O26" t="s">
        <v>16</v>
      </c>
      <c r="P26" s="3">
        <v>2</v>
      </c>
      <c r="Q26" s="3">
        <v>86</v>
      </c>
      <c r="R26" s="3">
        <v>0.19</v>
      </c>
      <c r="S26" s="3">
        <v>0.38</v>
      </c>
      <c r="T26" s="17">
        <v>14.99</v>
      </c>
      <c r="U26" s="17">
        <v>29.98</v>
      </c>
    </row>
    <row r="27" spans="1:21" x14ac:dyDescent="0.3">
      <c r="B27">
        <v>10</v>
      </c>
      <c r="C27" t="s">
        <v>67</v>
      </c>
      <c r="D27" t="s">
        <v>59</v>
      </c>
      <c r="E27" s="3">
        <v>2485</v>
      </c>
      <c r="F27" s="3">
        <v>0.28999999999999998</v>
      </c>
      <c r="G27" s="11">
        <v>6.5700000000000003E-4</v>
      </c>
      <c r="H27" s="11">
        <f>E27*G27</f>
        <v>1.6326450000000001</v>
      </c>
      <c r="I27" s="11">
        <v>1.0091166015665301E-3</v>
      </c>
      <c r="J27" s="11">
        <f t="shared" ref="J27" si="11">E27*I27</f>
        <v>2.5076547548928274</v>
      </c>
      <c r="M27" t="s">
        <v>95</v>
      </c>
      <c r="N27" t="s">
        <v>33</v>
      </c>
      <c r="O27" t="s">
        <v>15</v>
      </c>
      <c r="P27" s="3">
        <v>2</v>
      </c>
      <c r="Q27" s="3">
        <v>7.07</v>
      </c>
      <c r="R27" s="3">
        <v>0.01</v>
      </c>
      <c r="S27" s="3">
        <v>0.02</v>
      </c>
      <c r="T27" s="17">
        <v>4.99</v>
      </c>
      <c r="U27" s="17">
        <v>9.98</v>
      </c>
    </row>
    <row r="28" spans="1:21" x14ac:dyDescent="0.3">
      <c r="B28">
        <v>11</v>
      </c>
      <c r="C28" t="s">
        <v>68</v>
      </c>
      <c r="D28" t="s">
        <v>59</v>
      </c>
      <c r="E28" s="3">
        <v>1922</v>
      </c>
      <c r="F28" s="3">
        <v>0.28999999999999998</v>
      </c>
      <c r="G28" s="11">
        <v>6.5700000000000003E-4</v>
      </c>
      <c r="H28" s="11">
        <f>E28*G28</f>
        <v>1.2627540000000002</v>
      </c>
      <c r="I28" s="11">
        <v>1.00911660157E-3</v>
      </c>
      <c r="J28" s="11">
        <f t="shared" ref="J28" si="12">E28*I28</f>
        <v>1.93952210821754</v>
      </c>
      <c r="M28" t="s">
        <v>96</v>
      </c>
      <c r="N28" t="s">
        <v>34</v>
      </c>
      <c r="O28" t="s">
        <v>35</v>
      </c>
      <c r="P28" s="3">
        <v>2</v>
      </c>
      <c r="Q28" s="3">
        <v>37.200000000000003</v>
      </c>
      <c r="R28" s="3">
        <v>0.08</v>
      </c>
      <c r="S28" s="3">
        <v>0.16</v>
      </c>
      <c r="T28" s="17">
        <v>4.99</v>
      </c>
      <c r="U28" s="17">
        <v>9.98</v>
      </c>
    </row>
    <row r="29" spans="1:21" x14ac:dyDescent="0.3">
      <c r="B29">
        <v>12</v>
      </c>
      <c r="C29" t="s">
        <v>30</v>
      </c>
      <c r="D29" t="s">
        <v>15</v>
      </c>
      <c r="E29" s="3">
        <v>1</v>
      </c>
      <c r="F29" s="3">
        <v>180</v>
      </c>
      <c r="G29" s="3">
        <v>0.4</v>
      </c>
      <c r="H29" s="3">
        <v>0.4</v>
      </c>
      <c r="I29" s="3">
        <v>2.5</v>
      </c>
      <c r="J29" s="3">
        <v>2.5</v>
      </c>
      <c r="M29" t="s">
        <v>97</v>
      </c>
      <c r="N29" t="s">
        <v>36</v>
      </c>
      <c r="O29" t="s">
        <v>15</v>
      </c>
      <c r="P29" s="3">
        <v>2</v>
      </c>
      <c r="Q29" s="3">
        <v>35</v>
      </c>
      <c r="R29" s="3">
        <v>7.8E-2</v>
      </c>
      <c r="S29" s="3">
        <v>0.156</v>
      </c>
      <c r="T29" s="17">
        <v>1</v>
      </c>
      <c r="U29" s="17">
        <v>2</v>
      </c>
    </row>
    <row r="30" spans="1:21" x14ac:dyDescent="0.3">
      <c r="B30">
        <v>13</v>
      </c>
      <c r="C30" t="s">
        <v>31</v>
      </c>
      <c r="D30" t="s">
        <v>15</v>
      </c>
      <c r="E30" s="3">
        <v>2</v>
      </c>
      <c r="F30" s="3">
        <v>9.8800000000000008</v>
      </c>
      <c r="G30" s="3">
        <v>0.02</v>
      </c>
      <c r="H30" s="3">
        <v>0.04</v>
      </c>
      <c r="I30" s="3">
        <v>5.99</v>
      </c>
      <c r="J30" s="3">
        <v>11.98</v>
      </c>
      <c r="M30" t="s">
        <v>98</v>
      </c>
      <c r="N30" t="s">
        <v>37</v>
      </c>
      <c r="O30" t="s">
        <v>16</v>
      </c>
      <c r="P30" s="3">
        <v>4</v>
      </c>
      <c r="Q30" s="3">
        <v>30</v>
      </c>
      <c r="R30" s="3">
        <v>6.6000000000000003E-2</v>
      </c>
      <c r="S30" s="3">
        <v>0.26400000000000001</v>
      </c>
      <c r="T30" s="17" t="s">
        <v>38</v>
      </c>
      <c r="U30" s="17">
        <v>4.58</v>
      </c>
    </row>
    <row r="31" spans="1:21" x14ac:dyDescent="0.3">
      <c r="B31">
        <v>14</v>
      </c>
      <c r="C31" t="s">
        <v>32</v>
      </c>
      <c r="D31" t="s">
        <v>16</v>
      </c>
      <c r="E31" s="3">
        <v>2</v>
      </c>
      <c r="F31" s="3">
        <v>86</v>
      </c>
      <c r="G31" s="3">
        <v>0.19</v>
      </c>
      <c r="H31" s="3">
        <v>0.38</v>
      </c>
      <c r="I31" s="3">
        <v>14.99</v>
      </c>
      <c r="J31" s="3">
        <v>29.98</v>
      </c>
      <c r="M31" t="s">
        <v>99</v>
      </c>
      <c r="N31" t="s">
        <v>39</v>
      </c>
      <c r="O31" t="s">
        <v>15</v>
      </c>
      <c r="P31" s="3">
        <v>2</v>
      </c>
      <c r="Q31" s="3">
        <v>26.9</v>
      </c>
      <c r="R31" s="3">
        <v>5.8999999999999997E-2</v>
      </c>
      <c r="S31" s="3">
        <v>0.11799999999999999</v>
      </c>
      <c r="T31" s="17">
        <v>1</v>
      </c>
      <c r="U31" s="17">
        <v>2</v>
      </c>
    </row>
    <row r="32" spans="1:21" x14ac:dyDescent="0.3">
      <c r="B32">
        <v>15</v>
      </c>
      <c r="C32" t="s">
        <v>33</v>
      </c>
      <c r="D32" t="s">
        <v>15</v>
      </c>
      <c r="E32" s="3">
        <v>2</v>
      </c>
      <c r="F32" s="3">
        <v>7.07</v>
      </c>
      <c r="G32" s="3">
        <v>0.01</v>
      </c>
      <c r="H32" s="3">
        <v>0.02</v>
      </c>
      <c r="I32" s="3">
        <v>4.99</v>
      </c>
      <c r="J32" s="3">
        <v>9.98</v>
      </c>
      <c r="M32" t="s">
        <v>100</v>
      </c>
      <c r="N32" t="s">
        <v>43</v>
      </c>
      <c r="O32" t="s">
        <v>15</v>
      </c>
      <c r="P32" s="3">
        <v>1</v>
      </c>
      <c r="Q32" s="3" t="s">
        <v>50</v>
      </c>
      <c r="R32" s="3">
        <v>0.56899999999999995</v>
      </c>
      <c r="S32" s="3">
        <v>0.56899999999999995</v>
      </c>
      <c r="T32" s="18">
        <v>2.5</v>
      </c>
      <c r="U32" s="18">
        <v>2.5</v>
      </c>
    </row>
    <row r="33" spans="1:21" x14ac:dyDescent="0.3">
      <c r="B33">
        <v>16</v>
      </c>
      <c r="C33" t="s">
        <v>34</v>
      </c>
      <c r="D33" t="s">
        <v>35</v>
      </c>
      <c r="E33" s="3">
        <v>2</v>
      </c>
      <c r="F33" s="3">
        <v>37.200000000000003</v>
      </c>
      <c r="G33" s="3">
        <v>0.08</v>
      </c>
      <c r="H33" s="3">
        <v>0.16</v>
      </c>
      <c r="I33" s="3">
        <v>4.99</v>
      </c>
      <c r="J33" s="3">
        <v>9.98</v>
      </c>
      <c r="M33" t="s">
        <v>81</v>
      </c>
      <c r="N33" t="s">
        <v>44</v>
      </c>
      <c r="O33" t="s">
        <v>15</v>
      </c>
      <c r="P33" s="3">
        <v>1</v>
      </c>
      <c r="Q33" s="3" t="s">
        <v>50</v>
      </c>
      <c r="R33" s="3">
        <v>1.4999999999999999E-2</v>
      </c>
      <c r="S33" s="3">
        <v>1.4999999999999999E-2</v>
      </c>
      <c r="T33" s="18">
        <v>2.5</v>
      </c>
      <c r="U33" s="18">
        <v>2.5</v>
      </c>
    </row>
    <row r="34" spans="1:21" x14ac:dyDescent="0.3">
      <c r="B34">
        <v>17</v>
      </c>
      <c r="C34" t="s">
        <v>36</v>
      </c>
      <c r="D34" t="s">
        <v>15</v>
      </c>
      <c r="E34" s="3">
        <v>2</v>
      </c>
      <c r="F34" s="3">
        <v>35</v>
      </c>
      <c r="G34" s="3">
        <v>7.8E-2</v>
      </c>
      <c r="H34" s="3">
        <v>0.156</v>
      </c>
      <c r="I34" s="3">
        <v>1</v>
      </c>
      <c r="J34" s="3">
        <v>2</v>
      </c>
      <c r="M34" t="s">
        <v>101</v>
      </c>
      <c r="N34" t="s">
        <v>45</v>
      </c>
      <c r="O34" t="s">
        <v>16</v>
      </c>
      <c r="P34" s="3">
        <v>1</v>
      </c>
      <c r="Q34" s="3" t="s">
        <v>50</v>
      </c>
      <c r="R34" s="3">
        <v>0.436</v>
      </c>
      <c r="S34" s="3">
        <v>0.436</v>
      </c>
      <c r="T34" s="18">
        <v>0</v>
      </c>
      <c r="U34" s="18">
        <v>0</v>
      </c>
    </row>
    <row r="35" spans="1:21" x14ac:dyDescent="0.3">
      <c r="B35">
        <v>18</v>
      </c>
      <c r="C35" t="s">
        <v>37</v>
      </c>
      <c r="D35" t="s">
        <v>16</v>
      </c>
      <c r="E35" s="3">
        <v>4</v>
      </c>
      <c r="F35" s="3">
        <v>30</v>
      </c>
      <c r="G35" s="3">
        <v>6.6000000000000003E-2</v>
      </c>
      <c r="H35" s="3">
        <v>0.26400000000000001</v>
      </c>
      <c r="I35" s="3" t="s">
        <v>38</v>
      </c>
      <c r="J35" s="3">
        <v>4.58</v>
      </c>
      <c r="M35" t="s">
        <v>102</v>
      </c>
      <c r="N35" t="s">
        <v>47</v>
      </c>
      <c r="O35" t="s">
        <v>15</v>
      </c>
      <c r="P35" s="3">
        <v>1</v>
      </c>
      <c r="Q35" s="3" t="s">
        <v>50</v>
      </c>
      <c r="R35" s="3">
        <v>0.58599999999999997</v>
      </c>
      <c r="S35" s="3">
        <v>0.58599999999999997</v>
      </c>
      <c r="T35" s="18">
        <v>2.5</v>
      </c>
      <c r="U35" s="18">
        <v>2.5</v>
      </c>
    </row>
    <row r="36" spans="1:21" ht="15" thickBot="1" x14ac:dyDescent="0.35">
      <c r="B36">
        <v>19</v>
      </c>
      <c r="C36" t="s">
        <v>39</v>
      </c>
      <c r="D36" t="s">
        <v>15</v>
      </c>
      <c r="E36" s="3">
        <v>2</v>
      </c>
      <c r="F36" s="3">
        <v>26.9</v>
      </c>
      <c r="G36" s="3">
        <v>5.8999999999999997E-2</v>
      </c>
      <c r="H36" s="3">
        <v>0.11799999999999999</v>
      </c>
      <c r="I36" s="3">
        <v>1</v>
      </c>
      <c r="J36" s="3">
        <v>2</v>
      </c>
      <c r="M36" t="s">
        <v>103</v>
      </c>
      <c r="N36" t="s">
        <v>33</v>
      </c>
      <c r="O36" t="s">
        <v>15</v>
      </c>
      <c r="P36" s="3">
        <v>1</v>
      </c>
      <c r="Q36" s="3" t="s">
        <v>50</v>
      </c>
      <c r="R36" s="3">
        <v>0.01</v>
      </c>
      <c r="S36" s="3">
        <v>0.01</v>
      </c>
      <c r="T36" s="18">
        <v>4.99</v>
      </c>
      <c r="U36" s="18">
        <v>4.99</v>
      </c>
    </row>
    <row r="37" spans="1:21" ht="15" thickTop="1" x14ac:dyDescent="0.3">
      <c r="C37" s="6" t="s">
        <v>20</v>
      </c>
      <c r="D37" s="5"/>
      <c r="E37" s="12"/>
      <c r="F37" s="12"/>
      <c r="G37" s="12"/>
      <c r="H37" s="13">
        <f>SUM(H18:H36)</f>
        <v>9.5333990000000011</v>
      </c>
      <c r="I37" s="13"/>
      <c r="J37" s="13">
        <f>SUM(J18:J36)</f>
        <v>102.44717686311037</v>
      </c>
      <c r="M37" t="s">
        <v>104</v>
      </c>
      <c r="N37" t="s">
        <v>31</v>
      </c>
      <c r="O37" t="s">
        <v>15</v>
      </c>
      <c r="P37" s="3">
        <v>1</v>
      </c>
      <c r="Q37" s="3" t="s">
        <v>50</v>
      </c>
      <c r="R37" s="3">
        <v>0.02</v>
      </c>
      <c r="S37" s="3">
        <v>0.02</v>
      </c>
      <c r="T37" s="18">
        <v>5.99</v>
      </c>
      <c r="U37" s="18">
        <v>5.99</v>
      </c>
    </row>
    <row r="38" spans="1:21" x14ac:dyDescent="0.3">
      <c r="E38" s="3"/>
      <c r="F38" s="3"/>
      <c r="G38" s="3"/>
      <c r="H38" s="3"/>
      <c r="I38" s="3"/>
      <c r="J38" s="3"/>
      <c r="M38" t="s">
        <v>105</v>
      </c>
      <c r="N38" t="s">
        <v>48</v>
      </c>
      <c r="O38" t="s">
        <v>49</v>
      </c>
      <c r="P38" s="3">
        <v>1</v>
      </c>
      <c r="Q38" s="3" t="s">
        <v>50</v>
      </c>
      <c r="R38" s="3">
        <v>0.38</v>
      </c>
      <c r="S38" s="3">
        <v>0.38</v>
      </c>
      <c r="T38" s="18">
        <v>14.99</v>
      </c>
      <c r="U38" s="18">
        <v>14.99</v>
      </c>
    </row>
    <row r="39" spans="1:21" x14ac:dyDescent="0.3">
      <c r="E39" s="3"/>
      <c r="F39" s="3"/>
      <c r="G39" s="3"/>
      <c r="H39" s="3"/>
      <c r="I39" s="3"/>
      <c r="J39" s="3"/>
      <c r="M39" t="s">
        <v>106</v>
      </c>
      <c r="N39" t="s">
        <v>36</v>
      </c>
      <c r="O39" t="s">
        <v>16</v>
      </c>
      <c r="P39" s="3">
        <v>3</v>
      </c>
      <c r="Q39" s="3" t="s">
        <v>50</v>
      </c>
      <c r="R39" s="3">
        <v>7.8E-2</v>
      </c>
      <c r="S39" s="3">
        <v>0.23400000000000001</v>
      </c>
      <c r="T39" s="18">
        <v>1</v>
      </c>
      <c r="U39" s="18">
        <v>3</v>
      </c>
    </row>
    <row r="40" spans="1:21" x14ac:dyDescent="0.3">
      <c r="A40" s="1" t="s">
        <v>42</v>
      </c>
      <c r="E40" s="3"/>
      <c r="F40" s="3"/>
      <c r="G40" s="3"/>
      <c r="H40" s="3"/>
      <c r="I40" s="3"/>
      <c r="J40" s="3"/>
      <c r="L40" s="1"/>
      <c r="M40" t="s">
        <v>107</v>
      </c>
      <c r="N40" s="8" t="s">
        <v>52</v>
      </c>
      <c r="O40" s="8" t="s">
        <v>58</v>
      </c>
      <c r="P40" s="3">
        <v>2</v>
      </c>
      <c r="Q40" s="3" t="s">
        <v>50</v>
      </c>
      <c r="R40" s="11">
        <v>0.25</v>
      </c>
      <c r="S40" s="11">
        <v>0.5</v>
      </c>
      <c r="T40" s="18">
        <v>7.99</v>
      </c>
      <c r="U40" s="18">
        <f>T40*P40</f>
        <v>15.98</v>
      </c>
    </row>
    <row r="41" spans="1:21" x14ac:dyDescent="0.3">
      <c r="B41">
        <v>1</v>
      </c>
      <c r="C41" t="s">
        <v>43</v>
      </c>
      <c r="D41" t="s">
        <v>15</v>
      </c>
      <c r="E41" s="3">
        <v>1</v>
      </c>
      <c r="F41" s="3" t="s">
        <v>50</v>
      </c>
      <c r="G41" s="3">
        <v>0.56899999999999995</v>
      </c>
      <c r="H41" s="3">
        <v>0.56899999999999995</v>
      </c>
      <c r="I41" s="7">
        <v>2.5</v>
      </c>
      <c r="J41" s="7">
        <v>2.5</v>
      </c>
      <c r="M41" t="s">
        <v>108</v>
      </c>
      <c r="N41" s="8" t="s">
        <v>69</v>
      </c>
      <c r="O41" s="8" t="s">
        <v>15</v>
      </c>
      <c r="P41" s="3">
        <v>137.41999999999999</v>
      </c>
      <c r="Q41" s="3" t="s">
        <v>50</v>
      </c>
      <c r="R41" s="11">
        <v>2.3136999999999999</v>
      </c>
      <c r="S41" s="11">
        <v>2.3136999999999999</v>
      </c>
      <c r="T41" s="18">
        <v>8.1965999999999997E-2</v>
      </c>
      <c r="U41" s="18">
        <f t="shared" ref="U41:U47" si="13">T41*P41</f>
        <v>11.263767719999999</v>
      </c>
    </row>
    <row r="42" spans="1:21" x14ac:dyDescent="0.3">
      <c r="B42">
        <v>2</v>
      </c>
      <c r="C42" t="s">
        <v>44</v>
      </c>
      <c r="D42" t="s">
        <v>15</v>
      </c>
      <c r="E42" s="3">
        <v>1</v>
      </c>
      <c r="F42" s="3" t="s">
        <v>50</v>
      </c>
      <c r="G42" s="3">
        <v>1.4999999999999999E-2</v>
      </c>
      <c r="H42" s="3">
        <v>1.4999999999999999E-2</v>
      </c>
      <c r="I42" s="7">
        <v>2.5</v>
      </c>
      <c r="J42" s="7">
        <v>2.5</v>
      </c>
      <c r="M42" t="s">
        <v>109</v>
      </c>
      <c r="N42" s="8" t="s">
        <v>64</v>
      </c>
      <c r="O42" s="8" t="s">
        <v>59</v>
      </c>
      <c r="P42" s="3">
        <v>2</v>
      </c>
      <c r="Q42" s="3" t="s">
        <v>50</v>
      </c>
      <c r="R42" s="11">
        <v>6.5700000000000003E-4</v>
      </c>
      <c r="S42" s="11">
        <v>1.6674660000000001</v>
      </c>
      <c r="T42" s="18">
        <v>1.28</v>
      </c>
      <c r="U42" s="18">
        <f t="shared" si="13"/>
        <v>2.56</v>
      </c>
    </row>
    <row r="43" spans="1:21" x14ac:dyDescent="0.3">
      <c r="B43">
        <v>3</v>
      </c>
      <c r="C43" t="s">
        <v>45</v>
      </c>
      <c r="D43" t="s">
        <v>16</v>
      </c>
      <c r="E43" s="3">
        <v>1</v>
      </c>
      <c r="F43" s="3" t="s">
        <v>50</v>
      </c>
      <c r="G43" s="3">
        <v>0.436</v>
      </c>
      <c r="H43" s="3">
        <v>0.436</v>
      </c>
      <c r="I43" s="7" t="s">
        <v>46</v>
      </c>
      <c r="J43" s="7" t="s">
        <v>46</v>
      </c>
      <c r="M43" t="s">
        <v>82</v>
      </c>
      <c r="N43" s="8" t="s">
        <v>65</v>
      </c>
      <c r="O43" s="8" t="s">
        <v>59</v>
      </c>
      <c r="P43" s="3">
        <v>2</v>
      </c>
      <c r="Q43" s="3" t="s">
        <v>50</v>
      </c>
      <c r="R43" s="11">
        <v>6.5700000000000003E-4</v>
      </c>
      <c r="S43" s="4">
        <v>1.5842898000000001</v>
      </c>
      <c r="T43" s="18">
        <v>1.2</v>
      </c>
      <c r="U43" s="18">
        <f t="shared" si="13"/>
        <v>2.4</v>
      </c>
    </row>
    <row r="44" spans="1:21" x14ac:dyDescent="0.3">
      <c r="B44">
        <v>4</v>
      </c>
      <c r="C44" t="s">
        <v>47</v>
      </c>
      <c r="D44" t="s">
        <v>15</v>
      </c>
      <c r="E44" s="3">
        <v>1</v>
      </c>
      <c r="F44" s="3" t="s">
        <v>50</v>
      </c>
      <c r="G44" s="3">
        <v>0.58599999999999997</v>
      </c>
      <c r="H44" s="3">
        <v>0.58599999999999997</v>
      </c>
      <c r="I44" s="7">
        <v>2.5</v>
      </c>
      <c r="J44" s="7">
        <v>2.5</v>
      </c>
      <c r="M44" t="s">
        <v>110</v>
      </c>
      <c r="N44" s="8" t="s">
        <v>66</v>
      </c>
      <c r="O44" s="8" t="s">
        <v>59</v>
      </c>
      <c r="P44" s="3">
        <v>1</v>
      </c>
      <c r="Q44" s="3" t="s">
        <v>50</v>
      </c>
      <c r="R44" s="11">
        <v>6.5700000000000003E-4</v>
      </c>
      <c r="S44" s="11">
        <v>0.73557719999999993</v>
      </c>
      <c r="T44" s="18">
        <v>1.1299999999999999</v>
      </c>
      <c r="U44" s="18">
        <f t="shared" si="13"/>
        <v>1.1299999999999999</v>
      </c>
    </row>
    <row r="45" spans="1:21" x14ac:dyDescent="0.3">
      <c r="B45">
        <v>5</v>
      </c>
      <c r="C45" t="s">
        <v>33</v>
      </c>
      <c r="D45" t="s">
        <v>15</v>
      </c>
      <c r="E45" s="3">
        <v>1</v>
      </c>
      <c r="F45" s="3" t="s">
        <v>50</v>
      </c>
      <c r="G45" s="3">
        <v>0.01</v>
      </c>
      <c r="H45" s="3">
        <v>0.01</v>
      </c>
      <c r="I45" s="7">
        <v>4.99</v>
      </c>
      <c r="J45" s="7">
        <v>4.99</v>
      </c>
      <c r="M45" t="s">
        <v>111</v>
      </c>
      <c r="N45" s="8" t="s">
        <v>53</v>
      </c>
      <c r="O45" s="8" t="s">
        <v>16</v>
      </c>
      <c r="P45" s="3">
        <v>4</v>
      </c>
      <c r="Q45" s="3" t="s">
        <v>50</v>
      </c>
      <c r="R45" s="11">
        <v>6.7000000000000004E-2</v>
      </c>
      <c r="S45" s="11">
        <v>0.26800000000000002</v>
      </c>
      <c r="T45" s="18">
        <v>1.325</v>
      </c>
      <c r="U45" s="18">
        <f t="shared" si="13"/>
        <v>5.3</v>
      </c>
    </row>
    <row r="46" spans="1:21" x14ac:dyDescent="0.3">
      <c r="B46">
        <v>6</v>
      </c>
      <c r="C46" t="s">
        <v>31</v>
      </c>
      <c r="D46" t="s">
        <v>15</v>
      </c>
      <c r="E46" s="3">
        <v>1</v>
      </c>
      <c r="F46" s="3" t="s">
        <v>50</v>
      </c>
      <c r="G46" s="3">
        <v>0.02</v>
      </c>
      <c r="H46" s="3">
        <v>0.02</v>
      </c>
      <c r="I46" s="7">
        <v>5.99</v>
      </c>
      <c r="J46" s="7">
        <v>5.99</v>
      </c>
      <c r="M46" t="s">
        <v>112</v>
      </c>
      <c r="N46" s="8" t="s">
        <v>54</v>
      </c>
      <c r="O46" s="8" t="s">
        <v>16</v>
      </c>
      <c r="P46" s="3">
        <v>2</v>
      </c>
      <c r="Q46" s="3" t="s">
        <v>50</v>
      </c>
      <c r="R46" s="11">
        <v>0.5</v>
      </c>
      <c r="S46" s="11">
        <v>1</v>
      </c>
      <c r="T46" s="18">
        <v>2.5</v>
      </c>
      <c r="U46" s="18">
        <f t="shared" si="13"/>
        <v>5</v>
      </c>
    </row>
    <row r="47" spans="1:21" x14ac:dyDescent="0.3">
      <c r="B47">
        <v>7</v>
      </c>
      <c r="C47" t="s">
        <v>48</v>
      </c>
      <c r="D47" t="s">
        <v>49</v>
      </c>
      <c r="E47" s="3">
        <v>1</v>
      </c>
      <c r="F47" s="3" t="s">
        <v>50</v>
      </c>
      <c r="G47" s="3">
        <v>0.38</v>
      </c>
      <c r="H47" s="3">
        <v>0.38</v>
      </c>
      <c r="I47" s="7">
        <v>14.99</v>
      </c>
      <c r="J47" s="7">
        <v>14.99</v>
      </c>
      <c r="M47" t="s">
        <v>113</v>
      </c>
      <c r="N47" s="8" t="s">
        <v>55</v>
      </c>
      <c r="O47" s="8" t="s">
        <v>16</v>
      </c>
      <c r="P47" s="3">
        <v>4</v>
      </c>
      <c r="Q47" s="3" t="s">
        <v>50</v>
      </c>
      <c r="R47" s="11">
        <v>0.4</v>
      </c>
      <c r="S47" s="4">
        <v>1.6</v>
      </c>
      <c r="T47" s="18">
        <v>1.89</v>
      </c>
      <c r="U47" s="18">
        <f t="shared" si="13"/>
        <v>7.56</v>
      </c>
    </row>
    <row r="48" spans="1:21" ht="15" thickBot="1" x14ac:dyDescent="0.35">
      <c r="B48">
        <v>8</v>
      </c>
      <c r="C48" t="s">
        <v>36</v>
      </c>
      <c r="D48" t="s">
        <v>16</v>
      </c>
      <c r="E48" s="3">
        <v>3</v>
      </c>
      <c r="F48" s="3" t="s">
        <v>50</v>
      </c>
      <c r="G48" s="3">
        <v>7.8E-2</v>
      </c>
      <c r="H48" s="3">
        <v>0.23400000000000001</v>
      </c>
      <c r="I48" s="7">
        <v>1</v>
      </c>
      <c r="J48" s="7">
        <v>3</v>
      </c>
      <c r="M48" t="s">
        <v>114</v>
      </c>
      <c r="N48" s="8" t="s">
        <v>56</v>
      </c>
      <c r="O48" s="8" t="s">
        <v>16</v>
      </c>
      <c r="P48" s="3">
        <v>100</v>
      </c>
      <c r="Q48" s="3" t="s">
        <v>50</v>
      </c>
      <c r="R48" s="11">
        <v>0</v>
      </c>
      <c r="S48" s="11">
        <v>0</v>
      </c>
      <c r="T48" s="18">
        <v>0.1</v>
      </c>
      <c r="U48" s="18">
        <f>T48*P48</f>
        <v>10</v>
      </c>
    </row>
    <row r="49" spans="1:21" ht="15" thickTop="1" x14ac:dyDescent="0.3">
      <c r="C49" s="6" t="s">
        <v>20</v>
      </c>
      <c r="D49" s="5"/>
      <c r="E49" s="12"/>
      <c r="F49" s="12"/>
      <c r="G49" s="12"/>
      <c r="H49" s="13">
        <f>SUM(H41:H48)</f>
        <v>2.25</v>
      </c>
      <c r="I49" s="12"/>
      <c r="J49" s="13">
        <f>SUM(J41:J48)</f>
        <v>36.47</v>
      </c>
      <c r="M49" t="s">
        <v>115</v>
      </c>
      <c r="N49" s="8" t="s">
        <v>60</v>
      </c>
      <c r="O49" s="8" t="s">
        <v>49</v>
      </c>
      <c r="P49" s="3">
        <v>2</v>
      </c>
      <c r="Q49" s="3" t="s">
        <v>50</v>
      </c>
      <c r="R49" s="11">
        <v>0.1</v>
      </c>
      <c r="S49" s="11">
        <v>0.2</v>
      </c>
      <c r="T49" s="18">
        <v>0</v>
      </c>
      <c r="U49" s="18">
        <f>T49*P49</f>
        <v>0</v>
      </c>
    </row>
    <row r="50" spans="1:21" x14ac:dyDescent="0.3">
      <c r="E50" s="3"/>
      <c r="F50" s="3"/>
      <c r="G50" s="3"/>
      <c r="H50" s="3"/>
      <c r="I50" s="11"/>
      <c r="J50" s="3"/>
      <c r="P50" s="3"/>
      <c r="Q50" s="3"/>
      <c r="R50" s="3"/>
      <c r="S50" s="3"/>
      <c r="T50" s="17"/>
      <c r="U50" s="17"/>
    </row>
    <row r="51" spans="1:21" x14ac:dyDescent="0.3">
      <c r="E51" s="3"/>
      <c r="F51" s="3"/>
      <c r="G51" s="3"/>
      <c r="H51" s="3"/>
      <c r="I51" s="3"/>
      <c r="J51" s="3"/>
      <c r="P51" s="3"/>
      <c r="Q51" s="3"/>
      <c r="R51" s="3"/>
      <c r="S51" s="3"/>
      <c r="T51" s="17"/>
      <c r="U51" s="17"/>
    </row>
    <row r="52" spans="1:21" x14ac:dyDescent="0.3">
      <c r="A52" s="1" t="s">
        <v>51</v>
      </c>
      <c r="E52" s="3"/>
      <c r="F52" s="3"/>
      <c r="G52" s="3"/>
      <c r="H52" s="3"/>
      <c r="I52" s="3"/>
      <c r="J52" s="3"/>
      <c r="L52" s="1"/>
      <c r="P52" s="3"/>
      <c r="Q52" s="3"/>
      <c r="R52" s="15" t="s">
        <v>116</v>
      </c>
      <c r="S52" s="11">
        <f>SUM(S3:S49)</f>
        <v>23.178736691668011</v>
      </c>
      <c r="T52" s="19" t="s">
        <v>61</v>
      </c>
      <c r="U52" s="17">
        <f>SUM(U3:U49)</f>
        <v>353.85376772000001</v>
      </c>
    </row>
    <row r="53" spans="1:21" x14ac:dyDescent="0.3">
      <c r="B53">
        <v>1</v>
      </c>
      <c r="C53" s="8" t="s">
        <v>52</v>
      </c>
      <c r="D53" s="8" t="s">
        <v>58</v>
      </c>
      <c r="E53" s="3">
        <v>2</v>
      </c>
      <c r="F53" s="3" t="s">
        <v>50</v>
      </c>
      <c r="G53" s="11">
        <v>0.25</v>
      </c>
      <c r="H53" s="11">
        <v>0.5</v>
      </c>
      <c r="I53" s="7">
        <v>7.99</v>
      </c>
      <c r="J53" s="7">
        <f>I53*E53</f>
        <v>15.98</v>
      </c>
    </row>
    <row r="54" spans="1:21" x14ac:dyDescent="0.3">
      <c r="B54">
        <v>2</v>
      </c>
      <c r="C54" s="8" t="s">
        <v>69</v>
      </c>
      <c r="D54" s="8" t="s">
        <v>15</v>
      </c>
      <c r="E54" s="3">
        <v>137.41999999999999</v>
      </c>
      <c r="F54" s="3" t="s">
        <v>50</v>
      </c>
      <c r="G54" s="11">
        <v>2.3136999999999999</v>
      </c>
      <c r="H54" s="11">
        <v>2.3136999999999999</v>
      </c>
      <c r="I54" s="7">
        <v>8.1965999999999997E-2</v>
      </c>
      <c r="J54" s="7">
        <f t="shared" ref="J54:J60" si="14">I54*E54</f>
        <v>11.263767719999999</v>
      </c>
    </row>
    <row r="55" spans="1:21" x14ac:dyDescent="0.3">
      <c r="B55">
        <v>3</v>
      </c>
      <c r="C55" s="8" t="s">
        <v>64</v>
      </c>
      <c r="D55" s="8" t="s">
        <v>59</v>
      </c>
      <c r="E55" s="3">
        <v>2538</v>
      </c>
      <c r="F55" s="3" t="s">
        <v>50</v>
      </c>
      <c r="G55" s="11">
        <v>6.5700000000000003E-4</v>
      </c>
      <c r="H55" s="11">
        <v>1.6674660000000001</v>
      </c>
      <c r="I55" s="7">
        <v>1.0091166015665301E-3</v>
      </c>
      <c r="J55" s="7">
        <f t="shared" si="14"/>
        <v>2.5611379347758536</v>
      </c>
    </row>
    <row r="56" spans="1:21" x14ac:dyDescent="0.3">
      <c r="B56">
        <v>4</v>
      </c>
      <c r="C56" s="8" t="s">
        <v>65</v>
      </c>
      <c r="D56" s="8" t="s">
        <v>59</v>
      </c>
      <c r="E56" s="3">
        <v>2411.4</v>
      </c>
      <c r="F56" s="3" t="s">
        <v>50</v>
      </c>
      <c r="G56" s="11">
        <v>6.5700000000000003E-4</v>
      </c>
      <c r="H56" s="4">
        <v>1.5842898000000001</v>
      </c>
      <c r="I56" s="7">
        <v>1.0091166015665301E-3</v>
      </c>
      <c r="J56" s="7">
        <f t="shared" si="14"/>
        <v>2.4333837730175309</v>
      </c>
    </row>
    <row r="57" spans="1:21" x14ac:dyDescent="0.3">
      <c r="B57">
        <v>5</v>
      </c>
      <c r="C57" s="8" t="s">
        <v>66</v>
      </c>
      <c r="D57" s="8" t="s">
        <v>59</v>
      </c>
      <c r="E57" s="3">
        <v>1119.5999999999999</v>
      </c>
      <c r="F57" s="3" t="s">
        <v>50</v>
      </c>
      <c r="G57" s="11">
        <v>6.5700000000000003E-4</v>
      </c>
      <c r="H57" s="11">
        <v>0.73557719999999993</v>
      </c>
      <c r="I57" s="7">
        <v>1.0091166015665301E-3</v>
      </c>
      <c r="J57" s="7">
        <f t="shared" si="14"/>
        <v>1.129806947113887</v>
      </c>
    </row>
    <row r="58" spans="1:21" x14ac:dyDescent="0.3">
      <c r="B58">
        <v>6</v>
      </c>
      <c r="C58" s="8" t="s">
        <v>53</v>
      </c>
      <c r="D58" s="8" t="s">
        <v>16</v>
      </c>
      <c r="E58" s="3">
        <v>4</v>
      </c>
      <c r="F58" s="3" t="s">
        <v>50</v>
      </c>
      <c r="G58" s="11">
        <v>6.7000000000000004E-2</v>
      </c>
      <c r="H58" s="11">
        <v>0.26800000000000002</v>
      </c>
      <c r="I58" s="7">
        <v>1.325</v>
      </c>
      <c r="J58" s="7">
        <f t="shared" si="14"/>
        <v>5.3</v>
      </c>
    </row>
    <row r="59" spans="1:21" x14ac:dyDescent="0.3">
      <c r="B59">
        <v>7</v>
      </c>
      <c r="C59" s="8" t="s">
        <v>54</v>
      </c>
      <c r="D59" s="8" t="s">
        <v>16</v>
      </c>
      <c r="E59" s="3">
        <v>2</v>
      </c>
      <c r="F59" s="3" t="s">
        <v>50</v>
      </c>
      <c r="G59" s="11">
        <v>0.5</v>
      </c>
      <c r="H59" s="11">
        <v>1</v>
      </c>
      <c r="I59" s="7">
        <v>2.5</v>
      </c>
      <c r="J59" s="7">
        <f t="shared" si="14"/>
        <v>5</v>
      </c>
    </row>
    <row r="60" spans="1:21" x14ac:dyDescent="0.3">
      <c r="B60">
        <v>8</v>
      </c>
      <c r="C60" s="8" t="s">
        <v>55</v>
      </c>
      <c r="D60" s="8" t="s">
        <v>16</v>
      </c>
      <c r="E60" s="3">
        <v>4</v>
      </c>
      <c r="F60" s="3" t="s">
        <v>50</v>
      </c>
      <c r="G60" s="11">
        <v>0.4</v>
      </c>
      <c r="H60" s="4">
        <v>1.6</v>
      </c>
      <c r="I60" s="7">
        <v>1.89</v>
      </c>
      <c r="J60" s="7">
        <f t="shared" si="14"/>
        <v>7.56</v>
      </c>
    </row>
    <row r="61" spans="1:21" x14ac:dyDescent="0.3">
      <c r="B61">
        <v>9</v>
      </c>
      <c r="C61" s="8" t="s">
        <v>56</v>
      </c>
      <c r="D61" s="8" t="s">
        <v>16</v>
      </c>
      <c r="E61" s="3">
        <v>100</v>
      </c>
      <c r="F61" s="3" t="s">
        <v>50</v>
      </c>
      <c r="G61" s="11">
        <v>0</v>
      </c>
      <c r="H61" s="11">
        <v>0</v>
      </c>
      <c r="I61" s="7">
        <v>0.1</v>
      </c>
      <c r="J61" s="7">
        <f>I61*E61</f>
        <v>10</v>
      </c>
    </row>
    <row r="62" spans="1:21" ht="15" thickBot="1" x14ac:dyDescent="0.35">
      <c r="B62">
        <v>10</v>
      </c>
      <c r="C62" s="8" t="s">
        <v>60</v>
      </c>
      <c r="D62" s="8" t="s">
        <v>49</v>
      </c>
      <c r="E62" s="3">
        <v>2</v>
      </c>
      <c r="F62" s="3" t="s">
        <v>50</v>
      </c>
      <c r="G62" s="11">
        <v>0.1</v>
      </c>
      <c r="H62" s="11">
        <v>0.2</v>
      </c>
      <c r="I62" s="7">
        <v>24.99</v>
      </c>
      <c r="J62" s="7">
        <f>I62*E62</f>
        <v>49.98</v>
      </c>
    </row>
    <row r="63" spans="1:21" ht="15" thickTop="1" x14ac:dyDescent="0.3">
      <c r="C63" s="9" t="s">
        <v>61</v>
      </c>
      <c r="D63" s="9"/>
      <c r="E63" s="12"/>
      <c r="F63" s="12"/>
      <c r="G63" s="12"/>
      <c r="H63" s="13">
        <f>SUM(H53:H62)</f>
        <v>9.8690329999999999</v>
      </c>
      <c r="I63" s="13"/>
      <c r="J63" s="14">
        <f>SUM(J53:J62)</f>
        <v>111.20809637490726</v>
      </c>
      <c r="N63" s="8"/>
      <c r="O63" s="8"/>
      <c r="P63" s="3"/>
      <c r="Q63" s="3"/>
      <c r="R63" s="3"/>
      <c r="S63" s="11"/>
      <c r="T63" s="17"/>
      <c r="U63" s="18"/>
    </row>
    <row r="65" spans="3:16" x14ac:dyDescent="0.3">
      <c r="C65" s="8"/>
      <c r="D65" t="s">
        <v>6</v>
      </c>
      <c r="E65" t="s">
        <v>2</v>
      </c>
      <c r="N65" s="8"/>
    </row>
    <row r="66" spans="3:16" x14ac:dyDescent="0.3">
      <c r="C66" s="8" t="s">
        <v>61</v>
      </c>
      <c r="D66" s="2">
        <f>H63+H49+H37+H13</f>
        <v>26.072164691668</v>
      </c>
      <c r="E66" s="10">
        <f>J63+J49+J37+J13</f>
        <v>401.98527323801761</v>
      </c>
      <c r="N66" s="8"/>
      <c r="O66" s="2"/>
      <c r="P6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2019-03-02T19:38:57Z</dcterms:modified>
</cp:coreProperties>
</file>