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面积比较" sheetId="4" r:id="rId7"/>
  </sheets>
  <calcPr calcId="152511"/>
</workbook>
</file>

<file path=xl/calcChain.xml><?xml version="1.0" encoding="utf-8"?>
<calcChain xmlns="http://schemas.openxmlformats.org/spreadsheetml/2006/main">
  <c r="G49" i="3" l="1"/>
  <c r="F49" i="3"/>
  <c r="E49" i="3"/>
  <c r="D49" i="3"/>
  <c r="C49" i="3"/>
  <c r="B49" i="3"/>
  <c r="H48" i="3"/>
  <c r="H47" i="3"/>
  <c r="H49" i="3" s="1"/>
  <c r="G46" i="3"/>
  <c r="F46" i="3"/>
  <c r="E46" i="3"/>
  <c r="D46" i="3"/>
  <c r="C46" i="3"/>
  <c r="B46" i="3"/>
  <c r="H45" i="3"/>
  <c r="H44" i="3"/>
  <c r="H46" i="3" s="1"/>
  <c r="G30" i="3"/>
  <c r="G24" i="3"/>
  <c r="G25" i="3"/>
  <c r="G26" i="3"/>
  <c r="G27" i="3"/>
  <c r="G28" i="3"/>
  <c r="G29" i="3"/>
  <c r="G23" i="3"/>
  <c r="H43" i="3"/>
  <c r="H42" i="3"/>
  <c r="H41" i="3"/>
  <c r="C43" i="3"/>
  <c r="D43" i="3"/>
  <c r="E43" i="3"/>
  <c r="F43" i="3"/>
  <c r="G43" i="3"/>
  <c r="B43" i="3"/>
  <c r="B27" i="3" l="1"/>
  <c r="C24" i="3"/>
  <c r="C25" i="3"/>
  <c r="C26" i="3"/>
  <c r="C28" i="3"/>
  <c r="C23" i="3"/>
  <c r="D14" i="3" l="1"/>
  <c r="D15" i="3"/>
  <c r="D16" i="3"/>
  <c r="D17" i="3"/>
  <c r="D18" i="3"/>
  <c r="D13" i="3"/>
  <c r="C14" i="3"/>
  <c r="C15" i="3"/>
  <c r="C16" i="3"/>
  <c r="C17" i="3"/>
  <c r="C18" i="3"/>
  <c r="C13" i="3"/>
  <c r="C11" i="3"/>
  <c r="D11" i="3"/>
  <c r="E11" i="3"/>
  <c r="F11" i="3"/>
  <c r="G11" i="3"/>
  <c r="H11" i="3"/>
  <c r="I11" i="3"/>
  <c r="J11" i="3"/>
  <c r="K11" i="3"/>
  <c r="B11" i="3"/>
  <c r="J3" i="4" l="1"/>
  <c r="J4" i="4"/>
  <c r="J5" i="4"/>
  <c r="J6" i="4"/>
  <c r="J7" i="4"/>
  <c r="J2" i="4"/>
  <c r="G3" i="4"/>
  <c r="G4" i="4"/>
  <c r="G5" i="4"/>
  <c r="G6" i="4"/>
  <c r="G7" i="4"/>
  <c r="F3" i="4"/>
  <c r="F4" i="4"/>
  <c r="F5" i="4"/>
  <c r="F6" i="4"/>
  <c r="F7" i="4"/>
  <c r="E3" i="4"/>
  <c r="E4" i="4"/>
  <c r="E5" i="4"/>
  <c r="E6" i="4"/>
  <c r="E7" i="4"/>
  <c r="D3" i="4"/>
  <c r="D4" i="4"/>
  <c r="D5" i="4"/>
  <c r="D6" i="4"/>
  <c r="D7" i="4"/>
  <c r="D2" i="4"/>
  <c r="E2" i="4"/>
  <c r="F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F2" i="7"/>
  <c r="E2" i="7"/>
  <c r="D2" i="7"/>
  <c r="C2" i="7"/>
  <c r="B2" i="7"/>
  <c r="I9" i="3"/>
  <c r="F10" i="3"/>
  <c r="B6" i="7"/>
  <c r="F9" i="3" l="1"/>
  <c r="F5" i="3"/>
  <c r="F2" i="3" l="1"/>
  <c r="F4" i="3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<sst xmlns="http://schemas.openxmlformats.org/spreadsheetml/2006/main" count="84" uniqueCount="71">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</sst>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4" workbookViewId="0">
      <selection activeCell="F53" sqref="F53"/>
    </sheetView>
  </sheetViews>
  <sheetFormatPr defaultRowHeight="15" x14ac:dyDescent="0.15"/>
  <cols>
    <col min="1" max="1" width="14.125" style="2" customWidth="1"/>
    <col min="2" max="2" width="15.125" style="2" customWidth="1"/>
    <col min="3" max="5" width="9" style="2"/>
    <col min="6" max="6" width="11.75" style="2" customWidth="1"/>
    <col min="7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40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41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40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41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40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41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 t="shared" ref="G9:I9" si="6">G4</f>
        <v>8000</v>
      </c>
      <c r="H9" s="7">
        <v>0</v>
      </c>
      <c r="I9" s="7">
        <f t="shared" si="6"/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>B10/$B10</f>
        <v>1</v>
      </c>
      <c r="C11" s="31">
        <f t="shared" ref="C11:K11" si="7">C10/$B10</f>
        <v>1.1842271293375395</v>
      </c>
      <c r="D11" s="31">
        <f t="shared" si="7"/>
        <v>4.4574132492113563</v>
      </c>
      <c r="E11" s="31">
        <f t="shared" si="7"/>
        <v>0.25173501577287066</v>
      </c>
      <c r="F11" s="31">
        <f t="shared" si="7"/>
        <v>8.0742902208201901</v>
      </c>
      <c r="G11" s="31">
        <f t="shared" si="7"/>
        <v>5.3665615141955838</v>
      </c>
      <c r="H11" s="31">
        <f t="shared" si="7"/>
        <v>0</v>
      </c>
      <c r="I11" s="31">
        <f t="shared" si="7"/>
        <v>0.25236593059936907</v>
      </c>
      <c r="J11" s="31">
        <f t="shared" si="7"/>
        <v>17.825236593059937</v>
      </c>
      <c r="K11" s="31">
        <f t="shared" si="7"/>
        <v>30.23217665615142</v>
      </c>
    </row>
    <row r="12" spans="1:11" ht="17.25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15.75" thickBot="1" x14ac:dyDescent="0.2">
      <c r="A13" s="34" t="s">
        <v>49</v>
      </c>
      <c r="B13" s="35">
        <v>19286</v>
      </c>
      <c r="C13" s="37">
        <f>B13/10</f>
        <v>1928.6</v>
      </c>
      <c r="D13" s="38">
        <f>C13/C$13</f>
        <v>1</v>
      </c>
    </row>
    <row r="14" spans="1:11" ht="15.75" thickBot="1" x14ac:dyDescent="0.2">
      <c r="A14" s="34" t="s">
        <v>47</v>
      </c>
      <c r="B14" s="35">
        <v>12826</v>
      </c>
      <c r="C14" s="37">
        <f t="shared" ref="C14:C18" si="8">B14/10</f>
        <v>1282.5999999999999</v>
      </c>
      <c r="D14" s="38">
        <f t="shared" ref="D14:D18" si="9">C14/C$13</f>
        <v>0.66504199937778696</v>
      </c>
    </row>
    <row r="15" spans="1:11" ht="15.75" thickBot="1" x14ac:dyDescent="0.2">
      <c r="A15" s="34" t="s">
        <v>50</v>
      </c>
      <c r="B15" s="2">
        <v>3426</v>
      </c>
      <c r="C15" s="37">
        <f t="shared" si="8"/>
        <v>342.6</v>
      </c>
      <c r="D15" s="38">
        <f t="shared" si="9"/>
        <v>0.17764181271388574</v>
      </c>
    </row>
    <row r="16" spans="1:11" ht="15.75" thickBot="1" x14ac:dyDescent="0.2">
      <c r="A16" s="34" t="s">
        <v>43</v>
      </c>
      <c r="B16" s="35">
        <v>85473</v>
      </c>
      <c r="C16" s="37">
        <f t="shared" si="8"/>
        <v>8547.2999999999993</v>
      </c>
      <c r="D16" s="38">
        <f t="shared" si="9"/>
        <v>4.4318676760344289</v>
      </c>
    </row>
    <row r="17" spans="1:7" ht="15.75" thickBot="1" x14ac:dyDescent="0.2">
      <c r="A17" s="34" t="s">
        <v>52</v>
      </c>
      <c r="B17" s="35">
        <v>49816</v>
      </c>
      <c r="C17" s="37">
        <f t="shared" si="8"/>
        <v>4981.6000000000004</v>
      </c>
      <c r="D17" s="38">
        <f t="shared" si="9"/>
        <v>2.5830135849839264</v>
      </c>
    </row>
    <row r="18" spans="1:7" ht="15.75" thickBot="1" x14ac:dyDescent="0.2">
      <c r="A18" s="36" t="s">
        <v>45</v>
      </c>
      <c r="B18" s="35">
        <v>1160372</v>
      </c>
      <c r="C18" s="37">
        <f t="shared" si="8"/>
        <v>116037.2</v>
      </c>
      <c r="D18" s="38">
        <f t="shared" si="9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>B23*F23</f>
        <v>11095</v>
      </c>
    </row>
    <row r="24" spans="1:7" x14ac:dyDescent="0.15">
      <c r="A24" s="39" t="s">
        <v>42</v>
      </c>
      <c r="B24" s="5">
        <v>1877</v>
      </c>
      <c r="C24" s="2">
        <f t="shared" ref="C24:C28" si="10">E24-D24</f>
        <v>0.9700000000000002</v>
      </c>
      <c r="D24" s="2">
        <v>2.84</v>
      </c>
      <c r="E24" s="2">
        <v>3.81</v>
      </c>
      <c r="F24" s="2">
        <v>7</v>
      </c>
      <c r="G24" s="2">
        <f t="shared" ref="G24:G29" si="11">B24*F24</f>
        <v>13139</v>
      </c>
    </row>
    <row r="25" spans="1:7" x14ac:dyDescent="0.15">
      <c r="A25" s="39" t="s">
        <v>51</v>
      </c>
      <c r="B25" s="5">
        <v>399</v>
      </c>
      <c r="C25" s="2">
        <f t="shared" si="10"/>
        <v>0.95000000000000018</v>
      </c>
      <c r="D25" s="2">
        <v>2.57</v>
      </c>
      <c r="E25" s="2">
        <v>3.52</v>
      </c>
      <c r="F25" s="2">
        <v>6</v>
      </c>
      <c r="G25" s="2">
        <f t="shared" si="11"/>
        <v>2394</v>
      </c>
    </row>
    <row r="26" spans="1:7" x14ac:dyDescent="0.15">
      <c r="A26" s="2" t="s">
        <v>44</v>
      </c>
      <c r="B26" s="5">
        <v>7065</v>
      </c>
      <c r="C26" s="2">
        <f t="shared" si="10"/>
        <v>1.25</v>
      </c>
      <c r="D26" s="2">
        <v>2.56</v>
      </c>
      <c r="E26" s="2">
        <v>3.81</v>
      </c>
      <c r="F26" s="2">
        <v>3</v>
      </c>
      <c r="G26" s="2">
        <f t="shared" si="11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11"/>
        <v>51191</v>
      </c>
    </row>
    <row r="28" spans="1:7" x14ac:dyDescent="0.15">
      <c r="A28" s="2" t="s">
        <v>53</v>
      </c>
      <c r="B28" s="7">
        <v>8506</v>
      </c>
      <c r="C28" s="2">
        <f t="shared" si="10"/>
        <v>1.1700000000000004</v>
      </c>
      <c r="D28" s="2">
        <v>2.57</v>
      </c>
      <c r="E28" s="2">
        <v>3.74</v>
      </c>
      <c r="F28" s="2">
        <v>4</v>
      </c>
      <c r="G28" s="2">
        <f t="shared" si="11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11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8" spans="1:8" ht="15.75" thickBot="1" x14ac:dyDescent="0.2"/>
    <row r="39" spans="1:8" x14ac:dyDescent="0.15">
      <c r="A39" s="50" t="s">
        <v>38</v>
      </c>
      <c r="B39" s="44" t="s">
        <v>59</v>
      </c>
      <c r="C39" s="44" t="s">
        <v>61</v>
      </c>
      <c r="D39" s="44" t="s">
        <v>62</v>
      </c>
      <c r="E39" s="44" t="s">
        <v>63</v>
      </c>
      <c r="F39" s="52" t="s">
        <v>64</v>
      </c>
      <c r="G39" s="50" t="s">
        <v>43</v>
      </c>
      <c r="H39" s="50" t="s">
        <v>68</v>
      </c>
    </row>
    <row r="40" spans="1:8" ht="15.75" thickBot="1" x14ac:dyDescent="0.2">
      <c r="A40" s="51"/>
      <c r="B40" s="45" t="s">
        <v>60</v>
      </c>
      <c r="C40" s="45" t="s">
        <v>60</v>
      </c>
      <c r="D40" s="45" t="s">
        <v>60</v>
      </c>
      <c r="E40" s="45" t="s">
        <v>60</v>
      </c>
      <c r="F40" s="53"/>
      <c r="G40" s="51"/>
      <c r="H40" s="51"/>
    </row>
    <row r="41" spans="1:8" ht="15.75" thickBot="1" x14ac:dyDescent="0.2">
      <c r="A41" s="46" t="s">
        <v>65</v>
      </c>
      <c r="B41" s="47">
        <v>0</v>
      </c>
      <c r="C41" s="47">
        <v>0</v>
      </c>
      <c r="D41" s="47">
        <v>0</v>
      </c>
      <c r="E41" s="47">
        <v>4</v>
      </c>
      <c r="F41" s="47">
        <v>4</v>
      </c>
      <c r="G41" s="47">
        <v>4</v>
      </c>
      <c r="H41" s="47">
        <f>SUM(B41:G41)</f>
        <v>12</v>
      </c>
    </row>
    <row r="42" spans="1:8" ht="15.75" thickBot="1" x14ac:dyDescent="0.2">
      <c r="A42" s="48" t="s">
        <v>66</v>
      </c>
      <c r="B42" s="47">
        <v>7</v>
      </c>
      <c r="C42" s="47">
        <v>7</v>
      </c>
      <c r="D42" s="47">
        <v>3</v>
      </c>
      <c r="E42" s="47">
        <v>6</v>
      </c>
      <c r="F42" s="47">
        <v>4</v>
      </c>
      <c r="G42" s="47">
        <v>4</v>
      </c>
      <c r="H42" s="47">
        <f>SUM(B42:G42)</f>
        <v>31</v>
      </c>
    </row>
    <row r="43" spans="1:8" ht="15.75" thickBot="1" x14ac:dyDescent="0.2">
      <c r="A43" s="48" t="s">
        <v>67</v>
      </c>
      <c r="B43" s="49">
        <f>B41/B42</f>
        <v>0</v>
      </c>
      <c r="C43" s="49">
        <f t="shared" ref="C43:G43" si="12">C41/C42</f>
        <v>0</v>
      </c>
      <c r="D43" s="49">
        <f t="shared" si="12"/>
        <v>0</v>
      </c>
      <c r="E43" s="49">
        <f t="shared" si="12"/>
        <v>0.66666666666666663</v>
      </c>
      <c r="F43" s="49">
        <f t="shared" si="12"/>
        <v>1</v>
      </c>
      <c r="G43" s="49">
        <f t="shared" si="12"/>
        <v>1</v>
      </c>
      <c r="H43" s="49">
        <f>H41/H42</f>
        <v>0.38709677419354838</v>
      </c>
    </row>
    <row r="44" spans="1:8" ht="15.75" thickBot="1" x14ac:dyDescent="0.2">
      <c r="A44" s="46" t="s">
        <v>69</v>
      </c>
      <c r="B44" s="47">
        <v>0</v>
      </c>
      <c r="C44" s="47">
        <v>0</v>
      </c>
      <c r="D44" s="47">
        <v>2</v>
      </c>
      <c r="E44" s="47">
        <v>3</v>
      </c>
      <c r="F44" s="47">
        <v>2</v>
      </c>
      <c r="G44" s="47">
        <v>0</v>
      </c>
      <c r="H44" s="47">
        <f>SUM(B44:G44)</f>
        <v>7</v>
      </c>
    </row>
    <row r="45" spans="1:8" ht="15.75" thickBot="1" x14ac:dyDescent="0.2">
      <c r="A45" s="48" t="s">
        <v>66</v>
      </c>
      <c r="B45" s="47">
        <v>7</v>
      </c>
      <c r="C45" s="47">
        <v>7</v>
      </c>
      <c r="D45" s="47">
        <v>3</v>
      </c>
      <c r="E45" s="47">
        <v>6</v>
      </c>
      <c r="F45" s="47">
        <v>4</v>
      </c>
      <c r="G45" s="47">
        <v>4</v>
      </c>
      <c r="H45" s="47">
        <f>SUM(B45:G45)</f>
        <v>31</v>
      </c>
    </row>
    <row r="46" spans="1:8" ht="15.75" thickBot="1" x14ac:dyDescent="0.2">
      <c r="A46" s="48" t="s">
        <v>67</v>
      </c>
      <c r="B46" s="49">
        <f>B44/B45</f>
        <v>0</v>
      </c>
      <c r="C46" s="49">
        <f t="shared" ref="C46" si="13">C44/C45</f>
        <v>0</v>
      </c>
      <c r="D46" s="49">
        <f t="shared" ref="D46" si="14">D44/D45</f>
        <v>0.66666666666666663</v>
      </c>
      <c r="E46" s="49">
        <f t="shared" ref="E46" si="15">E44/E45</f>
        <v>0.5</v>
      </c>
      <c r="F46" s="49">
        <f t="shared" ref="F46" si="16">F44/F45</f>
        <v>0.5</v>
      </c>
      <c r="G46" s="49">
        <f t="shared" ref="G46" si="17">G44/G45</f>
        <v>0</v>
      </c>
      <c r="H46" s="49">
        <f>H44/H45</f>
        <v>0.22580645161290322</v>
      </c>
    </row>
    <row r="47" spans="1:8" ht="15.75" thickBot="1" x14ac:dyDescent="0.2">
      <c r="A47" s="46" t="s">
        <v>70</v>
      </c>
      <c r="B47" s="47">
        <v>1</v>
      </c>
      <c r="C47" s="47">
        <v>2</v>
      </c>
      <c r="D47" s="47">
        <v>0</v>
      </c>
      <c r="E47" s="47">
        <v>2</v>
      </c>
      <c r="F47" s="47">
        <v>0</v>
      </c>
      <c r="G47" s="47">
        <v>0</v>
      </c>
      <c r="H47" s="47">
        <f>SUM(B47:G47)</f>
        <v>5</v>
      </c>
    </row>
    <row r="48" spans="1:8" ht="15.75" thickBot="1" x14ac:dyDescent="0.2">
      <c r="A48" s="48" t="s">
        <v>66</v>
      </c>
      <c r="B48" s="47">
        <v>7</v>
      </c>
      <c r="C48" s="47">
        <v>7</v>
      </c>
      <c r="D48" s="47">
        <v>3</v>
      </c>
      <c r="E48" s="47">
        <v>6</v>
      </c>
      <c r="F48" s="47">
        <v>4</v>
      </c>
      <c r="G48" s="47">
        <v>4</v>
      </c>
      <c r="H48" s="47">
        <f>SUM(B48:G48)</f>
        <v>31</v>
      </c>
    </row>
    <row r="49" spans="1:8" ht="15.75" thickBot="1" x14ac:dyDescent="0.2">
      <c r="A49" s="48" t="s">
        <v>67</v>
      </c>
      <c r="B49" s="49">
        <f>B47/B48</f>
        <v>0.14285714285714285</v>
      </c>
      <c r="C49" s="49">
        <f t="shared" ref="C49" si="18">C47/C48</f>
        <v>0.2857142857142857</v>
      </c>
      <c r="D49" s="49">
        <f t="shared" ref="D49" si="19">D47/D48</f>
        <v>0</v>
      </c>
      <c r="E49" s="49">
        <f t="shared" ref="E49" si="20">E47/E48</f>
        <v>0.33333333333333331</v>
      </c>
      <c r="F49" s="49">
        <f t="shared" ref="F49" si="21">F47/F48</f>
        <v>0</v>
      </c>
      <c r="G49" s="49">
        <f t="shared" ref="G49" si="22">G47/G48</f>
        <v>0</v>
      </c>
      <c r="H49" s="49">
        <f>H47/H48</f>
        <v>0.16129032258064516</v>
      </c>
    </row>
  </sheetData>
  <mergeCells count="7">
    <mergeCell ref="G39:G40"/>
    <mergeCell ref="H39:H40"/>
    <mergeCell ref="A2:A3"/>
    <mergeCell ref="A6:A7"/>
    <mergeCell ref="A4:A5"/>
    <mergeCell ref="A39:A40"/>
    <mergeCell ref="F39:F4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30" sqref="F30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40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42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42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42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42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41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40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42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41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40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41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43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43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40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41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40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41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40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41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43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43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8" sqref="E18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43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43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43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43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43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43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43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43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43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40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41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40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41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9" workbookViewId="0">
      <selection activeCell="E10" sqref="E10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算法分析</vt:lpstr>
      <vt:lpstr>单元面积</vt:lpstr>
      <vt:lpstr>架构比较</vt:lpstr>
      <vt:lpstr>架构面积</vt:lpstr>
      <vt:lpstr>映射分析</vt:lpstr>
      <vt:lpstr>资源数比较</vt:lpstr>
      <vt:lpstr>面积比较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2016-04-22T09:20:26Z</dcterms:modified>
</cp:coreProperties>
</file>