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各直销人员对应网格得分" sheetId="2" r:id="rId1"/>
  </sheets>
  <externalReferences>
    <externalReference r:id="rId2"/>
  </externalReferences>
  <definedNames>
    <definedName name="_xlnm._FilterDatabase" localSheetId="0" hidden="1">各直销人员对应网格得分!$A$1:$M$150</definedName>
  </definedNames>
  <calcPr calcId="152511"/>
</workbook>
</file>

<file path=xl/calcChain.xml><?xml version="1.0" encoding="utf-8"?>
<calcChain xmlns="http://schemas.openxmlformats.org/spreadsheetml/2006/main">
  <c r="I151" i="2" l="1"/>
  <c r="I150" i="2"/>
  <c r="G150" i="2"/>
  <c r="F150" i="2"/>
  <c r="C150" i="2"/>
  <c r="A150" i="2"/>
  <c r="D150" i="2" s="1"/>
  <c r="I149" i="2"/>
  <c r="G149" i="2"/>
  <c r="D149" i="2"/>
  <c r="F149" i="2" s="1"/>
  <c r="C149" i="2"/>
  <c r="A149" i="2"/>
  <c r="I148" i="2"/>
  <c r="G148" i="2"/>
  <c r="F148" i="2"/>
  <c r="C148" i="2"/>
  <c r="A148" i="2"/>
  <c r="D148" i="2" s="1"/>
  <c r="I147" i="2"/>
  <c r="G147" i="2"/>
  <c r="F147" i="2"/>
  <c r="D147" i="2"/>
  <c r="C147" i="2"/>
  <c r="A147" i="2"/>
  <c r="I146" i="2"/>
  <c r="G146" i="2"/>
  <c r="C146" i="2"/>
  <c r="A146" i="2"/>
  <c r="D146" i="2" s="1"/>
  <c r="F146" i="2" s="1"/>
  <c r="I145" i="2"/>
  <c r="G145" i="2"/>
  <c r="D145" i="2"/>
  <c r="F145" i="2" s="1"/>
  <c r="C145" i="2"/>
  <c r="A145" i="2"/>
  <c r="I144" i="2"/>
  <c r="G144" i="2"/>
  <c r="C144" i="2"/>
  <c r="A144" i="2"/>
  <c r="D144" i="2" s="1"/>
  <c r="F144" i="2" s="1"/>
  <c r="I143" i="2"/>
  <c r="G143" i="2"/>
  <c r="D143" i="2"/>
  <c r="F143" i="2" s="1"/>
  <c r="C143" i="2"/>
  <c r="A143" i="2"/>
  <c r="I142" i="2"/>
  <c r="G142" i="2"/>
  <c r="F142" i="2"/>
  <c r="C142" i="2"/>
  <c r="A142" i="2"/>
  <c r="I141" i="2"/>
  <c r="G141" i="2"/>
  <c r="C141" i="2"/>
  <c r="A141" i="2"/>
  <c r="D141" i="2" s="1"/>
  <c r="F141" i="2" s="1"/>
  <c r="I140" i="2"/>
  <c r="G140" i="2"/>
  <c r="D140" i="2"/>
  <c r="F140" i="2" s="1"/>
  <c r="C140" i="2"/>
  <c r="A140" i="2"/>
  <c r="I139" i="2"/>
  <c r="G139" i="2"/>
  <c r="D139" i="2"/>
  <c r="F139" i="2" s="1"/>
  <c r="C139" i="2"/>
  <c r="A139" i="2"/>
  <c r="M138" i="2"/>
  <c r="I138" i="2"/>
  <c r="G138" i="2"/>
  <c r="C138" i="2"/>
  <c r="A138" i="2"/>
  <c r="D138" i="2" s="1"/>
  <c r="F138" i="2" s="1"/>
  <c r="M137" i="2"/>
  <c r="I137" i="2"/>
  <c r="G137" i="2"/>
  <c r="C137" i="2"/>
  <c r="A137" i="2"/>
  <c r="D137" i="2" s="1"/>
  <c r="F137" i="2" s="1"/>
  <c r="M136" i="2"/>
  <c r="I136" i="2"/>
  <c r="G136" i="2"/>
  <c r="D136" i="2"/>
  <c r="F136" i="2" s="1"/>
  <c r="C136" i="2"/>
  <c r="A136" i="2"/>
  <c r="M135" i="2"/>
  <c r="I135" i="2"/>
  <c r="G135" i="2"/>
  <c r="C135" i="2"/>
  <c r="A135" i="2"/>
  <c r="D135" i="2" s="1"/>
  <c r="F135" i="2" s="1"/>
  <c r="M134" i="2"/>
  <c r="I134" i="2"/>
  <c r="G134" i="2"/>
  <c r="F134" i="2"/>
  <c r="C134" i="2"/>
  <c r="D134" i="2" s="1"/>
  <c r="A134" i="2"/>
  <c r="M133" i="2"/>
  <c r="I133" i="2"/>
  <c r="G133" i="2"/>
  <c r="D133" i="2"/>
  <c r="F133" i="2" s="1"/>
  <c r="C133" i="2"/>
  <c r="A133" i="2"/>
  <c r="M132" i="2"/>
  <c r="I132" i="2"/>
  <c r="G132" i="2"/>
  <c r="D132" i="2"/>
  <c r="F132" i="2" s="1"/>
  <c r="C132" i="2"/>
  <c r="A132" i="2"/>
  <c r="M131" i="2"/>
  <c r="I131" i="2"/>
  <c r="G131" i="2"/>
  <c r="D131" i="2"/>
  <c r="F131" i="2" s="1"/>
  <c r="C131" i="2"/>
  <c r="A131" i="2"/>
  <c r="M130" i="2"/>
  <c r="I130" i="2"/>
  <c r="G130" i="2"/>
  <c r="C130" i="2"/>
  <c r="A130" i="2"/>
  <c r="D130" i="2" s="1"/>
  <c r="F130" i="2" s="1"/>
  <c r="M129" i="2"/>
  <c r="I129" i="2"/>
  <c r="G129" i="2"/>
  <c r="C129" i="2"/>
  <c r="A129" i="2"/>
  <c r="D129" i="2" s="1"/>
  <c r="F129" i="2" s="1"/>
  <c r="M128" i="2"/>
  <c r="I128" i="2"/>
  <c r="G128" i="2"/>
  <c r="D128" i="2"/>
  <c r="F128" i="2" s="1"/>
  <c r="C128" i="2"/>
  <c r="A128" i="2"/>
  <c r="M127" i="2"/>
  <c r="I127" i="2"/>
  <c r="G127" i="2"/>
  <c r="F127" i="2"/>
  <c r="C127" i="2"/>
  <c r="A127" i="2"/>
  <c r="M126" i="2"/>
  <c r="I126" i="2"/>
  <c r="G126" i="2"/>
  <c r="C126" i="2"/>
  <c r="A126" i="2"/>
  <c r="D126" i="2" s="1"/>
  <c r="F126" i="2" s="1"/>
  <c r="M125" i="2"/>
  <c r="I125" i="2"/>
  <c r="G125" i="2"/>
  <c r="D125" i="2"/>
  <c r="F125" i="2" s="1"/>
  <c r="C125" i="2"/>
  <c r="A125" i="2"/>
  <c r="M124" i="2"/>
  <c r="I124" i="2"/>
  <c r="G124" i="2"/>
  <c r="C124" i="2"/>
  <c r="A124" i="2"/>
  <c r="D124" i="2" s="1"/>
  <c r="F124" i="2" s="1"/>
  <c r="M123" i="2"/>
  <c r="I123" i="2"/>
  <c r="G123" i="2"/>
  <c r="F123" i="2"/>
  <c r="C123" i="2"/>
  <c r="D123" i="2" s="1"/>
  <c r="A123" i="2"/>
  <c r="M122" i="2"/>
  <c r="I122" i="2"/>
  <c r="G122" i="2"/>
  <c r="D122" i="2"/>
  <c r="F122" i="2" s="1"/>
  <c r="C122" i="2"/>
  <c r="A122" i="2"/>
  <c r="M121" i="2"/>
  <c r="I121" i="2"/>
  <c r="G121" i="2"/>
  <c r="D121" i="2"/>
  <c r="F121" i="2" s="1"/>
  <c r="C121" i="2"/>
  <c r="A121" i="2"/>
  <c r="M120" i="2"/>
  <c r="I120" i="2"/>
  <c r="G120" i="2"/>
  <c r="D120" i="2"/>
  <c r="F120" i="2" s="1"/>
  <c r="C120" i="2"/>
  <c r="A120" i="2"/>
  <c r="M119" i="2"/>
  <c r="I119" i="2"/>
  <c r="G119" i="2"/>
  <c r="C119" i="2"/>
  <c r="A119" i="2"/>
  <c r="D119" i="2" s="1"/>
  <c r="F119" i="2" s="1"/>
  <c r="M118" i="2"/>
  <c r="I118" i="2"/>
  <c r="G118" i="2"/>
  <c r="C118" i="2"/>
  <c r="A118" i="2"/>
  <c r="D118" i="2" s="1"/>
  <c r="F118" i="2" s="1"/>
  <c r="M117" i="2"/>
  <c r="I117" i="2"/>
  <c r="G117" i="2"/>
  <c r="D117" i="2"/>
  <c r="F117" i="2" s="1"/>
  <c r="C117" i="2"/>
  <c r="A117" i="2"/>
  <c r="M116" i="2"/>
  <c r="I116" i="2"/>
  <c r="G116" i="2"/>
  <c r="D116" i="2"/>
  <c r="F116" i="2" s="1"/>
  <c r="C116" i="2"/>
  <c r="A116" i="2"/>
  <c r="M115" i="2"/>
  <c r="I115" i="2"/>
  <c r="G115" i="2"/>
  <c r="C115" i="2"/>
  <c r="A115" i="2"/>
  <c r="D115" i="2" s="1"/>
  <c r="F115" i="2" s="1"/>
  <c r="M114" i="2"/>
  <c r="I114" i="2"/>
  <c r="G114" i="2"/>
  <c r="F114" i="2"/>
  <c r="C114" i="2"/>
  <c r="A114" i="2"/>
  <c r="D114" i="2" s="1"/>
  <c r="M113" i="2"/>
  <c r="I113" i="2"/>
  <c r="G113" i="2"/>
  <c r="C113" i="2"/>
  <c r="A113" i="2"/>
  <c r="D113" i="2" s="1"/>
  <c r="F113" i="2" s="1"/>
  <c r="M112" i="2"/>
  <c r="I112" i="2"/>
  <c r="G112" i="2"/>
  <c r="C112" i="2"/>
  <c r="A112" i="2"/>
  <c r="H112" i="2" s="1"/>
  <c r="M111" i="2"/>
  <c r="I111" i="2"/>
  <c r="G111" i="2"/>
  <c r="D111" i="2"/>
  <c r="F111" i="2" s="1"/>
  <c r="C111" i="2"/>
  <c r="A111" i="2"/>
  <c r="M110" i="2"/>
  <c r="I110" i="2"/>
  <c r="G110" i="2"/>
  <c r="C110" i="2"/>
  <c r="D110" i="2" s="1"/>
  <c r="F110" i="2" s="1"/>
  <c r="A110" i="2"/>
  <c r="M109" i="2"/>
  <c r="I109" i="2"/>
  <c r="G109" i="2"/>
  <c r="F109" i="2"/>
  <c r="C109" i="2"/>
  <c r="A109" i="2"/>
  <c r="D109" i="2" s="1"/>
  <c r="M108" i="2"/>
  <c r="I108" i="2"/>
  <c r="G108" i="2"/>
  <c r="D108" i="2"/>
  <c r="F108" i="2" s="1"/>
  <c r="C108" i="2"/>
  <c r="A108" i="2"/>
  <c r="M107" i="2"/>
  <c r="I107" i="2"/>
  <c r="G107" i="2"/>
  <c r="C107" i="2"/>
  <c r="D107" i="2" s="1"/>
  <c r="F107" i="2" s="1"/>
  <c r="A107" i="2"/>
  <c r="M106" i="2"/>
  <c r="I106" i="2"/>
  <c r="G106" i="2"/>
  <c r="D106" i="2"/>
  <c r="F106" i="2" s="1"/>
  <c r="C106" i="2"/>
  <c r="A106" i="2"/>
  <c r="M105" i="2"/>
  <c r="I105" i="2"/>
  <c r="G105" i="2"/>
  <c r="C105" i="2"/>
  <c r="D105" i="2" s="1"/>
  <c r="F105" i="2" s="1"/>
  <c r="A105" i="2"/>
  <c r="M104" i="2"/>
  <c r="I104" i="2"/>
  <c r="G104" i="2"/>
  <c r="F104" i="2"/>
  <c r="D104" i="2"/>
  <c r="C104" i="2"/>
  <c r="A104" i="2"/>
  <c r="M103" i="2"/>
  <c r="I103" i="2"/>
  <c r="G103" i="2"/>
  <c r="D103" i="2"/>
  <c r="F103" i="2" s="1"/>
  <c r="C103" i="2"/>
  <c r="A103" i="2"/>
  <c r="M102" i="2"/>
  <c r="I102" i="2"/>
  <c r="H102" i="2"/>
  <c r="G102" i="2"/>
  <c r="D102" i="2"/>
  <c r="F102" i="2" s="1"/>
  <c r="C102" i="2"/>
  <c r="A102" i="2"/>
  <c r="M101" i="2"/>
  <c r="I101" i="2"/>
  <c r="H101" i="2"/>
  <c r="G101" i="2"/>
  <c r="D101" i="2"/>
  <c r="F101" i="2" s="1"/>
  <c r="C101" i="2"/>
  <c r="A101" i="2"/>
  <c r="M100" i="2"/>
  <c r="I100" i="2"/>
  <c r="H100" i="2"/>
  <c r="G100" i="2"/>
  <c r="D100" i="2"/>
  <c r="F100" i="2" s="1"/>
  <c r="C100" i="2"/>
  <c r="A100" i="2"/>
  <c r="M99" i="2"/>
  <c r="I99" i="2"/>
  <c r="H99" i="2"/>
  <c r="G99" i="2"/>
  <c r="D99" i="2"/>
  <c r="F99" i="2" s="1"/>
  <c r="C99" i="2"/>
  <c r="A99" i="2"/>
  <c r="M98" i="2"/>
  <c r="I98" i="2"/>
  <c r="H98" i="2"/>
  <c r="G98" i="2"/>
  <c r="D98" i="2"/>
  <c r="F98" i="2" s="1"/>
  <c r="C98" i="2"/>
  <c r="A98" i="2"/>
  <c r="M97" i="2"/>
  <c r="I97" i="2"/>
  <c r="H97" i="2"/>
  <c r="G97" i="2"/>
  <c r="D97" i="2"/>
  <c r="F97" i="2" s="1"/>
  <c r="C97" i="2"/>
  <c r="A97" i="2"/>
  <c r="M96" i="2"/>
  <c r="I96" i="2"/>
  <c r="H96" i="2"/>
  <c r="G96" i="2"/>
  <c r="D96" i="2"/>
  <c r="F96" i="2" s="1"/>
  <c r="C96" i="2"/>
  <c r="A96" i="2"/>
  <c r="M95" i="2"/>
  <c r="I95" i="2"/>
  <c r="H95" i="2"/>
  <c r="G95" i="2"/>
  <c r="D95" i="2"/>
  <c r="F95" i="2" s="1"/>
  <c r="C95" i="2"/>
  <c r="A95" i="2"/>
  <c r="M94" i="2"/>
  <c r="I94" i="2"/>
  <c r="H94" i="2"/>
  <c r="G94" i="2"/>
  <c r="D94" i="2"/>
  <c r="F94" i="2" s="1"/>
  <c r="C94" i="2"/>
  <c r="A94" i="2"/>
  <c r="M93" i="2"/>
  <c r="I93" i="2"/>
  <c r="H93" i="2"/>
  <c r="G93" i="2"/>
  <c r="D93" i="2"/>
  <c r="F93" i="2" s="1"/>
  <c r="C93" i="2"/>
  <c r="A93" i="2"/>
  <c r="M92" i="2"/>
  <c r="I92" i="2"/>
  <c r="H92" i="2"/>
  <c r="G92" i="2"/>
  <c r="D92" i="2"/>
  <c r="F92" i="2" s="1"/>
  <c r="C92" i="2"/>
  <c r="A92" i="2"/>
  <c r="M91" i="2"/>
  <c r="I91" i="2"/>
  <c r="H91" i="2"/>
  <c r="G91" i="2"/>
  <c r="D91" i="2"/>
  <c r="F91" i="2" s="1"/>
  <c r="C91" i="2"/>
  <c r="A91" i="2"/>
  <c r="M90" i="2"/>
  <c r="I90" i="2"/>
  <c r="H90" i="2"/>
  <c r="G90" i="2"/>
  <c r="D90" i="2"/>
  <c r="F90" i="2" s="1"/>
  <c r="C90" i="2"/>
  <c r="A90" i="2"/>
  <c r="M89" i="2"/>
  <c r="I89" i="2"/>
  <c r="G89" i="2"/>
  <c r="F89" i="2"/>
  <c r="C89" i="2"/>
  <c r="A89" i="2"/>
  <c r="M88" i="2"/>
  <c r="I88" i="2"/>
  <c r="G88" i="2"/>
  <c r="F88" i="2"/>
  <c r="C88" i="2"/>
  <c r="A88" i="2"/>
  <c r="M87" i="2"/>
  <c r="I87" i="2"/>
  <c r="H87" i="2"/>
  <c r="G87" i="2"/>
  <c r="D87" i="2"/>
  <c r="F87" i="2" s="1"/>
  <c r="C87" i="2"/>
  <c r="A87" i="2"/>
  <c r="M86" i="2"/>
  <c r="I86" i="2"/>
  <c r="H86" i="2"/>
  <c r="G86" i="2"/>
  <c r="D86" i="2"/>
  <c r="F86" i="2" s="1"/>
  <c r="C86" i="2"/>
  <c r="A86" i="2"/>
  <c r="M85" i="2"/>
  <c r="I85" i="2"/>
  <c r="G85" i="2"/>
  <c r="F85" i="2"/>
  <c r="C85" i="2"/>
  <c r="A85" i="2"/>
  <c r="M84" i="2"/>
  <c r="I84" i="2"/>
  <c r="G84" i="2"/>
  <c r="C84" i="2"/>
  <c r="A84" i="2"/>
  <c r="D84" i="2" s="1"/>
  <c r="F84" i="2" s="1"/>
  <c r="M83" i="2"/>
  <c r="I83" i="2"/>
  <c r="G83" i="2"/>
  <c r="F83" i="2"/>
  <c r="C83" i="2"/>
  <c r="A83" i="2"/>
  <c r="D83" i="2" s="1"/>
  <c r="M82" i="2"/>
  <c r="I82" i="2"/>
  <c r="G82" i="2"/>
  <c r="F82" i="2"/>
  <c r="C82" i="2"/>
  <c r="A82" i="2"/>
  <c r="D82" i="2" s="1"/>
  <c r="M81" i="2"/>
  <c r="I81" i="2"/>
  <c r="G81" i="2"/>
  <c r="F81" i="2"/>
  <c r="C81" i="2"/>
  <c r="A81" i="2"/>
  <c r="M80" i="2"/>
  <c r="I80" i="2"/>
  <c r="G80" i="2"/>
  <c r="F80" i="2"/>
  <c r="C80" i="2"/>
  <c r="A80" i="2"/>
  <c r="M79" i="2"/>
  <c r="I79" i="2"/>
  <c r="G79" i="2"/>
  <c r="F79" i="2"/>
  <c r="C79" i="2"/>
  <c r="A79" i="2"/>
  <c r="M78" i="2"/>
  <c r="I78" i="2"/>
  <c r="H78" i="2"/>
  <c r="G78" i="2"/>
  <c r="F78" i="2"/>
  <c r="D78" i="2"/>
  <c r="C78" i="2"/>
  <c r="A78" i="2"/>
  <c r="M77" i="2"/>
  <c r="I77" i="2"/>
  <c r="H77" i="2"/>
  <c r="G77" i="2"/>
  <c r="F77" i="2"/>
  <c r="D77" i="2"/>
  <c r="C77" i="2"/>
  <c r="A77" i="2"/>
  <c r="M76" i="2"/>
  <c r="I76" i="2"/>
  <c r="H76" i="2"/>
  <c r="G76" i="2"/>
  <c r="F76" i="2"/>
  <c r="D76" i="2"/>
  <c r="C76" i="2"/>
  <c r="A76" i="2"/>
  <c r="M75" i="2"/>
  <c r="I75" i="2"/>
  <c r="H75" i="2"/>
  <c r="G75" i="2"/>
  <c r="F75" i="2"/>
  <c r="D75" i="2"/>
  <c r="C75" i="2"/>
  <c r="A75" i="2"/>
  <c r="M74" i="2"/>
  <c r="I74" i="2"/>
  <c r="H74" i="2"/>
  <c r="G74" i="2"/>
  <c r="F74" i="2"/>
  <c r="D74" i="2"/>
  <c r="C74" i="2"/>
  <c r="A74" i="2"/>
  <c r="M73" i="2"/>
  <c r="I73" i="2"/>
  <c r="G73" i="2"/>
  <c r="D73" i="2"/>
  <c r="F73" i="2" s="1"/>
  <c r="C73" i="2"/>
  <c r="A73" i="2"/>
  <c r="M72" i="2"/>
  <c r="I72" i="2"/>
  <c r="G72" i="2"/>
  <c r="C72" i="2"/>
  <c r="A72" i="2"/>
  <c r="D72" i="2" s="1"/>
  <c r="F72" i="2" s="1"/>
  <c r="M71" i="2"/>
  <c r="I71" i="2"/>
  <c r="G71" i="2"/>
  <c r="F71" i="2"/>
  <c r="C71" i="2"/>
  <c r="A71" i="2"/>
  <c r="D71" i="2" s="1"/>
  <c r="M70" i="2"/>
  <c r="I70" i="2"/>
  <c r="G70" i="2"/>
  <c r="F70" i="2"/>
  <c r="C70" i="2"/>
  <c r="A70" i="2"/>
  <c r="D70" i="2" s="1"/>
  <c r="M69" i="2"/>
  <c r="I69" i="2"/>
  <c r="G69" i="2"/>
  <c r="C69" i="2"/>
  <c r="A69" i="2"/>
  <c r="D69" i="2" s="1"/>
  <c r="F69" i="2" s="1"/>
  <c r="M68" i="2"/>
  <c r="I68" i="2"/>
  <c r="G68" i="2"/>
  <c r="C68" i="2"/>
  <c r="A68" i="2"/>
  <c r="D68" i="2" s="1"/>
  <c r="F68" i="2" s="1"/>
  <c r="M67" i="2"/>
  <c r="I67" i="2"/>
  <c r="G67" i="2"/>
  <c r="F67" i="2"/>
  <c r="C67" i="2"/>
  <c r="A67" i="2"/>
  <c r="D67" i="2" s="1"/>
  <c r="M66" i="2"/>
  <c r="I66" i="2"/>
  <c r="G66" i="2"/>
  <c r="F66" i="2"/>
  <c r="C66" i="2"/>
  <c r="A66" i="2"/>
  <c r="D66" i="2" s="1"/>
  <c r="M65" i="2"/>
  <c r="I65" i="2"/>
  <c r="G65" i="2"/>
  <c r="C65" i="2"/>
  <c r="A65" i="2"/>
  <c r="D65" i="2" s="1"/>
  <c r="F65" i="2" s="1"/>
  <c r="M64" i="2"/>
  <c r="I64" i="2"/>
  <c r="G64" i="2"/>
  <c r="C64" i="2"/>
  <c r="A64" i="2"/>
  <c r="H64" i="2" s="1"/>
  <c r="M63" i="2"/>
  <c r="I63" i="2"/>
  <c r="G63" i="2"/>
  <c r="D63" i="2"/>
  <c r="F63" i="2" s="1"/>
  <c r="C63" i="2"/>
  <c r="A63" i="2"/>
  <c r="H63" i="2" s="1"/>
  <c r="M62" i="2"/>
  <c r="I62" i="2"/>
  <c r="G62" i="2"/>
  <c r="D62" i="2"/>
  <c r="F62" i="2" s="1"/>
  <c r="C62" i="2"/>
  <c r="A62" i="2"/>
  <c r="M61" i="2"/>
  <c r="I61" i="2"/>
  <c r="H61" i="2"/>
  <c r="G61" i="2"/>
  <c r="D61" i="2"/>
  <c r="F61" i="2" s="1"/>
  <c r="C61" i="2"/>
  <c r="A61" i="2"/>
  <c r="M60" i="2"/>
  <c r="I60" i="2"/>
  <c r="H60" i="2"/>
  <c r="G60" i="2"/>
  <c r="D60" i="2"/>
  <c r="F60" i="2" s="1"/>
  <c r="C60" i="2"/>
  <c r="A60" i="2"/>
  <c r="M59" i="2"/>
  <c r="I59" i="2"/>
  <c r="G59" i="2"/>
  <c r="F59" i="2"/>
  <c r="C59" i="2"/>
  <c r="A59" i="2"/>
  <c r="H59" i="2" s="1"/>
  <c r="M58" i="2"/>
  <c r="I58" i="2"/>
  <c r="G58" i="2"/>
  <c r="C58" i="2"/>
  <c r="A58" i="2"/>
  <c r="D58" i="2" s="1"/>
  <c r="F58" i="2" s="1"/>
  <c r="M57" i="2"/>
  <c r="I57" i="2"/>
  <c r="G57" i="2"/>
  <c r="D57" i="2"/>
  <c r="F57" i="2" s="1"/>
  <c r="C57" i="2"/>
  <c r="A57" i="2"/>
  <c r="H57" i="2" s="1"/>
  <c r="M56" i="2"/>
  <c r="I56" i="2"/>
  <c r="G56" i="2"/>
  <c r="D56" i="2"/>
  <c r="F56" i="2" s="1"/>
  <c r="C56" i="2"/>
  <c r="A56" i="2"/>
  <c r="H56" i="2" s="1"/>
  <c r="M55" i="2"/>
  <c r="I55" i="2"/>
  <c r="G55" i="2"/>
  <c r="C55" i="2"/>
  <c r="A55" i="2"/>
  <c r="D55" i="2" s="1"/>
  <c r="F55" i="2" s="1"/>
  <c r="M54" i="2"/>
  <c r="I54" i="2"/>
  <c r="G54" i="2"/>
  <c r="C54" i="2"/>
  <c r="A54" i="2"/>
  <c r="D54" i="2" s="1"/>
  <c r="F54" i="2" s="1"/>
  <c r="M53" i="2"/>
  <c r="I53" i="2"/>
  <c r="G53" i="2"/>
  <c r="D53" i="2"/>
  <c r="F53" i="2" s="1"/>
  <c r="C53" i="2"/>
  <c r="A53" i="2"/>
  <c r="H53" i="2" s="1"/>
  <c r="M52" i="2"/>
  <c r="I52" i="2"/>
  <c r="G52" i="2"/>
  <c r="D52" i="2"/>
  <c r="F52" i="2" s="1"/>
  <c r="C52" i="2"/>
  <c r="A52" i="2"/>
  <c r="H52" i="2" s="1"/>
  <c r="M51" i="2"/>
  <c r="I51" i="2"/>
  <c r="G51" i="2"/>
  <c r="C51" i="2"/>
  <c r="A51" i="2"/>
  <c r="D51" i="2" s="1"/>
  <c r="F51" i="2" s="1"/>
  <c r="M50" i="2"/>
  <c r="I50" i="2"/>
  <c r="G50" i="2"/>
  <c r="C50" i="2"/>
  <c r="A50" i="2"/>
  <c r="D50" i="2" s="1"/>
  <c r="F50" i="2" s="1"/>
  <c r="M49" i="2"/>
  <c r="I49" i="2"/>
  <c r="G49" i="2"/>
  <c r="D49" i="2"/>
  <c r="F49" i="2" s="1"/>
  <c r="C49" i="2"/>
  <c r="A49" i="2"/>
  <c r="H49" i="2" s="1"/>
  <c r="M48" i="2"/>
  <c r="I48" i="2"/>
  <c r="G48" i="2"/>
  <c r="D48" i="2"/>
  <c r="F48" i="2" s="1"/>
  <c r="C48" i="2"/>
  <c r="A48" i="2"/>
  <c r="H48" i="2" s="1"/>
  <c r="M47" i="2"/>
  <c r="I47" i="2"/>
  <c r="G47" i="2"/>
  <c r="C47" i="2"/>
  <c r="A47" i="2"/>
  <c r="D47" i="2" s="1"/>
  <c r="F47" i="2" s="1"/>
  <c r="M46" i="2"/>
  <c r="I46" i="2"/>
  <c r="G46" i="2"/>
  <c r="C46" i="2"/>
  <c r="A46" i="2"/>
  <c r="D46" i="2" s="1"/>
  <c r="F46" i="2" s="1"/>
  <c r="M45" i="2"/>
  <c r="I45" i="2"/>
  <c r="G45" i="2"/>
  <c r="D45" i="2"/>
  <c r="F45" i="2" s="1"/>
  <c r="C45" i="2"/>
  <c r="A45" i="2"/>
  <c r="H45" i="2" s="1"/>
  <c r="M44" i="2"/>
  <c r="I44" i="2"/>
  <c r="G44" i="2"/>
  <c r="D44" i="2"/>
  <c r="F44" i="2" s="1"/>
  <c r="C44" i="2"/>
  <c r="A44" i="2"/>
  <c r="H44" i="2" s="1"/>
  <c r="M43" i="2"/>
  <c r="I43" i="2"/>
  <c r="G43" i="2"/>
  <c r="C43" i="2"/>
  <c r="A43" i="2"/>
  <c r="D43" i="2" s="1"/>
  <c r="F43" i="2" s="1"/>
  <c r="M42" i="2"/>
  <c r="I42" i="2"/>
  <c r="G42" i="2"/>
  <c r="C42" i="2"/>
  <c r="A42" i="2"/>
  <c r="D42" i="2" s="1"/>
  <c r="F42" i="2" s="1"/>
  <c r="M41" i="2"/>
  <c r="I41" i="2"/>
  <c r="G41" i="2"/>
  <c r="D41" i="2"/>
  <c r="F41" i="2" s="1"/>
  <c r="C41" i="2"/>
  <c r="A41" i="2"/>
  <c r="H41" i="2" s="1"/>
  <c r="M40" i="2"/>
  <c r="I40" i="2"/>
  <c r="G40" i="2"/>
  <c r="D40" i="2"/>
  <c r="F40" i="2" s="1"/>
  <c r="C40" i="2"/>
  <c r="A40" i="2"/>
  <c r="H40" i="2" s="1"/>
  <c r="M39" i="2"/>
  <c r="I39" i="2"/>
  <c r="G39" i="2"/>
  <c r="C39" i="2"/>
  <c r="A39" i="2"/>
  <c r="D39" i="2" s="1"/>
  <c r="F39" i="2" s="1"/>
  <c r="M38" i="2"/>
  <c r="I38" i="2"/>
  <c r="G38" i="2"/>
  <c r="C38" i="2"/>
  <c r="A38" i="2"/>
  <c r="D38" i="2" s="1"/>
  <c r="F38" i="2" s="1"/>
  <c r="M37" i="2"/>
  <c r="I37" i="2"/>
  <c r="G37" i="2"/>
  <c r="D37" i="2"/>
  <c r="F37" i="2" s="1"/>
  <c r="C37" i="2"/>
  <c r="A37" i="2"/>
  <c r="H37" i="2" s="1"/>
  <c r="M36" i="2"/>
  <c r="I36" i="2"/>
  <c r="G36" i="2"/>
  <c r="D36" i="2"/>
  <c r="F36" i="2" s="1"/>
  <c r="C36" i="2"/>
  <c r="A36" i="2"/>
  <c r="H36" i="2" s="1"/>
  <c r="M35" i="2"/>
  <c r="I35" i="2"/>
  <c r="G35" i="2"/>
  <c r="C35" i="2"/>
  <c r="A35" i="2"/>
  <c r="D35" i="2" s="1"/>
  <c r="F35" i="2" s="1"/>
  <c r="M34" i="2"/>
  <c r="I34" i="2"/>
  <c r="G34" i="2"/>
  <c r="C34" i="2"/>
  <c r="A34" i="2"/>
  <c r="D34" i="2" s="1"/>
  <c r="F34" i="2" s="1"/>
  <c r="M33" i="2"/>
  <c r="I33" i="2"/>
  <c r="G33" i="2"/>
  <c r="D33" i="2"/>
  <c r="F33" i="2" s="1"/>
  <c r="C33" i="2"/>
  <c r="A33" i="2"/>
  <c r="H33" i="2" s="1"/>
  <c r="M32" i="2"/>
  <c r="I32" i="2"/>
  <c r="G32" i="2"/>
  <c r="D32" i="2"/>
  <c r="F32" i="2" s="1"/>
  <c r="C32" i="2"/>
  <c r="A32" i="2"/>
  <c r="H32" i="2" s="1"/>
  <c r="M31" i="2"/>
  <c r="I31" i="2"/>
  <c r="G31" i="2"/>
  <c r="C31" i="2"/>
  <c r="A31" i="2"/>
  <c r="D31" i="2" s="1"/>
  <c r="F31" i="2" s="1"/>
  <c r="M30" i="2"/>
  <c r="I30" i="2"/>
  <c r="H30" i="2"/>
  <c r="G30" i="2"/>
  <c r="D30" i="2"/>
  <c r="F30" i="2" s="1"/>
  <c r="C30" i="2"/>
  <c r="M29" i="2"/>
  <c r="I29" i="2"/>
  <c r="G29" i="2"/>
  <c r="F29" i="2"/>
  <c r="C29" i="2"/>
  <c r="A29" i="2"/>
  <c r="D29" i="2" s="1"/>
  <c r="M28" i="2"/>
  <c r="I28" i="2"/>
  <c r="G28" i="2"/>
  <c r="C28" i="2"/>
  <c r="A28" i="2"/>
  <c r="D28" i="2" s="1"/>
  <c r="F28" i="2" s="1"/>
  <c r="M27" i="2"/>
  <c r="I27" i="2"/>
  <c r="G27" i="2"/>
  <c r="C27" i="2"/>
  <c r="A27" i="2"/>
  <c r="D27" i="2" s="1"/>
  <c r="F27" i="2" s="1"/>
  <c r="M26" i="2"/>
  <c r="I26" i="2"/>
  <c r="G26" i="2"/>
  <c r="F26" i="2"/>
  <c r="C26" i="2"/>
  <c r="A26" i="2"/>
  <c r="D26" i="2" s="1"/>
  <c r="M25" i="2"/>
  <c r="I25" i="2"/>
  <c r="G25" i="2"/>
  <c r="F25" i="2"/>
  <c r="C25" i="2"/>
  <c r="A25" i="2"/>
  <c r="D25" i="2" s="1"/>
  <c r="M24" i="2"/>
  <c r="I24" i="2"/>
  <c r="G24" i="2"/>
  <c r="C24" i="2"/>
  <c r="A24" i="2"/>
  <c r="D24" i="2" s="1"/>
  <c r="F24" i="2" s="1"/>
  <c r="M23" i="2"/>
  <c r="I23" i="2"/>
  <c r="G23" i="2"/>
  <c r="C23" i="2"/>
  <c r="A23" i="2"/>
  <c r="D23" i="2" s="1"/>
  <c r="F23" i="2" s="1"/>
  <c r="M22" i="2"/>
  <c r="I22" i="2"/>
  <c r="G22" i="2"/>
  <c r="F22" i="2"/>
  <c r="C22" i="2"/>
  <c r="A22" i="2"/>
  <c r="D22" i="2" s="1"/>
  <c r="M21" i="2"/>
  <c r="I21" i="2"/>
  <c r="G21" i="2"/>
  <c r="F21" i="2"/>
  <c r="C21" i="2"/>
  <c r="A21" i="2"/>
  <c r="D21" i="2" s="1"/>
  <c r="M20" i="2"/>
  <c r="I20" i="2"/>
  <c r="G20" i="2"/>
  <c r="C20" i="2"/>
  <c r="A20" i="2"/>
  <c r="D20" i="2" s="1"/>
  <c r="F20" i="2" s="1"/>
  <c r="M19" i="2"/>
  <c r="I19" i="2"/>
  <c r="H19" i="2"/>
  <c r="G19" i="2"/>
  <c r="F19" i="2"/>
  <c r="D19" i="2"/>
  <c r="C19" i="2"/>
  <c r="M18" i="2"/>
  <c r="I18" i="2"/>
  <c r="G18" i="2"/>
  <c r="D18" i="2"/>
  <c r="F18" i="2" s="1"/>
  <c r="C18" i="2"/>
  <c r="A18" i="2"/>
  <c r="H18" i="2" s="1"/>
  <c r="M17" i="2"/>
  <c r="I17" i="2"/>
  <c r="G17" i="2"/>
  <c r="D17" i="2"/>
  <c r="F17" i="2" s="1"/>
  <c r="C17" i="2"/>
  <c r="A17" i="2"/>
  <c r="H17" i="2" s="1"/>
  <c r="M16" i="2"/>
  <c r="I16" i="2"/>
  <c r="G16" i="2"/>
  <c r="C16" i="2"/>
  <c r="A16" i="2"/>
  <c r="H16" i="2" s="1"/>
  <c r="M15" i="2"/>
  <c r="I15" i="2"/>
  <c r="G15" i="2"/>
  <c r="C15" i="2"/>
  <c r="A15" i="2"/>
  <c r="H15" i="2" s="1"/>
  <c r="M14" i="2"/>
  <c r="I14" i="2"/>
  <c r="G14" i="2"/>
  <c r="D14" i="2"/>
  <c r="F14" i="2" s="1"/>
  <c r="C14" i="2"/>
  <c r="A14" i="2"/>
  <c r="H14" i="2" s="1"/>
  <c r="M13" i="2"/>
  <c r="I13" i="2"/>
  <c r="G13" i="2"/>
  <c r="D13" i="2"/>
  <c r="F13" i="2" s="1"/>
  <c r="C13" i="2"/>
  <c r="A13" i="2"/>
  <c r="H13" i="2" s="1"/>
  <c r="M12" i="2"/>
  <c r="I12" i="2"/>
  <c r="G12" i="2"/>
  <c r="C12" i="2"/>
  <c r="A12" i="2"/>
  <c r="H12" i="2" s="1"/>
  <c r="M11" i="2"/>
  <c r="I11" i="2"/>
  <c r="G11" i="2"/>
  <c r="C11" i="2"/>
  <c r="A11" i="2"/>
  <c r="H11" i="2" s="1"/>
  <c r="M10" i="2"/>
  <c r="I10" i="2"/>
  <c r="G10" i="2"/>
  <c r="D10" i="2"/>
  <c r="F10" i="2" s="1"/>
  <c r="C10" i="2"/>
  <c r="A10" i="2"/>
  <c r="H10" i="2" s="1"/>
  <c r="M9" i="2"/>
  <c r="I9" i="2"/>
  <c r="G9" i="2"/>
  <c r="D9" i="2"/>
  <c r="F9" i="2" s="1"/>
  <c r="C9" i="2"/>
  <c r="A9" i="2"/>
  <c r="H9" i="2" s="1"/>
  <c r="M8" i="2"/>
  <c r="I8" i="2"/>
  <c r="H8" i="2"/>
  <c r="G8" i="2"/>
  <c r="D8" i="2"/>
  <c r="F8" i="2" s="1"/>
  <c r="C8" i="2"/>
  <c r="A8" i="2"/>
  <c r="M7" i="2"/>
  <c r="I7" i="2"/>
  <c r="H7" i="2"/>
  <c r="G7" i="2"/>
  <c r="D7" i="2"/>
  <c r="F7" i="2" s="1"/>
  <c r="C7" i="2"/>
  <c r="A7" i="2"/>
  <c r="M6" i="2"/>
  <c r="I6" i="2"/>
  <c r="H6" i="2"/>
  <c r="G6" i="2"/>
  <c r="D6" i="2"/>
  <c r="F6" i="2" s="1"/>
  <c r="C6" i="2"/>
  <c r="A6" i="2"/>
  <c r="M5" i="2"/>
  <c r="I5" i="2"/>
  <c r="H5" i="2"/>
  <c r="G5" i="2"/>
  <c r="D5" i="2"/>
  <c r="F5" i="2" s="1"/>
  <c r="C5" i="2"/>
  <c r="A5" i="2"/>
  <c r="M4" i="2"/>
  <c r="I4" i="2"/>
  <c r="H4" i="2"/>
  <c r="G4" i="2"/>
  <c r="D4" i="2"/>
  <c r="F4" i="2" s="1"/>
  <c r="C4" i="2"/>
  <c r="A4" i="2"/>
  <c r="M3" i="2"/>
  <c r="I3" i="2"/>
  <c r="H3" i="2"/>
  <c r="G3" i="2"/>
  <c r="D3" i="2"/>
  <c r="F3" i="2" s="1"/>
  <c r="C3" i="2"/>
  <c r="A3" i="2"/>
  <c r="M2" i="2"/>
  <c r="I2" i="2"/>
  <c r="H2" i="2"/>
  <c r="G2" i="2"/>
  <c r="D2" i="2"/>
  <c r="F2" i="2" s="1"/>
  <c r="C2" i="2"/>
  <c r="A2" i="2"/>
  <c r="H20" i="2" l="1"/>
  <c r="H24" i="2"/>
  <c r="H28" i="2"/>
  <c r="H31" i="2"/>
  <c r="H35" i="2"/>
  <c r="H39" i="2"/>
  <c r="H43" i="2"/>
  <c r="H47" i="2"/>
  <c r="H51" i="2"/>
  <c r="H55" i="2"/>
  <c r="H69" i="2"/>
  <c r="H23" i="2"/>
  <c r="H27" i="2"/>
  <c r="H34" i="2"/>
  <c r="H38" i="2"/>
  <c r="H42" i="2"/>
  <c r="H46" i="2"/>
  <c r="H50" i="2"/>
  <c r="H54" i="2"/>
  <c r="H58" i="2"/>
  <c r="H68" i="2"/>
  <c r="H84" i="2"/>
  <c r="H118" i="2"/>
  <c r="D12" i="2"/>
  <c r="F12" i="2" s="1"/>
  <c r="D16" i="2"/>
  <c r="F16" i="2" s="1"/>
  <c r="H22" i="2"/>
  <c r="H26" i="2"/>
  <c r="H67" i="2"/>
  <c r="H71" i="2"/>
  <c r="H83" i="2"/>
  <c r="D11" i="2"/>
  <c r="F11" i="2" s="1"/>
  <c r="D15" i="2"/>
  <c r="F15" i="2" s="1"/>
  <c r="H21" i="2"/>
  <c r="H25" i="2"/>
  <c r="H29" i="2"/>
  <c r="D64" i="2"/>
  <c r="F64" i="2" s="1"/>
  <c r="H66" i="2"/>
  <c r="H70" i="2"/>
  <c r="H82" i="2"/>
  <c r="D112" i="2"/>
  <c r="F112" i="2" s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集客人员的得分从集客的完成率里面取
直销跟销装维人员从市场的绩效考核得分里面的网格得分取
一体化的从一体化里面取</t>
        </r>
      </text>
    </comment>
  </commentList>
</comments>
</file>

<file path=xl/sharedStrings.xml><?xml version="1.0" encoding="utf-8"?>
<sst xmlns="http://schemas.openxmlformats.org/spreadsheetml/2006/main" count="161" uniqueCount="161">
  <si>
    <t>网格名称</t>
    <phoneticPr fontId="5" type="noConversion"/>
  </si>
  <si>
    <t>网格人员</t>
    <phoneticPr fontId="5" type="noConversion"/>
  </si>
  <si>
    <t>个人所属类型</t>
    <phoneticPr fontId="5" type="noConversion"/>
  </si>
  <si>
    <t>得分</t>
    <phoneticPr fontId="5" type="noConversion"/>
  </si>
  <si>
    <t>最终得分</t>
    <phoneticPr fontId="5" type="noConversion"/>
  </si>
  <si>
    <t>入职时间</t>
    <phoneticPr fontId="6" type="noConversion"/>
  </si>
  <si>
    <t>固定IP最终考核</t>
    <phoneticPr fontId="6" type="noConversion"/>
  </si>
  <si>
    <t>所有新增+续费</t>
    <phoneticPr fontId="6" type="noConversion"/>
  </si>
  <si>
    <t>新增</t>
    <phoneticPr fontId="6" type="noConversion"/>
  </si>
  <si>
    <t>续费</t>
    <phoneticPr fontId="6" type="noConversion"/>
  </si>
  <si>
    <t>覃绪炽</t>
  </si>
  <si>
    <t>邓轩腾</t>
  </si>
  <si>
    <t>邓轩物</t>
  </si>
  <si>
    <t>符关卓</t>
  </si>
  <si>
    <t>刘运超</t>
  </si>
  <si>
    <t>全守平</t>
  </si>
  <si>
    <t>唐石荣</t>
  </si>
  <si>
    <t>李永林</t>
  </si>
  <si>
    <t>伍宜勇</t>
  </si>
  <si>
    <t>刘建强</t>
  </si>
  <si>
    <t>蓝志坚</t>
  </si>
  <si>
    <t>蓝志康</t>
  </si>
  <si>
    <t>欧仁</t>
  </si>
  <si>
    <t>杨维邦</t>
  </si>
  <si>
    <t>周国强</t>
  </si>
  <si>
    <t>左小兵</t>
  </si>
  <si>
    <t>邓逢善</t>
  </si>
  <si>
    <t>莞城区</t>
  </si>
  <si>
    <t>黎广法</t>
  </si>
  <si>
    <t>肖任</t>
  </si>
  <si>
    <t>曾茂林</t>
  </si>
  <si>
    <t>温圣荣</t>
  </si>
  <si>
    <t>易荣辉</t>
  </si>
  <si>
    <t>罗灿平</t>
  </si>
  <si>
    <t>罗灿坤</t>
  </si>
  <si>
    <t>郑廷碧</t>
  </si>
  <si>
    <t>黄维劲</t>
  </si>
  <si>
    <t>李宇飞</t>
  </si>
  <si>
    <t>钟宝明</t>
  </si>
  <si>
    <t>南城区</t>
  </si>
  <si>
    <t>黎广俊</t>
  </si>
  <si>
    <t>何奇宝</t>
  </si>
  <si>
    <t>吴宇帅</t>
  </si>
  <si>
    <t>禹红娜</t>
  </si>
  <si>
    <t>张国舜</t>
  </si>
  <si>
    <t>李先富</t>
  </si>
  <si>
    <t>黄维敏</t>
  </si>
  <si>
    <t>夏玉杰</t>
  </si>
  <si>
    <t>陈阳</t>
  </si>
  <si>
    <t>何攀</t>
  </si>
  <si>
    <t>杨芳</t>
  </si>
  <si>
    <t>陈炳亮</t>
  </si>
  <si>
    <t>张远威</t>
  </si>
  <si>
    <t>李明浪</t>
  </si>
  <si>
    <t>肖俊标</t>
  </si>
  <si>
    <t>邹阳</t>
  </si>
  <si>
    <t>林建光</t>
  </si>
  <si>
    <t>钟环荣</t>
  </si>
  <si>
    <t>周启存</t>
  </si>
  <si>
    <t>万昌波</t>
  </si>
  <si>
    <t>伍红军</t>
  </si>
  <si>
    <t>何乐平</t>
  </si>
  <si>
    <t>肖亮</t>
  </si>
  <si>
    <t>许世家</t>
  </si>
  <si>
    <t>朱江益</t>
  </si>
  <si>
    <t>韦志强</t>
  </si>
  <si>
    <t>文志立</t>
  </si>
  <si>
    <t>胡政</t>
  </si>
  <si>
    <t>杨菊花</t>
  </si>
  <si>
    <t>邹耀廷</t>
  </si>
  <si>
    <t>李小兵</t>
  </si>
  <si>
    <t>程海健</t>
  </si>
  <si>
    <t>夏永杰</t>
  </si>
  <si>
    <t>陈常利</t>
  </si>
  <si>
    <t>杨辉</t>
  </si>
  <si>
    <t>彭知群</t>
  </si>
  <si>
    <t>徐元球</t>
  </si>
  <si>
    <t>祖静彪</t>
  </si>
  <si>
    <t>彭文群</t>
  </si>
  <si>
    <t>杨晓艳</t>
  </si>
  <si>
    <t>钟小红</t>
  </si>
  <si>
    <t>黄智乾</t>
  </si>
  <si>
    <t>农军成</t>
  </si>
  <si>
    <t>肖忠</t>
  </si>
  <si>
    <t>白莉</t>
  </si>
  <si>
    <t>陈伟娣</t>
  </si>
  <si>
    <t>王武东</t>
  </si>
  <si>
    <t>朱文彬</t>
  </si>
  <si>
    <t>邓鸣健</t>
  </si>
  <si>
    <t>彭云明</t>
  </si>
  <si>
    <t>黄向长</t>
    <phoneticPr fontId="6" type="noConversion"/>
  </si>
  <si>
    <t>易阿红</t>
  </si>
  <si>
    <t>冯三防</t>
  </si>
  <si>
    <t>彭英智</t>
  </si>
  <si>
    <t>吴勇</t>
  </si>
  <si>
    <t>谭远明</t>
  </si>
  <si>
    <t>王意峰</t>
  </si>
  <si>
    <t>张泽文</t>
  </si>
  <si>
    <t>蔡定强</t>
  </si>
  <si>
    <t>李伟林</t>
  </si>
  <si>
    <t>魏祥洋</t>
  </si>
  <si>
    <t>王成</t>
  </si>
  <si>
    <t>宋孝波</t>
  </si>
  <si>
    <t>付森基</t>
  </si>
  <si>
    <t>焦慧君</t>
  </si>
  <si>
    <t>萧子大</t>
  </si>
  <si>
    <t>杜嘉明</t>
  </si>
  <si>
    <t>陈彦忠</t>
  </si>
  <si>
    <t>黎兵兵</t>
  </si>
  <si>
    <t>罗志文</t>
  </si>
  <si>
    <t>吴斌</t>
  </si>
  <si>
    <t>谢熙</t>
  </si>
  <si>
    <t>辛芳明</t>
  </si>
  <si>
    <t>欧阳德青</t>
  </si>
  <si>
    <t>方华东</t>
  </si>
  <si>
    <t>韩相力</t>
  </si>
  <si>
    <t>陈志鹏</t>
  </si>
  <si>
    <t>黄义凯</t>
  </si>
  <si>
    <t>裴沛</t>
  </si>
  <si>
    <t>卢丹龙</t>
  </si>
  <si>
    <t>吴四一</t>
  </si>
  <si>
    <t>岑常师</t>
  </si>
  <si>
    <t>刘志成</t>
  </si>
  <si>
    <t>韦文生</t>
  </si>
  <si>
    <t>黄继生</t>
  </si>
  <si>
    <t>吴国明</t>
  </si>
  <si>
    <t>莫灵快</t>
  </si>
  <si>
    <t>杜中</t>
  </si>
  <si>
    <t>袁新景</t>
  </si>
  <si>
    <t>王秋焕</t>
  </si>
  <si>
    <t>吴楚伟</t>
  </si>
  <si>
    <t>刘德昌</t>
  </si>
  <si>
    <t>刘德生</t>
  </si>
  <si>
    <t>张远庭</t>
  </si>
  <si>
    <t>张秀标</t>
  </si>
  <si>
    <t>刘松涛</t>
  </si>
  <si>
    <t>杨平金</t>
  </si>
  <si>
    <t>汪洞辉</t>
  </si>
  <si>
    <t>左明亮</t>
  </si>
  <si>
    <t>张宏波</t>
  </si>
  <si>
    <t>黄清浩</t>
  </si>
  <si>
    <t>王立斌</t>
  </si>
  <si>
    <t>黄汝富</t>
  </si>
  <si>
    <t>陈亚贤</t>
  </si>
  <si>
    <t>王翔</t>
  </si>
  <si>
    <t>吴贤锦</t>
  </si>
  <si>
    <t>杜昇华</t>
  </si>
  <si>
    <t>吴友义</t>
    <phoneticPr fontId="5" type="noConversion"/>
  </si>
  <si>
    <t>吴基涛</t>
  </si>
  <si>
    <t>彭井权</t>
  </si>
  <si>
    <t>谢鑫</t>
  </si>
  <si>
    <t>李西杰</t>
  </si>
  <si>
    <t>付浪波</t>
  </si>
  <si>
    <t>谢盛基</t>
  </si>
  <si>
    <t>邓洪威</t>
  </si>
  <si>
    <t>曾成成</t>
  </si>
  <si>
    <t>林伟文</t>
  </si>
  <si>
    <t>吴胜群</t>
  </si>
  <si>
    <t>张国涛</t>
  </si>
  <si>
    <t>何晓宁</t>
  </si>
  <si>
    <t>胡静林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</si>
</sst>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18"/>
      <name val="SimSun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24">
    <xf numFmtId="0" fontId="0" fillId="0" borderId="0" xfId="0"/>
    <xf numFmtId="0" fontId="3" fillId="2" borderId="0" xfId="1" applyFont="1" applyFill="1" applyAlignment="1"/>
    <xf numFmtId="0" fontId="3" fillId="2" borderId="0" xfId="1" applyFont="1" applyFill="1" applyAlignment="1">
      <alignment horizontal="center"/>
    </xf>
    <xf numFmtId="176" fontId="3" fillId="2" borderId="0" xfId="1" applyNumberFormat="1" applyFont="1" applyFill="1" applyAlignment="1">
      <alignment horizontal="center"/>
    </xf>
    <xf numFmtId="177" fontId="3" fillId="2" borderId="0" xfId="1" applyNumberFormat="1" applyFont="1" applyFill="1" applyAlignment="1">
      <alignment horizontal="center"/>
    </xf>
    <xf numFmtId="14" fontId="3" fillId="2" borderId="0" xfId="1" applyNumberFormat="1" applyFont="1" applyFill="1" applyAlignment="1">
      <alignment horizontal="center"/>
    </xf>
    <xf numFmtId="0" fontId="2" fillId="3" borderId="0" xfId="1" applyFill="1" applyAlignment="1">
      <alignment horizontal="center" vertical="center" wrapText="1"/>
    </xf>
    <xf numFmtId="0" fontId="2" fillId="2" borderId="0" xfId="1" applyFill="1"/>
    <xf numFmtId="0" fontId="3" fillId="2" borderId="0" xfId="1" applyFont="1" applyFill="1"/>
    <xf numFmtId="0" fontId="5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14" fontId="3" fillId="2" borderId="0" xfId="2" applyNumberFormat="1" applyFont="1" applyFill="1" applyAlignment="1">
      <alignment horizontal="center"/>
    </xf>
    <xf numFmtId="0" fontId="2" fillId="2" borderId="0" xfId="1" applyFill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>
      <alignment horizontal="center" vertical="center"/>
    </xf>
    <xf numFmtId="0" fontId="2" fillId="5" borderId="1" xfId="1" applyFill="1" applyBorder="1"/>
    <xf numFmtId="0" fontId="2" fillId="2" borderId="1" xfId="1" applyFill="1" applyBorder="1"/>
    <xf numFmtId="176" fontId="2" fillId="2" borderId="0" xfId="1" applyNumberFormat="1" applyFill="1"/>
  </cellXfs>
  <cellStyles count="3">
    <cellStyle name="常规" xfId="0" builtinId="0"/>
    <cellStyle name="常规 10" xfId="1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&#38081;&#36890;&#25991;&#26723;\&#36755;&#20837;&#36755;&#20986;&#25968;&#23383;&#26126;&#32454;&#21450;&#35828;&#26126;\&#30452;&#38144;&#24037;&#36164;-2015&#24180;7&#26376;&#65288;&#30452;&#38144;&#12289;&#38598;&#23458;&#12289;&#19968;&#20307;&#21270;&#12289;&#38144;&#35013;&#3250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>
        <row r="1">
          <cell r="D1" t="str">
            <v>直销人员</v>
          </cell>
          <cell r="E1">
            <v>42169</v>
          </cell>
          <cell r="F1" t="str">
            <v>到职日</v>
          </cell>
          <cell r="G1" t="str">
            <v>所属网格</v>
          </cell>
          <cell r="H1" t="str">
            <v>到职实际月数</v>
          </cell>
          <cell r="I1" t="str">
            <v>到职计算月数</v>
          </cell>
        </row>
        <row r="2">
          <cell r="E2" t="str">
            <v>备注</v>
          </cell>
          <cell r="F2" t="str">
            <v>(年/月/日)</v>
          </cell>
        </row>
        <row r="3">
          <cell r="D3" t="str">
            <v>覃绪炽</v>
          </cell>
          <cell r="E3" t="str">
            <v>直销</v>
          </cell>
          <cell r="F3">
            <v>41760</v>
          </cell>
          <cell r="G3" t="str">
            <v>增步区</v>
          </cell>
          <cell r="H3">
            <v>13</v>
          </cell>
          <cell r="I3" t="str">
            <v>Y</v>
          </cell>
        </row>
        <row r="4">
          <cell r="D4" t="str">
            <v>邓轩腾</v>
          </cell>
          <cell r="E4" t="str">
            <v>直销</v>
          </cell>
          <cell r="F4">
            <v>40331</v>
          </cell>
          <cell r="G4" t="str">
            <v>旺富区</v>
          </cell>
          <cell r="H4">
            <v>60</v>
          </cell>
          <cell r="I4" t="str">
            <v>Y</v>
          </cell>
        </row>
        <row r="5">
          <cell r="D5" t="str">
            <v>邓轩物</v>
          </cell>
          <cell r="E5" t="str">
            <v>直销</v>
          </cell>
          <cell r="F5">
            <v>40627</v>
          </cell>
          <cell r="G5" t="str">
            <v>旺富区</v>
          </cell>
          <cell r="H5">
            <v>51</v>
          </cell>
          <cell r="I5" t="str">
            <v>Y</v>
          </cell>
        </row>
        <row r="6">
          <cell r="D6" t="str">
            <v>符关卓</v>
          </cell>
          <cell r="E6" t="str">
            <v>直销</v>
          </cell>
          <cell r="F6">
            <v>41829</v>
          </cell>
          <cell r="G6" t="str">
            <v>旺富区</v>
          </cell>
          <cell r="H6">
            <v>11</v>
          </cell>
          <cell r="I6" t="str">
            <v>Y</v>
          </cell>
        </row>
        <row r="7">
          <cell r="D7" t="str">
            <v>刘运超</v>
          </cell>
          <cell r="E7" t="str">
            <v>直销</v>
          </cell>
          <cell r="F7">
            <v>39995</v>
          </cell>
          <cell r="G7" t="str">
            <v>杨蔡区</v>
          </cell>
          <cell r="H7">
            <v>71</v>
          </cell>
          <cell r="I7" t="str">
            <v>Y</v>
          </cell>
        </row>
        <row r="8">
          <cell r="D8" t="str">
            <v>全守平</v>
          </cell>
          <cell r="E8" t="str">
            <v>直销</v>
          </cell>
          <cell r="F8">
            <v>41334</v>
          </cell>
          <cell r="G8" t="str">
            <v>杨蔡区</v>
          </cell>
          <cell r="H8">
            <v>27</v>
          </cell>
          <cell r="I8" t="str">
            <v>Y</v>
          </cell>
        </row>
        <row r="9">
          <cell r="D9" t="str">
            <v>唐石荣</v>
          </cell>
          <cell r="E9" t="str">
            <v>直销</v>
          </cell>
          <cell r="F9">
            <v>41731</v>
          </cell>
          <cell r="G9" t="str">
            <v>洋犀区</v>
          </cell>
          <cell r="H9">
            <v>14</v>
          </cell>
          <cell r="I9" t="str">
            <v>Y</v>
          </cell>
        </row>
        <row r="10">
          <cell r="D10" t="str">
            <v>李永林</v>
          </cell>
          <cell r="E10" t="str">
            <v>直销</v>
          </cell>
          <cell r="F10">
            <v>42064</v>
          </cell>
          <cell r="G10" t="str">
            <v>增步区</v>
          </cell>
          <cell r="H10">
            <v>3</v>
          </cell>
          <cell r="I10" t="str">
            <v>Y</v>
          </cell>
        </row>
        <row r="11">
          <cell r="D11" t="str">
            <v>伍宜勇</v>
          </cell>
          <cell r="E11" t="str">
            <v>直销</v>
          </cell>
          <cell r="F11">
            <v>41226</v>
          </cell>
          <cell r="G11" t="str">
            <v>光润区</v>
          </cell>
          <cell r="H11">
            <v>31</v>
          </cell>
          <cell r="I11" t="str">
            <v>Y</v>
          </cell>
        </row>
        <row r="12">
          <cell r="D12" t="str">
            <v>刘建强</v>
          </cell>
          <cell r="E12" t="str">
            <v>直销</v>
          </cell>
          <cell r="F12">
            <v>41365</v>
          </cell>
          <cell r="G12" t="str">
            <v>桑园区</v>
          </cell>
          <cell r="H12">
            <v>26</v>
          </cell>
          <cell r="I12" t="str">
            <v>Y</v>
          </cell>
        </row>
        <row r="13">
          <cell r="D13" t="str">
            <v>蓝志坚</v>
          </cell>
          <cell r="E13" t="str">
            <v>直销</v>
          </cell>
          <cell r="F13">
            <v>41713</v>
          </cell>
          <cell r="G13" t="str">
            <v>雁田区</v>
          </cell>
          <cell r="H13">
            <v>15</v>
          </cell>
          <cell r="I13" t="str">
            <v>Y</v>
          </cell>
        </row>
        <row r="14">
          <cell r="D14" t="str">
            <v>蓝志康</v>
          </cell>
          <cell r="E14" t="str">
            <v>直销</v>
          </cell>
          <cell r="F14">
            <v>41810</v>
          </cell>
          <cell r="G14" t="str">
            <v>金凤凰区</v>
          </cell>
          <cell r="H14">
            <v>12</v>
          </cell>
          <cell r="I14" t="str">
            <v>Y</v>
          </cell>
        </row>
        <row r="15">
          <cell r="D15" t="str">
            <v>欧仁</v>
          </cell>
          <cell r="E15" t="str">
            <v>直销</v>
          </cell>
          <cell r="F15">
            <v>41883</v>
          </cell>
          <cell r="G15" t="str">
            <v>上江城区</v>
          </cell>
          <cell r="H15">
            <v>9</v>
          </cell>
          <cell r="I15" t="str">
            <v>Y</v>
          </cell>
        </row>
        <row r="16">
          <cell r="D16" t="str">
            <v>杨维邦</v>
          </cell>
          <cell r="E16" t="str">
            <v>直销</v>
          </cell>
          <cell r="F16">
            <v>41802</v>
          </cell>
          <cell r="G16" t="str">
            <v>西联区</v>
          </cell>
          <cell r="H16">
            <v>12</v>
          </cell>
          <cell r="I16" t="str">
            <v>Y</v>
          </cell>
        </row>
        <row r="17">
          <cell r="D17" t="str">
            <v>周国强</v>
          </cell>
          <cell r="E17" t="str">
            <v>直销</v>
          </cell>
          <cell r="F17">
            <v>41913</v>
          </cell>
          <cell r="G17" t="str">
            <v>低涌区</v>
          </cell>
          <cell r="H17">
            <v>8</v>
          </cell>
          <cell r="I17" t="str">
            <v>Y</v>
          </cell>
        </row>
        <row r="18">
          <cell r="D18" t="str">
            <v>左小兵</v>
          </cell>
          <cell r="E18" t="str">
            <v>直销</v>
          </cell>
          <cell r="F18">
            <v>40756</v>
          </cell>
          <cell r="G18" t="str">
            <v>冼沙区</v>
          </cell>
          <cell r="H18">
            <v>46</v>
          </cell>
          <cell r="I18" t="str">
            <v>Y</v>
          </cell>
        </row>
        <row r="19">
          <cell r="D19" t="str">
            <v>邓逢善</v>
          </cell>
          <cell r="E19" t="str">
            <v>直销</v>
          </cell>
          <cell r="F19">
            <v>42064</v>
          </cell>
          <cell r="G19" t="str">
            <v>增步区</v>
          </cell>
          <cell r="H19">
            <v>3</v>
          </cell>
          <cell r="I19" t="str">
            <v>Y</v>
          </cell>
        </row>
        <row r="20">
          <cell r="D20" t="str">
            <v>黎广法</v>
          </cell>
          <cell r="E20" t="str">
            <v>直销</v>
          </cell>
          <cell r="F20">
            <v>40337</v>
          </cell>
          <cell r="G20" t="str">
            <v>智通区、恒丰区</v>
          </cell>
          <cell r="H20">
            <v>60</v>
          </cell>
          <cell r="I20" t="str">
            <v>Y</v>
          </cell>
        </row>
        <row r="21">
          <cell r="D21" t="str">
            <v>肖任</v>
          </cell>
          <cell r="E21" t="str">
            <v>直销</v>
          </cell>
          <cell r="F21">
            <v>41898</v>
          </cell>
          <cell r="G21" t="str">
            <v>三江区</v>
          </cell>
          <cell r="H21">
            <v>9</v>
          </cell>
          <cell r="I21" t="str">
            <v>Y</v>
          </cell>
        </row>
        <row r="22">
          <cell r="D22" t="str">
            <v>曾茂林</v>
          </cell>
          <cell r="E22" t="str">
            <v>直销</v>
          </cell>
          <cell r="F22">
            <v>40605</v>
          </cell>
          <cell r="G22" t="str">
            <v>下汴区</v>
          </cell>
          <cell r="H22">
            <v>51</v>
          </cell>
          <cell r="I22" t="str">
            <v>Y</v>
          </cell>
        </row>
        <row r="23">
          <cell r="D23" t="str">
            <v>温圣荣</v>
          </cell>
          <cell r="E23" t="str">
            <v>直销</v>
          </cell>
          <cell r="F23">
            <v>41927</v>
          </cell>
          <cell r="G23" t="str">
            <v>桥头区</v>
          </cell>
          <cell r="H23">
            <v>8</v>
          </cell>
          <cell r="I23" t="str">
            <v>Y</v>
          </cell>
        </row>
        <row r="24">
          <cell r="D24" t="str">
            <v>易荣辉</v>
          </cell>
          <cell r="E24" t="str">
            <v>直销</v>
          </cell>
          <cell r="F24">
            <v>41487</v>
          </cell>
          <cell r="G24" t="str">
            <v>三屯区</v>
          </cell>
          <cell r="H24">
            <v>22</v>
          </cell>
          <cell r="I24" t="str">
            <v>Y</v>
          </cell>
        </row>
        <row r="25">
          <cell r="D25" t="str">
            <v>罗灿平</v>
          </cell>
          <cell r="E25" t="str">
            <v>直销</v>
          </cell>
          <cell r="F25">
            <v>41981</v>
          </cell>
          <cell r="G25" t="str">
            <v>军埔区</v>
          </cell>
          <cell r="I25" t="str">
            <v>Y</v>
          </cell>
        </row>
        <row r="26">
          <cell r="D26" t="str">
            <v>罗灿坤</v>
          </cell>
          <cell r="E26" t="str">
            <v>一体化</v>
          </cell>
          <cell r="F26">
            <v>41981</v>
          </cell>
          <cell r="G26" t="str">
            <v>居岐区</v>
          </cell>
          <cell r="I26" t="str">
            <v>Y</v>
          </cell>
        </row>
        <row r="27">
          <cell r="D27" t="str">
            <v>郑廷碧</v>
          </cell>
          <cell r="E27" t="str">
            <v>直销</v>
          </cell>
          <cell r="F27">
            <v>42064</v>
          </cell>
          <cell r="G27" t="str">
            <v>茶山区</v>
          </cell>
          <cell r="H27">
            <v>3</v>
          </cell>
          <cell r="I27" t="str">
            <v>Y</v>
          </cell>
        </row>
        <row r="28">
          <cell r="D28" t="str">
            <v>黄维劲</v>
          </cell>
          <cell r="E28" t="str">
            <v>直销</v>
          </cell>
          <cell r="F28">
            <v>40938</v>
          </cell>
          <cell r="G28" t="str">
            <v>下岭贝区</v>
          </cell>
          <cell r="H28">
            <v>41</v>
          </cell>
          <cell r="I28" t="str">
            <v>Y</v>
          </cell>
        </row>
        <row r="29">
          <cell r="D29" t="str">
            <v>李宇飞</v>
          </cell>
          <cell r="E29" t="str">
            <v>直销</v>
          </cell>
          <cell r="F29">
            <v>41865</v>
          </cell>
          <cell r="G29" t="str">
            <v>华南区</v>
          </cell>
          <cell r="H29">
            <v>10</v>
          </cell>
          <cell r="I29" t="str">
            <v>Y</v>
          </cell>
        </row>
        <row r="30">
          <cell r="D30" t="str">
            <v>钟宝明</v>
          </cell>
          <cell r="E30" t="str">
            <v>直销</v>
          </cell>
          <cell r="F30">
            <v>41494</v>
          </cell>
          <cell r="G30" t="str">
            <v>华南区</v>
          </cell>
          <cell r="H30">
            <v>22</v>
          </cell>
          <cell r="I30" t="str">
            <v>Y</v>
          </cell>
        </row>
        <row r="31">
          <cell r="D31" t="str">
            <v>黎广俊</v>
          </cell>
          <cell r="E31" t="str">
            <v>直销</v>
          </cell>
          <cell r="F31">
            <v>41206</v>
          </cell>
          <cell r="G31" t="str">
            <v>国信区、富民区</v>
          </cell>
          <cell r="H31">
            <v>32</v>
          </cell>
          <cell r="I31" t="str">
            <v>Y</v>
          </cell>
        </row>
        <row r="32">
          <cell r="D32" t="str">
            <v>何奇宝</v>
          </cell>
          <cell r="E32" t="str">
            <v>直销</v>
          </cell>
          <cell r="F32">
            <v>41821</v>
          </cell>
          <cell r="G32" t="str">
            <v>荔横区</v>
          </cell>
          <cell r="H32">
            <v>11</v>
          </cell>
          <cell r="I32" t="str">
            <v>Y</v>
          </cell>
        </row>
        <row r="33">
          <cell r="D33" t="str">
            <v>吴宇帅</v>
          </cell>
          <cell r="E33" t="str">
            <v>直销</v>
          </cell>
          <cell r="F33">
            <v>41588</v>
          </cell>
          <cell r="G33" t="str">
            <v>三中区</v>
          </cell>
          <cell r="H33">
            <v>19</v>
          </cell>
          <cell r="I33" t="str">
            <v>Y</v>
          </cell>
        </row>
        <row r="34">
          <cell r="D34" t="str">
            <v>禹红娜</v>
          </cell>
          <cell r="E34" t="str">
            <v>直销</v>
          </cell>
          <cell r="F34">
            <v>40165</v>
          </cell>
          <cell r="G34" t="str">
            <v>荔横区</v>
          </cell>
          <cell r="H34">
            <v>66</v>
          </cell>
          <cell r="I34" t="str">
            <v>Y</v>
          </cell>
        </row>
        <row r="35">
          <cell r="D35" t="str">
            <v>张国舜</v>
          </cell>
          <cell r="E35" t="str">
            <v>直销</v>
          </cell>
          <cell r="F35">
            <v>41711</v>
          </cell>
          <cell r="G35" t="str">
            <v>城中社区</v>
          </cell>
          <cell r="H35">
            <v>15</v>
          </cell>
          <cell r="I35" t="str">
            <v>Y</v>
          </cell>
        </row>
        <row r="36">
          <cell r="D36" t="str">
            <v>李先富</v>
          </cell>
          <cell r="E36" t="str">
            <v>直销</v>
          </cell>
          <cell r="F36">
            <v>41992</v>
          </cell>
          <cell r="G36" t="str">
            <v>兆康区</v>
          </cell>
          <cell r="I36" t="str">
            <v>Y</v>
          </cell>
        </row>
        <row r="37">
          <cell r="D37" t="str">
            <v>黄维敏</v>
          </cell>
          <cell r="E37" t="str">
            <v>直销</v>
          </cell>
          <cell r="F37">
            <v>42064</v>
          </cell>
          <cell r="G37" t="str">
            <v>下岭贝区</v>
          </cell>
          <cell r="H37">
            <v>3</v>
          </cell>
          <cell r="I37" t="str">
            <v>Y</v>
          </cell>
        </row>
        <row r="38">
          <cell r="D38" t="str">
            <v>夏玉杰</v>
          </cell>
          <cell r="E38" t="str">
            <v>直销</v>
          </cell>
          <cell r="F38">
            <v>40969</v>
          </cell>
          <cell r="G38" t="str">
            <v>新城区</v>
          </cell>
          <cell r="I38" t="str">
            <v>Y</v>
          </cell>
        </row>
        <row r="39">
          <cell r="D39" t="str">
            <v>陈阳</v>
          </cell>
          <cell r="E39" t="str">
            <v>直销</v>
          </cell>
          <cell r="F39">
            <v>39752</v>
          </cell>
          <cell r="G39" t="str">
            <v>三阳区</v>
          </cell>
          <cell r="H39">
            <v>80</v>
          </cell>
          <cell r="I39" t="str">
            <v>Y</v>
          </cell>
        </row>
        <row r="40">
          <cell r="D40" t="str">
            <v>何攀</v>
          </cell>
          <cell r="E40" t="str">
            <v>直销</v>
          </cell>
          <cell r="F40">
            <v>40324</v>
          </cell>
          <cell r="G40" t="str">
            <v>东力区</v>
          </cell>
          <cell r="H40">
            <v>61</v>
          </cell>
          <cell r="I40" t="str">
            <v>Y</v>
          </cell>
        </row>
        <row r="41">
          <cell r="D41" t="str">
            <v>杨芳</v>
          </cell>
          <cell r="E41" t="str">
            <v>直销</v>
          </cell>
          <cell r="F41">
            <v>41609</v>
          </cell>
          <cell r="G41" t="str">
            <v>骏景区</v>
          </cell>
          <cell r="H41">
            <v>18</v>
          </cell>
          <cell r="I41" t="str">
            <v>Y</v>
          </cell>
        </row>
        <row r="42">
          <cell r="D42" t="str">
            <v>陈炳亮</v>
          </cell>
          <cell r="E42" t="str">
            <v>直销</v>
          </cell>
          <cell r="F42">
            <v>42066</v>
          </cell>
          <cell r="G42" t="str">
            <v>石崇区</v>
          </cell>
          <cell r="H42">
            <v>3</v>
          </cell>
          <cell r="I42" t="str">
            <v>Y</v>
          </cell>
        </row>
        <row r="43">
          <cell r="D43" t="str">
            <v>张远威</v>
          </cell>
          <cell r="E43" t="str">
            <v>直销</v>
          </cell>
          <cell r="F43">
            <v>41944</v>
          </cell>
          <cell r="G43" t="str">
            <v>三阳区</v>
          </cell>
          <cell r="H43">
            <v>7</v>
          </cell>
          <cell r="I43" t="str">
            <v>Y</v>
          </cell>
        </row>
        <row r="44">
          <cell r="D44" t="str">
            <v>李明浪</v>
          </cell>
          <cell r="E44" t="str">
            <v>直销</v>
          </cell>
          <cell r="F44">
            <v>41282</v>
          </cell>
          <cell r="G44" t="str">
            <v>简沙洲区</v>
          </cell>
          <cell r="H44">
            <v>29</v>
          </cell>
          <cell r="I44" t="str">
            <v>Y</v>
          </cell>
        </row>
        <row r="45">
          <cell r="D45" t="str">
            <v>肖俊标</v>
          </cell>
          <cell r="E45" t="str">
            <v>直销</v>
          </cell>
          <cell r="F45">
            <v>41791</v>
          </cell>
          <cell r="G45" t="str">
            <v>简沙洲区</v>
          </cell>
          <cell r="H45">
            <v>12</v>
          </cell>
          <cell r="I45" t="str">
            <v>Y</v>
          </cell>
        </row>
        <row r="46">
          <cell r="D46" t="str">
            <v>邹阳</v>
          </cell>
          <cell r="E46" t="str">
            <v>直销</v>
          </cell>
          <cell r="F46">
            <v>42067</v>
          </cell>
          <cell r="G46" t="str">
            <v>国信区</v>
          </cell>
          <cell r="H46">
            <v>3</v>
          </cell>
          <cell r="I46" t="str">
            <v>Y</v>
          </cell>
        </row>
        <row r="47">
          <cell r="D47" t="str">
            <v>林建光</v>
          </cell>
          <cell r="E47" t="str">
            <v>直销</v>
          </cell>
          <cell r="F47">
            <v>41835</v>
          </cell>
          <cell r="G47" t="str">
            <v>银湖区</v>
          </cell>
          <cell r="H47">
            <v>11</v>
          </cell>
          <cell r="I47" t="str">
            <v>Y</v>
          </cell>
        </row>
        <row r="48">
          <cell r="D48" t="str">
            <v>钟环荣</v>
          </cell>
          <cell r="E48" t="str">
            <v>直销</v>
          </cell>
          <cell r="F48">
            <v>41835</v>
          </cell>
          <cell r="G48" t="str">
            <v>赵林区</v>
          </cell>
          <cell r="H48">
            <v>11</v>
          </cell>
          <cell r="I48" t="str">
            <v>Y</v>
          </cell>
        </row>
        <row r="49">
          <cell r="D49" t="str">
            <v>周启存</v>
          </cell>
          <cell r="E49" t="str">
            <v>直销</v>
          </cell>
          <cell r="F49">
            <v>41061</v>
          </cell>
          <cell r="G49" t="str">
            <v>赵林区</v>
          </cell>
          <cell r="H49">
            <v>36</v>
          </cell>
          <cell r="I49" t="str">
            <v>Y</v>
          </cell>
        </row>
        <row r="50">
          <cell r="D50" t="str">
            <v>万昌波</v>
          </cell>
          <cell r="E50" t="str">
            <v>直销</v>
          </cell>
          <cell r="F50">
            <v>41732</v>
          </cell>
          <cell r="G50" t="str">
            <v>樟新区</v>
          </cell>
          <cell r="H50">
            <v>14</v>
          </cell>
          <cell r="I50" t="str">
            <v>Y</v>
          </cell>
        </row>
        <row r="51">
          <cell r="D51" t="str">
            <v>伍红军</v>
          </cell>
          <cell r="E51" t="str">
            <v>直销</v>
          </cell>
          <cell r="F51">
            <v>41487</v>
          </cell>
          <cell r="G51" t="str">
            <v>中心区</v>
          </cell>
          <cell r="H51">
            <v>22</v>
          </cell>
          <cell r="I51" t="str">
            <v>Y</v>
          </cell>
        </row>
        <row r="52">
          <cell r="D52" t="str">
            <v>何乐平</v>
          </cell>
          <cell r="E52" t="str">
            <v>直销</v>
          </cell>
          <cell r="F52">
            <v>39783</v>
          </cell>
          <cell r="G52" t="str">
            <v>乌沙区</v>
          </cell>
          <cell r="H52">
            <v>78</v>
          </cell>
          <cell r="I52" t="str">
            <v>Y</v>
          </cell>
        </row>
        <row r="53">
          <cell r="D53" t="str">
            <v>肖亮</v>
          </cell>
          <cell r="E53" t="str">
            <v>直销</v>
          </cell>
          <cell r="F53">
            <v>39939</v>
          </cell>
          <cell r="G53" t="str">
            <v>上沙区</v>
          </cell>
          <cell r="H53">
            <v>73</v>
          </cell>
          <cell r="I53" t="str">
            <v>Y</v>
          </cell>
        </row>
        <row r="54">
          <cell r="D54" t="str">
            <v>许世家</v>
          </cell>
          <cell r="E54" t="str">
            <v>直销</v>
          </cell>
          <cell r="F54">
            <v>42073</v>
          </cell>
          <cell r="G54" t="str">
            <v>华田区</v>
          </cell>
          <cell r="H54">
            <v>3</v>
          </cell>
          <cell r="I54" t="str">
            <v>Y</v>
          </cell>
        </row>
        <row r="55">
          <cell r="D55" t="str">
            <v>朱江益</v>
          </cell>
          <cell r="E55" t="str">
            <v>直销</v>
          </cell>
          <cell r="F55">
            <v>41379</v>
          </cell>
          <cell r="G55" t="str">
            <v>光宝区</v>
          </cell>
          <cell r="H55">
            <v>26</v>
          </cell>
          <cell r="I55" t="str">
            <v>Y</v>
          </cell>
        </row>
        <row r="56">
          <cell r="D56" t="str">
            <v>韦志强</v>
          </cell>
          <cell r="E56" t="str">
            <v>直销</v>
          </cell>
          <cell r="F56">
            <v>42064</v>
          </cell>
          <cell r="G56" t="str">
            <v>三中区</v>
          </cell>
          <cell r="I56" t="str">
            <v>Y</v>
          </cell>
        </row>
        <row r="57">
          <cell r="D57" t="str">
            <v>文志立</v>
          </cell>
          <cell r="E57" t="str">
            <v>直销</v>
          </cell>
          <cell r="F57">
            <v>42064</v>
          </cell>
          <cell r="G57" t="str">
            <v>汀山区</v>
          </cell>
          <cell r="I57" t="str">
            <v>Y</v>
          </cell>
        </row>
        <row r="58">
          <cell r="D58" t="str">
            <v>胡政</v>
          </cell>
          <cell r="E58" t="str">
            <v>直销</v>
          </cell>
          <cell r="F58">
            <v>42064</v>
          </cell>
          <cell r="G58" t="str">
            <v>汀山区</v>
          </cell>
          <cell r="I58" t="str">
            <v>Y</v>
          </cell>
        </row>
        <row r="59">
          <cell r="D59" t="str">
            <v>杨菊花</v>
          </cell>
          <cell r="E59" t="str">
            <v>直销</v>
          </cell>
          <cell r="F59">
            <v>42064</v>
          </cell>
          <cell r="G59" t="str">
            <v>三屯区</v>
          </cell>
          <cell r="I59" t="str">
            <v>Y</v>
          </cell>
        </row>
        <row r="60">
          <cell r="D60" t="str">
            <v>邹耀廷</v>
          </cell>
          <cell r="E60" t="str">
            <v>销装维</v>
          </cell>
          <cell r="F60">
            <v>42036</v>
          </cell>
          <cell r="G60" t="str">
            <v>东站区</v>
          </cell>
          <cell r="I60" t="str">
            <v>Y</v>
          </cell>
        </row>
        <row r="61">
          <cell r="D61" t="str">
            <v>李小兵</v>
          </cell>
          <cell r="E61" t="str">
            <v>直销</v>
          </cell>
          <cell r="F61">
            <v>42064</v>
          </cell>
          <cell r="G61" t="str">
            <v>街口区</v>
          </cell>
          <cell r="I61" t="str">
            <v>Y</v>
          </cell>
        </row>
        <row r="62">
          <cell r="D62" t="str">
            <v>程海健</v>
          </cell>
          <cell r="E62" t="str">
            <v>直销</v>
          </cell>
          <cell r="F62">
            <v>42073</v>
          </cell>
          <cell r="G62" t="str">
            <v>西城区</v>
          </cell>
          <cell r="I62" t="str">
            <v>Y</v>
          </cell>
        </row>
        <row r="63">
          <cell r="D63" t="str">
            <v>夏永杰</v>
          </cell>
          <cell r="E63" t="str">
            <v>直销</v>
          </cell>
          <cell r="F63">
            <v>42097</v>
          </cell>
          <cell r="G63" t="str">
            <v>无</v>
          </cell>
          <cell r="I63">
            <v>3</v>
          </cell>
        </row>
        <row r="64">
          <cell r="D64" t="str">
            <v>陈常利</v>
          </cell>
          <cell r="E64" t="str">
            <v>一体化</v>
          </cell>
          <cell r="F64">
            <v>42076</v>
          </cell>
          <cell r="G64" t="str">
            <v>东站区</v>
          </cell>
          <cell r="I64" t="str">
            <v>Y</v>
          </cell>
        </row>
        <row r="65">
          <cell r="D65" t="str">
            <v>杨辉</v>
          </cell>
          <cell r="E65" t="str">
            <v>直销</v>
          </cell>
          <cell r="F65">
            <v>42077</v>
          </cell>
          <cell r="G65" t="str">
            <v>桔洲区</v>
          </cell>
          <cell r="I65" t="str">
            <v>Y</v>
          </cell>
        </row>
        <row r="66">
          <cell r="D66" t="str">
            <v>彭知群</v>
          </cell>
          <cell r="E66" t="str">
            <v>直销</v>
          </cell>
          <cell r="F66">
            <v>42095</v>
          </cell>
          <cell r="G66" t="str">
            <v>无</v>
          </cell>
          <cell r="I66">
            <v>3</v>
          </cell>
        </row>
        <row r="67">
          <cell r="D67" t="str">
            <v>徐元球</v>
          </cell>
          <cell r="E67" t="str">
            <v>直销</v>
          </cell>
          <cell r="F67">
            <v>42076</v>
          </cell>
          <cell r="G67" t="str">
            <v>恒丰区</v>
          </cell>
          <cell r="I67" t="str">
            <v>Y</v>
          </cell>
        </row>
        <row r="68">
          <cell r="D68" t="str">
            <v>祖静彪</v>
          </cell>
          <cell r="E68" t="str">
            <v>直销</v>
          </cell>
          <cell r="F68">
            <v>42067</v>
          </cell>
          <cell r="G68" t="str">
            <v>大利区</v>
          </cell>
          <cell r="I68" t="str">
            <v>Y</v>
          </cell>
        </row>
        <row r="69">
          <cell r="D69" t="str">
            <v>彭文群</v>
          </cell>
          <cell r="E69" t="str">
            <v>直销</v>
          </cell>
          <cell r="F69">
            <v>42083</v>
          </cell>
          <cell r="G69" t="str">
            <v>樟新区</v>
          </cell>
          <cell r="I69" t="str">
            <v>Y</v>
          </cell>
        </row>
        <row r="70">
          <cell r="D70" t="str">
            <v>杨晓艳</v>
          </cell>
          <cell r="E70" t="str">
            <v>一体化</v>
          </cell>
          <cell r="F70">
            <v>42064</v>
          </cell>
          <cell r="G70" t="str">
            <v>南栅区</v>
          </cell>
          <cell r="I70" t="str">
            <v>Y</v>
          </cell>
        </row>
        <row r="71">
          <cell r="D71" t="str">
            <v>钟小红</v>
          </cell>
          <cell r="E71" t="str">
            <v>一体化</v>
          </cell>
          <cell r="F71">
            <v>42064</v>
          </cell>
          <cell r="G71" t="str">
            <v>南栅区</v>
          </cell>
          <cell r="I71" t="str">
            <v>Y</v>
          </cell>
        </row>
        <row r="72">
          <cell r="D72" t="str">
            <v>黄智乾</v>
          </cell>
          <cell r="E72" t="str">
            <v>直销</v>
          </cell>
          <cell r="F72">
            <v>42077</v>
          </cell>
          <cell r="G72" t="str">
            <v>旺富区</v>
          </cell>
          <cell r="I72" t="str">
            <v>Y</v>
          </cell>
        </row>
        <row r="73">
          <cell r="D73" t="str">
            <v>农军成</v>
          </cell>
          <cell r="E73" t="str">
            <v>直销</v>
          </cell>
          <cell r="F73">
            <v>42095</v>
          </cell>
          <cell r="G73" t="str">
            <v>无</v>
          </cell>
          <cell r="I73">
            <v>3</v>
          </cell>
        </row>
        <row r="74">
          <cell r="D74" t="str">
            <v>肖忠</v>
          </cell>
          <cell r="E74" t="str">
            <v>直销</v>
          </cell>
          <cell r="F74">
            <v>42096</v>
          </cell>
          <cell r="G74" t="str">
            <v>无</v>
          </cell>
          <cell r="I74">
            <v>3</v>
          </cell>
        </row>
        <row r="75">
          <cell r="D75" t="str">
            <v>白莉</v>
          </cell>
          <cell r="E75" t="str">
            <v>一体化</v>
          </cell>
          <cell r="F75">
            <v>42064</v>
          </cell>
          <cell r="G75" t="str">
            <v>博美区</v>
          </cell>
          <cell r="I75" t="str">
            <v>Y</v>
          </cell>
        </row>
        <row r="76">
          <cell r="D76" t="str">
            <v>陈伟娣</v>
          </cell>
          <cell r="E76" t="str">
            <v>一体化</v>
          </cell>
          <cell r="F76">
            <v>41913</v>
          </cell>
          <cell r="G76" t="str">
            <v>南栅区</v>
          </cell>
          <cell r="I76" t="str">
            <v>Y</v>
          </cell>
        </row>
        <row r="77">
          <cell r="D77" t="str">
            <v>王武东</v>
          </cell>
          <cell r="E77" t="str">
            <v>一体化</v>
          </cell>
          <cell r="F77">
            <v>41340</v>
          </cell>
          <cell r="G77" t="str">
            <v>龙眼区</v>
          </cell>
          <cell r="I77" t="str">
            <v>Y</v>
          </cell>
        </row>
        <row r="78">
          <cell r="D78" t="str">
            <v>朱文彬</v>
          </cell>
          <cell r="E78" t="str">
            <v>一体化</v>
          </cell>
          <cell r="F78">
            <v>40647</v>
          </cell>
          <cell r="G78" t="str">
            <v>居岐区</v>
          </cell>
          <cell r="I78" t="str">
            <v>Y</v>
          </cell>
        </row>
        <row r="79">
          <cell r="D79" t="str">
            <v>邓鸣健</v>
          </cell>
          <cell r="E79" t="str">
            <v>一体化</v>
          </cell>
          <cell r="F79">
            <v>42064</v>
          </cell>
          <cell r="G79" t="str">
            <v>南栅区</v>
          </cell>
          <cell r="I79" t="str">
            <v>Y</v>
          </cell>
        </row>
        <row r="80">
          <cell r="D80" t="str">
            <v>彭云明</v>
          </cell>
          <cell r="E80" t="str">
            <v>销装维</v>
          </cell>
          <cell r="F80">
            <v>41997</v>
          </cell>
          <cell r="G80" t="str">
            <v>销装维</v>
          </cell>
          <cell r="I80" t="str">
            <v>Y</v>
          </cell>
        </row>
        <row r="81">
          <cell r="D81" t="str">
            <v>黄向长</v>
          </cell>
          <cell r="E81" t="str">
            <v>销装维</v>
          </cell>
          <cell r="F81">
            <v>41852</v>
          </cell>
          <cell r="G81" t="str">
            <v>销装维</v>
          </cell>
          <cell r="H81">
            <v>10</v>
          </cell>
          <cell r="I81" t="str">
            <v>Y</v>
          </cell>
        </row>
        <row r="82">
          <cell r="D82" t="str">
            <v>易阿红</v>
          </cell>
          <cell r="E82" t="str">
            <v>销装维</v>
          </cell>
          <cell r="F82">
            <v>41739</v>
          </cell>
          <cell r="G82" t="str">
            <v>销装维</v>
          </cell>
          <cell r="H82">
            <v>14</v>
          </cell>
          <cell r="I82" t="str">
            <v>Y</v>
          </cell>
        </row>
        <row r="83">
          <cell r="D83" t="str">
            <v>冯三防</v>
          </cell>
          <cell r="E83" t="str">
            <v>直销</v>
          </cell>
          <cell r="F83">
            <v>41765</v>
          </cell>
          <cell r="G83" t="str">
            <v>街口区</v>
          </cell>
          <cell r="H83">
            <v>13</v>
          </cell>
          <cell r="I83" t="str">
            <v>Y</v>
          </cell>
        </row>
        <row r="84">
          <cell r="D84" t="str">
            <v>彭英智</v>
          </cell>
          <cell r="E84" t="str">
            <v>直销</v>
          </cell>
          <cell r="F84">
            <v>41878</v>
          </cell>
          <cell r="G84" t="str">
            <v>石龙坑区</v>
          </cell>
          <cell r="H84">
            <v>10</v>
          </cell>
          <cell r="I84" t="str">
            <v>Y</v>
          </cell>
        </row>
        <row r="85">
          <cell r="D85" t="str">
            <v>吴勇</v>
          </cell>
          <cell r="E85" t="str">
            <v>直销</v>
          </cell>
          <cell r="F85">
            <v>41888</v>
          </cell>
          <cell r="G85" t="str">
            <v>莆心区</v>
          </cell>
          <cell r="H85">
            <v>9</v>
          </cell>
          <cell r="I85" t="str">
            <v>Y</v>
          </cell>
        </row>
        <row r="86">
          <cell r="D86" t="str">
            <v>谭远明</v>
          </cell>
          <cell r="E86" t="str">
            <v>销装维</v>
          </cell>
          <cell r="F86">
            <v>40695</v>
          </cell>
          <cell r="G86" t="str">
            <v>销装维</v>
          </cell>
          <cell r="H86">
            <v>48</v>
          </cell>
          <cell r="I86" t="str">
            <v>Y</v>
          </cell>
        </row>
        <row r="87">
          <cell r="D87" t="str">
            <v>王意峰</v>
          </cell>
          <cell r="E87" t="str">
            <v>直销</v>
          </cell>
          <cell r="F87">
            <v>41791</v>
          </cell>
          <cell r="G87" t="str">
            <v>乌沙区</v>
          </cell>
          <cell r="I87" t="str">
            <v>Y</v>
          </cell>
        </row>
        <row r="88">
          <cell r="D88" t="str">
            <v>张泽文</v>
          </cell>
          <cell r="E88" t="str">
            <v>直销</v>
          </cell>
          <cell r="F88">
            <v>41883</v>
          </cell>
          <cell r="G88" t="str">
            <v>西城区</v>
          </cell>
          <cell r="I88" t="str">
            <v>Y</v>
          </cell>
        </row>
        <row r="89">
          <cell r="D89" t="str">
            <v>蔡定强</v>
          </cell>
          <cell r="E89" t="str">
            <v>销装维</v>
          </cell>
          <cell r="F89">
            <v>41913</v>
          </cell>
          <cell r="G89" t="str">
            <v>销装维</v>
          </cell>
          <cell r="I89" t="str">
            <v>Y</v>
          </cell>
        </row>
        <row r="90">
          <cell r="D90" t="str">
            <v>李伟林</v>
          </cell>
          <cell r="E90" t="str">
            <v>销装维</v>
          </cell>
          <cell r="F90">
            <v>41898</v>
          </cell>
          <cell r="G90" t="str">
            <v>销装维</v>
          </cell>
          <cell r="I90" t="str">
            <v>Y</v>
          </cell>
        </row>
        <row r="91">
          <cell r="D91" t="str">
            <v>魏祥洋</v>
          </cell>
          <cell r="E91" t="str">
            <v>直销</v>
          </cell>
          <cell r="F91">
            <v>41963</v>
          </cell>
          <cell r="G91" t="str">
            <v>石龙坑区</v>
          </cell>
          <cell r="I91" t="str">
            <v>Y</v>
          </cell>
        </row>
        <row r="92">
          <cell r="D92" t="str">
            <v>王成</v>
          </cell>
          <cell r="E92" t="str">
            <v>一体化</v>
          </cell>
          <cell r="F92">
            <v>42064</v>
          </cell>
          <cell r="G92" t="str">
            <v>龙眼区</v>
          </cell>
          <cell r="I92" t="str">
            <v>Y</v>
          </cell>
        </row>
        <row r="93">
          <cell r="D93" t="str">
            <v>宋孝波</v>
          </cell>
          <cell r="E93" t="str">
            <v>一体化</v>
          </cell>
          <cell r="F93">
            <v>41929</v>
          </cell>
          <cell r="G93" t="str">
            <v>上坑区</v>
          </cell>
          <cell r="I93" t="str">
            <v>Y</v>
          </cell>
        </row>
        <row r="94">
          <cell r="D94" t="str">
            <v>付森基</v>
          </cell>
          <cell r="E94" t="str">
            <v>一体化</v>
          </cell>
          <cell r="F94">
            <v>41995</v>
          </cell>
          <cell r="G94" t="str">
            <v>东兴区</v>
          </cell>
          <cell r="I94" t="str">
            <v>Y</v>
          </cell>
        </row>
        <row r="95">
          <cell r="D95" t="str">
            <v>焦慧君</v>
          </cell>
          <cell r="E95" t="str">
            <v>一体化</v>
          </cell>
          <cell r="F95">
            <v>42064</v>
          </cell>
          <cell r="G95" t="str">
            <v>王屋区</v>
          </cell>
          <cell r="I95" t="str">
            <v>Y</v>
          </cell>
        </row>
        <row r="96">
          <cell r="D96" t="str">
            <v>萧子大</v>
          </cell>
          <cell r="E96" t="str">
            <v>一体化</v>
          </cell>
          <cell r="F96">
            <v>42064</v>
          </cell>
          <cell r="G96" t="str">
            <v>南栅区</v>
          </cell>
          <cell r="I96" t="str">
            <v>Y</v>
          </cell>
        </row>
        <row r="97">
          <cell r="D97" t="str">
            <v>杜嘉明</v>
          </cell>
          <cell r="E97" t="str">
            <v>一体化</v>
          </cell>
          <cell r="F97">
            <v>42034</v>
          </cell>
          <cell r="G97" t="str">
            <v>居岐区</v>
          </cell>
          <cell r="I97" t="str">
            <v>Y</v>
          </cell>
        </row>
        <row r="98">
          <cell r="D98" t="str">
            <v>陈彦忠</v>
          </cell>
          <cell r="E98" t="str">
            <v>一体化</v>
          </cell>
          <cell r="F98">
            <v>41372</v>
          </cell>
          <cell r="G98" t="str">
            <v>东兴区</v>
          </cell>
          <cell r="H98">
            <v>26</v>
          </cell>
          <cell r="I98" t="str">
            <v>Y</v>
          </cell>
        </row>
        <row r="99">
          <cell r="D99" t="str">
            <v>黎兵兵</v>
          </cell>
          <cell r="E99" t="str">
            <v>一体化</v>
          </cell>
          <cell r="F99">
            <v>41710</v>
          </cell>
          <cell r="G99" t="str">
            <v>白石岗区</v>
          </cell>
          <cell r="I99" t="str">
            <v>Y</v>
          </cell>
        </row>
        <row r="100">
          <cell r="D100" t="str">
            <v>罗志文</v>
          </cell>
          <cell r="E100" t="str">
            <v>一体化</v>
          </cell>
          <cell r="F100">
            <v>41205</v>
          </cell>
          <cell r="G100" t="str">
            <v>东站区</v>
          </cell>
          <cell r="H100">
            <v>32</v>
          </cell>
          <cell r="I100" t="str">
            <v>Y</v>
          </cell>
        </row>
        <row r="101">
          <cell r="D101" t="str">
            <v>吴斌</v>
          </cell>
          <cell r="E101" t="str">
            <v>一体化</v>
          </cell>
          <cell r="F101">
            <v>39965</v>
          </cell>
          <cell r="G101" t="str">
            <v>东站区</v>
          </cell>
          <cell r="H101">
            <v>72</v>
          </cell>
          <cell r="I101" t="str">
            <v>Y</v>
          </cell>
        </row>
        <row r="102">
          <cell r="D102" t="str">
            <v>谢熙</v>
          </cell>
          <cell r="E102" t="str">
            <v>一体化</v>
          </cell>
          <cell r="F102">
            <v>41499</v>
          </cell>
          <cell r="G102" t="str">
            <v>大京九区</v>
          </cell>
          <cell r="H102">
            <v>22</v>
          </cell>
          <cell r="I102" t="str">
            <v>Y</v>
          </cell>
        </row>
        <row r="103">
          <cell r="D103" t="str">
            <v>辛芳明</v>
          </cell>
          <cell r="E103" t="str">
            <v>一体化</v>
          </cell>
          <cell r="F103">
            <v>41131</v>
          </cell>
          <cell r="G103" t="str">
            <v>白石岗区</v>
          </cell>
          <cell r="H103">
            <v>34</v>
          </cell>
          <cell r="I103" t="str">
            <v>Y</v>
          </cell>
        </row>
        <row r="104">
          <cell r="D104" t="str">
            <v>欧阳德青</v>
          </cell>
          <cell r="E104" t="str">
            <v>集客专员</v>
          </cell>
          <cell r="F104">
            <v>41929</v>
          </cell>
          <cell r="G104" t="str">
            <v>无</v>
          </cell>
          <cell r="I104" t="str">
            <v>Y</v>
          </cell>
        </row>
        <row r="105">
          <cell r="D105" t="str">
            <v>方华东</v>
          </cell>
          <cell r="E105" t="str">
            <v>集客专员</v>
          </cell>
          <cell r="F105">
            <v>41894</v>
          </cell>
          <cell r="G105" t="str">
            <v>无</v>
          </cell>
          <cell r="I105" t="str">
            <v>Y</v>
          </cell>
        </row>
        <row r="106">
          <cell r="D106" t="str">
            <v>韩相力</v>
          </cell>
          <cell r="E106" t="str">
            <v>集客专员</v>
          </cell>
          <cell r="F106">
            <v>41897</v>
          </cell>
          <cell r="G106" t="str">
            <v>无</v>
          </cell>
          <cell r="H106">
            <v>9</v>
          </cell>
          <cell r="I106" t="str">
            <v>Y</v>
          </cell>
        </row>
        <row r="107">
          <cell r="D107" t="str">
            <v>陈志鹏</v>
          </cell>
          <cell r="E107" t="str">
            <v>集客专员</v>
          </cell>
          <cell r="F107">
            <v>41883</v>
          </cell>
          <cell r="G107" t="str">
            <v>无</v>
          </cell>
          <cell r="H107">
            <v>9</v>
          </cell>
          <cell r="I107" t="str">
            <v>Y</v>
          </cell>
        </row>
        <row r="108">
          <cell r="D108" t="str">
            <v>黄义凯</v>
          </cell>
          <cell r="E108" t="str">
            <v>集客经理</v>
          </cell>
          <cell r="F108">
            <v>41825</v>
          </cell>
          <cell r="G108" t="str">
            <v>无</v>
          </cell>
          <cell r="I108" t="str">
            <v>Y</v>
          </cell>
        </row>
        <row r="109">
          <cell r="D109" t="str">
            <v>裴沛</v>
          </cell>
          <cell r="E109" t="str">
            <v>集客经理</v>
          </cell>
          <cell r="F109">
            <v>42095</v>
          </cell>
          <cell r="G109" t="str">
            <v>无</v>
          </cell>
          <cell r="I109">
            <v>3</v>
          </cell>
        </row>
        <row r="110">
          <cell r="D110" t="str">
            <v>卢丹龙</v>
          </cell>
          <cell r="E110" t="str">
            <v>直销</v>
          </cell>
          <cell r="F110">
            <v>42074</v>
          </cell>
          <cell r="G110" t="str">
            <v>康宝区</v>
          </cell>
          <cell r="I110" t="str">
            <v>Y</v>
          </cell>
        </row>
        <row r="111">
          <cell r="D111" t="str">
            <v>吴四一</v>
          </cell>
          <cell r="E111" t="str">
            <v>集客经理</v>
          </cell>
          <cell r="F111">
            <v>41821</v>
          </cell>
          <cell r="G111" t="str">
            <v>无</v>
          </cell>
          <cell r="I111" t="str">
            <v>Y</v>
          </cell>
        </row>
        <row r="112">
          <cell r="D112" t="str">
            <v>岑常师</v>
          </cell>
          <cell r="E112" t="str">
            <v>直销</v>
          </cell>
          <cell r="F112">
            <v>42095</v>
          </cell>
          <cell r="G112" t="str">
            <v>无</v>
          </cell>
          <cell r="I112">
            <v>3</v>
          </cell>
        </row>
        <row r="113">
          <cell r="D113" t="str">
            <v>刘志成</v>
          </cell>
          <cell r="E113" t="str">
            <v>直销</v>
          </cell>
          <cell r="F113">
            <v>42095</v>
          </cell>
          <cell r="G113" t="str">
            <v>银湖区</v>
          </cell>
          <cell r="I113">
            <v>3</v>
          </cell>
        </row>
        <row r="114">
          <cell r="D114" t="str">
            <v>韦文生</v>
          </cell>
          <cell r="E114" t="str">
            <v>直销</v>
          </cell>
          <cell r="F114">
            <v>42095</v>
          </cell>
          <cell r="G114" t="str">
            <v>无</v>
          </cell>
          <cell r="I114">
            <v>3</v>
          </cell>
        </row>
        <row r="115">
          <cell r="D115" t="str">
            <v>黄继生</v>
          </cell>
          <cell r="E115" t="str">
            <v>直销</v>
          </cell>
          <cell r="F115">
            <v>42095</v>
          </cell>
          <cell r="G115" t="str">
            <v>无</v>
          </cell>
          <cell r="I115">
            <v>3</v>
          </cell>
        </row>
        <row r="116">
          <cell r="D116" t="str">
            <v>吴国明</v>
          </cell>
          <cell r="E116" t="str">
            <v>一体化</v>
          </cell>
          <cell r="F116">
            <v>42095</v>
          </cell>
          <cell r="G116" t="str">
            <v>无</v>
          </cell>
          <cell r="I116">
            <v>3</v>
          </cell>
        </row>
        <row r="117">
          <cell r="D117" t="str">
            <v>莫灵快</v>
          </cell>
          <cell r="E117" t="str">
            <v>直销</v>
          </cell>
          <cell r="F117">
            <v>42096</v>
          </cell>
          <cell r="G117" t="str">
            <v>无</v>
          </cell>
          <cell r="I117">
            <v>3</v>
          </cell>
        </row>
        <row r="118">
          <cell r="D118" t="str">
            <v>杜中</v>
          </cell>
          <cell r="E118" t="str">
            <v>直销</v>
          </cell>
          <cell r="F118">
            <v>42097</v>
          </cell>
          <cell r="G118" t="str">
            <v>无</v>
          </cell>
          <cell r="I118">
            <v>3</v>
          </cell>
        </row>
        <row r="119">
          <cell r="D119" t="str">
            <v>袁新景</v>
          </cell>
          <cell r="E119" t="str">
            <v>一体化</v>
          </cell>
          <cell r="F119">
            <v>42099</v>
          </cell>
          <cell r="G119" t="str">
            <v>龙眼区</v>
          </cell>
          <cell r="I119">
            <v>3</v>
          </cell>
        </row>
        <row r="120">
          <cell r="D120" t="str">
            <v>王秋焕</v>
          </cell>
          <cell r="E120" t="str">
            <v>一体化</v>
          </cell>
          <cell r="F120">
            <v>42107</v>
          </cell>
          <cell r="G120" t="str">
            <v>无</v>
          </cell>
          <cell r="I120">
            <v>3</v>
          </cell>
        </row>
        <row r="121">
          <cell r="D121" t="str">
            <v>吴楚伟</v>
          </cell>
          <cell r="E121" t="str">
            <v>直销</v>
          </cell>
          <cell r="F121">
            <v>42110</v>
          </cell>
          <cell r="G121" t="str">
            <v>无</v>
          </cell>
          <cell r="I121">
            <v>3</v>
          </cell>
        </row>
        <row r="122">
          <cell r="D122" t="str">
            <v>刘德昌</v>
          </cell>
          <cell r="E122" t="str">
            <v>直销</v>
          </cell>
          <cell r="F122">
            <v>42115</v>
          </cell>
          <cell r="G122" t="str">
            <v>无</v>
          </cell>
          <cell r="I122">
            <v>3</v>
          </cell>
        </row>
        <row r="123">
          <cell r="D123" t="str">
            <v>刘德生</v>
          </cell>
          <cell r="E123" t="str">
            <v>直销</v>
          </cell>
          <cell r="F123">
            <v>42115</v>
          </cell>
          <cell r="G123" t="str">
            <v>无</v>
          </cell>
          <cell r="I123">
            <v>3</v>
          </cell>
        </row>
        <row r="124">
          <cell r="D124" t="str">
            <v>张远庭</v>
          </cell>
          <cell r="E124" t="str">
            <v>集客专员</v>
          </cell>
          <cell r="F124">
            <v>42095</v>
          </cell>
          <cell r="G124" t="str">
            <v>无</v>
          </cell>
          <cell r="I124">
            <v>3</v>
          </cell>
        </row>
        <row r="125">
          <cell r="D125" t="str">
            <v>张秀标</v>
          </cell>
          <cell r="E125" t="str">
            <v>直销</v>
          </cell>
          <cell r="F125">
            <v>42099</v>
          </cell>
          <cell r="G125" t="str">
            <v>无</v>
          </cell>
          <cell r="I125">
            <v>3</v>
          </cell>
        </row>
        <row r="126">
          <cell r="D126" t="str">
            <v>刘松涛</v>
          </cell>
          <cell r="E126" t="str">
            <v>直销</v>
          </cell>
          <cell r="F126">
            <v>42125</v>
          </cell>
          <cell r="G126" t="str">
            <v>无</v>
          </cell>
          <cell r="I126">
            <v>2</v>
          </cell>
        </row>
        <row r="127">
          <cell r="D127" t="str">
            <v>杨平金</v>
          </cell>
          <cell r="E127" t="str">
            <v>直销</v>
          </cell>
          <cell r="F127">
            <v>42125</v>
          </cell>
          <cell r="G127" t="str">
            <v>无</v>
          </cell>
          <cell r="I127">
            <v>2</v>
          </cell>
        </row>
        <row r="128">
          <cell r="D128" t="str">
            <v>汪洞辉</v>
          </cell>
          <cell r="E128" t="str">
            <v>销装维</v>
          </cell>
          <cell r="F128">
            <v>42125</v>
          </cell>
          <cell r="G128" t="str">
            <v>销装维</v>
          </cell>
          <cell r="I128">
            <v>2</v>
          </cell>
        </row>
        <row r="129">
          <cell r="D129" t="str">
            <v>左明亮</v>
          </cell>
          <cell r="E129" t="str">
            <v>直销</v>
          </cell>
          <cell r="F129">
            <v>42125</v>
          </cell>
          <cell r="G129" t="str">
            <v>无</v>
          </cell>
          <cell r="I129">
            <v>2</v>
          </cell>
        </row>
        <row r="130">
          <cell r="D130" t="str">
            <v>张宏波</v>
          </cell>
          <cell r="E130" t="str">
            <v>直销</v>
          </cell>
          <cell r="F130">
            <v>42129</v>
          </cell>
          <cell r="G130" t="str">
            <v>无</v>
          </cell>
          <cell r="I130">
            <v>2</v>
          </cell>
        </row>
        <row r="131">
          <cell r="D131" t="str">
            <v>黄清浩</v>
          </cell>
          <cell r="E131" t="str">
            <v>直销</v>
          </cell>
          <cell r="F131">
            <v>42129</v>
          </cell>
          <cell r="G131" t="str">
            <v>无</v>
          </cell>
          <cell r="I131">
            <v>2</v>
          </cell>
        </row>
        <row r="132">
          <cell r="D132" t="str">
            <v>王立斌</v>
          </cell>
          <cell r="E132" t="str">
            <v>集客专员</v>
          </cell>
          <cell r="F132">
            <v>42144</v>
          </cell>
          <cell r="G132" t="str">
            <v>无</v>
          </cell>
          <cell r="I132">
            <v>2</v>
          </cell>
        </row>
        <row r="133">
          <cell r="D133" t="str">
            <v>黄汝富</v>
          </cell>
          <cell r="E133" t="str">
            <v>直销</v>
          </cell>
          <cell r="F133">
            <v>42149</v>
          </cell>
          <cell r="G133" t="str">
            <v>无</v>
          </cell>
          <cell r="I133">
            <v>2</v>
          </cell>
        </row>
        <row r="134">
          <cell r="D134" t="str">
            <v>陈亚贤</v>
          </cell>
          <cell r="E134" t="str">
            <v>一体化</v>
          </cell>
          <cell r="F134">
            <v>42125</v>
          </cell>
          <cell r="G134" t="str">
            <v>无</v>
          </cell>
          <cell r="I134">
            <v>2</v>
          </cell>
        </row>
        <row r="135">
          <cell r="D135" t="str">
            <v>王翔</v>
          </cell>
          <cell r="E135" t="str">
            <v>集客专员</v>
          </cell>
          <cell r="F135">
            <v>42125</v>
          </cell>
          <cell r="G135" t="str">
            <v>无</v>
          </cell>
          <cell r="I135">
            <v>2</v>
          </cell>
        </row>
        <row r="136">
          <cell r="D136" t="str">
            <v>吴贤锦</v>
          </cell>
          <cell r="E136" t="str">
            <v>直销</v>
          </cell>
          <cell r="F136">
            <v>42144</v>
          </cell>
          <cell r="G136" t="str">
            <v>无</v>
          </cell>
          <cell r="I136">
            <v>2</v>
          </cell>
        </row>
        <row r="137">
          <cell r="D137" t="str">
            <v>杜昇华</v>
          </cell>
          <cell r="E137" t="str">
            <v>直销</v>
          </cell>
          <cell r="F137">
            <v>42146</v>
          </cell>
          <cell r="G137" t="str">
            <v>无</v>
          </cell>
          <cell r="I137">
            <v>2</v>
          </cell>
        </row>
        <row r="138">
          <cell r="D138" t="str">
            <v>吴友义</v>
          </cell>
          <cell r="E138" t="str">
            <v>直销</v>
          </cell>
          <cell r="F138">
            <v>42125</v>
          </cell>
          <cell r="G138" t="str">
            <v>无</v>
          </cell>
          <cell r="I138">
            <v>2</v>
          </cell>
        </row>
        <row r="139">
          <cell r="D139" t="str">
            <v>吴基涛</v>
          </cell>
          <cell r="E139" t="str">
            <v>直销</v>
          </cell>
          <cell r="F139">
            <v>42125</v>
          </cell>
          <cell r="G139" t="str">
            <v>无</v>
          </cell>
          <cell r="I139">
            <v>2</v>
          </cell>
        </row>
        <row r="140">
          <cell r="D140" t="str">
            <v>彭井权</v>
          </cell>
          <cell r="E140" t="str">
            <v>直销</v>
          </cell>
          <cell r="F140">
            <v>42125</v>
          </cell>
          <cell r="G140" t="str">
            <v>无</v>
          </cell>
          <cell r="I140">
            <v>2</v>
          </cell>
        </row>
        <row r="141">
          <cell r="D141" t="str">
            <v>谢鑫</v>
          </cell>
          <cell r="E141" t="str">
            <v>直销</v>
          </cell>
          <cell r="F141">
            <v>42156</v>
          </cell>
          <cell r="G141" t="str">
            <v>无</v>
          </cell>
          <cell r="I141">
            <v>1</v>
          </cell>
        </row>
        <row r="142">
          <cell r="D142" t="str">
            <v>李西杰</v>
          </cell>
          <cell r="E142" t="str">
            <v>直销</v>
          </cell>
          <cell r="F142">
            <v>42162</v>
          </cell>
          <cell r="G142" t="str">
            <v>无</v>
          </cell>
          <cell r="I142" t="str">
            <v>T</v>
          </cell>
        </row>
        <row r="143">
          <cell r="D143" t="str">
            <v>付浪波</v>
          </cell>
          <cell r="E143" t="str">
            <v>销装维</v>
          </cell>
          <cell r="F143">
            <v>42173</v>
          </cell>
          <cell r="G143" t="str">
            <v>销装维</v>
          </cell>
          <cell r="I143" t="str">
            <v>E</v>
          </cell>
        </row>
        <row r="144">
          <cell r="D144" t="str">
            <v>谢盛基</v>
          </cell>
          <cell r="E144" t="str">
            <v>直销</v>
          </cell>
          <cell r="F144">
            <v>42156</v>
          </cell>
          <cell r="G144" t="str">
            <v>无</v>
          </cell>
          <cell r="I144">
            <v>1</v>
          </cell>
        </row>
        <row r="145">
          <cell r="D145" t="str">
            <v>邓洪威</v>
          </cell>
          <cell r="E145" t="str">
            <v>直销</v>
          </cell>
          <cell r="F145">
            <v>42157</v>
          </cell>
          <cell r="G145" t="str">
            <v>无</v>
          </cell>
          <cell r="I145">
            <v>1</v>
          </cell>
        </row>
        <row r="146">
          <cell r="D146" t="str">
            <v>曾成成</v>
          </cell>
          <cell r="E146" t="str">
            <v>直销</v>
          </cell>
          <cell r="F146">
            <v>42164</v>
          </cell>
          <cell r="G146" t="str">
            <v>无</v>
          </cell>
          <cell r="I146" t="str">
            <v>T</v>
          </cell>
        </row>
        <row r="147">
          <cell r="D147" t="str">
            <v>林伟文</v>
          </cell>
          <cell r="E147" t="str">
            <v>一体化</v>
          </cell>
          <cell r="F147">
            <v>42156</v>
          </cell>
          <cell r="G147" t="str">
            <v>无</v>
          </cell>
          <cell r="I147">
            <v>1</v>
          </cell>
        </row>
        <row r="148">
          <cell r="D148" t="str">
            <v>吴胜群</v>
          </cell>
          <cell r="E148" t="str">
            <v>一体化</v>
          </cell>
          <cell r="F148">
            <v>42156</v>
          </cell>
          <cell r="G148" t="str">
            <v>无</v>
          </cell>
          <cell r="I148">
            <v>1</v>
          </cell>
        </row>
        <row r="149">
          <cell r="D149" t="str">
            <v>张国涛</v>
          </cell>
          <cell r="E149" t="str">
            <v>一体化</v>
          </cell>
          <cell r="F149">
            <v>42156</v>
          </cell>
          <cell r="G149" t="str">
            <v>无</v>
          </cell>
          <cell r="I149">
            <v>1</v>
          </cell>
        </row>
        <row r="150">
          <cell r="D150" t="str">
            <v>何晓宁</v>
          </cell>
          <cell r="E150" t="str">
            <v>一体化</v>
          </cell>
          <cell r="F150">
            <v>42156</v>
          </cell>
          <cell r="G150" t="str">
            <v>无</v>
          </cell>
          <cell r="I150">
            <v>1</v>
          </cell>
        </row>
        <row r="151">
          <cell r="D151" t="str">
            <v>胡静林</v>
          </cell>
          <cell r="E151" t="str">
            <v>直销</v>
          </cell>
          <cell r="F151">
            <v>42156</v>
          </cell>
          <cell r="G151" t="str">
            <v>无</v>
          </cell>
          <cell r="I151">
            <v>1</v>
          </cell>
        </row>
        <row r="152">
          <cell r="D152" t="str">
            <v>包应球</v>
          </cell>
          <cell r="E152" t="str">
            <v>直销</v>
          </cell>
          <cell r="F152">
            <v>42156</v>
          </cell>
          <cell r="G152" t="str">
            <v>无</v>
          </cell>
          <cell r="I15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网格名称</v>
          </cell>
          <cell r="C2" t="str">
            <v>网格人员</v>
          </cell>
          <cell r="D2" t="str">
            <v>网格名称</v>
          </cell>
          <cell r="E2" t="str">
            <v>职务</v>
          </cell>
          <cell r="F2" t="str">
            <v>市场得分</v>
          </cell>
          <cell r="G2" t="str">
            <v>运维得分</v>
          </cell>
          <cell r="I2" t="str">
            <v>网格得分</v>
          </cell>
        </row>
        <row r="3">
          <cell r="B3" t="str">
            <v>常平经营部</v>
          </cell>
          <cell r="C3" t="str">
            <v>王国营</v>
          </cell>
          <cell r="D3" t="str">
            <v>常平经营部</v>
          </cell>
          <cell r="E3" t="str">
            <v>营销组长</v>
          </cell>
          <cell r="F3">
            <v>114.37986325108987</v>
          </cell>
          <cell r="G3">
            <v>99.1</v>
          </cell>
          <cell r="I3">
            <v>1.0673993162554494</v>
          </cell>
        </row>
        <row r="4">
          <cell r="B4" t="str">
            <v>常平经营部</v>
          </cell>
          <cell r="C4" t="str">
            <v>王雁宾</v>
          </cell>
          <cell r="D4" t="str">
            <v>常平经营部</v>
          </cell>
          <cell r="E4" t="str">
            <v>运维主管</v>
          </cell>
          <cell r="F4">
            <v>114.37986325108987</v>
          </cell>
          <cell r="G4">
            <v>99.1</v>
          </cell>
          <cell r="I4">
            <v>1.0673993162554494</v>
          </cell>
        </row>
        <row r="5">
          <cell r="B5" t="str">
            <v>东站区</v>
          </cell>
          <cell r="C5" t="str">
            <v>陈广平</v>
          </cell>
          <cell r="D5" t="str">
            <v>东站区</v>
          </cell>
          <cell r="E5" t="str">
            <v>装维/网格组长</v>
          </cell>
          <cell r="F5">
            <v>120</v>
          </cell>
          <cell r="G5">
            <v>94.535212833973446</v>
          </cell>
          <cell r="I5">
            <v>1.0726760641698672</v>
          </cell>
        </row>
        <row r="6">
          <cell r="B6" t="str">
            <v>东站区</v>
          </cell>
          <cell r="C6" t="str">
            <v>陈湘平</v>
          </cell>
          <cell r="D6" t="str">
            <v>东站区</v>
          </cell>
          <cell r="E6" t="str">
            <v>装维人员</v>
          </cell>
          <cell r="F6">
            <v>120</v>
          </cell>
          <cell r="G6">
            <v>94.535212833973446</v>
          </cell>
          <cell r="I6">
            <v>1.0726760641698672</v>
          </cell>
        </row>
        <row r="7">
          <cell r="B7" t="str">
            <v>东站区</v>
          </cell>
          <cell r="C7" t="str">
            <v>罗志文</v>
          </cell>
          <cell r="D7" t="str">
            <v>东站区</v>
          </cell>
          <cell r="E7" t="str">
            <v>直销人员</v>
          </cell>
          <cell r="F7">
            <v>120</v>
          </cell>
          <cell r="G7">
            <v>94.535212833973446</v>
          </cell>
          <cell r="I7">
            <v>1.0726760641698672</v>
          </cell>
        </row>
        <row r="8">
          <cell r="B8" t="str">
            <v>东站区</v>
          </cell>
          <cell r="C8" t="str">
            <v>吴斌</v>
          </cell>
          <cell r="D8" t="str">
            <v>东站区</v>
          </cell>
          <cell r="E8" t="str">
            <v>直销人员</v>
          </cell>
          <cell r="F8">
            <v>120</v>
          </cell>
          <cell r="G8">
            <v>94.535212833973446</v>
          </cell>
          <cell r="I8">
            <v>1.0726760641698672</v>
          </cell>
        </row>
        <row r="9">
          <cell r="B9" t="str">
            <v>白石岗区</v>
          </cell>
          <cell r="C9" t="str">
            <v>辛芳明</v>
          </cell>
          <cell r="D9" t="str">
            <v>白石岗区</v>
          </cell>
          <cell r="E9" t="str">
            <v>直销/网格组长</v>
          </cell>
          <cell r="F9">
            <v>120</v>
          </cell>
          <cell r="G9">
            <v>80.473534704905148</v>
          </cell>
          <cell r="I9">
            <v>1.0023676735245257</v>
          </cell>
        </row>
        <row r="10">
          <cell r="B10" t="str">
            <v>白石岗区</v>
          </cell>
          <cell r="C10" t="str">
            <v>刘贤华</v>
          </cell>
          <cell r="D10" t="str">
            <v>白石岗区</v>
          </cell>
          <cell r="E10" t="str">
            <v>装维人员</v>
          </cell>
          <cell r="F10">
            <v>120</v>
          </cell>
          <cell r="G10">
            <v>80.473534704905148</v>
          </cell>
          <cell r="I10">
            <v>1.0023676735245257</v>
          </cell>
        </row>
        <row r="11">
          <cell r="B11" t="str">
            <v>白石岗区</v>
          </cell>
          <cell r="C11" t="str">
            <v>黎兵兵</v>
          </cell>
          <cell r="D11" t="str">
            <v>白石岗区</v>
          </cell>
          <cell r="E11" t="str">
            <v>直销人员</v>
          </cell>
          <cell r="F11">
            <v>120</v>
          </cell>
          <cell r="G11">
            <v>80.473534704905148</v>
          </cell>
          <cell r="I11">
            <v>1.0023676735245257</v>
          </cell>
        </row>
        <row r="12">
          <cell r="B12" t="str">
            <v>大京九区</v>
          </cell>
          <cell r="C12" t="str">
            <v>梁廷</v>
          </cell>
          <cell r="D12" t="str">
            <v>大京九区</v>
          </cell>
          <cell r="E12" t="str">
            <v>装维/网格组长</v>
          </cell>
          <cell r="F12">
            <v>120</v>
          </cell>
          <cell r="G12">
            <v>93.314981819125677</v>
          </cell>
          <cell r="I12">
            <v>1.0665749090956285</v>
          </cell>
        </row>
        <row r="13">
          <cell r="B13" t="str">
            <v>大京九区</v>
          </cell>
          <cell r="C13" t="str">
            <v>谢熙</v>
          </cell>
          <cell r="D13" t="str">
            <v>大京九区</v>
          </cell>
          <cell r="E13" t="str">
            <v>直销人员</v>
          </cell>
          <cell r="F13">
            <v>120</v>
          </cell>
          <cell r="G13">
            <v>93.314981819125677</v>
          </cell>
          <cell r="I13">
            <v>1.0665749090956285</v>
          </cell>
        </row>
        <row r="14">
          <cell r="B14" t="str">
            <v>上坑区</v>
          </cell>
          <cell r="C14" t="str">
            <v>叶志祥</v>
          </cell>
          <cell r="D14" t="str">
            <v>上坑区</v>
          </cell>
          <cell r="E14" t="str">
            <v>装维/网格组长</v>
          </cell>
          <cell r="F14">
            <v>94.279409410518781</v>
          </cell>
          <cell r="G14">
            <v>74.5</v>
          </cell>
          <cell r="I14">
            <v>0.84389704705259394</v>
          </cell>
        </row>
        <row r="15">
          <cell r="B15" t="str">
            <v>上坑区</v>
          </cell>
          <cell r="C15" t="str">
            <v>叶琦柱</v>
          </cell>
          <cell r="D15" t="str">
            <v>上坑区</v>
          </cell>
          <cell r="E15" t="str">
            <v>装维人员</v>
          </cell>
          <cell r="F15">
            <v>94.279409410518781</v>
          </cell>
          <cell r="G15">
            <v>74.5</v>
          </cell>
          <cell r="I15">
            <v>0.84389704705259394</v>
          </cell>
        </row>
        <row r="16">
          <cell r="B16" t="str">
            <v>上坑区</v>
          </cell>
          <cell r="C16" t="str">
            <v>宋孝波</v>
          </cell>
          <cell r="D16" t="str">
            <v>上坑区</v>
          </cell>
          <cell r="E16" t="str">
            <v>直销人员</v>
          </cell>
          <cell r="F16">
            <v>94.279409410518781</v>
          </cell>
          <cell r="G16">
            <v>74.5</v>
          </cell>
          <cell r="I16">
            <v>0.84389704705259394</v>
          </cell>
        </row>
        <row r="17">
          <cell r="B17" t="str">
            <v>上坑区</v>
          </cell>
          <cell r="C17" t="str">
            <v>黎惠强</v>
          </cell>
          <cell r="D17" t="str">
            <v>上坑区</v>
          </cell>
          <cell r="E17" t="str">
            <v>直销人员</v>
          </cell>
          <cell r="F17">
            <v>94.279409410518781</v>
          </cell>
          <cell r="G17">
            <v>74.5</v>
          </cell>
          <cell r="I17">
            <v>0.84389704705259394</v>
          </cell>
        </row>
        <row r="18">
          <cell r="B18" t="str">
            <v>东兴区</v>
          </cell>
          <cell r="C18" t="str">
            <v>付振灵</v>
          </cell>
          <cell r="D18" t="str">
            <v>东兴区</v>
          </cell>
          <cell r="E18" t="str">
            <v>直销人员</v>
          </cell>
          <cell r="F18">
            <v>87.846017699115038</v>
          </cell>
          <cell r="G18">
            <v>85.35114757338593</v>
          </cell>
          <cell r="I18">
            <v>0.86598582636250487</v>
          </cell>
        </row>
        <row r="19">
          <cell r="B19" t="str">
            <v>东兴区</v>
          </cell>
          <cell r="C19" t="str">
            <v>陈彦忠</v>
          </cell>
          <cell r="D19" t="str">
            <v>东兴区</v>
          </cell>
          <cell r="E19" t="str">
            <v>装维/网格组长</v>
          </cell>
          <cell r="F19">
            <v>87.846017699115038</v>
          </cell>
          <cell r="G19">
            <v>85.35114757338593</v>
          </cell>
          <cell r="I19">
            <v>0.86598582636250487</v>
          </cell>
        </row>
        <row r="20">
          <cell r="B20" t="str">
            <v>东兴区</v>
          </cell>
          <cell r="C20" t="str">
            <v>付森基</v>
          </cell>
          <cell r="D20" t="str">
            <v>东兴区</v>
          </cell>
          <cell r="E20" t="str">
            <v>直销人员</v>
          </cell>
          <cell r="F20">
            <v>87.846017699115038</v>
          </cell>
          <cell r="G20">
            <v>85.35114757338593</v>
          </cell>
          <cell r="I20">
            <v>0.86598582636250487</v>
          </cell>
        </row>
        <row r="21">
          <cell r="B21" t="str">
            <v>中心</v>
          </cell>
          <cell r="C21" t="str">
            <v>谢波</v>
          </cell>
          <cell r="D21" t="str">
            <v>中心</v>
          </cell>
          <cell r="E21" t="str">
            <v>销售经理</v>
          </cell>
          <cell r="F21">
            <v>66.91</v>
          </cell>
          <cell r="G21">
            <v>80</v>
          </cell>
          <cell r="I21">
            <v>0.73455000000000004</v>
          </cell>
        </row>
        <row r="22">
          <cell r="B22" t="str">
            <v>虎门经营部</v>
          </cell>
          <cell r="C22" t="str">
            <v>邢雷雨</v>
          </cell>
          <cell r="D22" t="str">
            <v>虎门经营部</v>
          </cell>
          <cell r="E22" t="str">
            <v>营销组长</v>
          </cell>
          <cell r="F22">
            <v>81.430484072459933</v>
          </cell>
          <cell r="G22">
            <v>92.6</v>
          </cell>
          <cell r="I22">
            <v>0.87015242036229967</v>
          </cell>
        </row>
        <row r="23">
          <cell r="B23" t="str">
            <v>居岐区</v>
          </cell>
          <cell r="C23" t="str">
            <v>朱文彬</v>
          </cell>
          <cell r="D23" t="str">
            <v>居歧区</v>
          </cell>
          <cell r="E23" t="str">
            <v>直销人员</v>
          </cell>
          <cell r="F23">
            <v>87.333333333333329</v>
          </cell>
          <cell r="G23">
            <v>92.6</v>
          </cell>
          <cell r="I23">
            <v>0.89966666666666673</v>
          </cell>
        </row>
        <row r="24">
          <cell r="B24" t="str">
            <v>居岐区</v>
          </cell>
          <cell r="C24" t="str">
            <v>吴国明</v>
          </cell>
          <cell r="D24" t="str">
            <v>居岐区</v>
          </cell>
          <cell r="E24" t="str">
            <v>直销人员</v>
          </cell>
          <cell r="F24">
            <v>87.333333333333329</v>
          </cell>
          <cell r="G24">
            <v>92.6</v>
          </cell>
          <cell r="I24">
            <v>0.89966666666666673</v>
          </cell>
        </row>
        <row r="25">
          <cell r="B25" t="str">
            <v>居岐区</v>
          </cell>
          <cell r="C25" t="str">
            <v>杜嘉明</v>
          </cell>
          <cell r="D25" t="str">
            <v>居岐区</v>
          </cell>
          <cell r="E25" t="str">
            <v>直销/网格组长</v>
          </cell>
          <cell r="F25">
            <v>87.333333333333329</v>
          </cell>
          <cell r="G25">
            <v>92.6</v>
          </cell>
          <cell r="I25">
            <v>0.89966666666666673</v>
          </cell>
        </row>
        <row r="26">
          <cell r="B26" t="str">
            <v>居岐区</v>
          </cell>
          <cell r="C26" t="str">
            <v>张阳生</v>
          </cell>
          <cell r="D26" t="str">
            <v>居岐区</v>
          </cell>
          <cell r="E26" t="str">
            <v>装维人员</v>
          </cell>
          <cell r="F26">
            <v>87.333333333333329</v>
          </cell>
          <cell r="G26">
            <v>94.654780880180283</v>
          </cell>
          <cell r="I26">
            <v>0.90994057106756798</v>
          </cell>
        </row>
        <row r="27">
          <cell r="B27" t="str">
            <v>龙眼区</v>
          </cell>
          <cell r="C27" t="str">
            <v>王武东</v>
          </cell>
          <cell r="D27" t="str">
            <v>龙眼区</v>
          </cell>
          <cell r="E27" t="str">
            <v>直销/网格组长</v>
          </cell>
          <cell r="F27">
            <v>92.808493214912531</v>
          </cell>
          <cell r="G27">
            <v>80.617335964436649</v>
          </cell>
          <cell r="I27">
            <v>0.86712914589674595</v>
          </cell>
        </row>
        <row r="28">
          <cell r="B28" t="str">
            <v>龙眼区</v>
          </cell>
          <cell r="C28" t="str">
            <v>陈才明</v>
          </cell>
          <cell r="D28" t="str">
            <v>龙眼区</v>
          </cell>
          <cell r="E28" t="str">
            <v>装维人员</v>
          </cell>
          <cell r="F28">
            <v>92.808493214912531</v>
          </cell>
          <cell r="G28">
            <v>80.617335964436649</v>
          </cell>
          <cell r="I28">
            <v>0.86712914589674595</v>
          </cell>
        </row>
        <row r="29">
          <cell r="B29" t="str">
            <v>龙眼区</v>
          </cell>
          <cell r="C29" t="str">
            <v>袁新景</v>
          </cell>
          <cell r="D29" t="str">
            <v>龙眼区</v>
          </cell>
          <cell r="E29" t="str">
            <v>直销人员</v>
          </cell>
          <cell r="F29">
            <v>92.808493214912531</v>
          </cell>
          <cell r="G29">
            <v>80.617335964436649</v>
          </cell>
          <cell r="I29">
            <v>0.86712914589674595</v>
          </cell>
        </row>
        <row r="30">
          <cell r="B30" t="str">
            <v>南栅区</v>
          </cell>
          <cell r="C30" t="str">
            <v>邓鸣健</v>
          </cell>
          <cell r="D30" t="str">
            <v>南栅区</v>
          </cell>
          <cell r="E30" t="str">
            <v>直销人员</v>
          </cell>
          <cell r="F30">
            <v>93.463187028731227</v>
          </cell>
          <cell r="G30">
            <v>82.129468906171638</v>
          </cell>
          <cell r="I30">
            <v>0.87796327967451437</v>
          </cell>
        </row>
        <row r="31">
          <cell r="B31" t="str">
            <v>南栅区</v>
          </cell>
          <cell r="C31" t="str">
            <v>钟小红</v>
          </cell>
          <cell r="D31" t="str">
            <v>南栅区</v>
          </cell>
          <cell r="E31" t="str">
            <v>直销人员</v>
          </cell>
          <cell r="F31">
            <v>93.463187028731227</v>
          </cell>
          <cell r="G31">
            <v>82.129468906171638</v>
          </cell>
          <cell r="I31">
            <v>0.87796327967451437</v>
          </cell>
        </row>
        <row r="32">
          <cell r="B32" t="str">
            <v>南栅区</v>
          </cell>
          <cell r="C32" t="str">
            <v>陈伟娣</v>
          </cell>
          <cell r="D32" t="str">
            <v>南栅区</v>
          </cell>
          <cell r="E32" t="str">
            <v>直销/网格组长</v>
          </cell>
          <cell r="F32">
            <v>93.463187028731227</v>
          </cell>
          <cell r="G32">
            <v>82.129468906171638</v>
          </cell>
          <cell r="I32">
            <v>0.87796327967451437</v>
          </cell>
        </row>
        <row r="33">
          <cell r="B33" t="str">
            <v>南栅区</v>
          </cell>
          <cell r="C33" t="str">
            <v>杨晓艳</v>
          </cell>
          <cell r="D33" t="str">
            <v>南栅区</v>
          </cell>
          <cell r="E33" t="str">
            <v>直销人员</v>
          </cell>
          <cell r="F33">
            <v>93.463187028731227</v>
          </cell>
          <cell r="G33">
            <v>82.129468906171638</v>
          </cell>
          <cell r="I33">
            <v>0.87796327967451437</v>
          </cell>
        </row>
        <row r="34">
          <cell r="B34" t="str">
            <v>南栅区</v>
          </cell>
          <cell r="C34" t="str">
            <v>谢明</v>
          </cell>
          <cell r="D34" t="str">
            <v>南栅区</v>
          </cell>
          <cell r="E34" t="str">
            <v>装维人员</v>
          </cell>
          <cell r="F34">
            <v>93.463187028731227</v>
          </cell>
          <cell r="G34">
            <v>82.129468906171638</v>
          </cell>
          <cell r="I34">
            <v>0.87796327967451437</v>
          </cell>
        </row>
        <row r="35">
          <cell r="B35" t="str">
            <v>南栅区</v>
          </cell>
          <cell r="C35" t="str">
            <v>覃志明</v>
          </cell>
          <cell r="D35" t="str">
            <v>南栅区</v>
          </cell>
          <cell r="E35" t="str">
            <v>装维人员</v>
          </cell>
          <cell r="F35">
            <v>93.463187028731227</v>
          </cell>
          <cell r="G35">
            <v>82.129468906171638</v>
          </cell>
          <cell r="I35">
            <v>0.87796327967451437</v>
          </cell>
        </row>
        <row r="36">
          <cell r="B36" t="str">
            <v>博美区</v>
          </cell>
          <cell r="C36" t="str">
            <v>罗灿坤</v>
          </cell>
          <cell r="D36" t="str">
            <v>博美区</v>
          </cell>
          <cell r="E36" t="str">
            <v>直销/网格组长</v>
          </cell>
          <cell r="F36">
            <v>113.33333333333334</v>
          </cell>
          <cell r="G36">
            <v>95.641304143922653</v>
          </cell>
          <cell r="I36">
            <v>1.04487318738628</v>
          </cell>
        </row>
        <row r="37">
          <cell r="B37" t="str">
            <v>博美区</v>
          </cell>
          <cell r="C37" t="str">
            <v>白莉</v>
          </cell>
          <cell r="D37" t="str">
            <v>博美区</v>
          </cell>
          <cell r="E37" t="str">
            <v>直销人员</v>
          </cell>
          <cell r="F37">
            <v>113.33333333333334</v>
          </cell>
          <cell r="G37">
            <v>95.641304143922653</v>
          </cell>
          <cell r="I37">
            <v>1.04487318738628</v>
          </cell>
        </row>
        <row r="38">
          <cell r="B38" t="str">
            <v>博美区</v>
          </cell>
          <cell r="C38" t="str">
            <v>王秋焕</v>
          </cell>
          <cell r="D38" t="str">
            <v>博美区</v>
          </cell>
          <cell r="E38" t="str">
            <v>直销人员</v>
          </cell>
          <cell r="F38">
            <v>113.33333333333334</v>
          </cell>
          <cell r="G38">
            <v>95.641304143922653</v>
          </cell>
          <cell r="I38">
            <v>1.04487318738628</v>
          </cell>
        </row>
        <row r="39">
          <cell r="B39" t="str">
            <v>博美区</v>
          </cell>
          <cell r="C39" t="str">
            <v>陈清华</v>
          </cell>
          <cell r="D39" t="str">
            <v>博美区</v>
          </cell>
          <cell r="E39" t="str">
            <v>装维人员</v>
          </cell>
          <cell r="F39">
            <v>113.33333333333334</v>
          </cell>
          <cell r="G39">
            <v>95.641304143922653</v>
          </cell>
          <cell r="I39">
            <v>1.04487318738628</v>
          </cell>
        </row>
        <row r="40">
          <cell r="B40" t="str">
            <v>博美区</v>
          </cell>
          <cell r="C40" t="str">
            <v>文英福</v>
          </cell>
          <cell r="D40" t="str">
            <v>博美区</v>
          </cell>
          <cell r="E40" t="str">
            <v>装维人员</v>
          </cell>
          <cell r="F40">
            <v>113.33333333333334</v>
          </cell>
          <cell r="G40">
            <v>95.641304143922653</v>
          </cell>
          <cell r="I40">
            <v>1.04487318738628</v>
          </cell>
        </row>
        <row r="41">
          <cell r="B41" t="str">
            <v>王屋区</v>
          </cell>
          <cell r="C41" t="str">
            <v>陈亚贤</v>
          </cell>
          <cell r="D41" t="str">
            <v>王屋区</v>
          </cell>
          <cell r="E41" t="str">
            <v>直销人员</v>
          </cell>
          <cell r="F41">
            <v>101.77777777777777</v>
          </cell>
          <cell r="G41">
            <v>77</v>
          </cell>
          <cell r="I41">
            <v>0.89388888888888884</v>
          </cell>
        </row>
        <row r="42">
          <cell r="B42" t="str">
            <v>王屋区</v>
          </cell>
          <cell r="C42" t="str">
            <v>焦慧君</v>
          </cell>
          <cell r="D42" t="str">
            <v>王屋区</v>
          </cell>
          <cell r="E42" t="str">
            <v>直销/网格组长</v>
          </cell>
          <cell r="F42">
            <v>101.77777777777777</v>
          </cell>
          <cell r="G42">
            <v>77</v>
          </cell>
          <cell r="I42">
            <v>0.89388888888888884</v>
          </cell>
        </row>
        <row r="43">
          <cell r="B43" t="str">
            <v>王屋区</v>
          </cell>
          <cell r="C43" t="str">
            <v>蒋文旺</v>
          </cell>
          <cell r="D43" t="str">
            <v>王屋区</v>
          </cell>
          <cell r="E43" t="str">
            <v>装维人员</v>
          </cell>
          <cell r="F43">
            <v>101.77777777777777</v>
          </cell>
          <cell r="G43">
            <v>77</v>
          </cell>
          <cell r="I43">
            <v>0.89388888888888884</v>
          </cell>
        </row>
        <row r="44">
          <cell r="B44" t="str">
            <v>吴国明</v>
          </cell>
          <cell r="C44" t="str">
            <v>吴国明</v>
          </cell>
          <cell r="D44" t="str">
            <v>居歧区</v>
          </cell>
          <cell r="E44" t="str">
            <v>直销人员</v>
          </cell>
          <cell r="F44">
            <v>118.53022666429335</v>
          </cell>
          <cell r="G44">
            <v>92.638894448771524</v>
          </cell>
          <cell r="I44">
            <v>1.0558456055653245</v>
          </cell>
        </row>
        <row r="45">
          <cell r="B45" t="str">
            <v>袁新景</v>
          </cell>
          <cell r="C45" t="str">
            <v>袁新景</v>
          </cell>
          <cell r="D45" t="str">
            <v>龙眼区</v>
          </cell>
          <cell r="E45" t="str">
            <v>直销人员</v>
          </cell>
          <cell r="F45">
            <v>109.72222056345089</v>
          </cell>
          <cell r="G45">
            <v>88.711896869167774</v>
          </cell>
          <cell r="I45">
            <v>0.99217058716309336</v>
          </cell>
        </row>
        <row r="46">
          <cell r="B46" t="str">
            <v>王秋焕</v>
          </cell>
          <cell r="C46" t="str">
            <v>王秋焕</v>
          </cell>
          <cell r="D46" t="str">
            <v>博美区</v>
          </cell>
          <cell r="E46" t="str">
            <v>直销人员</v>
          </cell>
          <cell r="F46">
            <v>100.14910830517408</v>
          </cell>
          <cell r="G46">
            <v>100.14910830517408</v>
          </cell>
          <cell r="I46">
            <v>1.0014910830517407</v>
          </cell>
        </row>
      </sheetData>
      <sheetData sheetId="9"/>
      <sheetData sheetId="10"/>
      <sheetData sheetId="11"/>
      <sheetData sheetId="12">
        <row r="1">
          <cell r="L1" t="str">
            <v>固定IP续费率</v>
          </cell>
        </row>
        <row r="2">
          <cell r="C2" t="str">
            <v>网格名称</v>
          </cell>
          <cell r="D2" t="str">
            <v>网格组长</v>
          </cell>
          <cell r="E2" t="str">
            <v>网格人员</v>
          </cell>
          <cell r="F2" t="str">
            <v>本月续费率</v>
          </cell>
          <cell r="G2" t="str">
            <v>光续费率考核</v>
          </cell>
          <cell r="H2" t="str">
            <v>普通续费率</v>
          </cell>
          <cell r="I2" t="str">
            <v>普通续费率考核</v>
          </cell>
          <cell r="J2" t="str">
            <v>网格得分</v>
          </cell>
          <cell r="L2" t="str">
            <v>应续线数</v>
          </cell>
          <cell r="M2" t="str">
            <v>前期已续</v>
          </cell>
          <cell r="N2" t="str">
            <v>本月续本月</v>
          </cell>
          <cell r="O2" t="str">
            <v>续费率</v>
          </cell>
          <cell r="P2" t="str">
            <v>续费率考核</v>
          </cell>
          <cell r="Q2" t="str">
            <v>最终考核</v>
          </cell>
        </row>
        <row r="4">
          <cell r="C4" t="str">
            <v>智通区</v>
          </cell>
          <cell r="F4">
            <v>0.95238095238095233</v>
          </cell>
          <cell r="G4">
            <v>25</v>
          </cell>
          <cell r="H4">
            <v>1</v>
          </cell>
          <cell r="I4">
            <v>25</v>
          </cell>
          <cell r="J4">
            <v>0.81736643179404411</v>
          </cell>
          <cell r="L4">
            <v>0</v>
          </cell>
          <cell r="M4">
            <v>0</v>
          </cell>
          <cell r="N4">
            <v>0</v>
          </cell>
          <cell r="Q4">
            <v>0</v>
          </cell>
        </row>
        <row r="5">
          <cell r="C5" t="str">
            <v>恒丰区</v>
          </cell>
          <cell r="F5">
            <v>0.75510204081632648</v>
          </cell>
          <cell r="G5">
            <v>25</v>
          </cell>
          <cell r="H5">
            <v>0.59259259259259256</v>
          </cell>
          <cell r="I5">
            <v>0</v>
          </cell>
          <cell r="J5">
            <v>1.2</v>
          </cell>
          <cell r="L5">
            <v>4</v>
          </cell>
          <cell r="M5">
            <v>1</v>
          </cell>
          <cell r="N5">
            <v>2</v>
          </cell>
          <cell r="O5">
            <v>0.75</v>
          </cell>
          <cell r="P5">
            <v>30</v>
          </cell>
          <cell r="Q5">
            <v>90</v>
          </cell>
        </row>
        <row r="6">
          <cell r="C6" t="str">
            <v>莞城区</v>
          </cell>
          <cell r="D6" t="str">
            <v>黎广法</v>
          </cell>
          <cell r="F6">
            <v>0.81428571428571428</v>
          </cell>
          <cell r="G6">
            <v>25</v>
          </cell>
          <cell r="H6">
            <v>0.72499999999999998</v>
          </cell>
          <cell r="I6">
            <v>25</v>
          </cell>
          <cell r="J6">
            <v>0.88</v>
          </cell>
          <cell r="Q6">
            <v>0</v>
          </cell>
        </row>
        <row r="7">
          <cell r="C7" t="str">
            <v>简沙洲区</v>
          </cell>
          <cell r="D7" t="str">
            <v>肖俊标、李明浪</v>
          </cell>
          <cell r="F7">
            <v>0.57999999999999996</v>
          </cell>
          <cell r="G7">
            <v>-40</v>
          </cell>
          <cell r="H7">
            <v>0.56000000000000005</v>
          </cell>
          <cell r="I7">
            <v>-20</v>
          </cell>
          <cell r="J7">
            <v>0.7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-50</v>
          </cell>
          <cell r="Q7">
            <v>0</v>
          </cell>
        </row>
        <row r="8">
          <cell r="C8" t="str">
            <v>石美区</v>
          </cell>
          <cell r="D8" t="str">
            <v>肖俊标（暂）</v>
          </cell>
          <cell r="F8">
            <v>0.55555555555555558</v>
          </cell>
          <cell r="G8">
            <v>-40</v>
          </cell>
          <cell r="H8">
            <v>0.33333333333333331</v>
          </cell>
          <cell r="I8">
            <v>-40</v>
          </cell>
          <cell r="J8">
            <v>0.7</v>
          </cell>
          <cell r="L8">
            <v>0</v>
          </cell>
          <cell r="M8">
            <v>0</v>
          </cell>
          <cell r="N8">
            <v>0</v>
          </cell>
          <cell r="Q8">
            <v>0</v>
          </cell>
        </row>
        <row r="9">
          <cell r="F9">
            <v>0.57480314960629919</v>
          </cell>
          <cell r="G9">
            <v>-40</v>
          </cell>
          <cell r="H9">
            <v>0.47499999999999998</v>
          </cell>
          <cell r="I9">
            <v>-40</v>
          </cell>
          <cell r="Q9">
            <v>0</v>
          </cell>
        </row>
        <row r="10">
          <cell r="C10" t="str">
            <v>下桥区</v>
          </cell>
          <cell r="D10" t="str">
            <v>莫灵快（暂代）</v>
          </cell>
          <cell r="F10">
            <v>0.72</v>
          </cell>
          <cell r="G10">
            <v>25</v>
          </cell>
          <cell r="H10">
            <v>0.75</v>
          </cell>
          <cell r="I10">
            <v>25</v>
          </cell>
          <cell r="J10">
            <v>0.7</v>
          </cell>
          <cell r="L10">
            <v>0</v>
          </cell>
          <cell r="M10">
            <v>0</v>
          </cell>
          <cell r="N10">
            <v>0</v>
          </cell>
          <cell r="Q10">
            <v>0</v>
          </cell>
        </row>
        <row r="11">
          <cell r="C11" t="str">
            <v>温塘区</v>
          </cell>
          <cell r="D11" t="str">
            <v>杜中（暂代）</v>
          </cell>
          <cell r="F11">
            <v>0.42857142857142855</v>
          </cell>
          <cell r="G11">
            <v>-40</v>
          </cell>
          <cell r="H11">
            <v>0.14285714285714285</v>
          </cell>
          <cell r="I11">
            <v>-40</v>
          </cell>
          <cell r="J11">
            <v>0.7</v>
          </cell>
          <cell r="L11">
            <v>2</v>
          </cell>
          <cell r="M11">
            <v>0</v>
          </cell>
          <cell r="N11">
            <v>1</v>
          </cell>
          <cell r="O11">
            <v>0.5</v>
          </cell>
          <cell r="P11">
            <v>-30</v>
          </cell>
          <cell r="Q11">
            <v>-30</v>
          </cell>
        </row>
        <row r="12">
          <cell r="C12" t="str">
            <v>光润区</v>
          </cell>
          <cell r="D12" t="str">
            <v>伍宜勇</v>
          </cell>
          <cell r="F12">
            <v>0.59259259259259256</v>
          </cell>
          <cell r="G12">
            <v>-40</v>
          </cell>
          <cell r="H12">
            <v>1</v>
          </cell>
          <cell r="I12">
            <v>25</v>
          </cell>
          <cell r="J12">
            <v>0.76957282724806531</v>
          </cell>
          <cell r="L12">
            <v>0</v>
          </cell>
          <cell r="M12">
            <v>0</v>
          </cell>
          <cell r="N12">
            <v>0</v>
          </cell>
          <cell r="Q12">
            <v>0</v>
          </cell>
        </row>
        <row r="13">
          <cell r="C13" t="str">
            <v>桑园区</v>
          </cell>
          <cell r="D13" t="str">
            <v>刘建强</v>
          </cell>
          <cell r="F13">
            <v>0.51063829787234039</v>
          </cell>
          <cell r="G13">
            <v>-40</v>
          </cell>
          <cell r="H13">
            <v>1.1666666666666667</v>
          </cell>
          <cell r="I13">
            <v>25</v>
          </cell>
          <cell r="J13">
            <v>0.87461936091564163</v>
          </cell>
          <cell r="L13">
            <v>1</v>
          </cell>
          <cell r="M13">
            <v>0</v>
          </cell>
          <cell r="N13">
            <v>1</v>
          </cell>
          <cell r="O13">
            <v>1</v>
          </cell>
          <cell r="P13">
            <v>30</v>
          </cell>
          <cell r="Q13">
            <v>30</v>
          </cell>
        </row>
        <row r="14">
          <cell r="F14">
            <v>0.56462585034013602</v>
          </cell>
          <cell r="G14">
            <v>-40</v>
          </cell>
          <cell r="H14">
            <v>0.7142857142857143</v>
          </cell>
          <cell r="I14">
            <v>25</v>
          </cell>
          <cell r="Q14">
            <v>0</v>
          </cell>
        </row>
        <row r="15">
          <cell r="C15" t="str">
            <v>国信区</v>
          </cell>
          <cell r="F15">
            <v>0.55555555555555558</v>
          </cell>
          <cell r="G15">
            <v>-40</v>
          </cell>
          <cell r="H15">
            <v>0.83333333333333337</v>
          </cell>
          <cell r="I15">
            <v>25</v>
          </cell>
          <cell r="J15">
            <v>0.7</v>
          </cell>
          <cell r="L15">
            <v>0</v>
          </cell>
          <cell r="M15">
            <v>0</v>
          </cell>
          <cell r="N15">
            <v>0</v>
          </cell>
          <cell r="Q15">
            <v>0</v>
          </cell>
        </row>
        <row r="16">
          <cell r="C16" t="str">
            <v>富民区</v>
          </cell>
          <cell r="F16">
            <v>0.76</v>
          </cell>
          <cell r="G16">
            <v>25</v>
          </cell>
          <cell r="H16">
            <v>0.52777777777777779</v>
          </cell>
          <cell r="I16">
            <v>-40</v>
          </cell>
          <cell r="J16">
            <v>0.7</v>
          </cell>
          <cell r="L16">
            <v>0</v>
          </cell>
          <cell r="M16">
            <v>0</v>
          </cell>
          <cell r="N16">
            <v>1</v>
          </cell>
          <cell r="Q16">
            <v>0</v>
          </cell>
        </row>
        <row r="17">
          <cell r="C17" t="str">
            <v>牛鼓区</v>
          </cell>
          <cell r="F17">
            <v>0.68421052631578949</v>
          </cell>
          <cell r="G17">
            <v>0</v>
          </cell>
          <cell r="H17">
            <v>0.57894736842105265</v>
          </cell>
          <cell r="I17">
            <v>-20</v>
          </cell>
          <cell r="J17">
            <v>0.7</v>
          </cell>
          <cell r="L17">
            <v>1</v>
          </cell>
          <cell r="M17">
            <v>0</v>
          </cell>
          <cell r="N17">
            <v>0</v>
          </cell>
          <cell r="O17">
            <v>0</v>
          </cell>
          <cell r="P17">
            <v>-50</v>
          </cell>
          <cell r="Q17">
            <v>0</v>
          </cell>
        </row>
        <row r="18">
          <cell r="C18" t="str">
            <v>南城区</v>
          </cell>
          <cell r="D18" t="str">
            <v>黎广俊</v>
          </cell>
          <cell r="F18">
            <v>0.69811320754716977</v>
          </cell>
          <cell r="G18">
            <v>0</v>
          </cell>
          <cell r="H18">
            <v>0.59047619047619049</v>
          </cell>
          <cell r="I18">
            <v>0</v>
          </cell>
          <cell r="J18">
            <v>0.7</v>
          </cell>
          <cell r="Q18">
            <v>0</v>
          </cell>
        </row>
        <row r="19">
          <cell r="C19" t="str">
            <v>冼沙区</v>
          </cell>
          <cell r="D19" t="str">
            <v>左小兵</v>
          </cell>
          <cell r="F19">
            <v>0.70588235294117652</v>
          </cell>
          <cell r="G19">
            <v>15</v>
          </cell>
          <cell r="H19">
            <v>0.66666666666666663</v>
          </cell>
          <cell r="I19">
            <v>25</v>
          </cell>
          <cell r="J19">
            <v>0.81573520150196377</v>
          </cell>
          <cell r="L19">
            <v>4</v>
          </cell>
          <cell r="M19">
            <v>0</v>
          </cell>
          <cell r="N19">
            <v>3</v>
          </cell>
          <cell r="O19">
            <v>0.75</v>
          </cell>
          <cell r="P19">
            <v>30</v>
          </cell>
          <cell r="Q19">
            <v>90</v>
          </cell>
        </row>
        <row r="20">
          <cell r="C20" t="str">
            <v>西联区</v>
          </cell>
          <cell r="D20" t="str">
            <v>杨维邦</v>
          </cell>
          <cell r="F20">
            <v>0.6811594202898551</v>
          </cell>
          <cell r="G20">
            <v>0</v>
          </cell>
          <cell r="H20">
            <v>0.75</v>
          </cell>
          <cell r="I20">
            <v>25</v>
          </cell>
          <cell r="J20">
            <v>0.70447373739780472</v>
          </cell>
          <cell r="L20">
            <v>2</v>
          </cell>
          <cell r="M20">
            <v>1</v>
          </cell>
          <cell r="N20">
            <v>0</v>
          </cell>
          <cell r="O20">
            <v>0.5</v>
          </cell>
          <cell r="P20">
            <v>-30</v>
          </cell>
          <cell r="Q20">
            <v>-30</v>
          </cell>
        </row>
        <row r="21">
          <cell r="C21" t="str">
            <v>上江城区</v>
          </cell>
          <cell r="D21" t="str">
            <v>欧仁</v>
          </cell>
          <cell r="F21">
            <v>0.70588235294117652</v>
          </cell>
          <cell r="G21">
            <v>15</v>
          </cell>
          <cell r="H21">
            <v>0.8</v>
          </cell>
          <cell r="I21">
            <v>25</v>
          </cell>
          <cell r="J21">
            <v>0.81454528655802627</v>
          </cell>
          <cell r="L21">
            <v>0</v>
          </cell>
          <cell r="M21">
            <v>0</v>
          </cell>
          <cell r="N21">
            <v>0</v>
          </cell>
          <cell r="Q21">
            <v>0</v>
          </cell>
        </row>
        <row r="22">
          <cell r="C22" t="str">
            <v>低涌区</v>
          </cell>
          <cell r="D22" t="str">
            <v>周国强</v>
          </cell>
          <cell r="F22">
            <v>0.74025974025974028</v>
          </cell>
          <cell r="G22">
            <v>25</v>
          </cell>
          <cell r="H22">
            <v>0.75</v>
          </cell>
          <cell r="I22">
            <v>25</v>
          </cell>
          <cell r="J22">
            <v>0.88757273463069675</v>
          </cell>
          <cell r="L22">
            <v>2</v>
          </cell>
          <cell r="M22">
            <v>1</v>
          </cell>
          <cell r="N22">
            <v>1</v>
          </cell>
          <cell r="O22">
            <v>1</v>
          </cell>
          <cell r="P22">
            <v>30</v>
          </cell>
          <cell r="Q22">
            <v>60</v>
          </cell>
        </row>
        <row r="23">
          <cell r="F23">
            <v>0.70921985815602839</v>
          </cell>
          <cell r="G23">
            <v>15</v>
          </cell>
          <cell r="H23">
            <v>0.70588235294117652</v>
          </cell>
          <cell r="I23">
            <v>25</v>
          </cell>
          <cell r="Q23">
            <v>0</v>
          </cell>
        </row>
        <row r="24">
          <cell r="F24">
            <v>0.66273932253313694</v>
          </cell>
          <cell r="G24">
            <v>-20</v>
          </cell>
          <cell r="H24">
            <v>0.62083333333333335</v>
          </cell>
          <cell r="I24">
            <v>15</v>
          </cell>
          <cell r="Q24">
            <v>0</v>
          </cell>
        </row>
        <row r="25">
          <cell r="C25" t="str">
            <v>增步区</v>
          </cell>
          <cell r="D25" t="str">
            <v>覃绪炽、李永林、邓逢善</v>
          </cell>
          <cell r="F25">
            <v>0.72413793103448276</v>
          </cell>
          <cell r="G25">
            <v>25</v>
          </cell>
          <cell r="H25">
            <v>0.625</v>
          </cell>
          <cell r="I25">
            <v>15</v>
          </cell>
          <cell r="J25">
            <v>1.2</v>
          </cell>
          <cell r="L25">
            <v>3</v>
          </cell>
          <cell r="M25">
            <v>0</v>
          </cell>
          <cell r="N25">
            <v>0</v>
          </cell>
          <cell r="O25">
            <v>0</v>
          </cell>
          <cell r="P25">
            <v>-50</v>
          </cell>
          <cell r="Q25">
            <v>0</v>
          </cell>
        </row>
        <row r="26">
          <cell r="C26" t="str">
            <v>茶山区</v>
          </cell>
          <cell r="D26" t="str">
            <v>郑廷碧</v>
          </cell>
          <cell r="F26">
            <v>0.52500000000000002</v>
          </cell>
          <cell r="G26">
            <v>-40</v>
          </cell>
          <cell r="H26">
            <v>0.3</v>
          </cell>
          <cell r="I26">
            <v>-40</v>
          </cell>
          <cell r="J26">
            <v>0.7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-50</v>
          </cell>
          <cell r="Q26">
            <v>0</v>
          </cell>
        </row>
        <row r="27">
          <cell r="C27" t="str">
            <v>超朗区</v>
          </cell>
          <cell r="D27" t="str">
            <v>蔡定强</v>
          </cell>
          <cell r="F27">
            <v>0.54545454545454541</v>
          </cell>
          <cell r="G27">
            <v>-40</v>
          </cell>
          <cell r="H27">
            <v>0.36363636363636365</v>
          </cell>
          <cell r="I27">
            <v>-40</v>
          </cell>
          <cell r="J27">
            <v>0.7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28">
          <cell r="F28">
            <v>0.6330275229357798</v>
          </cell>
          <cell r="G28">
            <v>-40</v>
          </cell>
          <cell r="H28">
            <v>0.45454545454545453</v>
          </cell>
          <cell r="I28">
            <v>-40</v>
          </cell>
          <cell r="Q28">
            <v>0</v>
          </cell>
        </row>
        <row r="29">
          <cell r="C29" t="str">
            <v>城中社区</v>
          </cell>
          <cell r="D29" t="str">
            <v>刘松涛（暂）</v>
          </cell>
          <cell r="F29">
            <v>0.44186046511627908</v>
          </cell>
          <cell r="G29">
            <v>-40</v>
          </cell>
          <cell r="H29">
            <v>0.46153846153846156</v>
          </cell>
          <cell r="I29">
            <v>-40</v>
          </cell>
          <cell r="J29">
            <v>0.7</v>
          </cell>
          <cell r="L29">
            <v>0</v>
          </cell>
          <cell r="M29">
            <v>0</v>
          </cell>
          <cell r="N29">
            <v>0</v>
          </cell>
          <cell r="Q29">
            <v>0</v>
          </cell>
        </row>
        <row r="30">
          <cell r="C30" t="str">
            <v>桔洲区</v>
          </cell>
          <cell r="D30" t="str">
            <v>杨辉（暂）、彭知群（暂）</v>
          </cell>
          <cell r="F30">
            <v>0.45714285714285713</v>
          </cell>
          <cell r="G30">
            <v>-40</v>
          </cell>
          <cell r="H30">
            <v>0.75</v>
          </cell>
          <cell r="I30">
            <v>25</v>
          </cell>
          <cell r="J30">
            <v>0.7</v>
          </cell>
          <cell r="L30">
            <v>0</v>
          </cell>
          <cell r="M30">
            <v>0</v>
          </cell>
          <cell r="N30">
            <v>0</v>
          </cell>
          <cell r="Q30">
            <v>0</v>
          </cell>
        </row>
        <row r="31">
          <cell r="C31" t="str">
            <v>西湖区</v>
          </cell>
          <cell r="D31" t="str">
            <v>杨平金（暂）</v>
          </cell>
          <cell r="F31">
            <v>0.66666666666666663</v>
          </cell>
          <cell r="G31">
            <v>-20</v>
          </cell>
          <cell r="H31">
            <v>0.63157894736842102</v>
          </cell>
          <cell r="I31">
            <v>25</v>
          </cell>
          <cell r="J31">
            <v>0.7</v>
          </cell>
          <cell r="L31">
            <v>0</v>
          </cell>
          <cell r="M31">
            <v>0</v>
          </cell>
          <cell r="N31">
            <v>0</v>
          </cell>
          <cell r="Q31">
            <v>0</v>
          </cell>
        </row>
        <row r="32">
          <cell r="F32">
            <v>0.49494949494949497</v>
          </cell>
          <cell r="G32">
            <v>-40</v>
          </cell>
          <cell r="H32">
            <v>0.56603773584905659</v>
          </cell>
          <cell r="I32">
            <v>-20</v>
          </cell>
          <cell r="Q32">
            <v>0</v>
          </cell>
        </row>
        <row r="33">
          <cell r="C33" t="str">
            <v>兆康区</v>
          </cell>
          <cell r="D33" t="str">
            <v>李先富</v>
          </cell>
          <cell r="F33">
            <v>0.734375</v>
          </cell>
          <cell r="G33">
            <v>25</v>
          </cell>
          <cell r="H33">
            <v>0.61538461538461542</v>
          </cell>
          <cell r="I33">
            <v>15</v>
          </cell>
          <cell r="J33">
            <v>0.92688084531511628</v>
          </cell>
          <cell r="L33">
            <v>1</v>
          </cell>
          <cell r="M33">
            <v>0</v>
          </cell>
          <cell r="N33">
            <v>1</v>
          </cell>
          <cell r="O33">
            <v>1</v>
          </cell>
          <cell r="P33">
            <v>30</v>
          </cell>
          <cell r="Q33">
            <v>30</v>
          </cell>
        </row>
        <row r="34">
          <cell r="C34" t="str">
            <v>石崇区</v>
          </cell>
          <cell r="D34" t="str">
            <v>吕佳欣、陈炳亮</v>
          </cell>
          <cell r="F34">
            <v>0.68571428571428572</v>
          </cell>
          <cell r="G34">
            <v>0</v>
          </cell>
          <cell r="H34">
            <v>0.61538461538461542</v>
          </cell>
          <cell r="I34">
            <v>15</v>
          </cell>
          <cell r="J34">
            <v>0.75844306889738866</v>
          </cell>
          <cell r="L34">
            <v>1</v>
          </cell>
          <cell r="M34">
            <v>0</v>
          </cell>
          <cell r="N34">
            <v>0</v>
          </cell>
          <cell r="O34">
            <v>0</v>
          </cell>
          <cell r="P34">
            <v>-50</v>
          </cell>
          <cell r="Q34">
            <v>0</v>
          </cell>
        </row>
        <row r="35">
          <cell r="F35">
            <v>0.71717171717171713</v>
          </cell>
          <cell r="G35">
            <v>15</v>
          </cell>
          <cell r="H35">
            <v>0.61538461538461542</v>
          </cell>
          <cell r="I35">
            <v>15</v>
          </cell>
          <cell r="Q35">
            <v>0</v>
          </cell>
        </row>
        <row r="36">
          <cell r="C36" t="str">
            <v>西城区</v>
          </cell>
          <cell r="D36" t="str">
            <v>张泽文</v>
          </cell>
          <cell r="F36">
            <v>0.8666666666666667</v>
          </cell>
          <cell r="G36">
            <v>25</v>
          </cell>
          <cell r="H36">
            <v>0.63636363636363635</v>
          </cell>
          <cell r="I36">
            <v>25</v>
          </cell>
          <cell r="J36">
            <v>0.71538677533623252</v>
          </cell>
          <cell r="L36">
            <v>1</v>
          </cell>
          <cell r="M36">
            <v>0</v>
          </cell>
          <cell r="N36">
            <v>1</v>
          </cell>
          <cell r="O36">
            <v>1</v>
          </cell>
          <cell r="P36">
            <v>30</v>
          </cell>
          <cell r="Q36">
            <v>30</v>
          </cell>
        </row>
        <row r="37">
          <cell r="C37" t="str">
            <v>新城区</v>
          </cell>
          <cell r="D37" t="str">
            <v>夏玉杰</v>
          </cell>
          <cell r="F37">
            <v>0.53846153846153844</v>
          </cell>
          <cell r="G37">
            <v>-40</v>
          </cell>
          <cell r="H37">
            <v>0.54545454545454541</v>
          </cell>
          <cell r="I37">
            <v>-40</v>
          </cell>
          <cell r="J37">
            <v>0.7</v>
          </cell>
          <cell r="L37">
            <v>2</v>
          </cell>
          <cell r="M37">
            <v>2</v>
          </cell>
          <cell r="N37">
            <v>0</v>
          </cell>
          <cell r="O37">
            <v>1</v>
          </cell>
          <cell r="P37">
            <v>30</v>
          </cell>
          <cell r="Q37">
            <v>60</v>
          </cell>
        </row>
        <row r="38">
          <cell r="C38" t="str">
            <v>三江区</v>
          </cell>
          <cell r="D38" t="str">
            <v>肖任</v>
          </cell>
          <cell r="F38">
            <v>0.56000000000000005</v>
          </cell>
          <cell r="G38">
            <v>-40</v>
          </cell>
          <cell r="H38">
            <v>0.7142857142857143</v>
          </cell>
          <cell r="I38">
            <v>25</v>
          </cell>
          <cell r="J38">
            <v>0.7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30</v>
          </cell>
          <cell r="Q38">
            <v>30</v>
          </cell>
        </row>
        <row r="39">
          <cell r="C39" t="str">
            <v>移动小区</v>
          </cell>
          <cell r="D39">
            <v>0</v>
          </cell>
          <cell r="F39">
            <v>1</v>
          </cell>
          <cell r="H39">
            <v>1</v>
          </cell>
          <cell r="J39">
            <v>0.7</v>
          </cell>
          <cell r="L39">
            <v>0</v>
          </cell>
          <cell r="M39">
            <v>0</v>
          </cell>
          <cell r="N39">
            <v>0</v>
          </cell>
          <cell r="Q39">
            <v>0</v>
          </cell>
        </row>
        <row r="40">
          <cell r="F40">
            <v>0.6376811594202898</v>
          </cell>
          <cell r="G40">
            <v>-40</v>
          </cell>
          <cell r="H40">
            <v>0.6333333333333333</v>
          </cell>
          <cell r="I40">
            <v>25</v>
          </cell>
          <cell r="Q40">
            <v>0</v>
          </cell>
        </row>
        <row r="41">
          <cell r="C41" t="str">
            <v>石龙坑区</v>
          </cell>
          <cell r="D41" t="str">
            <v>彭英智、魏祥洋</v>
          </cell>
          <cell r="F41">
            <v>0.72881355932203384</v>
          </cell>
          <cell r="G41">
            <v>25</v>
          </cell>
          <cell r="H41">
            <v>0.6875</v>
          </cell>
          <cell r="I41">
            <v>25</v>
          </cell>
          <cell r="J41">
            <v>0.84283752171126258</v>
          </cell>
          <cell r="L41">
            <v>1</v>
          </cell>
          <cell r="M41">
            <v>0</v>
          </cell>
          <cell r="N41">
            <v>1</v>
          </cell>
          <cell r="O41">
            <v>1</v>
          </cell>
          <cell r="P41">
            <v>30</v>
          </cell>
          <cell r="Q41">
            <v>30</v>
          </cell>
        </row>
        <row r="42">
          <cell r="C42" t="str">
            <v>下岭贝区</v>
          </cell>
          <cell r="D42" t="str">
            <v>黄维劲、黄维敏</v>
          </cell>
          <cell r="F42">
            <v>0.5</v>
          </cell>
          <cell r="G42">
            <v>-40</v>
          </cell>
          <cell r="H42">
            <v>0.72222222222222221</v>
          </cell>
          <cell r="I42">
            <v>25</v>
          </cell>
          <cell r="J42">
            <v>0.7</v>
          </cell>
          <cell r="L42">
            <v>1</v>
          </cell>
          <cell r="M42">
            <v>0</v>
          </cell>
          <cell r="N42">
            <v>0</v>
          </cell>
          <cell r="O42">
            <v>0</v>
          </cell>
          <cell r="P42">
            <v>-50</v>
          </cell>
          <cell r="Q42">
            <v>0</v>
          </cell>
        </row>
        <row r="43">
          <cell r="C43" t="str">
            <v>华南区</v>
          </cell>
          <cell r="D43" t="str">
            <v>钟宝明、李宇飞</v>
          </cell>
          <cell r="F43">
            <v>0.77777777777777779</v>
          </cell>
          <cell r="G43">
            <v>25</v>
          </cell>
          <cell r="H43">
            <v>0.83333333333333337</v>
          </cell>
          <cell r="I43">
            <v>25</v>
          </cell>
          <cell r="J43">
            <v>0.95715158019697544</v>
          </cell>
          <cell r="L43">
            <v>2</v>
          </cell>
          <cell r="M43">
            <v>0</v>
          </cell>
          <cell r="N43">
            <v>1</v>
          </cell>
          <cell r="O43">
            <v>0.5</v>
          </cell>
          <cell r="P43">
            <v>-30</v>
          </cell>
          <cell r="Q43">
            <v>-30</v>
          </cell>
        </row>
        <row r="44">
          <cell r="F44">
            <v>0.68152866242038213</v>
          </cell>
          <cell r="G44">
            <v>0</v>
          </cell>
          <cell r="H44">
            <v>0.73333333333333328</v>
          </cell>
          <cell r="I44">
            <v>25</v>
          </cell>
          <cell r="Q44">
            <v>0</v>
          </cell>
        </row>
        <row r="45">
          <cell r="F45">
            <v>0.63789868667917449</v>
          </cell>
          <cell r="G45">
            <v>-40</v>
          </cell>
          <cell r="H45">
            <v>0.61428571428571432</v>
          </cell>
          <cell r="I45">
            <v>15</v>
          </cell>
          <cell r="Q45">
            <v>0</v>
          </cell>
        </row>
        <row r="46">
          <cell r="C46" t="str">
            <v>东站区</v>
          </cell>
          <cell r="D46" t="str">
            <v>罗志文、吴斌</v>
          </cell>
          <cell r="F46">
            <v>0.5431034482758621</v>
          </cell>
          <cell r="G46">
            <v>-40</v>
          </cell>
          <cell r="H46">
            <v>0.66666666666666663</v>
          </cell>
          <cell r="I46">
            <v>25</v>
          </cell>
          <cell r="L46">
            <v>4</v>
          </cell>
          <cell r="M46">
            <v>0</v>
          </cell>
          <cell r="N46">
            <v>3</v>
          </cell>
          <cell r="O46">
            <v>0.75</v>
          </cell>
          <cell r="P46">
            <v>30</v>
          </cell>
          <cell r="Q46">
            <v>90</v>
          </cell>
        </row>
        <row r="47">
          <cell r="C47" t="str">
            <v>大京九区</v>
          </cell>
          <cell r="D47" t="str">
            <v>谢熙</v>
          </cell>
          <cell r="F47">
            <v>0.49180327868852458</v>
          </cell>
          <cell r="G47">
            <v>-40</v>
          </cell>
          <cell r="H47">
            <v>0.2857142857142857</v>
          </cell>
          <cell r="I47">
            <v>-40</v>
          </cell>
          <cell r="L47">
            <v>0</v>
          </cell>
          <cell r="M47">
            <v>0</v>
          </cell>
          <cell r="N47">
            <v>0</v>
          </cell>
          <cell r="Q47">
            <v>0</v>
          </cell>
        </row>
        <row r="48">
          <cell r="C48" t="str">
            <v>白石岗区</v>
          </cell>
          <cell r="D48" t="str">
            <v>辛芳明、黎兵兵</v>
          </cell>
          <cell r="F48">
            <v>0.58441558441558439</v>
          </cell>
          <cell r="G48">
            <v>-40</v>
          </cell>
          <cell r="H48">
            <v>0.63636363636363635</v>
          </cell>
          <cell r="I48">
            <v>25</v>
          </cell>
          <cell r="L48">
            <v>0</v>
          </cell>
          <cell r="M48">
            <v>0</v>
          </cell>
          <cell r="N48">
            <v>0</v>
          </cell>
          <cell r="Q48">
            <v>0</v>
          </cell>
        </row>
        <row r="49">
          <cell r="C49" t="str">
            <v>上坑区</v>
          </cell>
          <cell r="D49" t="str">
            <v>宋孝波</v>
          </cell>
          <cell r="F49">
            <v>0.51282051282051277</v>
          </cell>
          <cell r="G49">
            <v>-40</v>
          </cell>
          <cell r="H49">
            <v>0.77777777777777779</v>
          </cell>
          <cell r="I49">
            <v>25</v>
          </cell>
          <cell r="L49">
            <v>2</v>
          </cell>
          <cell r="M49">
            <v>0</v>
          </cell>
          <cell r="N49">
            <v>2</v>
          </cell>
          <cell r="O49">
            <v>1</v>
          </cell>
          <cell r="P49">
            <v>30</v>
          </cell>
          <cell r="Q49">
            <v>60</v>
          </cell>
        </row>
        <row r="50">
          <cell r="C50" t="str">
            <v>东兴区</v>
          </cell>
          <cell r="D50" t="str">
            <v>陈彦忠、付森基</v>
          </cell>
          <cell r="F50">
            <v>0.55000000000000004</v>
          </cell>
          <cell r="G50">
            <v>-40</v>
          </cell>
          <cell r="H50">
            <v>0.6</v>
          </cell>
          <cell r="I50">
            <v>0</v>
          </cell>
          <cell r="L50">
            <v>0</v>
          </cell>
          <cell r="M50">
            <v>0</v>
          </cell>
          <cell r="N50">
            <v>0</v>
          </cell>
          <cell r="Q50">
            <v>0</v>
          </cell>
        </row>
        <row r="51">
          <cell r="D51" t="str">
            <v>王国营</v>
          </cell>
          <cell r="F51">
            <v>0.53993610223642174</v>
          </cell>
          <cell r="G51">
            <v>-40</v>
          </cell>
          <cell r="H51">
            <v>0.62068965517241381</v>
          </cell>
          <cell r="I51">
            <v>15</v>
          </cell>
          <cell r="Q51">
            <v>0</v>
          </cell>
        </row>
        <row r="52">
          <cell r="C52" t="str">
            <v>康宝区</v>
          </cell>
          <cell r="D52" t="str">
            <v>农军成（暂）、卢丹龙（暂）</v>
          </cell>
          <cell r="F52">
            <v>0.71739130434782605</v>
          </cell>
          <cell r="G52">
            <v>15</v>
          </cell>
          <cell r="H52">
            <v>0.6</v>
          </cell>
          <cell r="I52">
            <v>0</v>
          </cell>
          <cell r="J52">
            <v>0.71898968434950694</v>
          </cell>
          <cell r="L52">
            <v>1</v>
          </cell>
          <cell r="M52">
            <v>0</v>
          </cell>
          <cell r="N52">
            <v>0</v>
          </cell>
          <cell r="O52">
            <v>0</v>
          </cell>
          <cell r="P52">
            <v>-50</v>
          </cell>
          <cell r="Q52">
            <v>0</v>
          </cell>
        </row>
        <row r="53">
          <cell r="C53" t="str">
            <v>华田区</v>
          </cell>
          <cell r="D53" t="str">
            <v>许世家</v>
          </cell>
          <cell r="F53">
            <v>0.59259259259259256</v>
          </cell>
          <cell r="G53">
            <v>-40</v>
          </cell>
          <cell r="H53">
            <v>0.83333333333333337</v>
          </cell>
          <cell r="I53">
            <v>25</v>
          </cell>
          <cell r="J53">
            <v>0.7</v>
          </cell>
          <cell r="L53">
            <v>3</v>
          </cell>
          <cell r="M53">
            <v>2</v>
          </cell>
          <cell r="N53">
            <v>1</v>
          </cell>
          <cell r="O53">
            <v>1</v>
          </cell>
          <cell r="P53">
            <v>30</v>
          </cell>
          <cell r="Q53">
            <v>90</v>
          </cell>
        </row>
        <row r="54">
          <cell r="F54">
            <v>0.65</v>
          </cell>
          <cell r="G54">
            <v>-40</v>
          </cell>
          <cell r="H54">
            <v>0.72727272727272729</v>
          </cell>
          <cell r="I54">
            <v>25</v>
          </cell>
          <cell r="Q54">
            <v>0</v>
          </cell>
        </row>
        <row r="55">
          <cell r="C55" t="str">
            <v>旺富区</v>
          </cell>
          <cell r="D55" t="str">
            <v>邓轩腾、邓轩物、符光卓</v>
          </cell>
          <cell r="F55">
            <v>0.59589041095890416</v>
          </cell>
          <cell r="G55">
            <v>-40</v>
          </cell>
          <cell r="H55">
            <v>0.45238095238095238</v>
          </cell>
          <cell r="I55">
            <v>-40</v>
          </cell>
          <cell r="J55">
            <v>0.7</v>
          </cell>
          <cell r="L55">
            <v>3</v>
          </cell>
          <cell r="M55">
            <v>0</v>
          </cell>
          <cell r="N55">
            <v>1</v>
          </cell>
          <cell r="O55">
            <v>0.33333333333333331</v>
          </cell>
          <cell r="P55">
            <v>-50</v>
          </cell>
          <cell r="Q55">
            <v>-50</v>
          </cell>
        </row>
        <row r="56">
          <cell r="C56" t="str">
            <v>杨蔡区</v>
          </cell>
          <cell r="D56" t="str">
            <v>刘运超、全守平</v>
          </cell>
          <cell r="F56">
            <v>0.56842105263157894</v>
          </cell>
          <cell r="G56">
            <v>-40</v>
          </cell>
          <cell r="H56">
            <v>0.44444444444444442</v>
          </cell>
          <cell r="I56">
            <v>-40</v>
          </cell>
          <cell r="J56">
            <v>0.85499884094601231</v>
          </cell>
          <cell r="L56">
            <v>2</v>
          </cell>
          <cell r="M56">
            <v>0</v>
          </cell>
          <cell r="N56">
            <v>0</v>
          </cell>
          <cell r="O56">
            <v>0</v>
          </cell>
          <cell r="P56">
            <v>-50</v>
          </cell>
          <cell r="Q56">
            <v>0</v>
          </cell>
        </row>
        <row r="57">
          <cell r="C57" t="str">
            <v>洋犀区</v>
          </cell>
          <cell r="D57" t="str">
            <v>唐石荣</v>
          </cell>
          <cell r="F57">
            <v>0.42857142857142855</v>
          </cell>
          <cell r="G57">
            <v>-40</v>
          </cell>
          <cell r="H57">
            <v>0.48148148148148145</v>
          </cell>
          <cell r="I57">
            <v>-40</v>
          </cell>
          <cell r="J57">
            <v>0.7</v>
          </cell>
          <cell r="L57">
            <v>2</v>
          </cell>
          <cell r="M57">
            <v>0</v>
          </cell>
          <cell r="N57">
            <v>1</v>
          </cell>
          <cell r="O57">
            <v>0.5</v>
          </cell>
          <cell r="P57">
            <v>-30</v>
          </cell>
          <cell r="Q57">
            <v>-30</v>
          </cell>
        </row>
        <row r="58">
          <cell r="C58" t="str">
            <v>东坑区</v>
          </cell>
          <cell r="D58" t="str">
            <v>李海光</v>
          </cell>
          <cell r="F58">
            <v>0.44444444444444442</v>
          </cell>
          <cell r="G58">
            <v>-40</v>
          </cell>
          <cell r="H58">
            <v>0.5714285714285714</v>
          </cell>
          <cell r="I58">
            <v>-20</v>
          </cell>
          <cell r="J58">
            <v>0.7</v>
          </cell>
          <cell r="L58">
            <v>0</v>
          </cell>
          <cell r="M58">
            <v>0</v>
          </cell>
          <cell r="N58">
            <v>0</v>
          </cell>
          <cell r="Q58">
            <v>0</v>
          </cell>
        </row>
        <row r="59">
          <cell r="F59">
            <v>0.57196969696969702</v>
          </cell>
          <cell r="G59">
            <v>-40</v>
          </cell>
          <cell r="H59">
            <v>0.47530864197530864</v>
          </cell>
          <cell r="I59">
            <v>-40</v>
          </cell>
          <cell r="Q59">
            <v>0</v>
          </cell>
        </row>
        <row r="60">
          <cell r="F60">
            <v>0.56868537666174301</v>
          </cell>
          <cell r="G60">
            <v>-40</v>
          </cell>
          <cell r="H60">
            <v>0.52380952380952384</v>
          </cell>
          <cell r="I60">
            <v>-40</v>
          </cell>
          <cell r="Q60">
            <v>0</v>
          </cell>
        </row>
        <row r="61">
          <cell r="C61" t="str">
            <v>三阳区</v>
          </cell>
          <cell r="D61" t="str">
            <v>张远威，陈阳</v>
          </cell>
          <cell r="F61">
            <v>0.68055555555555558</v>
          </cell>
          <cell r="G61">
            <v>0</v>
          </cell>
          <cell r="H61">
            <v>0.61111111111111116</v>
          </cell>
          <cell r="I61">
            <v>15</v>
          </cell>
          <cell r="J61">
            <v>0.96215948626841352</v>
          </cell>
          <cell r="L61">
            <v>1</v>
          </cell>
          <cell r="M61">
            <v>0</v>
          </cell>
          <cell r="N61">
            <v>1</v>
          </cell>
          <cell r="O61">
            <v>1</v>
          </cell>
          <cell r="P61">
            <v>30</v>
          </cell>
          <cell r="Q61">
            <v>30</v>
          </cell>
        </row>
        <row r="62">
          <cell r="C62" t="str">
            <v>东力区</v>
          </cell>
          <cell r="D62" t="str">
            <v>何攀</v>
          </cell>
          <cell r="F62">
            <v>0.5</v>
          </cell>
          <cell r="G62">
            <v>-40</v>
          </cell>
          <cell r="H62">
            <v>0.5</v>
          </cell>
          <cell r="I62">
            <v>-40</v>
          </cell>
          <cell r="J62">
            <v>0.7</v>
          </cell>
          <cell r="L62">
            <v>0</v>
          </cell>
          <cell r="M62">
            <v>0</v>
          </cell>
          <cell r="N62">
            <v>0</v>
          </cell>
          <cell r="Q62">
            <v>0</v>
          </cell>
        </row>
        <row r="63">
          <cell r="C63" t="str">
            <v>骏景区</v>
          </cell>
          <cell r="D63" t="str">
            <v>杨芳</v>
          </cell>
          <cell r="F63">
            <v>0.3888888888888889</v>
          </cell>
          <cell r="G63">
            <v>-40</v>
          </cell>
          <cell r="H63">
            <v>0.56521739130434778</v>
          </cell>
          <cell r="I63">
            <v>-20</v>
          </cell>
          <cell r="J63">
            <v>0.7</v>
          </cell>
          <cell r="L63">
            <v>1</v>
          </cell>
          <cell r="M63">
            <v>0</v>
          </cell>
          <cell r="N63">
            <v>1</v>
          </cell>
          <cell r="O63">
            <v>1</v>
          </cell>
          <cell r="P63">
            <v>30</v>
          </cell>
          <cell r="Q63">
            <v>30</v>
          </cell>
        </row>
        <row r="64">
          <cell r="C64" t="str">
            <v>莆心区</v>
          </cell>
          <cell r="D64" t="str">
            <v>吴勇</v>
          </cell>
          <cell r="F64">
            <v>0.80645161290322576</v>
          </cell>
          <cell r="G64">
            <v>25</v>
          </cell>
          <cell r="H64">
            <v>0.33333333333333331</v>
          </cell>
          <cell r="I64">
            <v>-40</v>
          </cell>
          <cell r="J64">
            <v>0.86729504274145874</v>
          </cell>
          <cell r="L64">
            <v>0</v>
          </cell>
          <cell r="M64">
            <v>0</v>
          </cell>
          <cell r="N64">
            <v>0</v>
          </cell>
          <cell r="Q64">
            <v>0</v>
          </cell>
        </row>
        <row r="65">
          <cell r="F65">
            <v>0.61849710982658956</v>
          </cell>
          <cell r="G65">
            <v>-40</v>
          </cell>
          <cell r="H65">
            <v>0.53846153846153844</v>
          </cell>
          <cell r="I65">
            <v>-40</v>
          </cell>
          <cell r="Q65">
            <v>0</v>
          </cell>
        </row>
        <row r="66">
          <cell r="C66" t="str">
            <v>荔横区</v>
          </cell>
          <cell r="D66" t="str">
            <v>禹红娜、何奇宝</v>
          </cell>
          <cell r="F66">
            <v>0.70129870129870131</v>
          </cell>
          <cell r="G66">
            <v>15</v>
          </cell>
          <cell r="H66">
            <v>0.6</v>
          </cell>
          <cell r="I66">
            <v>0</v>
          </cell>
          <cell r="J66">
            <v>0.8692022350809212</v>
          </cell>
          <cell r="L66">
            <v>2</v>
          </cell>
          <cell r="M66">
            <v>0</v>
          </cell>
          <cell r="N66">
            <v>2</v>
          </cell>
          <cell r="O66">
            <v>1</v>
          </cell>
          <cell r="P66">
            <v>30</v>
          </cell>
          <cell r="Q66">
            <v>60</v>
          </cell>
        </row>
        <row r="67">
          <cell r="C67" t="str">
            <v>大利区</v>
          </cell>
          <cell r="D67" t="str">
            <v>祖静彪</v>
          </cell>
          <cell r="F67">
            <v>0.55882352941176472</v>
          </cell>
          <cell r="G67">
            <v>-40</v>
          </cell>
          <cell r="H67">
            <v>0.7</v>
          </cell>
          <cell r="I67">
            <v>25</v>
          </cell>
          <cell r="J67">
            <v>0.98855065424832866</v>
          </cell>
          <cell r="L67">
            <v>0</v>
          </cell>
          <cell r="M67">
            <v>0</v>
          </cell>
          <cell r="N67">
            <v>0</v>
          </cell>
          <cell r="Q67">
            <v>0</v>
          </cell>
        </row>
        <row r="68">
          <cell r="C68" t="str">
            <v>三中区</v>
          </cell>
          <cell r="D68" t="str">
            <v>吴宇帅、韦志强</v>
          </cell>
          <cell r="F68">
            <v>0.44</v>
          </cell>
          <cell r="G68">
            <v>-40</v>
          </cell>
          <cell r="H68">
            <v>1</v>
          </cell>
          <cell r="I68">
            <v>25</v>
          </cell>
          <cell r="J68">
            <v>0.82289803220035784</v>
          </cell>
          <cell r="L68">
            <v>0</v>
          </cell>
          <cell r="M68">
            <v>0</v>
          </cell>
          <cell r="N68">
            <v>0</v>
          </cell>
          <cell r="Q68">
            <v>0</v>
          </cell>
        </row>
        <row r="69">
          <cell r="F69">
            <v>0.61764705882352944</v>
          </cell>
          <cell r="G69">
            <v>-40</v>
          </cell>
          <cell r="H69">
            <v>0.64516129032258063</v>
          </cell>
          <cell r="I69">
            <v>25</v>
          </cell>
          <cell r="Q69">
            <v>0</v>
          </cell>
        </row>
        <row r="70">
          <cell r="C70" t="str">
            <v>金凤凰区</v>
          </cell>
          <cell r="D70" t="str">
            <v>蓝志康</v>
          </cell>
          <cell r="F70">
            <v>0.6470588235294118</v>
          </cell>
          <cell r="G70">
            <v>-40</v>
          </cell>
          <cell r="H70">
            <v>0.6470588235294118</v>
          </cell>
          <cell r="I70">
            <v>25</v>
          </cell>
          <cell r="J70">
            <v>0.7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-50</v>
          </cell>
          <cell r="Q70">
            <v>0</v>
          </cell>
        </row>
        <row r="71">
          <cell r="C71" t="str">
            <v>雁田区</v>
          </cell>
          <cell r="D71" t="str">
            <v>蓝志坚</v>
          </cell>
          <cell r="F71">
            <v>0.47368421052631576</v>
          </cell>
          <cell r="G71">
            <v>-40</v>
          </cell>
          <cell r="H71">
            <v>0.33333333333333331</v>
          </cell>
          <cell r="I71">
            <v>-40</v>
          </cell>
          <cell r="J71">
            <v>0.7</v>
          </cell>
          <cell r="L71">
            <v>3</v>
          </cell>
          <cell r="M71">
            <v>0</v>
          </cell>
          <cell r="N71">
            <v>3</v>
          </cell>
          <cell r="O71">
            <v>1</v>
          </cell>
          <cell r="P71">
            <v>30</v>
          </cell>
          <cell r="Q71">
            <v>90</v>
          </cell>
        </row>
        <row r="72">
          <cell r="F72">
            <v>0.5053763440860215</v>
          </cell>
          <cell r="G72">
            <v>-40</v>
          </cell>
          <cell r="H72">
            <v>0.48571428571428571</v>
          </cell>
          <cell r="I72">
            <v>-40</v>
          </cell>
          <cell r="Q72">
            <v>0</v>
          </cell>
        </row>
        <row r="73">
          <cell r="C73" t="str">
            <v>樟新区</v>
          </cell>
          <cell r="D73" t="str">
            <v>万昌波</v>
          </cell>
          <cell r="F73">
            <v>0.72916666666666663</v>
          </cell>
          <cell r="G73">
            <v>25</v>
          </cell>
          <cell r="H73">
            <v>0.63636363636363635</v>
          </cell>
          <cell r="I73">
            <v>25</v>
          </cell>
          <cell r="J73">
            <v>0.7</v>
          </cell>
          <cell r="L73">
            <v>0</v>
          </cell>
          <cell r="M73">
            <v>0</v>
          </cell>
          <cell r="N73">
            <v>0</v>
          </cell>
          <cell r="Q73">
            <v>0</v>
          </cell>
        </row>
        <row r="74">
          <cell r="C74" t="str">
            <v>中心区</v>
          </cell>
          <cell r="D74" t="str">
            <v>伍红军</v>
          </cell>
          <cell r="F74">
            <v>0.76470588235294112</v>
          </cell>
          <cell r="G74">
            <v>25</v>
          </cell>
          <cell r="H74">
            <v>1</v>
          </cell>
          <cell r="I74">
            <v>25</v>
          </cell>
          <cell r="J74">
            <v>1.1641778299409093</v>
          </cell>
          <cell r="L74">
            <v>3</v>
          </cell>
          <cell r="M74">
            <v>0</v>
          </cell>
          <cell r="N74">
            <v>3</v>
          </cell>
          <cell r="O74">
            <v>1</v>
          </cell>
          <cell r="P74">
            <v>30</v>
          </cell>
          <cell r="Q74">
            <v>90</v>
          </cell>
        </row>
        <row r="75">
          <cell r="F75">
            <v>0.74747474747474751</v>
          </cell>
          <cell r="G75">
            <v>25</v>
          </cell>
          <cell r="H75">
            <v>0.74603174603174605</v>
          </cell>
          <cell r="I75">
            <v>25</v>
          </cell>
          <cell r="Q75">
            <v>0</v>
          </cell>
        </row>
        <row r="76">
          <cell r="C76" t="str">
            <v>赵林区</v>
          </cell>
          <cell r="D76" t="str">
            <v>周启存、钟环荣</v>
          </cell>
          <cell r="F76">
            <v>0.49230769230769234</v>
          </cell>
          <cell r="G76">
            <v>-40</v>
          </cell>
          <cell r="H76">
            <v>0.66666666666666663</v>
          </cell>
          <cell r="I76">
            <v>25</v>
          </cell>
          <cell r="J76">
            <v>0.80459499096816123</v>
          </cell>
          <cell r="L76">
            <v>2</v>
          </cell>
          <cell r="M76">
            <v>2</v>
          </cell>
          <cell r="N76">
            <v>0</v>
          </cell>
          <cell r="O76">
            <v>1</v>
          </cell>
          <cell r="P76">
            <v>30</v>
          </cell>
          <cell r="Q76">
            <v>60</v>
          </cell>
        </row>
        <row r="77">
          <cell r="C77" t="str">
            <v>银湖区</v>
          </cell>
          <cell r="D77" t="str">
            <v>林建光</v>
          </cell>
          <cell r="F77">
            <v>0.82191780821917804</v>
          </cell>
          <cell r="G77">
            <v>25</v>
          </cell>
          <cell r="H77">
            <v>0.7142857142857143</v>
          </cell>
          <cell r="I77">
            <v>25</v>
          </cell>
          <cell r="J77">
            <v>1.1083439086294415</v>
          </cell>
          <cell r="L77">
            <v>0</v>
          </cell>
          <cell r="M77">
            <v>0</v>
          </cell>
          <cell r="N77">
            <v>0</v>
          </cell>
          <cell r="Q77">
            <v>0</v>
          </cell>
        </row>
        <row r="78">
          <cell r="F78">
            <v>0.61083743842364535</v>
          </cell>
          <cell r="G78">
            <v>-40</v>
          </cell>
          <cell r="H78">
            <v>0.6875</v>
          </cell>
          <cell r="I78">
            <v>25</v>
          </cell>
          <cell r="Q78">
            <v>0</v>
          </cell>
        </row>
        <row r="79">
          <cell r="F79">
            <v>0.61931818181818177</v>
          </cell>
          <cell r="G79">
            <v>-40</v>
          </cell>
          <cell r="H79">
            <v>0.62436548223350252</v>
          </cell>
          <cell r="I79">
            <v>15</v>
          </cell>
          <cell r="Q79">
            <v>0</v>
          </cell>
        </row>
        <row r="80">
          <cell r="C80" t="str">
            <v>居岐区</v>
          </cell>
          <cell r="D80" t="str">
            <v>罗灿坤</v>
          </cell>
          <cell r="F80">
            <v>0.62745098039215685</v>
          </cell>
          <cell r="G80">
            <v>-40</v>
          </cell>
          <cell r="H80">
            <v>1</v>
          </cell>
          <cell r="I80">
            <v>25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30</v>
          </cell>
          <cell r="Q80">
            <v>30</v>
          </cell>
        </row>
        <row r="81">
          <cell r="C81" t="str">
            <v>龙眼区</v>
          </cell>
          <cell r="D81" t="str">
            <v>王武东</v>
          </cell>
          <cell r="F81">
            <v>0.65</v>
          </cell>
          <cell r="G81">
            <v>-40</v>
          </cell>
          <cell r="H81">
            <v>0.68421052631578949</v>
          </cell>
          <cell r="I81">
            <v>25</v>
          </cell>
          <cell r="L81">
            <v>2</v>
          </cell>
          <cell r="M81">
            <v>1</v>
          </cell>
          <cell r="N81">
            <v>1</v>
          </cell>
          <cell r="O81">
            <v>1</v>
          </cell>
          <cell r="P81">
            <v>30</v>
          </cell>
          <cell r="Q81">
            <v>60</v>
          </cell>
        </row>
        <row r="82">
          <cell r="C82" t="str">
            <v>南栅区</v>
          </cell>
          <cell r="D82" t="str">
            <v>陈伟娣、李华</v>
          </cell>
          <cell r="F82">
            <v>0.75</v>
          </cell>
          <cell r="G82">
            <v>25</v>
          </cell>
          <cell r="H82">
            <v>0.79166666666666663</v>
          </cell>
          <cell r="I82">
            <v>25</v>
          </cell>
          <cell r="L82">
            <v>0</v>
          </cell>
          <cell r="M82">
            <v>0</v>
          </cell>
          <cell r="N82">
            <v>0</v>
          </cell>
          <cell r="Q82">
            <v>0</v>
          </cell>
        </row>
        <row r="83">
          <cell r="C83" t="str">
            <v>博美区</v>
          </cell>
          <cell r="D83" t="str">
            <v>朱文彬</v>
          </cell>
          <cell r="F83">
            <v>0.61111111111111116</v>
          </cell>
          <cell r="G83">
            <v>-40</v>
          </cell>
          <cell r="H83">
            <v>0.57894736842105265</v>
          </cell>
          <cell r="I83">
            <v>-20</v>
          </cell>
          <cell r="L83">
            <v>2</v>
          </cell>
          <cell r="M83">
            <v>0</v>
          </cell>
          <cell r="N83">
            <v>0</v>
          </cell>
          <cell r="O83">
            <v>0</v>
          </cell>
          <cell r="P83">
            <v>-50</v>
          </cell>
          <cell r="Q83">
            <v>0</v>
          </cell>
        </row>
        <row r="84">
          <cell r="C84" t="str">
            <v>王屋区</v>
          </cell>
          <cell r="D84" t="str">
            <v>焦慧君(暂代)</v>
          </cell>
          <cell r="F84">
            <v>0.51724137931034486</v>
          </cell>
          <cell r="G84">
            <v>-40</v>
          </cell>
          <cell r="H84">
            <v>0.8571428571428571</v>
          </cell>
          <cell r="I84">
            <v>25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30</v>
          </cell>
          <cell r="Q84">
            <v>30</v>
          </cell>
        </row>
        <row r="85">
          <cell r="D85" t="str">
            <v>谢波</v>
          </cell>
          <cell r="F85">
            <v>0.62666666666666671</v>
          </cell>
          <cell r="G85">
            <v>-40</v>
          </cell>
          <cell r="H85">
            <v>0.72602739726027399</v>
          </cell>
          <cell r="I85">
            <v>25</v>
          </cell>
          <cell r="Q85">
            <v>0</v>
          </cell>
        </row>
        <row r="86">
          <cell r="C86" t="str">
            <v>街口区</v>
          </cell>
          <cell r="D86" t="str">
            <v>冯三防</v>
          </cell>
          <cell r="F86">
            <v>0.43181818181818182</v>
          </cell>
          <cell r="G86">
            <v>-40</v>
          </cell>
          <cell r="H86">
            <v>1.25</v>
          </cell>
          <cell r="I86">
            <v>25</v>
          </cell>
          <cell r="J86">
            <v>0.74155196489128272</v>
          </cell>
          <cell r="L86">
            <v>4</v>
          </cell>
          <cell r="M86">
            <v>0</v>
          </cell>
          <cell r="N86">
            <v>0</v>
          </cell>
          <cell r="O86">
            <v>0</v>
          </cell>
          <cell r="P86">
            <v>-50</v>
          </cell>
          <cell r="Q86">
            <v>0</v>
          </cell>
        </row>
        <row r="87">
          <cell r="C87" t="str">
            <v>乌沙区</v>
          </cell>
          <cell r="D87" t="str">
            <v>温圣荣</v>
          </cell>
          <cell r="F87">
            <v>0.58208955223880599</v>
          </cell>
          <cell r="G87">
            <v>-40</v>
          </cell>
          <cell r="H87">
            <v>0.51282051282051277</v>
          </cell>
          <cell r="I87">
            <v>-40</v>
          </cell>
          <cell r="J87">
            <v>0.81792941017062626</v>
          </cell>
          <cell r="L87">
            <v>1</v>
          </cell>
          <cell r="M87">
            <v>0</v>
          </cell>
          <cell r="N87">
            <v>1</v>
          </cell>
          <cell r="O87">
            <v>1</v>
          </cell>
          <cell r="P87">
            <v>30</v>
          </cell>
          <cell r="Q87">
            <v>30</v>
          </cell>
        </row>
        <row r="88">
          <cell r="C88" t="str">
            <v>上沙区</v>
          </cell>
          <cell r="D88" t="str">
            <v>肖亮</v>
          </cell>
          <cell r="F88">
            <v>0.57954545454545459</v>
          </cell>
          <cell r="G88">
            <v>-40</v>
          </cell>
          <cell r="H88">
            <v>0.5</v>
          </cell>
          <cell r="I88">
            <v>-40</v>
          </cell>
          <cell r="J88">
            <v>0.71022269748539968</v>
          </cell>
          <cell r="L88">
            <v>0</v>
          </cell>
          <cell r="M88">
            <v>0</v>
          </cell>
          <cell r="N88">
            <v>0</v>
          </cell>
          <cell r="Q88">
            <v>0</v>
          </cell>
        </row>
        <row r="89">
          <cell r="C89" t="str">
            <v>光宝区</v>
          </cell>
          <cell r="D89" t="str">
            <v>朱江益</v>
          </cell>
          <cell r="F89">
            <v>0.40476190476190477</v>
          </cell>
          <cell r="G89">
            <v>-40</v>
          </cell>
          <cell r="H89">
            <v>0.8</v>
          </cell>
          <cell r="I89">
            <v>25</v>
          </cell>
          <cell r="J89">
            <v>0.7</v>
          </cell>
          <cell r="L89">
            <v>3</v>
          </cell>
          <cell r="M89">
            <v>0</v>
          </cell>
          <cell r="N89">
            <v>0</v>
          </cell>
          <cell r="O89">
            <v>0</v>
          </cell>
          <cell r="P89">
            <v>-50</v>
          </cell>
          <cell r="Q89">
            <v>0</v>
          </cell>
        </row>
        <row r="90">
          <cell r="F90">
            <v>0.52282157676348551</v>
          </cell>
          <cell r="G90">
            <v>-40</v>
          </cell>
          <cell r="H90">
            <v>0.59649122807017541</v>
          </cell>
          <cell r="I90">
            <v>0</v>
          </cell>
          <cell r="Q90">
            <v>0</v>
          </cell>
        </row>
        <row r="91">
          <cell r="C91" t="str">
            <v>军埔区</v>
          </cell>
          <cell r="D91" t="str">
            <v>罗灿平</v>
          </cell>
          <cell r="F91">
            <v>0.44827586206896552</v>
          </cell>
          <cell r="G91">
            <v>-40</v>
          </cell>
          <cell r="H91">
            <v>1.125</v>
          </cell>
          <cell r="I91">
            <v>25</v>
          </cell>
          <cell r="J91">
            <v>0.7</v>
          </cell>
          <cell r="L91">
            <v>1</v>
          </cell>
          <cell r="M91">
            <v>0</v>
          </cell>
          <cell r="N91">
            <v>0</v>
          </cell>
          <cell r="O91">
            <v>0</v>
          </cell>
          <cell r="P91">
            <v>-50</v>
          </cell>
          <cell r="Q91">
            <v>0</v>
          </cell>
        </row>
        <row r="92">
          <cell r="C92" t="str">
            <v>三屯区</v>
          </cell>
          <cell r="D92" t="str">
            <v>易荣辉、杨菊花</v>
          </cell>
          <cell r="F92">
            <v>0.5625</v>
          </cell>
          <cell r="G92">
            <v>-40</v>
          </cell>
          <cell r="H92">
            <v>1</v>
          </cell>
          <cell r="I92">
            <v>25</v>
          </cell>
          <cell r="J92">
            <v>0.8419108783516851</v>
          </cell>
          <cell r="L92">
            <v>1</v>
          </cell>
          <cell r="M92">
            <v>1</v>
          </cell>
          <cell r="N92">
            <v>0</v>
          </cell>
          <cell r="O92">
            <v>1</v>
          </cell>
          <cell r="P92">
            <v>30</v>
          </cell>
          <cell r="Q92">
            <v>30</v>
          </cell>
        </row>
        <row r="93">
          <cell r="C93" t="str">
            <v>河田区</v>
          </cell>
          <cell r="D93" t="str">
            <v>易阿红</v>
          </cell>
          <cell r="F93">
            <v>0.65384615384615385</v>
          </cell>
          <cell r="G93">
            <v>-40</v>
          </cell>
          <cell r="H93">
            <v>0.3</v>
          </cell>
          <cell r="I93">
            <v>-40</v>
          </cell>
          <cell r="J93">
            <v>0.7</v>
          </cell>
          <cell r="L93">
            <v>1</v>
          </cell>
          <cell r="M93">
            <v>0</v>
          </cell>
          <cell r="N93">
            <v>0</v>
          </cell>
          <cell r="O93">
            <v>0</v>
          </cell>
          <cell r="P93">
            <v>-50</v>
          </cell>
          <cell r="Q93">
            <v>0</v>
          </cell>
        </row>
        <row r="94">
          <cell r="C94" t="str">
            <v>汀山区</v>
          </cell>
          <cell r="D94" t="str">
            <v>胡政、文志立</v>
          </cell>
          <cell r="F94">
            <v>0.62962962962962965</v>
          </cell>
          <cell r="G94">
            <v>-40</v>
          </cell>
          <cell r="H94">
            <v>0.5</v>
          </cell>
          <cell r="I94">
            <v>-40</v>
          </cell>
          <cell r="J94">
            <v>0.7</v>
          </cell>
          <cell r="L94">
            <v>0</v>
          </cell>
          <cell r="M94">
            <v>0</v>
          </cell>
          <cell r="N94">
            <v>0</v>
          </cell>
          <cell r="Q94">
            <v>0</v>
          </cell>
        </row>
        <row r="95">
          <cell r="C95" t="str">
            <v>桥头区</v>
          </cell>
          <cell r="D95" t="str">
            <v>温圣荣</v>
          </cell>
          <cell r="F95">
            <v>0.29032258064516131</v>
          </cell>
          <cell r="G95">
            <v>-40</v>
          </cell>
          <cell r="H95">
            <v>0.27272727272727271</v>
          </cell>
          <cell r="I95">
            <v>-40</v>
          </cell>
          <cell r="J95">
            <v>0.7</v>
          </cell>
          <cell r="L95">
            <v>1</v>
          </cell>
          <cell r="M95">
            <v>0</v>
          </cell>
          <cell r="N95">
            <v>1</v>
          </cell>
          <cell r="O95">
            <v>1</v>
          </cell>
          <cell r="P95">
            <v>30</v>
          </cell>
          <cell r="Q95">
            <v>30</v>
          </cell>
        </row>
        <row r="96">
          <cell r="C96" t="str">
            <v>下汴区</v>
          </cell>
          <cell r="D96" t="str">
            <v>曾茂林</v>
          </cell>
          <cell r="F96">
            <v>0.72</v>
          </cell>
          <cell r="G96">
            <v>25</v>
          </cell>
          <cell r="H96">
            <v>1</v>
          </cell>
          <cell r="I96">
            <v>25</v>
          </cell>
          <cell r="J96">
            <v>0.91798182444385312</v>
          </cell>
          <cell r="L96">
            <v>4</v>
          </cell>
          <cell r="M96">
            <v>3</v>
          </cell>
          <cell r="N96">
            <v>0</v>
          </cell>
          <cell r="O96">
            <v>0.75</v>
          </cell>
          <cell r="P96">
            <v>30</v>
          </cell>
          <cell r="Q96">
            <v>90</v>
          </cell>
        </row>
        <row r="97">
          <cell r="F97">
            <v>0.57086614173228345</v>
          </cell>
          <cell r="G97">
            <v>-40</v>
          </cell>
          <cell r="H97">
            <v>0.63414634146341464</v>
          </cell>
          <cell r="I97">
            <v>25</v>
          </cell>
        </row>
        <row r="98">
          <cell r="F98">
            <v>0.57735849056603772</v>
          </cell>
          <cell r="G98">
            <v>-40</v>
          </cell>
          <cell r="H98">
            <v>0.64473684210526316</v>
          </cell>
          <cell r="I98">
            <v>25</v>
          </cell>
        </row>
        <row r="99">
          <cell r="F99">
            <v>0.6095530236634531</v>
          </cell>
          <cell r="G99">
            <v>-40</v>
          </cell>
          <cell r="H99">
            <v>0.59704251386321627</v>
          </cell>
          <cell r="I99">
            <v>0</v>
          </cell>
        </row>
        <row r="126">
          <cell r="D126">
            <v>28883</v>
          </cell>
        </row>
        <row r="127">
          <cell r="C127">
            <v>41913</v>
          </cell>
          <cell r="D127">
            <v>28012</v>
          </cell>
        </row>
        <row r="131">
          <cell r="C131">
            <v>41883</v>
          </cell>
        </row>
      </sheetData>
      <sheetData sheetId="13"/>
      <sheetData sheetId="14">
        <row r="2">
          <cell r="C2" t="str">
            <v>集客经理</v>
          </cell>
          <cell r="D2" t="str">
            <v>入职时间</v>
          </cell>
          <cell r="E2" t="str">
            <v>底薪</v>
          </cell>
          <cell r="F2" t="str">
            <v>住房补贴</v>
          </cell>
          <cell r="G2" t="str">
            <v>绩效工资</v>
          </cell>
          <cell r="H2" t="str">
            <v>业务提成</v>
          </cell>
          <cell r="I2" t="str">
            <v>单项考核</v>
          </cell>
          <cell r="J2" t="str">
            <v>增补</v>
          </cell>
          <cell r="K2" t="str">
            <v>工资</v>
          </cell>
          <cell r="L2" t="str">
            <v>指标完成率得分</v>
          </cell>
        </row>
        <row r="3">
          <cell r="C3" t="str">
            <v>黄义凯</v>
          </cell>
          <cell r="D3">
            <v>41825</v>
          </cell>
          <cell r="E3">
            <v>1600</v>
          </cell>
          <cell r="F3">
            <v>200</v>
          </cell>
          <cell r="G3">
            <v>0</v>
          </cell>
          <cell r="H3">
            <v>183.072</v>
          </cell>
          <cell r="K3">
            <v>1983.0720000000001</v>
          </cell>
          <cell r="L3">
            <v>0</v>
          </cell>
        </row>
        <row r="4">
          <cell r="C4" t="str">
            <v>裴沛</v>
          </cell>
          <cell r="D4">
            <v>42095</v>
          </cell>
          <cell r="E4">
            <v>1600</v>
          </cell>
          <cell r="F4">
            <v>200</v>
          </cell>
          <cell r="G4">
            <v>1080</v>
          </cell>
          <cell r="H4">
            <v>0</v>
          </cell>
          <cell r="K4">
            <v>2880</v>
          </cell>
          <cell r="L4">
            <v>0.6</v>
          </cell>
        </row>
        <row r="5">
          <cell r="C5" t="str">
            <v>吴四一</v>
          </cell>
          <cell r="D5">
            <v>41821</v>
          </cell>
          <cell r="E5">
            <v>1600</v>
          </cell>
          <cell r="F5">
            <v>200</v>
          </cell>
          <cell r="G5">
            <v>835.6040578515034</v>
          </cell>
          <cell r="H5">
            <v>1647.8628000000001</v>
          </cell>
          <cell r="K5">
            <v>4283.4668578515038</v>
          </cell>
          <cell r="L5">
            <v>0.46422447658416854</v>
          </cell>
        </row>
        <row r="6">
          <cell r="C6" t="str">
            <v>陈志鹏</v>
          </cell>
          <cell r="D6">
            <v>41883</v>
          </cell>
          <cell r="E6">
            <v>1600</v>
          </cell>
          <cell r="F6">
            <v>200</v>
          </cell>
          <cell r="G6">
            <v>1852.5066515207741</v>
          </cell>
          <cell r="H6">
            <v>2558.1311545289332</v>
          </cell>
          <cell r="I6">
            <v>-200</v>
          </cell>
          <cell r="K6">
            <v>6010.6378060497073</v>
          </cell>
          <cell r="L6">
            <v>1.0291703619559855</v>
          </cell>
        </row>
        <row r="7">
          <cell r="C7" t="str">
            <v>韩相力</v>
          </cell>
          <cell r="D7">
            <v>41897</v>
          </cell>
          <cell r="E7">
            <v>1600</v>
          </cell>
          <cell r="F7">
            <v>200</v>
          </cell>
          <cell r="G7">
            <v>801.70386816686027</v>
          </cell>
          <cell r="H7">
            <v>800.95257142753826</v>
          </cell>
          <cell r="K7">
            <v>3402.6564395943983</v>
          </cell>
          <cell r="L7">
            <v>0.44539103787047796</v>
          </cell>
        </row>
        <row r="8">
          <cell r="C8" t="str">
            <v>方华东</v>
          </cell>
          <cell r="D8">
            <v>41892</v>
          </cell>
          <cell r="E8">
            <v>1600</v>
          </cell>
          <cell r="F8">
            <v>200</v>
          </cell>
          <cell r="G8">
            <v>1004.3806713094384</v>
          </cell>
          <cell r="H8">
            <v>1910.768</v>
          </cell>
          <cell r="I8">
            <v>200</v>
          </cell>
          <cell r="K8">
            <v>4915.1486713094382</v>
          </cell>
          <cell r="L8">
            <v>0.55798926183857689</v>
          </cell>
        </row>
        <row r="9">
          <cell r="C9" t="str">
            <v>欧阳德青</v>
          </cell>
          <cell r="D9">
            <v>41883</v>
          </cell>
          <cell r="E9">
            <v>1600</v>
          </cell>
          <cell r="F9">
            <v>200</v>
          </cell>
          <cell r="G9">
            <v>1272.3011459685554</v>
          </cell>
          <cell r="H9">
            <v>1952.2759999999998</v>
          </cell>
          <cell r="I9">
            <v>-200</v>
          </cell>
          <cell r="K9">
            <v>4824.5771459685548</v>
          </cell>
          <cell r="L9">
            <v>0.63615057298427768</v>
          </cell>
        </row>
        <row r="10">
          <cell r="C10" t="str">
            <v>张远庭</v>
          </cell>
          <cell r="D10">
            <v>42095</v>
          </cell>
          <cell r="E10">
            <v>1600</v>
          </cell>
          <cell r="F10">
            <v>200</v>
          </cell>
          <cell r="G10">
            <v>581.99924935288232</v>
          </cell>
          <cell r="H10">
            <v>588.7797823123359</v>
          </cell>
          <cell r="K10">
            <v>2970.7790316652186</v>
          </cell>
          <cell r="L10">
            <v>0.36374953084555145</v>
          </cell>
        </row>
        <row r="11">
          <cell r="C11" t="str">
            <v>王立斌</v>
          </cell>
          <cell r="D11">
            <v>42144</v>
          </cell>
          <cell r="E11">
            <v>1600</v>
          </cell>
          <cell r="F11">
            <v>200</v>
          </cell>
          <cell r="G11">
            <v>739.13254851142415</v>
          </cell>
          <cell r="H11">
            <v>0</v>
          </cell>
          <cell r="K11">
            <v>2539.1325485114239</v>
          </cell>
          <cell r="L11">
            <v>0.46195784281964009</v>
          </cell>
        </row>
        <row r="12">
          <cell r="C12" t="str">
            <v>王翔</v>
          </cell>
          <cell r="D12">
            <v>42125</v>
          </cell>
          <cell r="E12">
            <v>1600</v>
          </cell>
          <cell r="F12">
            <v>200</v>
          </cell>
          <cell r="G12">
            <v>1381.5142445634883</v>
          </cell>
          <cell r="H12">
            <v>176.14306618184477</v>
          </cell>
          <cell r="I12">
            <v>200</v>
          </cell>
          <cell r="K12">
            <v>3557.6573107453332</v>
          </cell>
          <cell r="L12">
            <v>0.86344640285218022</v>
          </cell>
        </row>
        <row r="13">
          <cell r="C13" t="str">
            <v>汇总</v>
          </cell>
          <cell r="E13">
            <v>16000</v>
          </cell>
          <cell r="F13">
            <v>2000</v>
          </cell>
          <cell r="G13">
            <v>9549.1424372449255</v>
          </cell>
          <cell r="H13">
            <v>9817.9853744506527</v>
          </cell>
          <cell r="I13">
            <v>0</v>
          </cell>
          <cell r="J13">
            <v>0</v>
          </cell>
          <cell r="K13">
            <v>37367.12781169558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151"/>
  <sheetViews>
    <sheetView tabSelected="1" workbookViewId="0">
      <pane ySplit="1" topLeftCell="A65" activePane="bottomLeft" state="frozen"/>
      <selection activeCell="M24" sqref="M24"/>
      <selection pane="bottomLeft" activeCell="M65" sqref="M65"/>
    </sheetView>
  </sheetViews>
  <sheetFormatPr defaultRowHeight="14.25"/>
  <cols>
    <col min="1" max="1" width="10.125" style="7" customWidth="1"/>
    <col min="2" max="2" width="14.75" style="7" customWidth="1"/>
    <col min="3" max="3" width="9" style="7"/>
    <col min="4" max="4" width="9" style="23"/>
    <col min="5" max="5" width="9" style="2" customWidth="1"/>
    <col min="6" max="6" width="9" style="4"/>
    <col min="7" max="7" width="9.375" style="5" bestFit="1" customWidth="1"/>
    <col min="8" max="8" width="11.75" style="14" customWidth="1"/>
    <col min="9" max="9" width="16.875" style="7" customWidth="1"/>
    <col min="10" max="16384" width="9" style="7"/>
  </cols>
  <sheetData>
    <row r="1" spans="1:13" ht="28.5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7" t="s">
        <v>8</v>
      </c>
      <c r="K1" s="8" t="s">
        <v>9</v>
      </c>
      <c r="M1" s="7">
        <v>111</v>
      </c>
    </row>
    <row r="2" spans="1:13">
      <c r="A2" s="9" t="str">
        <f>VLOOKUP(B2,[1]底薪计算!D:G,4,FALSE)</f>
        <v>增步区</v>
      </c>
      <c r="B2" s="9" t="s">
        <v>10</v>
      </c>
      <c r="C2" s="10" t="str">
        <f>VLOOKUP(B2,[1]底薪计算!D:E,2,FALSE)</f>
        <v>直销</v>
      </c>
      <c r="D2" s="11">
        <f>IF(A2="无",1,VLOOKUP(A2,[1]直销续费率明细!C:J,8,FALSE))</f>
        <v>1.2</v>
      </c>
      <c r="E2" s="12"/>
      <c r="F2" s="4">
        <f t="shared" ref="F2:F65" si="0">D2</f>
        <v>1.2</v>
      </c>
      <c r="G2" s="13">
        <f>VLOOKUP(B2,[1]底薪计算!D:F,3,FALSE)</f>
        <v>41760</v>
      </c>
      <c r="H2" s="14">
        <f>VLOOKUP(A2,[1]直销续费率明细!C:Q,15,0)</f>
        <v>0</v>
      </c>
      <c r="I2" s="7" t="str">
        <f>[1]底薪计算!D3</f>
        <v>覃绪炽</v>
      </c>
      <c r="M2" s="7" t="str">
        <f>VLOOKUP(B2,[1]底薪计算!D:I,6,FALSE)</f>
        <v>Y</v>
      </c>
    </row>
    <row r="3" spans="1:13">
      <c r="A3" s="9" t="str">
        <f>VLOOKUP(B3,[1]底薪计算!D:G,4,FALSE)</f>
        <v>旺富区</v>
      </c>
      <c r="B3" s="9" t="s">
        <v>11</v>
      </c>
      <c r="C3" s="10" t="str">
        <f>VLOOKUP(B3,[1]底薪计算!D:E,2,FALSE)</f>
        <v>直销</v>
      </c>
      <c r="D3" s="11">
        <f>IF(A3="无",1,VLOOKUP(A3,[1]直销续费率明细!C:J,8,FALSE))</f>
        <v>0.7</v>
      </c>
      <c r="E3" s="12"/>
      <c r="F3" s="4">
        <f t="shared" si="0"/>
        <v>0.7</v>
      </c>
      <c r="G3" s="13">
        <f>VLOOKUP(B3,[1]底薪计算!D:F,3,FALSE)</f>
        <v>40331</v>
      </c>
      <c r="H3" s="14">
        <f>VLOOKUP(A3,[1]直销续费率明细!C:Q,15,0)</f>
        <v>-50</v>
      </c>
      <c r="I3" s="7" t="str">
        <f>[1]底薪计算!D4</f>
        <v>邓轩腾</v>
      </c>
      <c r="M3" s="7" t="str">
        <f>VLOOKUP(B3,[1]底薪计算!D:I,6,FALSE)</f>
        <v>Y</v>
      </c>
    </row>
    <row r="4" spans="1:13">
      <c r="A4" s="9" t="str">
        <f>VLOOKUP(B4,[1]底薪计算!D:G,4,FALSE)</f>
        <v>旺富区</v>
      </c>
      <c r="B4" s="9" t="s">
        <v>12</v>
      </c>
      <c r="C4" s="10" t="str">
        <f>VLOOKUP(B4,[1]底薪计算!D:E,2,FALSE)</f>
        <v>直销</v>
      </c>
      <c r="D4" s="11">
        <f>IF(A4="无",1,VLOOKUP(A4,[1]直销续费率明细!C:J,8,FALSE))</f>
        <v>0.7</v>
      </c>
      <c r="E4" s="12"/>
      <c r="F4" s="4">
        <f t="shared" si="0"/>
        <v>0.7</v>
      </c>
      <c r="G4" s="13">
        <f>VLOOKUP(B4,[1]底薪计算!D:F,3,FALSE)</f>
        <v>40627</v>
      </c>
      <c r="H4" s="14">
        <f>VLOOKUP(A4,[1]直销续费率明细!C:Q,15,0)</f>
        <v>-50</v>
      </c>
      <c r="I4" s="7" t="str">
        <f>[1]底薪计算!D5</f>
        <v>邓轩物</v>
      </c>
      <c r="M4" s="7" t="str">
        <f>VLOOKUP(B4,[1]底薪计算!D:I,6,FALSE)</f>
        <v>Y</v>
      </c>
    </row>
    <row r="5" spans="1:13">
      <c r="A5" s="9" t="str">
        <f>VLOOKUP(B5,[1]底薪计算!D:G,4,FALSE)</f>
        <v>旺富区</v>
      </c>
      <c r="B5" s="9" t="s">
        <v>13</v>
      </c>
      <c r="C5" s="10" t="str">
        <f>VLOOKUP(B5,[1]底薪计算!D:E,2,FALSE)</f>
        <v>直销</v>
      </c>
      <c r="D5" s="11">
        <f>IF(A5="无",1,VLOOKUP(A5,[1]直销续费率明细!C:J,8,FALSE))</f>
        <v>0.7</v>
      </c>
      <c r="E5" s="12"/>
      <c r="F5" s="4">
        <f t="shared" si="0"/>
        <v>0.7</v>
      </c>
      <c r="G5" s="13">
        <f>VLOOKUP(B5,[1]底薪计算!D:F,3,FALSE)</f>
        <v>41829</v>
      </c>
      <c r="H5" s="14">
        <f>VLOOKUP(A5,[1]直销续费率明细!C:Q,15,0)</f>
        <v>-50</v>
      </c>
      <c r="I5" s="7" t="str">
        <f>[1]底薪计算!D6</f>
        <v>符关卓</v>
      </c>
      <c r="M5" s="7" t="str">
        <f>VLOOKUP(B5,[1]底薪计算!D:I,6,FALSE)</f>
        <v>Y</v>
      </c>
    </row>
    <row r="6" spans="1:13">
      <c r="A6" s="9" t="str">
        <f>VLOOKUP(B6,[1]底薪计算!D:G,4,FALSE)</f>
        <v>杨蔡区</v>
      </c>
      <c r="B6" s="9" t="s">
        <v>14</v>
      </c>
      <c r="C6" s="10" t="str">
        <f>VLOOKUP(B6,[1]底薪计算!D:E,2,FALSE)</f>
        <v>直销</v>
      </c>
      <c r="D6" s="11">
        <f>IF(A6="无",1,VLOOKUP(A6,[1]直销续费率明细!C:J,8,FALSE))</f>
        <v>0.85499884094601231</v>
      </c>
      <c r="E6" s="12"/>
      <c r="F6" s="4">
        <f t="shared" si="0"/>
        <v>0.85499884094601231</v>
      </c>
      <c r="G6" s="13">
        <f>VLOOKUP(B6,[1]底薪计算!D:F,3,FALSE)</f>
        <v>39995</v>
      </c>
      <c r="H6" s="14">
        <f>VLOOKUP(A6,[1]直销续费率明细!C:Q,15,0)</f>
        <v>0</v>
      </c>
      <c r="I6" s="7" t="str">
        <f>[1]底薪计算!D7</f>
        <v>刘运超</v>
      </c>
      <c r="M6" s="7" t="str">
        <f>VLOOKUP(B6,[1]底薪计算!D:I,6,FALSE)</f>
        <v>Y</v>
      </c>
    </row>
    <row r="7" spans="1:13">
      <c r="A7" s="9" t="str">
        <f>VLOOKUP(B7,[1]底薪计算!D:G,4,FALSE)</f>
        <v>杨蔡区</v>
      </c>
      <c r="B7" s="9" t="s">
        <v>15</v>
      </c>
      <c r="C7" s="10" t="str">
        <f>VLOOKUP(B7,[1]底薪计算!D:E,2,FALSE)</f>
        <v>直销</v>
      </c>
      <c r="D7" s="11">
        <f>IF(A7="无",1,VLOOKUP(A7,[1]直销续费率明细!C:J,8,FALSE))</f>
        <v>0.85499884094601231</v>
      </c>
      <c r="E7" s="12"/>
      <c r="F7" s="4">
        <f t="shared" si="0"/>
        <v>0.85499884094601231</v>
      </c>
      <c r="G7" s="13">
        <f>VLOOKUP(B7,[1]底薪计算!D:F,3,FALSE)</f>
        <v>41334</v>
      </c>
      <c r="H7" s="14">
        <f>VLOOKUP(A7,[1]直销续费率明细!C:Q,15,0)</f>
        <v>0</v>
      </c>
      <c r="I7" s="7" t="str">
        <f>[1]底薪计算!D8</f>
        <v>全守平</v>
      </c>
      <c r="M7" s="7" t="str">
        <f>VLOOKUP(B7,[1]底薪计算!D:I,6,FALSE)</f>
        <v>Y</v>
      </c>
    </row>
    <row r="8" spans="1:13">
      <c r="A8" s="9" t="str">
        <f>VLOOKUP(B8,[1]底薪计算!D:G,4,FALSE)</f>
        <v>洋犀区</v>
      </c>
      <c r="B8" s="9" t="s">
        <v>16</v>
      </c>
      <c r="C8" s="10" t="str">
        <f>VLOOKUP(B8,[1]底薪计算!D:E,2,FALSE)</f>
        <v>直销</v>
      </c>
      <c r="D8" s="11">
        <f>IF(A8="无",1,VLOOKUP(A8,[1]直销续费率明细!C:J,8,FALSE))</f>
        <v>0.7</v>
      </c>
      <c r="E8" s="12"/>
      <c r="F8" s="4">
        <f t="shared" si="0"/>
        <v>0.7</v>
      </c>
      <c r="G8" s="13">
        <f>VLOOKUP(B8,[1]底薪计算!D:F,3,FALSE)</f>
        <v>41731</v>
      </c>
      <c r="H8" s="14">
        <f>VLOOKUP(A8,[1]直销续费率明细!C:Q,15,0)</f>
        <v>-30</v>
      </c>
      <c r="I8" s="7" t="str">
        <f>[1]底薪计算!D9</f>
        <v>唐石荣</v>
      </c>
      <c r="M8" s="7" t="str">
        <f>VLOOKUP(B8,[1]底薪计算!D:I,6,FALSE)</f>
        <v>Y</v>
      </c>
    </row>
    <row r="9" spans="1:13">
      <c r="A9" s="9" t="str">
        <f>VLOOKUP(B9,[1]底薪计算!D:G,4,FALSE)</f>
        <v>增步区</v>
      </c>
      <c r="B9" s="9" t="s">
        <v>17</v>
      </c>
      <c r="C9" s="10" t="str">
        <f>VLOOKUP(B9,[1]底薪计算!D:E,2,FALSE)</f>
        <v>直销</v>
      </c>
      <c r="D9" s="11">
        <f>IF(A9="无",1,VLOOKUP(A9,[1]直销续费率明细!C:J,8,FALSE))</f>
        <v>1.2</v>
      </c>
      <c r="E9" s="12"/>
      <c r="F9" s="4">
        <f t="shared" si="0"/>
        <v>1.2</v>
      </c>
      <c r="G9" s="13">
        <f>VLOOKUP(B9,[1]底薪计算!D:F,3,FALSE)</f>
        <v>42064</v>
      </c>
      <c r="H9" s="14">
        <f>VLOOKUP(A9,[1]直销续费率明细!C:Q,15,0)</f>
        <v>0</v>
      </c>
      <c r="I9" s="7" t="str">
        <f>[1]底薪计算!D10</f>
        <v>李永林</v>
      </c>
      <c r="M9" s="7" t="str">
        <f>VLOOKUP(B9,[1]底薪计算!D:I,6,FALSE)</f>
        <v>Y</v>
      </c>
    </row>
    <row r="10" spans="1:13">
      <c r="A10" s="9" t="str">
        <f>VLOOKUP(B10,[1]底薪计算!D:G,4,FALSE)</f>
        <v>光润区</v>
      </c>
      <c r="B10" s="9" t="s">
        <v>18</v>
      </c>
      <c r="C10" s="10" t="str">
        <f>VLOOKUP(B10,[1]底薪计算!D:E,2,FALSE)</f>
        <v>直销</v>
      </c>
      <c r="D10" s="11">
        <f>IF(A10="无",1,VLOOKUP(A10,[1]直销续费率明细!C:J,8,FALSE))</f>
        <v>0.76957282724806531</v>
      </c>
      <c r="E10" s="12"/>
      <c r="F10" s="4">
        <f t="shared" si="0"/>
        <v>0.76957282724806531</v>
      </c>
      <c r="G10" s="13">
        <f>VLOOKUP(B10,[1]底薪计算!D:F,3,FALSE)</f>
        <v>41226</v>
      </c>
      <c r="H10" s="14">
        <f>VLOOKUP(A10,[1]直销续费率明细!C:Q,15,0)</f>
        <v>0</v>
      </c>
      <c r="I10" s="7" t="str">
        <f>[1]底薪计算!D11</f>
        <v>伍宜勇</v>
      </c>
      <c r="M10" s="7" t="str">
        <f>VLOOKUP(B10,[1]底薪计算!D:I,6,FALSE)</f>
        <v>Y</v>
      </c>
    </row>
    <row r="11" spans="1:13">
      <c r="A11" s="9" t="str">
        <f>VLOOKUP(B11,[1]底薪计算!D:G,4,FALSE)</f>
        <v>桑园区</v>
      </c>
      <c r="B11" s="9" t="s">
        <v>19</v>
      </c>
      <c r="C11" s="10" t="str">
        <f>VLOOKUP(B11,[1]底薪计算!D:E,2,FALSE)</f>
        <v>直销</v>
      </c>
      <c r="D11" s="11">
        <f>IF(A11="无",1,VLOOKUP(A11,[1]直销续费率明细!C:J,8,FALSE))</f>
        <v>0.87461936091564163</v>
      </c>
      <c r="E11" s="12"/>
      <c r="F11" s="4">
        <f t="shared" si="0"/>
        <v>0.87461936091564163</v>
      </c>
      <c r="G11" s="13">
        <f>VLOOKUP(B11,[1]底薪计算!D:F,3,FALSE)</f>
        <v>41365</v>
      </c>
      <c r="H11" s="14">
        <f>VLOOKUP(A11,[1]直销续费率明细!C:Q,15,0)</f>
        <v>30</v>
      </c>
      <c r="I11" s="7" t="str">
        <f>[1]底薪计算!D12</f>
        <v>刘建强</v>
      </c>
      <c r="M11" s="7" t="str">
        <f>VLOOKUP(B11,[1]底薪计算!D:I,6,FALSE)</f>
        <v>Y</v>
      </c>
    </row>
    <row r="12" spans="1:13">
      <c r="A12" s="9" t="str">
        <f>VLOOKUP(B12,[1]底薪计算!D:G,4,FALSE)</f>
        <v>雁田区</v>
      </c>
      <c r="B12" s="9" t="s">
        <v>20</v>
      </c>
      <c r="C12" s="10" t="str">
        <f>VLOOKUP(B12,[1]底薪计算!D:E,2,FALSE)</f>
        <v>直销</v>
      </c>
      <c r="D12" s="11">
        <f>IF(A12="无",1,VLOOKUP(A12,[1]直销续费率明细!C:J,8,FALSE))</f>
        <v>0.7</v>
      </c>
      <c r="E12" s="12"/>
      <c r="F12" s="4">
        <f t="shared" si="0"/>
        <v>0.7</v>
      </c>
      <c r="G12" s="13">
        <f>VLOOKUP(B12,[1]底薪计算!D:F,3,FALSE)</f>
        <v>41713</v>
      </c>
      <c r="H12" s="14">
        <f>VLOOKUP(A12,[1]直销续费率明细!C:Q,15,0)</f>
        <v>90</v>
      </c>
      <c r="I12" s="7" t="str">
        <f>[1]底薪计算!D13</f>
        <v>蓝志坚</v>
      </c>
      <c r="M12" s="7" t="str">
        <f>VLOOKUP(B12,[1]底薪计算!D:I,6,FALSE)</f>
        <v>Y</v>
      </c>
    </row>
    <row r="13" spans="1:13">
      <c r="A13" s="9" t="str">
        <f>VLOOKUP(B13,[1]底薪计算!D:G,4,FALSE)</f>
        <v>金凤凰区</v>
      </c>
      <c r="B13" s="9" t="s">
        <v>21</v>
      </c>
      <c r="C13" s="10" t="str">
        <f>VLOOKUP(B13,[1]底薪计算!D:E,2,FALSE)</f>
        <v>直销</v>
      </c>
      <c r="D13" s="11">
        <f>IF(A13="无",1,VLOOKUP(A13,[1]直销续费率明细!C:J,8,FALSE))</f>
        <v>0.7</v>
      </c>
      <c r="E13" s="12"/>
      <c r="F13" s="4">
        <f t="shared" si="0"/>
        <v>0.7</v>
      </c>
      <c r="G13" s="13">
        <f>VLOOKUP(B13,[1]底薪计算!D:F,3,FALSE)</f>
        <v>41810</v>
      </c>
      <c r="H13" s="14">
        <f>VLOOKUP(A13,[1]直销续费率明细!C:Q,15,0)</f>
        <v>0</v>
      </c>
      <c r="I13" s="7" t="str">
        <f>[1]底薪计算!D14</f>
        <v>蓝志康</v>
      </c>
      <c r="M13" s="7" t="str">
        <f>VLOOKUP(B13,[1]底薪计算!D:I,6,FALSE)</f>
        <v>Y</v>
      </c>
    </row>
    <row r="14" spans="1:13">
      <c r="A14" s="9" t="str">
        <f>VLOOKUP(B14,[1]底薪计算!D:G,4,FALSE)</f>
        <v>上江城区</v>
      </c>
      <c r="B14" s="9" t="s">
        <v>22</v>
      </c>
      <c r="C14" s="10" t="str">
        <f>VLOOKUP(B14,[1]底薪计算!D:E,2,FALSE)</f>
        <v>直销</v>
      </c>
      <c r="D14" s="11">
        <f>IF(A14="无",1,VLOOKUP(A14,[1]直销续费率明细!C:J,8,FALSE))</f>
        <v>0.81454528655802627</v>
      </c>
      <c r="E14" s="12"/>
      <c r="F14" s="4">
        <f t="shared" si="0"/>
        <v>0.81454528655802627</v>
      </c>
      <c r="G14" s="13">
        <f>VLOOKUP(B14,[1]底薪计算!D:F,3,FALSE)</f>
        <v>41883</v>
      </c>
      <c r="H14" s="14">
        <f>VLOOKUP(A14,[1]直销续费率明细!C:Q,15,0)</f>
        <v>0</v>
      </c>
      <c r="I14" s="7" t="str">
        <f>[1]底薪计算!D15</f>
        <v>欧仁</v>
      </c>
      <c r="M14" s="7" t="str">
        <f>VLOOKUP(B14,[1]底薪计算!D:I,6,FALSE)</f>
        <v>Y</v>
      </c>
    </row>
    <row r="15" spans="1:13">
      <c r="A15" s="9" t="str">
        <f>VLOOKUP(B15,[1]底薪计算!D:G,4,FALSE)</f>
        <v>西联区</v>
      </c>
      <c r="B15" s="9" t="s">
        <v>23</v>
      </c>
      <c r="C15" s="10" t="str">
        <f>VLOOKUP(B15,[1]底薪计算!D:E,2,FALSE)</f>
        <v>直销</v>
      </c>
      <c r="D15" s="11">
        <f>IF(A15="无",1,VLOOKUP(A15,[1]直销续费率明细!C:J,8,FALSE))</f>
        <v>0.70447373739780472</v>
      </c>
      <c r="E15" s="12"/>
      <c r="F15" s="4">
        <f t="shared" si="0"/>
        <v>0.70447373739780472</v>
      </c>
      <c r="G15" s="13">
        <f>VLOOKUP(B15,[1]底薪计算!D:F,3,FALSE)</f>
        <v>41802</v>
      </c>
      <c r="H15" s="14">
        <f>VLOOKUP(A15,[1]直销续费率明细!C:Q,15,0)</f>
        <v>-30</v>
      </c>
      <c r="I15" s="7" t="str">
        <f>[1]底薪计算!D16</f>
        <v>杨维邦</v>
      </c>
      <c r="M15" s="7" t="str">
        <f>VLOOKUP(B15,[1]底薪计算!D:I,6,FALSE)</f>
        <v>Y</v>
      </c>
    </row>
    <row r="16" spans="1:13">
      <c r="A16" s="9" t="str">
        <f>VLOOKUP(B16,[1]底薪计算!D:G,4,FALSE)</f>
        <v>低涌区</v>
      </c>
      <c r="B16" s="15" t="s">
        <v>24</v>
      </c>
      <c r="C16" s="10" t="str">
        <f>VLOOKUP(B16,[1]底薪计算!D:E,2,FALSE)</f>
        <v>直销</v>
      </c>
      <c r="D16" s="11">
        <f>IF(A16="无",1,VLOOKUP(A16,[1]直销续费率明细!C:J,8,FALSE))</f>
        <v>0.88757273463069675</v>
      </c>
      <c r="E16" s="12"/>
      <c r="F16" s="4">
        <f t="shared" si="0"/>
        <v>0.88757273463069675</v>
      </c>
      <c r="G16" s="13">
        <f>VLOOKUP(B16,[1]底薪计算!D:F,3,FALSE)</f>
        <v>41913</v>
      </c>
      <c r="H16" s="14">
        <f>VLOOKUP(A16,[1]直销续费率明细!C:Q,15,0)</f>
        <v>60</v>
      </c>
      <c r="I16" s="7" t="str">
        <f>[1]底薪计算!D17</f>
        <v>周国强</v>
      </c>
      <c r="M16" s="7" t="str">
        <f>VLOOKUP(B16,[1]底薪计算!D:I,6,FALSE)</f>
        <v>Y</v>
      </c>
    </row>
    <row r="17" spans="1:13">
      <c r="A17" s="9" t="str">
        <f>VLOOKUP(B17,[1]底薪计算!D:G,4,FALSE)</f>
        <v>冼沙区</v>
      </c>
      <c r="B17" s="15" t="s">
        <v>25</v>
      </c>
      <c r="C17" s="10" t="str">
        <f>VLOOKUP(B17,[1]底薪计算!D:E,2,FALSE)</f>
        <v>直销</v>
      </c>
      <c r="D17" s="11">
        <f>IF(A17="无",1,VLOOKUP(A17,[1]直销续费率明细!C:J,8,FALSE))</f>
        <v>0.81573520150196377</v>
      </c>
      <c r="E17" s="12"/>
      <c r="F17" s="4">
        <f t="shared" si="0"/>
        <v>0.81573520150196377</v>
      </c>
      <c r="G17" s="13">
        <f>VLOOKUP(B17,[1]底薪计算!D:F,3,FALSE)</f>
        <v>40756</v>
      </c>
      <c r="H17" s="14">
        <f>VLOOKUP(A17,[1]直销续费率明细!C:Q,15,0)</f>
        <v>90</v>
      </c>
      <c r="I17" s="7" t="str">
        <f>[1]底薪计算!D18</f>
        <v>左小兵</v>
      </c>
      <c r="M17" s="7" t="str">
        <f>VLOOKUP(B17,[1]底薪计算!D:I,6,FALSE)</f>
        <v>Y</v>
      </c>
    </row>
    <row r="18" spans="1:13">
      <c r="A18" s="9" t="str">
        <f>VLOOKUP(B18,[1]底薪计算!D:G,4,FALSE)</f>
        <v>增步区</v>
      </c>
      <c r="B18" s="9" t="s">
        <v>26</v>
      </c>
      <c r="C18" s="10" t="str">
        <f>VLOOKUP(B18,[1]底薪计算!D:E,2,FALSE)</f>
        <v>直销</v>
      </c>
      <c r="D18" s="11">
        <f>IF(A18="无",1,VLOOKUP(A18,[1]直销续费率明细!C:J,8,FALSE))</f>
        <v>1.2</v>
      </c>
      <c r="E18" s="12"/>
      <c r="F18" s="4">
        <f t="shared" si="0"/>
        <v>1.2</v>
      </c>
      <c r="G18" s="13">
        <f>VLOOKUP(B18,[1]底薪计算!D:F,3,FALSE)</f>
        <v>42064</v>
      </c>
      <c r="H18" s="14">
        <f>VLOOKUP(A18,[1]直销续费率明细!C:Q,15,0)</f>
        <v>0</v>
      </c>
      <c r="I18" s="7" t="str">
        <f>[1]底薪计算!D19</f>
        <v>邓逢善</v>
      </c>
      <c r="M18" s="7" t="str">
        <f>VLOOKUP(B18,[1]底薪计算!D:I,6,FALSE)</f>
        <v>Y</v>
      </c>
    </row>
    <row r="19" spans="1:13">
      <c r="A19" s="9" t="s">
        <v>27</v>
      </c>
      <c r="B19" s="9" t="s">
        <v>28</v>
      </c>
      <c r="C19" s="10" t="str">
        <f>VLOOKUP(B19,[1]底薪计算!D:E,2,FALSE)</f>
        <v>直销</v>
      </c>
      <c r="D19" s="11">
        <f>IF(A19="无",1,VLOOKUP(A19,[1]直销续费率明细!C:J,8,FALSE))</f>
        <v>0.88</v>
      </c>
      <c r="E19" s="12"/>
      <c r="F19" s="4">
        <f t="shared" si="0"/>
        <v>0.88</v>
      </c>
      <c r="G19" s="13">
        <f>VLOOKUP(B19,[1]底薪计算!D:F,3,FALSE)</f>
        <v>40337</v>
      </c>
      <c r="H19" s="14">
        <f>VLOOKUP(A19,[1]直销续费率明细!C:Q,15,0)</f>
        <v>0</v>
      </c>
      <c r="I19" s="7" t="str">
        <f>[1]底薪计算!D20</f>
        <v>黎广法</v>
      </c>
      <c r="M19" s="7" t="str">
        <f>VLOOKUP(B19,[1]底薪计算!D:I,6,FALSE)</f>
        <v>Y</v>
      </c>
    </row>
    <row r="20" spans="1:13">
      <c r="A20" s="9" t="str">
        <f>VLOOKUP(B20,[1]底薪计算!D:G,4,FALSE)</f>
        <v>三江区</v>
      </c>
      <c r="B20" s="9" t="s">
        <v>29</v>
      </c>
      <c r="C20" s="10" t="str">
        <f>VLOOKUP(B20,[1]底薪计算!D:E,2,FALSE)</f>
        <v>直销</v>
      </c>
      <c r="D20" s="11">
        <f>IF(A20="无",1,VLOOKUP(A20,[1]直销续费率明细!C:J,8,FALSE))</f>
        <v>0.7</v>
      </c>
      <c r="E20" s="12"/>
      <c r="F20" s="4">
        <f t="shared" si="0"/>
        <v>0.7</v>
      </c>
      <c r="G20" s="13">
        <f>VLOOKUP(B20,[1]底薪计算!D:F,3,FALSE)</f>
        <v>41898</v>
      </c>
      <c r="H20" s="14">
        <f>VLOOKUP(A20,[1]直销续费率明细!C:Q,15,0)</f>
        <v>30</v>
      </c>
      <c r="I20" s="7" t="str">
        <f>[1]底薪计算!D21</f>
        <v>肖任</v>
      </c>
      <c r="M20" s="7" t="str">
        <f>VLOOKUP(B20,[1]底薪计算!D:I,6,FALSE)</f>
        <v>Y</v>
      </c>
    </row>
    <row r="21" spans="1:13">
      <c r="A21" s="9" t="str">
        <f>VLOOKUP(B21,[1]底薪计算!D:G,4,FALSE)</f>
        <v>下汴区</v>
      </c>
      <c r="B21" s="9" t="s">
        <v>30</v>
      </c>
      <c r="C21" s="10" t="str">
        <f>VLOOKUP(B21,[1]底薪计算!D:E,2,FALSE)</f>
        <v>直销</v>
      </c>
      <c r="D21" s="11">
        <f>IF(A21="无",1,VLOOKUP(A21,[1]直销续费率明细!C:J,8,FALSE))</f>
        <v>0.91798182444385312</v>
      </c>
      <c r="E21" s="12"/>
      <c r="F21" s="4">
        <f t="shared" si="0"/>
        <v>0.91798182444385312</v>
      </c>
      <c r="G21" s="13">
        <f>VLOOKUP(B21,[1]底薪计算!D:F,3,FALSE)</f>
        <v>40605</v>
      </c>
      <c r="H21" s="14">
        <f>VLOOKUP(A21,[1]直销续费率明细!C:Q,15,0)</f>
        <v>90</v>
      </c>
      <c r="I21" s="7" t="str">
        <f>[1]底薪计算!D22</f>
        <v>曾茂林</v>
      </c>
      <c r="M21" s="7" t="str">
        <f>VLOOKUP(B21,[1]底薪计算!D:I,6,FALSE)</f>
        <v>Y</v>
      </c>
    </row>
    <row r="22" spans="1:13">
      <c r="A22" s="9" t="str">
        <f>VLOOKUP(B22,[1]底薪计算!D:G,4,FALSE)</f>
        <v>桥头区</v>
      </c>
      <c r="B22" s="9" t="s">
        <v>31</v>
      </c>
      <c r="C22" s="10" t="str">
        <f>VLOOKUP(B22,[1]底薪计算!D:E,2,FALSE)</f>
        <v>直销</v>
      </c>
      <c r="D22" s="11">
        <f>IF(A22="无",1,VLOOKUP(A22,[1]直销续费率明细!C:J,8,FALSE))</f>
        <v>0.7</v>
      </c>
      <c r="E22" s="12"/>
      <c r="F22" s="4">
        <f t="shared" si="0"/>
        <v>0.7</v>
      </c>
      <c r="G22" s="13">
        <f>VLOOKUP(B22,[1]底薪计算!D:F,3,FALSE)</f>
        <v>41927</v>
      </c>
      <c r="H22" s="14">
        <f>VLOOKUP(A22,[1]直销续费率明细!C:Q,15,0)</f>
        <v>30</v>
      </c>
      <c r="I22" s="7" t="str">
        <f>[1]底薪计算!D23</f>
        <v>温圣荣</v>
      </c>
      <c r="M22" s="7" t="str">
        <f>VLOOKUP(B22,[1]底薪计算!D:I,6,FALSE)</f>
        <v>Y</v>
      </c>
    </row>
    <row r="23" spans="1:13">
      <c r="A23" s="9" t="str">
        <f>VLOOKUP(B23,[1]底薪计算!D:G,4,FALSE)</f>
        <v>三屯区</v>
      </c>
      <c r="B23" s="9" t="s">
        <v>32</v>
      </c>
      <c r="C23" s="10" t="str">
        <f>VLOOKUP(B23,[1]底薪计算!D:E,2,FALSE)</f>
        <v>直销</v>
      </c>
      <c r="D23" s="11">
        <f>IF(A23="无",1,VLOOKUP(A23,[1]直销续费率明细!C:J,8,FALSE))</f>
        <v>0.8419108783516851</v>
      </c>
      <c r="E23" s="12"/>
      <c r="F23" s="4">
        <f t="shared" si="0"/>
        <v>0.8419108783516851</v>
      </c>
      <c r="G23" s="13">
        <f>VLOOKUP(B23,[1]底薪计算!D:F,3,FALSE)</f>
        <v>41487</v>
      </c>
      <c r="H23" s="14">
        <f>VLOOKUP(A23,[1]直销续费率明细!C:Q,15,0)</f>
        <v>30</v>
      </c>
      <c r="I23" s="7" t="str">
        <f>[1]底薪计算!D24</f>
        <v>易荣辉</v>
      </c>
      <c r="M23" s="7" t="str">
        <f>VLOOKUP(B23,[1]底薪计算!D:I,6,FALSE)</f>
        <v>Y</v>
      </c>
    </row>
    <row r="24" spans="1:13">
      <c r="A24" s="9" t="str">
        <f>VLOOKUP(B24,[1]底薪计算!D:G,4,FALSE)</f>
        <v>军埔区</v>
      </c>
      <c r="B24" s="9" t="s">
        <v>33</v>
      </c>
      <c r="C24" s="10" t="str">
        <f>VLOOKUP(B24,[1]底薪计算!D:E,2,FALSE)</f>
        <v>直销</v>
      </c>
      <c r="D24" s="11">
        <f>IF(A24="无",1,VLOOKUP(A24,[1]直销续费率明细!C:J,8,FALSE))</f>
        <v>0.7</v>
      </c>
      <c r="E24" s="12"/>
      <c r="F24" s="4">
        <f t="shared" si="0"/>
        <v>0.7</v>
      </c>
      <c r="G24" s="13">
        <f>VLOOKUP(B24,[1]底薪计算!D:F,3,FALSE)</f>
        <v>41981</v>
      </c>
      <c r="H24" s="14">
        <f>VLOOKUP(A24,[1]直销续费率明细!C:Q,15,0)</f>
        <v>0</v>
      </c>
      <c r="I24" s="7" t="str">
        <f>[1]底薪计算!D25</f>
        <v>罗灿平</v>
      </c>
      <c r="M24" s="7" t="str">
        <f>VLOOKUP(B24,[1]底薪计算!D:I,6,FALSE)</f>
        <v>Y</v>
      </c>
    </row>
    <row r="25" spans="1:13">
      <c r="A25" s="9" t="str">
        <f>VLOOKUP(B25,[1]底薪计算!D:G,4,FALSE)</f>
        <v>居岐区</v>
      </c>
      <c r="B25" s="9" t="s">
        <v>34</v>
      </c>
      <c r="C25" s="10" t="str">
        <f>VLOOKUP(B25,[1]底薪计算!D:E,2,FALSE)</f>
        <v>一体化</v>
      </c>
      <c r="D25" s="11">
        <f>IF(A25="无",1,VLOOKUP(A25,[1]装维一体化得分!B:I,8,FALSE))</f>
        <v>0.89966666666666673</v>
      </c>
      <c r="E25" s="12"/>
      <c r="F25" s="4">
        <f t="shared" si="0"/>
        <v>0.89966666666666673</v>
      </c>
      <c r="G25" s="13">
        <f>VLOOKUP(B25,[1]底薪计算!D:F,3,FALSE)</f>
        <v>41981</v>
      </c>
      <c r="H25" s="14">
        <f>VLOOKUP(A25,[1]直销续费率明细!C:Q,15,0)</f>
        <v>30</v>
      </c>
      <c r="I25" s="7" t="str">
        <f>[1]底薪计算!D26</f>
        <v>罗灿坤</v>
      </c>
      <c r="M25" s="7" t="str">
        <f>VLOOKUP(B25,[1]底薪计算!D:I,6,FALSE)</f>
        <v>Y</v>
      </c>
    </row>
    <row r="26" spans="1:13">
      <c r="A26" s="9" t="str">
        <f>VLOOKUP(B26,[1]底薪计算!D:G,4,FALSE)</f>
        <v>茶山区</v>
      </c>
      <c r="B26" s="9" t="s">
        <v>35</v>
      </c>
      <c r="C26" s="10" t="str">
        <f>VLOOKUP(B26,[1]底薪计算!D:E,2,FALSE)</f>
        <v>直销</v>
      </c>
      <c r="D26" s="11">
        <f>IF(A26="无",1,VLOOKUP(A26,[1]直销续费率明细!C:J,8,FALSE))</f>
        <v>0.7</v>
      </c>
      <c r="E26" s="12"/>
      <c r="F26" s="4">
        <f t="shared" si="0"/>
        <v>0.7</v>
      </c>
      <c r="G26" s="13">
        <f>VLOOKUP(B26,[1]底薪计算!D:F,3,FALSE)</f>
        <v>42064</v>
      </c>
      <c r="H26" s="14">
        <f>VLOOKUP(A26,[1]直销续费率明细!C:Q,15,0)</f>
        <v>0</v>
      </c>
      <c r="I26" s="7" t="str">
        <f>[1]底薪计算!D27</f>
        <v>郑廷碧</v>
      </c>
      <c r="M26" s="7" t="str">
        <f>VLOOKUP(B26,[1]底薪计算!D:I,6,FALSE)</f>
        <v>Y</v>
      </c>
    </row>
    <row r="27" spans="1:13">
      <c r="A27" s="9" t="str">
        <f>VLOOKUP(B27,[1]底薪计算!D:G,4,FALSE)</f>
        <v>下岭贝区</v>
      </c>
      <c r="B27" s="9" t="s">
        <v>36</v>
      </c>
      <c r="C27" s="10" t="str">
        <f>VLOOKUP(B27,[1]底薪计算!D:E,2,FALSE)</f>
        <v>直销</v>
      </c>
      <c r="D27" s="11">
        <f>IF(A27="无",1,VLOOKUP(A27,[1]直销续费率明细!C:J,8,FALSE))</f>
        <v>0.7</v>
      </c>
      <c r="E27" s="12"/>
      <c r="F27" s="4">
        <f t="shared" si="0"/>
        <v>0.7</v>
      </c>
      <c r="G27" s="13">
        <f>VLOOKUP(B27,[1]底薪计算!D:F,3,FALSE)</f>
        <v>40938</v>
      </c>
      <c r="H27" s="14">
        <f>VLOOKUP(A27,[1]直销续费率明细!C:Q,15,0)</f>
        <v>0</v>
      </c>
      <c r="I27" s="7" t="str">
        <f>[1]底薪计算!D28</f>
        <v>黄维劲</v>
      </c>
      <c r="M27" s="7" t="str">
        <f>VLOOKUP(B27,[1]底薪计算!D:I,6,FALSE)</f>
        <v>Y</v>
      </c>
    </row>
    <row r="28" spans="1:13">
      <c r="A28" s="9" t="str">
        <f>VLOOKUP(B28,[1]底薪计算!D:G,4,FALSE)</f>
        <v>华南区</v>
      </c>
      <c r="B28" s="9" t="s">
        <v>37</v>
      </c>
      <c r="C28" s="10" t="str">
        <f>VLOOKUP(B28,[1]底薪计算!D:E,2,FALSE)</f>
        <v>直销</v>
      </c>
      <c r="D28" s="11">
        <f>IF(A28="无",1,VLOOKUP(A28,[1]直销续费率明细!C:J,8,FALSE))</f>
        <v>0.95715158019697544</v>
      </c>
      <c r="E28" s="12"/>
      <c r="F28" s="4">
        <f t="shared" si="0"/>
        <v>0.95715158019697544</v>
      </c>
      <c r="G28" s="13">
        <f>VLOOKUP(B28,[1]底薪计算!D:F,3,FALSE)</f>
        <v>41865</v>
      </c>
      <c r="H28" s="14">
        <f>VLOOKUP(A28,[1]直销续费率明细!C:Q,15,0)</f>
        <v>-30</v>
      </c>
      <c r="I28" s="7" t="str">
        <f>[1]底薪计算!D29</f>
        <v>李宇飞</v>
      </c>
      <c r="M28" s="7" t="str">
        <f>VLOOKUP(B28,[1]底薪计算!D:I,6,FALSE)</f>
        <v>Y</v>
      </c>
    </row>
    <row r="29" spans="1:13">
      <c r="A29" s="9" t="str">
        <f>VLOOKUP(B29,[1]底薪计算!D:G,4,FALSE)</f>
        <v>华南区</v>
      </c>
      <c r="B29" s="9" t="s">
        <v>38</v>
      </c>
      <c r="C29" s="10" t="str">
        <f>VLOOKUP(B29,[1]底薪计算!D:E,2,FALSE)</f>
        <v>直销</v>
      </c>
      <c r="D29" s="11">
        <f>IF(A29="无",1,VLOOKUP(A29,[1]直销续费率明细!C:J,8,FALSE))</f>
        <v>0.95715158019697544</v>
      </c>
      <c r="E29" s="12"/>
      <c r="F29" s="4">
        <f t="shared" si="0"/>
        <v>0.95715158019697544</v>
      </c>
      <c r="G29" s="13">
        <f>VLOOKUP(B29,[1]底薪计算!D:F,3,FALSE)</f>
        <v>41494</v>
      </c>
      <c r="H29" s="14">
        <f>VLOOKUP(A29,[1]直销续费率明细!C:Q,15,0)</f>
        <v>-30</v>
      </c>
      <c r="I29" s="7" t="str">
        <f>[1]底薪计算!D30</f>
        <v>钟宝明</v>
      </c>
      <c r="M29" s="7" t="str">
        <f>VLOOKUP(B29,[1]底薪计算!D:I,6,FALSE)</f>
        <v>Y</v>
      </c>
    </row>
    <row r="30" spans="1:13">
      <c r="A30" s="9" t="s">
        <v>39</v>
      </c>
      <c r="B30" s="9" t="s">
        <v>40</v>
      </c>
      <c r="C30" s="10" t="str">
        <f>VLOOKUP(B30,[1]底薪计算!D:E,2,FALSE)</f>
        <v>直销</v>
      </c>
      <c r="D30" s="11">
        <f>IF(A30="无",1,VLOOKUP(A30,[1]直销续费率明细!C:J,8,FALSE))</f>
        <v>0.7</v>
      </c>
      <c r="E30" s="12"/>
      <c r="F30" s="4">
        <f t="shared" si="0"/>
        <v>0.7</v>
      </c>
      <c r="G30" s="13">
        <f>VLOOKUP(B30,[1]底薪计算!D:F,3,FALSE)</f>
        <v>41206</v>
      </c>
      <c r="H30" s="14">
        <f>VLOOKUP(A30,[1]直销续费率明细!C:Q,15,0)</f>
        <v>0</v>
      </c>
      <c r="I30" s="7" t="str">
        <f>[1]底薪计算!D31</f>
        <v>黎广俊</v>
      </c>
      <c r="M30" s="7" t="str">
        <f>VLOOKUP(B30,[1]底薪计算!D:I,6,FALSE)</f>
        <v>Y</v>
      </c>
    </row>
    <row r="31" spans="1:13">
      <c r="A31" s="9" t="str">
        <f>VLOOKUP(B31,[1]底薪计算!D:G,4,FALSE)</f>
        <v>荔横区</v>
      </c>
      <c r="B31" s="9" t="s">
        <v>41</v>
      </c>
      <c r="C31" s="10" t="str">
        <f>VLOOKUP(B31,[1]底薪计算!D:E,2,FALSE)</f>
        <v>直销</v>
      </c>
      <c r="D31" s="11">
        <f>IF(A31="无",1,VLOOKUP(A31,[1]直销续费率明细!C:J,8,FALSE))</f>
        <v>0.8692022350809212</v>
      </c>
      <c r="E31" s="12"/>
      <c r="F31" s="4">
        <f t="shared" si="0"/>
        <v>0.8692022350809212</v>
      </c>
      <c r="G31" s="13">
        <f>VLOOKUP(B31,[1]底薪计算!D:F,3,FALSE)</f>
        <v>41821</v>
      </c>
      <c r="H31" s="14">
        <f>VLOOKUP(A31,[1]直销续费率明细!C:Q,15,0)</f>
        <v>60</v>
      </c>
      <c r="I31" s="7" t="str">
        <f>[1]底薪计算!D32</f>
        <v>何奇宝</v>
      </c>
      <c r="M31" s="7" t="str">
        <f>VLOOKUP(B31,[1]底薪计算!D:I,6,FALSE)</f>
        <v>Y</v>
      </c>
    </row>
    <row r="32" spans="1:13">
      <c r="A32" s="9" t="str">
        <f>VLOOKUP(B32,[1]底薪计算!D:G,4,FALSE)</f>
        <v>三中区</v>
      </c>
      <c r="B32" s="9" t="s">
        <v>42</v>
      </c>
      <c r="C32" s="10" t="str">
        <f>VLOOKUP(B32,[1]底薪计算!D:E,2,FALSE)</f>
        <v>直销</v>
      </c>
      <c r="D32" s="11">
        <f>IF(A32="无",1,VLOOKUP(A32,[1]直销续费率明细!C:J,8,FALSE))</f>
        <v>0.82289803220035784</v>
      </c>
      <c r="E32" s="12"/>
      <c r="F32" s="4">
        <f t="shared" si="0"/>
        <v>0.82289803220035784</v>
      </c>
      <c r="G32" s="13">
        <f>VLOOKUP(B32,[1]底薪计算!D:F,3,FALSE)</f>
        <v>41588</v>
      </c>
      <c r="H32" s="14">
        <f>VLOOKUP(A32,[1]直销续费率明细!C:Q,15,0)</f>
        <v>0</v>
      </c>
      <c r="I32" s="7" t="str">
        <f>[1]底薪计算!D33</f>
        <v>吴宇帅</v>
      </c>
      <c r="M32" s="7" t="str">
        <f>VLOOKUP(B32,[1]底薪计算!D:I,6,FALSE)</f>
        <v>Y</v>
      </c>
    </row>
    <row r="33" spans="1:13">
      <c r="A33" s="9" t="str">
        <f>VLOOKUP(B33,[1]底薪计算!D:G,4,FALSE)</f>
        <v>荔横区</v>
      </c>
      <c r="B33" s="9" t="s">
        <v>43</v>
      </c>
      <c r="C33" s="10" t="str">
        <f>VLOOKUP(B33,[1]底薪计算!D:E,2,FALSE)</f>
        <v>直销</v>
      </c>
      <c r="D33" s="11">
        <f>IF(A33="无",1,VLOOKUP(A33,[1]直销续费率明细!C:J,8,FALSE))</f>
        <v>0.8692022350809212</v>
      </c>
      <c r="E33" s="12"/>
      <c r="F33" s="4">
        <f t="shared" si="0"/>
        <v>0.8692022350809212</v>
      </c>
      <c r="G33" s="13">
        <f>VLOOKUP(B33,[1]底薪计算!D:F,3,FALSE)</f>
        <v>40165</v>
      </c>
      <c r="H33" s="14">
        <f>VLOOKUP(A33,[1]直销续费率明细!C:Q,15,0)</f>
        <v>60</v>
      </c>
      <c r="I33" s="7" t="str">
        <f>[1]底薪计算!D34</f>
        <v>禹红娜</v>
      </c>
      <c r="M33" s="7" t="str">
        <f>VLOOKUP(B33,[1]底薪计算!D:I,6,FALSE)</f>
        <v>Y</v>
      </c>
    </row>
    <row r="34" spans="1:13">
      <c r="A34" s="9" t="str">
        <f>VLOOKUP(B34,[1]底薪计算!D:G,4,FALSE)</f>
        <v>城中社区</v>
      </c>
      <c r="B34" s="9" t="s">
        <v>44</v>
      </c>
      <c r="C34" s="10" t="str">
        <f>VLOOKUP(B34,[1]底薪计算!D:E,2,FALSE)</f>
        <v>直销</v>
      </c>
      <c r="D34" s="11">
        <f>IF(A34="无",1,VLOOKUP(A34,[1]直销续费率明细!C:J,8,FALSE))</f>
        <v>0.7</v>
      </c>
      <c r="E34" s="12"/>
      <c r="F34" s="4">
        <f t="shared" si="0"/>
        <v>0.7</v>
      </c>
      <c r="G34" s="13">
        <f>VLOOKUP(B34,[1]底薪计算!D:F,3,FALSE)</f>
        <v>41711</v>
      </c>
      <c r="H34" s="14">
        <f>VLOOKUP(A34,[1]直销续费率明细!C:Q,15,0)</f>
        <v>0</v>
      </c>
      <c r="I34" s="7" t="str">
        <f>[1]底薪计算!D35</f>
        <v>张国舜</v>
      </c>
      <c r="M34" s="7" t="str">
        <f>VLOOKUP(B34,[1]底薪计算!D:I,6,FALSE)</f>
        <v>Y</v>
      </c>
    </row>
    <row r="35" spans="1:13">
      <c r="A35" s="9" t="str">
        <f>VLOOKUP(B35,[1]底薪计算!D:G,4,FALSE)</f>
        <v>兆康区</v>
      </c>
      <c r="B35" s="9" t="s">
        <v>45</v>
      </c>
      <c r="C35" s="10" t="str">
        <f>VLOOKUP(B35,[1]底薪计算!D:E,2,FALSE)</f>
        <v>直销</v>
      </c>
      <c r="D35" s="11">
        <f>IF(A35="无",1,VLOOKUP(A35,[1]直销续费率明细!C:J,8,FALSE))</f>
        <v>0.92688084531511628</v>
      </c>
      <c r="E35" s="12"/>
      <c r="F35" s="4">
        <f t="shared" si="0"/>
        <v>0.92688084531511628</v>
      </c>
      <c r="G35" s="13">
        <f>VLOOKUP(B35,[1]底薪计算!D:F,3,FALSE)</f>
        <v>41992</v>
      </c>
      <c r="H35" s="14">
        <f>VLOOKUP(A35,[1]直销续费率明细!C:Q,15,0)</f>
        <v>30</v>
      </c>
      <c r="I35" s="7" t="str">
        <f>[1]底薪计算!D36</f>
        <v>李先富</v>
      </c>
      <c r="M35" s="7" t="str">
        <f>VLOOKUP(B35,[1]底薪计算!D:I,6,FALSE)</f>
        <v>Y</v>
      </c>
    </row>
    <row r="36" spans="1:13">
      <c r="A36" s="9" t="str">
        <f>VLOOKUP(B36,[1]底薪计算!D:G,4,FALSE)</f>
        <v>下岭贝区</v>
      </c>
      <c r="B36" s="9" t="s">
        <v>46</v>
      </c>
      <c r="C36" s="10" t="str">
        <f>VLOOKUP(B36,[1]底薪计算!D:E,2,FALSE)</f>
        <v>直销</v>
      </c>
      <c r="D36" s="11">
        <f>IF(A36="无",1,VLOOKUP(A36,[1]直销续费率明细!C:J,8,FALSE))</f>
        <v>0.7</v>
      </c>
      <c r="E36" s="12"/>
      <c r="F36" s="4">
        <f t="shared" si="0"/>
        <v>0.7</v>
      </c>
      <c r="G36" s="13">
        <f>VLOOKUP(B36,[1]底薪计算!D:F,3,FALSE)</f>
        <v>42064</v>
      </c>
      <c r="H36" s="14">
        <f>VLOOKUP(A36,[1]直销续费率明细!C:Q,15,0)</f>
        <v>0</v>
      </c>
      <c r="I36" s="7" t="str">
        <f>[1]底薪计算!D37</f>
        <v>黄维敏</v>
      </c>
      <c r="M36" s="7" t="str">
        <f>VLOOKUP(B36,[1]底薪计算!D:I,6,FALSE)</f>
        <v>Y</v>
      </c>
    </row>
    <row r="37" spans="1:13">
      <c r="A37" s="9" t="str">
        <f>VLOOKUP(B37,[1]底薪计算!D:G,4,FALSE)</f>
        <v>新城区</v>
      </c>
      <c r="B37" s="9" t="s">
        <v>47</v>
      </c>
      <c r="C37" s="10" t="str">
        <f>VLOOKUP(B37,[1]底薪计算!D:E,2,FALSE)</f>
        <v>直销</v>
      </c>
      <c r="D37" s="11">
        <f>IF(A37="无",1,VLOOKUP(A37,[1]直销续费率明细!C:J,8,FALSE))</f>
        <v>0.7</v>
      </c>
      <c r="E37" s="12"/>
      <c r="F37" s="4">
        <f t="shared" si="0"/>
        <v>0.7</v>
      </c>
      <c r="G37" s="13">
        <f>VLOOKUP(B37,[1]底薪计算!D:F,3,FALSE)</f>
        <v>40969</v>
      </c>
      <c r="H37" s="14">
        <f>VLOOKUP(A37,[1]直销续费率明细!C:Q,15,0)</f>
        <v>60</v>
      </c>
      <c r="I37" s="7" t="str">
        <f>[1]底薪计算!D38</f>
        <v>夏玉杰</v>
      </c>
      <c r="M37" s="7" t="str">
        <f>VLOOKUP(B37,[1]底薪计算!D:I,6,FALSE)</f>
        <v>Y</v>
      </c>
    </row>
    <row r="38" spans="1:13">
      <c r="A38" s="9" t="str">
        <f>VLOOKUP(B38,[1]底薪计算!D:G,4,FALSE)</f>
        <v>三阳区</v>
      </c>
      <c r="B38" s="9" t="s">
        <v>48</v>
      </c>
      <c r="C38" s="10" t="str">
        <f>VLOOKUP(B38,[1]底薪计算!D:E,2,FALSE)</f>
        <v>直销</v>
      </c>
      <c r="D38" s="11">
        <f>IF(A38="无",1,VLOOKUP(A38,[1]直销续费率明细!C:J,8,FALSE))</f>
        <v>0.96215948626841352</v>
      </c>
      <c r="E38" s="12"/>
      <c r="F38" s="4">
        <f t="shared" si="0"/>
        <v>0.96215948626841352</v>
      </c>
      <c r="G38" s="13">
        <f>VLOOKUP(B38,[1]底薪计算!D:F,3,FALSE)</f>
        <v>39752</v>
      </c>
      <c r="H38" s="14">
        <f>VLOOKUP(A38,[1]直销续费率明细!C:Q,15,0)</f>
        <v>30</v>
      </c>
      <c r="I38" s="7" t="str">
        <f>[1]底薪计算!D39</f>
        <v>陈阳</v>
      </c>
      <c r="M38" s="7" t="str">
        <f>VLOOKUP(B38,[1]底薪计算!D:I,6,FALSE)</f>
        <v>Y</v>
      </c>
    </row>
    <row r="39" spans="1:13">
      <c r="A39" s="9" t="str">
        <f>VLOOKUP(B39,[1]底薪计算!D:G,4,FALSE)</f>
        <v>东力区</v>
      </c>
      <c r="B39" s="9" t="s">
        <v>49</v>
      </c>
      <c r="C39" s="10" t="str">
        <f>VLOOKUP(B39,[1]底薪计算!D:E,2,FALSE)</f>
        <v>直销</v>
      </c>
      <c r="D39" s="11">
        <f>IF(A39="无",1,VLOOKUP(A39,[1]直销续费率明细!C:J,8,FALSE))</f>
        <v>0.7</v>
      </c>
      <c r="E39" s="12"/>
      <c r="F39" s="4">
        <f t="shared" si="0"/>
        <v>0.7</v>
      </c>
      <c r="G39" s="13">
        <f>VLOOKUP(B39,[1]底薪计算!D:F,3,FALSE)</f>
        <v>40324</v>
      </c>
      <c r="H39" s="14">
        <f>VLOOKUP(A39,[1]直销续费率明细!C:Q,15,0)</f>
        <v>0</v>
      </c>
      <c r="I39" s="7" t="str">
        <f>[1]底薪计算!D40</f>
        <v>何攀</v>
      </c>
      <c r="M39" s="7" t="str">
        <f>VLOOKUP(B39,[1]底薪计算!D:I,6,FALSE)</f>
        <v>Y</v>
      </c>
    </row>
    <row r="40" spans="1:13">
      <c r="A40" s="9" t="str">
        <f>VLOOKUP(B40,[1]底薪计算!D:G,4,FALSE)</f>
        <v>骏景区</v>
      </c>
      <c r="B40" s="9" t="s">
        <v>50</v>
      </c>
      <c r="C40" s="10" t="str">
        <f>VLOOKUP(B40,[1]底薪计算!D:E,2,FALSE)</f>
        <v>直销</v>
      </c>
      <c r="D40" s="11">
        <f>IF(A40="无",1,VLOOKUP(A40,[1]直销续费率明细!C:J,8,FALSE))</f>
        <v>0.7</v>
      </c>
      <c r="E40" s="12"/>
      <c r="F40" s="4">
        <f t="shared" si="0"/>
        <v>0.7</v>
      </c>
      <c r="G40" s="13">
        <f>VLOOKUP(B40,[1]底薪计算!D:F,3,FALSE)</f>
        <v>41609</v>
      </c>
      <c r="H40" s="14">
        <f>VLOOKUP(A40,[1]直销续费率明细!C:Q,15,0)</f>
        <v>30</v>
      </c>
      <c r="I40" s="7" t="str">
        <f>[1]底薪计算!D41</f>
        <v>杨芳</v>
      </c>
      <c r="M40" s="7" t="str">
        <f>VLOOKUP(B40,[1]底薪计算!D:I,6,FALSE)</f>
        <v>Y</v>
      </c>
    </row>
    <row r="41" spans="1:13">
      <c r="A41" s="9" t="str">
        <f>VLOOKUP(B41,[1]底薪计算!D:G,4,FALSE)</f>
        <v>石崇区</v>
      </c>
      <c r="B41" s="9" t="s">
        <v>51</v>
      </c>
      <c r="C41" s="10" t="str">
        <f>VLOOKUP(B41,[1]底薪计算!D:E,2,FALSE)</f>
        <v>直销</v>
      </c>
      <c r="D41" s="11">
        <f>IF(A41="无",1,VLOOKUP(A41,[1]直销续费率明细!C:J,8,FALSE))</f>
        <v>0.75844306889738866</v>
      </c>
      <c r="E41" s="12"/>
      <c r="F41" s="4">
        <f t="shared" si="0"/>
        <v>0.75844306889738866</v>
      </c>
      <c r="G41" s="13">
        <f>VLOOKUP(B41,[1]底薪计算!D:F,3,FALSE)</f>
        <v>42066</v>
      </c>
      <c r="H41" s="14">
        <f>VLOOKUP(A41,[1]直销续费率明细!C:Q,15,0)</f>
        <v>0</v>
      </c>
      <c r="I41" s="7" t="str">
        <f>[1]底薪计算!D42</f>
        <v>陈炳亮</v>
      </c>
      <c r="M41" s="7" t="str">
        <f>VLOOKUP(B41,[1]底薪计算!D:I,6,FALSE)</f>
        <v>Y</v>
      </c>
    </row>
    <row r="42" spans="1:13">
      <c r="A42" s="9" t="str">
        <f>VLOOKUP(B42,[1]底薪计算!D:G,4,FALSE)</f>
        <v>三阳区</v>
      </c>
      <c r="B42" s="9" t="s">
        <v>52</v>
      </c>
      <c r="C42" s="10" t="str">
        <f>VLOOKUP(B42,[1]底薪计算!D:E,2,FALSE)</f>
        <v>直销</v>
      </c>
      <c r="D42" s="11">
        <f>IF(A42="无",1,VLOOKUP(A42,[1]直销续费率明细!C:J,8,FALSE))</f>
        <v>0.96215948626841352</v>
      </c>
      <c r="E42" s="12"/>
      <c r="F42" s="4">
        <f t="shared" si="0"/>
        <v>0.96215948626841352</v>
      </c>
      <c r="G42" s="13">
        <f>VLOOKUP(B42,[1]底薪计算!D:F,3,FALSE)</f>
        <v>41944</v>
      </c>
      <c r="H42" s="14">
        <f>VLOOKUP(A42,[1]直销续费率明细!C:Q,15,0)</f>
        <v>30</v>
      </c>
      <c r="I42" s="7" t="str">
        <f>[1]底薪计算!D43</f>
        <v>张远威</v>
      </c>
      <c r="M42" s="7" t="str">
        <f>VLOOKUP(B42,[1]底薪计算!D:I,6,FALSE)</f>
        <v>Y</v>
      </c>
    </row>
    <row r="43" spans="1:13">
      <c r="A43" s="9" t="str">
        <f>VLOOKUP(B43,[1]底薪计算!D:G,4,FALSE)</f>
        <v>简沙洲区</v>
      </c>
      <c r="B43" s="9" t="s">
        <v>53</v>
      </c>
      <c r="C43" s="10" t="str">
        <f>VLOOKUP(B43,[1]底薪计算!D:E,2,FALSE)</f>
        <v>直销</v>
      </c>
      <c r="D43" s="11">
        <f>IF(A43="无",1,VLOOKUP(A43,[1]直销续费率明细!C:J,8,FALSE))</f>
        <v>0.7</v>
      </c>
      <c r="E43" s="12"/>
      <c r="F43" s="4">
        <f t="shared" si="0"/>
        <v>0.7</v>
      </c>
      <c r="G43" s="13">
        <f>VLOOKUP(B43,[1]底薪计算!D:F,3,FALSE)</f>
        <v>41282</v>
      </c>
      <c r="H43" s="14">
        <f>VLOOKUP(A43,[1]直销续费率明细!C:Q,15,0)</f>
        <v>0</v>
      </c>
      <c r="I43" s="7" t="str">
        <f>[1]底薪计算!D44</f>
        <v>李明浪</v>
      </c>
      <c r="M43" s="7" t="str">
        <f>VLOOKUP(B43,[1]底薪计算!D:I,6,FALSE)</f>
        <v>Y</v>
      </c>
    </row>
    <row r="44" spans="1:13">
      <c r="A44" s="9" t="str">
        <f>VLOOKUP(B44,[1]底薪计算!D:G,4,FALSE)</f>
        <v>简沙洲区</v>
      </c>
      <c r="B44" s="9" t="s">
        <v>54</v>
      </c>
      <c r="C44" s="10" t="str">
        <f>VLOOKUP(B44,[1]底薪计算!D:E,2,FALSE)</f>
        <v>直销</v>
      </c>
      <c r="D44" s="11">
        <f>IF(A44="无",1,VLOOKUP(A44,[1]直销续费率明细!C:J,8,FALSE))</f>
        <v>0.7</v>
      </c>
      <c r="E44" s="12"/>
      <c r="F44" s="4">
        <f t="shared" si="0"/>
        <v>0.7</v>
      </c>
      <c r="G44" s="13">
        <f>VLOOKUP(B44,[1]底薪计算!D:F,3,FALSE)</f>
        <v>41791</v>
      </c>
      <c r="H44" s="14">
        <f>VLOOKUP(A44,[1]直销续费率明细!C:Q,15,0)</f>
        <v>0</v>
      </c>
      <c r="I44" s="7" t="str">
        <f>[1]底薪计算!D45</f>
        <v>肖俊标</v>
      </c>
      <c r="M44" s="7" t="str">
        <f>VLOOKUP(B44,[1]底薪计算!D:I,6,FALSE)</f>
        <v>Y</v>
      </c>
    </row>
    <row r="45" spans="1:13">
      <c r="A45" s="9" t="str">
        <f>VLOOKUP(B45,[1]底薪计算!D:G,4,FALSE)</f>
        <v>国信区</v>
      </c>
      <c r="B45" s="9" t="s">
        <v>55</v>
      </c>
      <c r="C45" s="10" t="str">
        <f>VLOOKUP(B45,[1]底薪计算!D:E,2,FALSE)</f>
        <v>直销</v>
      </c>
      <c r="D45" s="11">
        <f>IF(A45="无",1,VLOOKUP(A45,[1]直销续费率明细!C:J,8,FALSE))</f>
        <v>0.7</v>
      </c>
      <c r="E45" s="12"/>
      <c r="F45" s="4">
        <f t="shared" si="0"/>
        <v>0.7</v>
      </c>
      <c r="G45" s="13">
        <f>VLOOKUP(B45,[1]底薪计算!D:F,3,FALSE)</f>
        <v>42067</v>
      </c>
      <c r="H45" s="14">
        <f>VLOOKUP(A45,[1]直销续费率明细!C:Q,15,0)</f>
        <v>0</v>
      </c>
      <c r="I45" s="7" t="str">
        <f>[1]底薪计算!D46</f>
        <v>邹阳</v>
      </c>
      <c r="M45" s="7" t="str">
        <f>VLOOKUP(B45,[1]底薪计算!D:I,6,FALSE)</f>
        <v>Y</v>
      </c>
    </row>
    <row r="46" spans="1:13">
      <c r="A46" s="9" t="str">
        <f>VLOOKUP(B46,[1]底薪计算!D:G,4,FALSE)</f>
        <v>银湖区</v>
      </c>
      <c r="B46" s="9" t="s">
        <v>56</v>
      </c>
      <c r="C46" s="10" t="str">
        <f>VLOOKUP(B46,[1]底薪计算!D:E,2,FALSE)</f>
        <v>直销</v>
      </c>
      <c r="D46" s="11">
        <f>IF(A46="无",1,VLOOKUP(A46,[1]直销续费率明细!C:J,8,FALSE))</f>
        <v>1.1083439086294415</v>
      </c>
      <c r="E46" s="12"/>
      <c r="F46" s="4">
        <f t="shared" si="0"/>
        <v>1.1083439086294415</v>
      </c>
      <c r="G46" s="13">
        <f>VLOOKUP(B46,[1]底薪计算!D:F,3,FALSE)</f>
        <v>41835</v>
      </c>
      <c r="H46" s="14">
        <f>VLOOKUP(A46,[1]直销续费率明细!C:Q,15,0)</f>
        <v>0</v>
      </c>
      <c r="I46" s="7" t="str">
        <f>[1]底薪计算!D47</f>
        <v>林建光</v>
      </c>
      <c r="M46" s="7" t="str">
        <f>VLOOKUP(B46,[1]底薪计算!D:I,6,FALSE)</f>
        <v>Y</v>
      </c>
    </row>
    <row r="47" spans="1:13">
      <c r="A47" s="9" t="str">
        <f>VLOOKUP(B47,[1]底薪计算!D:G,4,FALSE)</f>
        <v>赵林区</v>
      </c>
      <c r="B47" s="9" t="s">
        <v>57</v>
      </c>
      <c r="C47" s="10" t="str">
        <f>VLOOKUP(B47,[1]底薪计算!D:E,2,FALSE)</f>
        <v>直销</v>
      </c>
      <c r="D47" s="11">
        <f>IF(A47="无",1,VLOOKUP(A47,[1]直销续费率明细!C:J,8,FALSE))</f>
        <v>0.80459499096816123</v>
      </c>
      <c r="E47" s="12"/>
      <c r="F47" s="4">
        <f t="shared" si="0"/>
        <v>0.80459499096816123</v>
      </c>
      <c r="G47" s="13">
        <f>VLOOKUP(B47,[1]底薪计算!D:F,3,FALSE)</f>
        <v>41835</v>
      </c>
      <c r="H47" s="14">
        <f>VLOOKUP(A47,[1]直销续费率明细!C:Q,15,0)</f>
        <v>60</v>
      </c>
      <c r="I47" s="7" t="str">
        <f>[1]底薪计算!D48</f>
        <v>钟环荣</v>
      </c>
      <c r="M47" s="7" t="str">
        <f>VLOOKUP(B47,[1]底薪计算!D:I,6,FALSE)</f>
        <v>Y</v>
      </c>
    </row>
    <row r="48" spans="1:13">
      <c r="A48" s="9" t="str">
        <f>VLOOKUP(B48,[1]底薪计算!D:G,4,FALSE)</f>
        <v>赵林区</v>
      </c>
      <c r="B48" s="9" t="s">
        <v>58</v>
      </c>
      <c r="C48" s="10" t="str">
        <f>VLOOKUP(B48,[1]底薪计算!D:E,2,FALSE)</f>
        <v>直销</v>
      </c>
      <c r="D48" s="11">
        <f>IF(A48="无",1,VLOOKUP(A48,[1]直销续费率明细!C:J,8,FALSE))</f>
        <v>0.80459499096816123</v>
      </c>
      <c r="E48" s="12"/>
      <c r="F48" s="4">
        <f t="shared" si="0"/>
        <v>0.80459499096816123</v>
      </c>
      <c r="G48" s="13">
        <f>VLOOKUP(B48,[1]底薪计算!D:F,3,FALSE)</f>
        <v>41061</v>
      </c>
      <c r="H48" s="14">
        <f>VLOOKUP(A48,[1]直销续费率明细!C:Q,15,0)</f>
        <v>60</v>
      </c>
      <c r="I48" s="7" t="str">
        <f>[1]底薪计算!D49</f>
        <v>周启存</v>
      </c>
      <c r="M48" s="7" t="str">
        <f>VLOOKUP(B48,[1]底薪计算!D:I,6,FALSE)</f>
        <v>Y</v>
      </c>
    </row>
    <row r="49" spans="1:13">
      <c r="A49" s="9" t="str">
        <f>VLOOKUP(B49,[1]底薪计算!D:G,4,FALSE)</f>
        <v>樟新区</v>
      </c>
      <c r="B49" s="9" t="s">
        <v>59</v>
      </c>
      <c r="C49" s="10" t="str">
        <f>VLOOKUP(B49,[1]底薪计算!D:E,2,FALSE)</f>
        <v>直销</v>
      </c>
      <c r="D49" s="11">
        <f>IF(A49="无",1,VLOOKUP(A49,[1]直销续费率明细!C:J,8,FALSE))</f>
        <v>0.7</v>
      </c>
      <c r="E49" s="12"/>
      <c r="F49" s="4">
        <f t="shared" si="0"/>
        <v>0.7</v>
      </c>
      <c r="G49" s="13">
        <f>VLOOKUP(B49,[1]底薪计算!D:F,3,FALSE)</f>
        <v>41732</v>
      </c>
      <c r="H49" s="14">
        <f>VLOOKUP(A49,[1]直销续费率明细!C:Q,15,0)</f>
        <v>0</v>
      </c>
      <c r="I49" s="7" t="str">
        <f>[1]底薪计算!D50</f>
        <v>万昌波</v>
      </c>
      <c r="M49" s="7" t="str">
        <f>VLOOKUP(B49,[1]底薪计算!D:I,6,FALSE)</f>
        <v>Y</v>
      </c>
    </row>
    <row r="50" spans="1:13">
      <c r="A50" s="9" t="str">
        <f>VLOOKUP(B50,[1]底薪计算!D:G,4,FALSE)</f>
        <v>中心区</v>
      </c>
      <c r="B50" s="9" t="s">
        <v>60</v>
      </c>
      <c r="C50" s="10" t="str">
        <f>VLOOKUP(B50,[1]底薪计算!D:E,2,FALSE)</f>
        <v>直销</v>
      </c>
      <c r="D50" s="11">
        <f>IF(A50="无",1,VLOOKUP(A50,[1]直销续费率明细!C:J,8,FALSE))</f>
        <v>1.1641778299409093</v>
      </c>
      <c r="E50" s="12"/>
      <c r="F50" s="4">
        <f t="shared" si="0"/>
        <v>1.1641778299409093</v>
      </c>
      <c r="G50" s="13">
        <f>VLOOKUP(B50,[1]底薪计算!D:F,3,FALSE)</f>
        <v>41487</v>
      </c>
      <c r="H50" s="14">
        <f>VLOOKUP(A50,[1]直销续费率明细!C:Q,15,0)</f>
        <v>90</v>
      </c>
      <c r="I50" s="7" t="str">
        <f>[1]底薪计算!D51</f>
        <v>伍红军</v>
      </c>
      <c r="M50" s="7" t="str">
        <f>VLOOKUP(B50,[1]底薪计算!D:I,6,FALSE)</f>
        <v>Y</v>
      </c>
    </row>
    <row r="51" spans="1:13">
      <c r="A51" s="9" t="str">
        <f>VLOOKUP(B51,[1]底薪计算!D:G,4,FALSE)</f>
        <v>乌沙区</v>
      </c>
      <c r="B51" s="9" t="s">
        <v>61</v>
      </c>
      <c r="C51" s="10" t="str">
        <f>VLOOKUP(B51,[1]底薪计算!D:E,2,FALSE)</f>
        <v>直销</v>
      </c>
      <c r="D51" s="11">
        <f>IF(A51="无",1,VLOOKUP(A51,[1]直销续费率明细!C:J,8,FALSE))</f>
        <v>0.81792941017062626</v>
      </c>
      <c r="E51" s="12"/>
      <c r="F51" s="4">
        <f t="shared" si="0"/>
        <v>0.81792941017062626</v>
      </c>
      <c r="G51" s="13">
        <f>VLOOKUP(B51,[1]底薪计算!D:F,3,FALSE)</f>
        <v>39783</v>
      </c>
      <c r="H51" s="14">
        <f>VLOOKUP(A51,[1]直销续费率明细!C:Q,15,0)</f>
        <v>30</v>
      </c>
      <c r="I51" s="7" t="str">
        <f>[1]底薪计算!D52</f>
        <v>何乐平</v>
      </c>
      <c r="M51" s="7" t="str">
        <f>VLOOKUP(B51,[1]底薪计算!D:I,6,FALSE)</f>
        <v>Y</v>
      </c>
    </row>
    <row r="52" spans="1:13">
      <c r="A52" s="9" t="str">
        <f>VLOOKUP(B52,[1]底薪计算!D:G,4,FALSE)</f>
        <v>上沙区</v>
      </c>
      <c r="B52" s="9" t="s">
        <v>62</v>
      </c>
      <c r="C52" s="10" t="str">
        <f>VLOOKUP(B52,[1]底薪计算!D:E,2,FALSE)</f>
        <v>直销</v>
      </c>
      <c r="D52" s="11">
        <f>IF(A52="无",1,VLOOKUP(A52,[1]直销续费率明细!C:J,8,FALSE))</f>
        <v>0.71022269748539968</v>
      </c>
      <c r="E52" s="12"/>
      <c r="F52" s="4">
        <f t="shared" si="0"/>
        <v>0.71022269748539968</v>
      </c>
      <c r="G52" s="13">
        <f>VLOOKUP(B52,[1]底薪计算!D:F,3,FALSE)</f>
        <v>39939</v>
      </c>
      <c r="H52" s="14">
        <f>VLOOKUP(A52,[1]直销续费率明细!C:Q,15,0)</f>
        <v>0</v>
      </c>
      <c r="I52" s="7" t="str">
        <f>[1]底薪计算!D53</f>
        <v>肖亮</v>
      </c>
      <c r="M52" s="7" t="str">
        <f>VLOOKUP(B52,[1]底薪计算!D:I,6,FALSE)</f>
        <v>Y</v>
      </c>
    </row>
    <row r="53" spans="1:13">
      <c r="A53" s="9" t="str">
        <f>VLOOKUP(B53,[1]底薪计算!D:G,4,FALSE)</f>
        <v>华田区</v>
      </c>
      <c r="B53" s="9" t="s">
        <v>63</v>
      </c>
      <c r="C53" s="10" t="str">
        <f>VLOOKUP(B53,[1]底薪计算!D:E,2,FALSE)</f>
        <v>直销</v>
      </c>
      <c r="D53" s="11">
        <f>IF(A53="无",1,VLOOKUP(A53,[1]直销续费率明细!C:J,8,FALSE))</f>
        <v>0.7</v>
      </c>
      <c r="E53" s="12"/>
      <c r="F53" s="4">
        <f t="shared" si="0"/>
        <v>0.7</v>
      </c>
      <c r="G53" s="13">
        <f>VLOOKUP(B53,[1]底薪计算!D:F,3,FALSE)</f>
        <v>42073</v>
      </c>
      <c r="H53" s="14">
        <f>VLOOKUP(A53,[1]直销续费率明细!C:Q,15,0)</f>
        <v>90</v>
      </c>
      <c r="I53" s="7" t="str">
        <f>[1]底薪计算!D54</f>
        <v>许世家</v>
      </c>
      <c r="M53" s="7" t="str">
        <f>VLOOKUP(B53,[1]底薪计算!D:I,6,FALSE)</f>
        <v>Y</v>
      </c>
    </row>
    <row r="54" spans="1:13">
      <c r="A54" s="9" t="str">
        <f>VLOOKUP(B54,[1]底薪计算!D:G,4,FALSE)</f>
        <v>光宝区</v>
      </c>
      <c r="B54" s="9" t="s">
        <v>64</v>
      </c>
      <c r="C54" s="10" t="str">
        <f>VLOOKUP(B54,[1]底薪计算!D:E,2,FALSE)</f>
        <v>直销</v>
      </c>
      <c r="D54" s="11">
        <f>IF(A54="无",1,VLOOKUP(A54,[1]直销续费率明细!C:J,8,FALSE))</f>
        <v>0.7</v>
      </c>
      <c r="E54" s="12"/>
      <c r="F54" s="4">
        <f t="shared" si="0"/>
        <v>0.7</v>
      </c>
      <c r="G54" s="13">
        <f>VLOOKUP(B54,[1]底薪计算!D:F,3,FALSE)</f>
        <v>41379</v>
      </c>
      <c r="H54" s="14">
        <f>VLOOKUP(A54,[1]直销续费率明细!C:Q,15,0)</f>
        <v>0</v>
      </c>
      <c r="I54" s="7" t="str">
        <f>[1]底薪计算!D55</f>
        <v>朱江益</v>
      </c>
      <c r="M54" s="7" t="str">
        <f>VLOOKUP(B54,[1]底薪计算!D:I,6,FALSE)</f>
        <v>Y</v>
      </c>
    </row>
    <row r="55" spans="1:13">
      <c r="A55" s="9" t="str">
        <f>VLOOKUP(B55,[1]底薪计算!D:G,4,FALSE)</f>
        <v>三中区</v>
      </c>
      <c r="B55" s="9" t="s">
        <v>65</v>
      </c>
      <c r="C55" s="10" t="str">
        <f>VLOOKUP(B55,[1]底薪计算!D:E,2,FALSE)</f>
        <v>直销</v>
      </c>
      <c r="D55" s="11">
        <f>IF(A55="无",1,VLOOKUP(A55,[1]直销续费率明细!C:J,8,FALSE))</f>
        <v>0.82289803220035784</v>
      </c>
      <c r="E55" s="12"/>
      <c r="F55" s="4">
        <f t="shared" si="0"/>
        <v>0.82289803220035784</v>
      </c>
      <c r="G55" s="13">
        <f>VLOOKUP(B55,[1]底薪计算!D:F,3,FALSE)</f>
        <v>42064</v>
      </c>
      <c r="H55" s="14">
        <f>VLOOKUP(A55,[1]直销续费率明细!C:Q,15,0)</f>
        <v>0</v>
      </c>
      <c r="I55" s="7" t="str">
        <f>[1]底薪计算!D56</f>
        <v>韦志强</v>
      </c>
      <c r="M55" s="7" t="str">
        <f>VLOOKUP(B55,[1]底薪计算!D:I,6,FALSE)</f>
        <v>Y</v>
      </c>
    </row>
    <row r="56" spans="1:13">
      <c r="A56" s="9" t="str">
        <f>VLOOKUP(B56,[1]底薪计算!D:G,4,FALSE)</f>
        <v>汀山区</v>
      </c>
      <c r="B56" s="9" t="s">
        <v>66</v>
      </c>
      <c r="C56" s="10" t="str">
        <f>VLOOKUP(B56,[1]底薪计算!D:E,2,FALSE)</f>
        <v>直销</v>
      </c>
      <c r="D56" s="11">
        <f>IF(A56="无",1,VLOOKUP(A56,[1]直销续费率明细!C:J,8,FALSE))</f>
        <v>0.7</v>
      </c>
      <c r="E56" s="12"/>
      <c r="F56" s="4">
        <f t="shared" si="0"/>
        <v>0.7</v>
      </c>
      <c r="G56" s="13">
        <f>VLOOKUP(B56,[1]底薪计算!D:F,3,FALSE)</f>
        <v>42064</v>
      </c>
      <c r="H56" s="14">
        <f>VLOOKUP(A56,[1]直销续费率明细!C:Q,15,0)</f>
        <v>0</v>
      </c>
      <c r="I56" s="7" t="str">
        <f>[1]底薪计算!D57</f>
        <v>文志立</v>
      </c>
      <c r="M56" s="7" t="str">
        <f>VLOOKUP(B56,[1]底薪计算!D:I,6,FALSE)</f>
        <v>Y</v>
      </c>
    </row>
    <row r="57" spans="1:13">
      <c r="A57" s="9" t="str">
        <f>VLOOKUP(B57,[1]底薪计算!D:G,4,FALSE)</f>
        <v>汀山区</v>
      </c>
      <c r="B57" s="9" t="s">
        <v>67</v>
      </c>
      <c r="C57" s="10" t="str">
        <f>VLOOKUP(B57,[1]底薪计算!D:E,2,FALSE)</f>
        <v>直销</v>
      </c>
      <c r="D57" s="11">
        <f>IF(A57="无",1,VLOOKUP(A57,[1]直销续费率明细!C:J,8,FALSE))</f>
        <v>0.7</v>
      </c>
      <c r="E57" s="12"/>
      <c r="F57" s="4">
        <f t="shared" si="0"/>
        <v>0.7</v>
      </c>
      <c r="G57" s="13">
        <f>VLOOKUP(B57,[1]底薪计算!D:F,3,FALSE)</f>
        <v>42064</v>
      </c>
      <c r="H57" s="14">
        <f>VLOOKUP(A57,[1]直销续费率明细!C:Q,15,0)</f>
        <v>0</v>
      </c>
      <c r="I57" s="7" t="str">
        <f>[1]底薪计算!D58</f>
        <v>胡政</v>
      </c>
      <c r="M57" s="7" t="str">
        <f>VLOOKUP(B57,[1]底薪计算!D:I,6,FALSE)</f>
        <v>Y</v>
      </c>
    </row>
    <row r="58" spans="1:13">
      <c r="A58" s="9" t="str">
        <f>VLOOKUP(B58,[1]底薪计算!D:G,4,FALSE)</f>
        <v>三屯区</v>
      </c>
      <c r="B58" s="9" t="s">
        <v>68</v>
      </c>
      <c r="C58" s="10" t="str">
        <f>VLOOKUP(B58,[1]底薪计算!D:E,2,FALSE)</f>
        <v>直销</v>
      </c>
      <c r="D58" s="11">
        <f>IF(A58="无",1,VLOOKUP(A58,[1]直销续费率明细!C:J,8,FALSE))</f>
        <v>0.8419108783516851</v>
      </c>
      <c r="E58" s="12"/>
      <c r="F58" s="4">
        <f t="shared" si="0"/>
        <v>0.8419108783516851</v>
      </c>
      <c r="G58" s="13">
        <f>VLOOKUP(B58,[1]底薪计算!D:F,3,FALSE)</f>
        <v>42064</v>
      </c>
      <c r="H58" s="14">
        <f>VLOOKUP(A58,[1]直销续费率明细!C:Q,15,0)</f>
        <v>30</v>
      </c>
      <c r="I58" s="7" t="str">
        <f>[1]底薪计算!D59</f>
        <v>杨菊花</v>
      </c>
      <c r="M58" s="7" t="str">
        <f>VLOOKUP(B58,[1]底薪计算!D:I,6,FALSE)</f>
        <v>Y</v>
      </c>
    </row>
    <row r="59" spans="1:13">
      <c r="A59" s="9" t="str">
        <f>VLOOKUP(B59,[1]底薪计算!D:G,4,FALSE)</f>
        <v>东站区</v>
      </c>
      <c r="B59" s="9" t="s">
        <v>69</v>
      </c>
      <c r="C59" s="10" t="str">
        <f>VLOOKUP(B59,[1]底薪计算!D:E,2,FALSE)</f>
        <v>销装维</v>
      </c>
      <c r="D59" s="11">
        <v>1</v>
      </c>
      <c r="E59" s="12"/>
      <c r="F59" s="4">
        <f t="shared" si="0"/>
        <v>1</v>
      </c>
      <c r="G59" s="13">
        <f>VLOOKUP(B59,[1]底薪计算!D:F,3,FALSE)</f>
        <v>42036</v>
      </c>
      <c r="H59" s="14">
        <f>VLOOKUP(A59,[1]直销续费率明细!C:Q,15,0)</f>
        <v>90</v>
      </c>
      <c r="I59" s="7" t="str">
        <f>[1]底薪计算!D60</f>
        <v>邹耀廷</v>
      </c>
      <c r="M59" s="7" t="str">
        <f>VLOOKUP(B59,[1]底薪计算!D:I,6,FALSE)</f>
        <v>Y</v>
      </c>
    </row>
    <row r="60" spans="1:13">
      <c r="A60" s="9" t="str">
        <f>VLOOKUP(B60,[1]底薪计算!D:G,4,FALSE)</f>
        <v>街口区</v>
      </c>
      <c r="B60" s="9" t="s">
        <v>70</v>
      </c>
      <c r="C60" s="10" t="str">
        <f>VLOOKUP(B60,[1]底薪计算!D:E,2,FALSE)</f>
        <v>直销</v>
      </c>
      <c r="D60" s="11">
        <f>IF(A60="无",1,VLOOKUP(A60,[1]直销续费率明细!C:J,8,FALSE))</f>
        <v>0.74155196489128272</v>
      </c>
      <c r="E60" s="12"/>
      <c r="F60" s="4">
        <f t="shared" si="0"/>
        <v>0.74155196489128272</v>
      </c>
      <c r="G60" s="13">
        <f>VLOOKUP(B60,[1]底薪计算!D:F,3,FALSE)</f>
        <v>42064</v>
      </c>
      <c r="H60" s="14">
        <f>VLOOKUP(A60,[1]直销续费率明细!C:Q,15,0)</f>
        <v>0</v>
      </c>
      <c r="I60" s="7" t="str">
        <f>[1]底薪计算!D61</f>
        <v>李小兵</v>
      </c>
      <c r="M60" s="7" t="str">
        <f>VLOOKUP(B60,[1]底薪计算!D:I,6,FALSE)</f>
        <v>Y</v>
      </c>
    </row>
    <row r="61" spans="1:13">
      <c r="A61" s="9" t="str">
        <f>VLOOKUP(B61,[1]底薪计算!D:G,4,FALSE)</f>
        <v>西城区</v>
      </c>
      <c r="B61" s="9" t="s">
        <v>71</v>
      </c>
      <c r="C61" s="10" t="str">
        <f>VLOOKUP(B61,[1]底薪计算!D:E,2,FALSE)</f>
        <v>直销</v>
      </c>
      <c r="D61" s="11">
        <f>IF(A61="无",1,VLOOKUP(A61,[1]直销续费率明细!C:J,8,FALSE))</f>
        <v>0.71538677533623252</v>
      </c>
      <c r="E61" s="12"/>
      <c r="F61" s="4">
        <f t="shared" si="0"/>
        <v>0.71538677533623252</v>
      </c>
      <c r="G61" s="13">
        <f>VLOOKUP(B61,[1]底薪计算!D:F,3,FALSE)</f>
        <v>42073</v>
      </c>
      <c r="H61" s="14">
        <f>VLOOKUP(A61,[1]直销续费率明细!C:Q,15,0)</f>
        <v>30</v>
      </c>
      <c r="I61" s="7" t="str">
        <f>[1]底薪计算!D62</f>
        <v>程海健</v>
      </c>
      <c r="M61" s="7" t="str">
        <f>VLOOKUP(B61,[1]底薪计算!D:I,6,FALSE)</f>
        <v>Y</v>
      </c>
    </row>
    <row r="62" spans="1:13">
      <c r="A62" s="9" t="str">
        <f>VLOOKUP(B62,[1]底薪计算!D:G,4,FALSE)</f>
        <v>无</v>
      </c>
      <c r="B62" s="9" t="s">
        <v>72</v>
      </c>
      <c r="C62" s="10" t="str">
        <f>VLOOKUP(B62,[1]底薪计算!D:E,2,FALSE)</f>
        <v>直销</v>
      </c>
      <c r="D62" s="11">
        <f>IF(A62="无",1,VLOOKUP(A62,[1]直销续费率明细!C:J,8,FALSE))</f>
        <v>1</v>
      </c>
      <c r="E62" s="12"/>
      <c r="F62" s="4">
        <f t="shared" si="0"/>
        <v>1</v>
      </c>
      <c r="G62" s="13">
        <f>VLOOKUP(B62,[1]底薪计算!D:F,3,FALSE)</f>
        <v>42097</v>
      </c>
      <c r="I62" s="7" t="str">
        <f>[1]底薪计算!D63</f>
        <v>夏永杰</v>
      </c>
      <c r="M62" s="7">
        <f>VLOOKUP(B62,[1]底薪计算!D:I,6,FALSE)</f>
        <v>3</v>
      </c>
    </row>
    <row r="63" spans="1:13">
      <c r="A63" s="9" t="str">
        <f>VLOOKUP(B63,[1]底薪计算!D:G,4,FALSE)</f>
        <v>东站区</v>
      </c>
      <c r="B63" s="9" t="s">
        <v>73</v>
      </c>
      <c r="C63" s="10" t="str">
        <f>VLOOKUP(B63,[1]底薪计算!D:E,2,FALSE)</f>
        <v>一体化</v>
      </c>
      <c r="D63" s="11">
        <f>VLOOKUP(A63,[1]装维一体化得分!D:I,6,FALSE)</f>
        <v>1.0726760641698672</v>
      </c>
      <c r="E63" s="12"/>
      <c r="F63" s="4">
        <f t="shared" si="0"/>
        <v>1.0726760641698672</v>
      </c>
      <c r="G63" s="13">
        <f>VLOOKUP(B63,[1]底薪计算!D:F,3,FALSE)</f>
        <v>42076</v>
      </c>
      <c r="H63" s="14">
        <f>VLOOKUP(A63,[1]直销续费率明细!C:Q,15,0)</f>
        <v>90</v>
      </c>
      <c r="I63" s="7" t="str">
        <f>[1]底薪计算!D64</f>
        <v>陈常利</v>
      </c>
      <c r="M63" s="7" t="str">
        <f>VLOOKUP(B63,[1]底薪计算!D:I,6,FALSE)</f>
        <v>Y</v>
      </c>
    </row>
    <row r="64" spans="1:13">
      <c r="A64" s="9" t="str">
        <f>VLOOKUP(B64,[1]底薪计算!D:G,4,FALSE)</f>
        <v>桔洲区</v>
      </c>
      <c r="B64" s="9" t="s">
        <v>74</v>
      </c>
      <c r="C64" s="10" t="str">
        <f>VLOOKUP(B64,[1]底薪计算!D:E,2,FALSE)</f>
        <v>直销</v>
      </c>
      <c r="D64" s="11">
        <f>IF(A64="无",1,VLOOKUP(A64,[1]直销续费率明细!C:J,8,FALSE))</f>
        <v>0.7</v>
      </c>
      <c r="E64" s="12"/>
      <c r="F64" s="4">
        <f t="shared" si="0"/>
        <v>0.7</v>
      </c>
      <c r="G64" s="13">
        <f>VLOOKUP(B64,[1]底薪计算!D:F,3,FALSE)</f>
        <v>42077</v>
      </c>
      <c r="H64" s="14">
        <f>VLOOKUP(A64,[1]直销续费率明细!C:Q,15,0)</f>
        <v>0</v>
      </c>
      <c r="I64" s="7" t="str">
        <f>[1]底薪计算!D65</f>
        <v>杨辉</v>
      </c>
      <c r="M64" s="7" t="str">
        <f>VLOOKUP(B64,[1]底薪计算!D:I,6,FALSE)</f>
        <v>Y</v>
      </c>
    </row>
    <row r="65" spans="1:13">
      <c r="A65" s="9" t="str">
        <f>VLOOKUP(B65,[1]底薪计算!D:G,4,FALSE)</f>
        <v>无</v>
      </c>
      <c r="B65" s="9" t="s">
        <v>75</v>
      </c>
      <c r="C65" s="10" t="str">
        <f>VLOOKUP(B65,[1]底薪计算!D:E,2,FALSE)</f>
        <v>直销</v>
      </c>
      <c r="D65" s="11">
        <f>IF(A65="无",1,VLOOKUP(A65,[1]直销续费率明细!C:J,8,FALSE))</f>
        <v>1</v>
      </c>
      <c r="E65" s="12"/>
      <c r="F65" s="4">
        <f t="shared" si="0"/>
        <v>1</v>
      </c>
      <c r="G65" s="13">
        <f>VLOOKUP(B65,[1]底薪计算!D:F,3,FALSE)</f>
        <v>42095</v>
      </c>
      <c r="I65" s="7" t="str">
        <f>[1]底薪计算!D66</f>
        <v>彭知群</v>
      </c>
      <c r="M65" s="7">
        <f>VLOOKUP(B65,[1]底薪计算!D:I,6,FALSE)</f>
        <v>3</v>
      </c>
    </row>
    <row r="66" spans="1:13">
      <c r="A66" s="9" t="str">
        <f>VLOOKUP(B66,[1]底薪计算!D:G,4,FALSE)</f>
        <v>恒丰区</v>
      </c>
      <c r="B66" s="9" t="s">
        <v>76</v>
      </c>
      <c r="C66" s="10" t="str">
        <f>VLOOKUP(B66,[1]底薪计算!D:E,2,FALSE)</f>
        <v>直销</v>
      </c>
      <c r="D66" s="11">
        <f>IF(A66="无",1,VLOOKUP(A66,[1]直销续费率明细!C:J,8,FALSE))</f>
        <v>1.2</v>
      </c>
      <c r="E66" s="12"/>
      <c r="F66" s="4">
        <f t="shared" ref="F66:F129" si="1">D66</f>
        <v>1.2</v>
      </c>
      <c r="G66" s="13">
        <f>VLOOKUP(B66,[1]底薪计算!D:F,3,FALSE)</f>
        <v>42076</v>
      </c>
      <c r="H66" s="14">
        <f>VLOOKUP(A66,[1]直销续费率明细!C:Q,15,0)</f>
        <v>90</v>
      </c>
      <c r="I66" s="7" t="str">
        <f>[1]底薪计算!D67</f>
        <v>徐元球</v>
      </c>
      <c r="M66" s="7" t="str">
        <f>VLOOKUP(B66,[1]底薪计算!D:I,6,FALSE)</f>
        <v>Y</v>
      </c>
    </row>
    <row r="67" spans="1:13">
      <c r="A67" s="9" t="str">
        <f>VLOOKUP(B67,[1]底薪计算!D:G,4,FALSE)</f>
        <v>大利区</v>
      </c>
      <c r="B67" s="9" t="s">
        <v>77</v>
      </c>
      <c r="C67" s="10" t="str">
        <f>VLOOKUP(B67,[1]底薪计算!D:E,2,FALSE)</f>
        <v>直销</v>
      </c>
      <c r="D67" s="11">
        <f>IF(A67="无",1,VLOOKUP(A67,[1]直销续费率明细!C:J,8,FALSE))</f>
        <v>0.98855065424832866</v>
      </c>
      <c r="E67" s="12"/>
      <c r="F67" s="4">
        <f t="shared" si="1"/>
        <v>0.98855065424832866</v>
      </c>
      <c r="G67" s="13">
        <f>VLOOKUP(B67,[1]底薪计算!D:F,3,FALSE)</f>
        <v>42067</v>
      </c>
      <c r="H67" s="14">
        <f>VLOOKUP(A67,[1]直销续费率明细!C:Q,15,0)</f>
        <v>0</v>
      </c>
      <c r="I67" s="7" t="str">
        <f>[1]底薪计算!D68</f>
        <v>祖静彪</v>
      </c>
      <c r="M67" s="7" t="str">
        <f>VLOOKUP(B67,[1]底薪计算!D:I,6,FALSE)</f>
        <v>Y</v>
      </c>
    </row>
    <row r="68" spans="1:13">
      <c r="A68" s="9" t="str">
        <f>VLOOKUP(B68,[1]底薪计算!D:G,4,FALSE)</f>
        <v>樟新区</v>
      </c>
      <c r="B68" s="9" t="s">
        <v>78</v>
      </c>
      <c r="C68" s="10" t="str">
        <f>VLOOKUP(B68,[1]底薪计算!D:E,2,FALSE)</f>
        <v>直销</v>
      </c>
      <c r="D68" s="11">
        <f>IF(A68="无",1,VLOOKUP(A68,[1]直销续费率明细!C:J,8,FALSE))</f>
        <v>0.7</v>
      </c>
      <c r="E68" s="12"/>
      <c r="F68" s="4">
        <f t="shared" si="1"/>
        <v>0.7</v>
      </c>
      <c r="G68" s="13">
        <f>VLOOKUP(B68,[1]底薪计算!D:F,3,FALSE)</f>
        <v>42083</v>
      </c>
      <c r="H68" s="14">
        <f>VLOOKUP(A68,[1]直销续费率明细!C:Q,15,0)</f>
        <v>0</v>
      </c>
      <c r="I68" s="7" t="str">
        <f>[1]底薪计算!D69</f>
        <v>彭文群</v>
      </c>
      <c r="M68" s="7" t="str">
        <f>VLOOKUP(B68,[1]底薪计算!D:I,6,FALSE)</f>
        <v>Y</v>
      </c>
    </row>
    <row r="69" spans="1:13">
      <c r="A69" s="9" t="str">
        <f>VLOOKUP(B69,[1]底薪计算!D:G,4,FALSE)</f>
        <v>南栅区</v>
      </c>
      <c r="B69" s="9" t="s">
        <v>79</v>
      </c>
      <c r="C69" s="10" t="str">
        <f>VLOOKUP(B69,[1]底薪计算!D:E,2,FALSE)</f>
        <v>一体化</v>
      </c>
      <c r="D69" s="11">
        <f>IF(A69="无",1,VLOOKUP(A69,[1]装维一体化得分!B:I,8,FALSE))</f>
        <v>0.87796327967451437</v>
      </c>
      <c r="E69" s="12"/>
      <c r="F69" s="4">
        <f t="shared" si="1"/>
        <v>0.87796327967451437</v>
      </c>
      <c r="G69" s="13">
        <f>VLOOKUP(B69,[1]底薪计算!D:F,3,FALSE)</f>
        <v>42064</v>
      </c>
      <c r="H69" s="14">
        <f>VLOOKUP(A69,[1]直销续费率明细!C:Q,15,0)</f>
        <v>0</v>
      </c>
      <c r="I69" s="7" t="str">
        <f>[1]底薪计算!D70</f>
        <v>杨晓艳</v>
      </c>
      <c r="M69" s="7" t="str">
        <f>VLOOKUP(B69,[1]底薪计算!D:I,6,FALSE)</f>
        <v>Y</v>
      </c>
    </row>
    <row r="70" spans="1:13">
      <c r="A70" s="9" t="str">
        <f>VLOOKUP(B70,[1]底薪计算!D:G,4,FALSE)</f>
        <v>南栅区</v>
      </c>
      <c r="B70" s="9" t="s">
        <v>80</v>
      </c>
      <c r="C70" s="10" t="str">
        <f>VLOOKUP(B70,[1]底薪计算!D:E,2,FALSE)</f>
        <v>一体化</v>
      </c>
      <c r="D70" s="11">
        <f>IF(A70="无",1,VLOOKUP(A70,[1]装维一体化得分!B:I,8,FALSE))</f>
        <v>0.87796327967451437</v>
      </c>
      <c r="E70" s="12"/>
      <c r="F70" s="4">
        <f t="shared" si="1"/>
        <v>0.87796327967451437</v>
      </c>
      <c r="G70" s="13">
        <f>VLOOKUP(B70,[1]底薪计算!D:F,3,FALSE)</f>
        <v>42064</v>
      </c>
      <c r="H70" s="14">
        <f>VLOOKUP(A70,[1]直销续费率明细!C:Q,15,0)</f>
        <v>0</v>
      </c>
      <c r="I70" s="7" t="str">
        <f>[1]底薪计算!D71</f>
        <v>钟小红</v>
      </c>
      <c r="M70" s="7" t="str">
        <f>VLOOKUP(B70,[1]底薪计算!D:I,6,FALSE)</f>
        <v>Y</v>
      </c>
    </row>
    <row r="71" spans="1:13">
      <c r="A71" s="9" t="str">
        <f>VLOOKUP(B71,[1]底薪计算!D:G,4,FALSE)</f>
        <v>旺富区</v>
      </c>
      <c r="B71" s="9" t="s">
        <v>81</v>
      </c>
      <c r="C71" s="10" t="str">
        <f>VLOOKUP(B71,[1]底薪计算!D:E,2,FALSE)</f>
        <v>直销</v>
      </c>
      <c r="D71" s="11">
        <f>IF(A71="无",1,VLOOKUP(A71,[1]直销续费率明细!C:J,8,FALSE))</f>
        <v>0.7</v>
      </c>
      <c r="E71" s="12"/>
      <c r="F71" s="4">
        <f t="shared" si="1"/>
        <v>0.7</v>
      </c>
      <c r="G71" s="13">
        <f>VLOOKUP(B71,[1]底薪计算!D:F,3,FALSE)</f>
        <v>42077</v>
      </c>
      <c r="H71" s="14">
        <f>VLOOKUP(A71,[1]直销续费率明细!C:Q,15,0)</f>
        <v>-50</v>
      </c>
      <c r="I71" s="7" t="str">
        <f>[1]底薪计算!D72</f>
        <v>黄智乾</v>
      </c>
      <c r="M71" s="7" t="str">
        <f>VLOOKUP(B71,[1]底薪计算!D:I,6,FALSE)</f>
        <v>Y</v>
      </c>
    </row>
    <row r="72" spans="1:13">
      <c r="A72" s="9" t="str">
        <f>VLOOKUP(B72,[1]底薪计算!D:G,4,FALSE)</f>
        <v>无</v>
      </c>
      <c r="B72" s="9" t="s">
        <v>82</v>
      </c>
      <c r="C72" s="10" t="str">
        <f>VLOOKUP(B72,[1]底薪计算!D:E,2,FALSE)</f>
        <v>直销</v>
      </c>
      <c r="D72" s="11">
        <f>IF(A72="无",1,VLOOKUP(A72,[1]直销续费率明细!C:J,8,FALSE))</f>
        <v>1</v>
      </c>
      <c r="E72" s="12"/>
      <c r="F72" s="4">
        <f t="shared" si="1"/>
        <v>1</v>
      </c>
      <c r="G72" s="13">
        <f>VLOOKUP(B72,[1]底薪计算!D:F,3,FALSE)</f>
        <v>42095</v>
      </c>
      <c r="I72" s="7" t="str">
        <f>[1]底薪计算!D73</f>
        <v>农军成</v>
      </c>
      <c r="M72" s="7">
        <f>VLOOKUP(B72,[1]底薪计算!D:I,6,FALSE)</f>
        <v>3</v>
      </c>
    </row>
    <row r="73" spans="1:13">
      <c r="A73" s="9" t="str">
        <f>VLOOKUP(B73,[1]底薪计算!D:G,4,FALSE)</f>
        <v>无</v>
      </c>
      <c r="B73" s="9" t="s">
        <v>83</v>
      </c>
      <c r="C73" s="10" t="str">
        <f>VLOOKUP(B73,[1]底薪计算!D:E,2,FALSE)</f>
        <v>直销</v>
      </c>
      <c r="D73" s="11">
        <f>IF(A73="无",1,VLOOKUP(A73,[1]直销续费率明细!C:J,8,FALSE))</f>
        <v>1</v>
      </c>
      <c r="E73" s="12"/>
      <c r="F73" s="4">
        <f t="shared" si="1"/>
        <v>1</v>
      </c>
      <c r="G73" s="13">
        <f>VLOOKUP(B73,[1]底薪计算!D:F,3,FALSE)</f>
        <v>42096</v>
      </c>
      <c r="I73" s="7" t="str">
        <f>[1]底薪计算!D74</f>
        <v>肖忠</v>
      </c>
      <c r="M73" s="7">
        <f>VLOOKUP(B73,[1]底薪计算!D:I,6,FALSE)</f>
        <v>3</v>
      </c>
    </row>
    <row r="74" spans="1:13">
      <c r="A74" s="9" t="str">
        <f>VLOOKUP(B74,[1]底薪计算!D:G,4,FALSE)</f>
        <v>博美区</v>
      </c>
      <c r="B74" s="9" t="s">
        <v>84</v>
      </c>
      <c r="C74" s="10" t="str">
        <f>VLOOKUP(B74,[1]底薪计算!D:E,2,FALSE)</f>
        <v>一体化</v>
      </c>
      <c r="D74" s="11">
        <f>IF(A74="无",1,VLOOKUP(A74,[1]装维一体化得分!B:I,8,FALSE))</f>
        <v>1.04487318738628</v>
      </c>
      <c r="E74" s="12"/>
      <c r="F74" s="4">
        <f t="shared" si="1"/>
        <v>1.04487318738628</v>
      </c>
      <c r="G74" s="13">
        <f>VLOOKUP(B74,[1]底薪计算!D:F,3,FALSE)</f>
        <v>42064</v>
      </c>
      <c r="H74" s="14">
        <f>VLOOKUP(A74,[1]直销续费率明细!C:Q,15,0)</f>
        <v>0</v>
      </c>
      <c r="I74" s="7" t="str">
        <f>[1]底薪计算!D75</f>
        <v>白莉</v>
      </c>
      <c r="M74" s="7" t="str">
        <f>VLOOKUP(B74,[1]底薪计算!D:I,6,FALSE)</f>
        <v>Y</v>
      </c>
    </row>
    <row r="75" spans="1:13">
      <c r="A75" s="9" t="str">
        <f>VLOOKUP(B75,[1]底薪计算!D:G,4,FALSE)</f>
        <v>南栅区</v>
      </c>
      <c r="B75" s="9" t="s">
        <v>85</v>
      </c>
      <c r="C75" s="10" t="str">
        <f>VLOOKUP(B75,[1]底薪计算!D:E,2,FALSE)</f>
        <v>一体化</v>
      </c>
      <c r="D75" s="11">
        <f>IF(A75="无",1,VLOOKUP(A75,[1]装维一体化得分!B:I,8,FALSE))</f>
        <v>0.87796327967451437</v>
      </c>
      <c r="E75" s="12"/>
      <c r="F75" s="4">
        <f t="shared" si="1"/>
        <v>0.87796327967451437</v>
      </c>
      <c r="G75" s="13">
        <f>VLOOKUP(B75,[1]底薪计算!D:F,3,FALSE)</f>
        <v>41913</v>
      </c>
      <c r="H75" s="14">
        <f>VLOOKUP(A75,[1]直销续费率明细!C:Q,15,0)</f>
        <v>0</v>
      </c>
      <c r="I75" s="7" t="str">
        <f>[1]底薪计算!D76</f>
        <v>陈伟娣</v>
      </c>
      <c r="M75" s="7" t="str">
        <f>VLOOKUP(B75,[1]底薪计算!D:I,6,FALSE)</f>
        <v>Y</v>
      </c>
    </row>
    <row r="76" spans="1:13">
      <c r="A76" s="9" t="str">
        <f>VLOOKUP(B76,[1]底薪计算!D:G,4,FALSE)</f>
        <v>龙眼区</v>
      </c>
      <c r="B76" s="9" t="s">
        <v>86</v>
      </c>
      <c r="C76" s="10" t="str">
        <f>VLOOKUP(B76,[1]底薪计算!D:E,2,FALSE)</f>
        <v>一体化</v>
      </c>
      <c r="D76" s="11">
        <f>IF(A76="无",1,VLOOKUP(A76,[1]装维一体化得分!B:I,8,FALSE))</f>
        <v>0.86712914589674595</v>
      </c>
      <c r="E76" s="12"/>
      <c r="F76" s="4">
        <f t="shared" si="1"/>
        <v>0.86712914589674595</v>
      </c>
      <c r="G76" s="13">
        <f>VLOOKUP(B76,[1]底薪计算!D:F,3,FALSE)</f>
        <v>41340</v>
      </c>
      <c r="H76" s="14">
        <f>VLOOKUP(A76,[1]直销续费率明细!C:Q,15,0)</f>
        <v>60</v>
      </c>
      <c r="I76" s="7" t="str">
        <f>[1]底薪计算!D77</f>
        <v>王武东</v>
      </c>
      <c r="M76" s="7" t="str">
        <f>VLOOKUP(B76,[1]底薪计算!D:I,6,FALSE)</f>
        <v>Y</v>
      </c>
    </row>
    <row r="77" spans="1:13">
      <c r="A77" s="9" t="str">
        <f>VLOOKUP(B77,[1]底薪计算!D:G,4,FALSE)</f>
        <v>居岐区</v>
      </c>
      <c r="B77" s="9" t="s">
        <v>87</v>
      </c>
      <c r="C77" s="10" t="str">
        <f>VLOOKUP(B77,[1]底薪计算!D:E,2,FALSE)</f>
        <v>一体化</v>
      </c>
      <c r="D77" s="11">
        <f>IF(A77="无",1,VLOOKUP(A77,[1]装维一体化得分!B:I,8,FALSE))</f>
        <v>0.89966666666666673</v>
      </c>
      <c r="E77" s="12"/>
      <c r="F77" s="4">
        <f t="shared" si="1"/>
        <v>0.89966666666666673</v>
      </c>
      <c r="G77" s="13">
        <f>VLOOKUP(B77,[1]底薪计算!D:F,3,FALSE)</f>
        <v>40647</v>
      </c>
      <c r="H77" s="14">
        <f>VLOOKUP(A77,[1]直销续费率明细!C:Q,15,0)</f>
        <v>30</v>
      </c>
      <c r="I77" s="7" t="str">
        <f>[1]底薪计算!D78</f>
        <v>朱文彬</v>
      </c>
      <c r="M77" s="7" t="str">
        <f>VLOOKUP(B77,[1]底薪计算!D:I,6,FALSE)</f>
        <v>Y</v>
      </c>
    </row>
    <row r="78" spans="1:13">
      <c r="A78" s="9" t="str">
        <f>VLOOKUP(B78,[1]底薪计算!D:G,4,FALSE)</f>
        <v>南栅区</v>
      </c>
      <c r="B78" s="9" t="s">
        <v>88</v>
      </c>
      <c r="C78" s="10" t="str">
        <f>VLOOKUP(B78,[1]底薪计算!D:E,2,FALSE)</f>
        <v>一体化</v>
      </c>
      <c r="D78" s="11">
        <f>IF(A78="无",1,VLOOKUP(A78,[1]装维一体化得分!B:I,8,FALSE))</f>
        <v>0.87796327967451437</v>
      </c>
      <c r="E78" s="12"/>
      <c r="F78" s="4">
        <f t="shared" si="1"/>
        <v>0.87796327967451437</v>
      </c>
      <c r="G78" s="13">
        <f>VLOOKUP(B78,[1]底薪计算!D:F,3,FALSE)</f>
        <v>42064</v>
      </c>
      <c r="H78" s="14">
        <f>VLOOKUP(A78,[1]直销续费率明细!C:Q,15,0)</f>
        <v>0</v>
      </c>
      <c r="I78" s="7" t="str">
        <f>[1]底薪计算!D79</f>
        <v>邓鸣健</v>
      </c>
      <c r="M78" s="7" t="str">
        <f>VLOOKUP(B78,[1]底薪计算!D:I,6,FALSE)</f>
        <v>Y</v>
      </c>
    </row>
    <row r="79" spans="1:13">
      <c r="A79" s="9" t="str">
        <f>VLOOKUP(B79,[1]底薪计算!D:G,4,FALSE)</f>
        <v>销装维</v>
      </c>
      <c r="B79" s="9" t="s">
        <v>89</v>
      </c>
      <c r="C79" s="10" t="str">
        <f>VLOOKUP(B79,[1]底薪计算!D:E,2,FALSE)</f>
        <v>销装维</v>
      </c>
      <c r="D79" s="11">
        <v>1</v>
      </c>
      <c r="E79" s="12"/>
      <c r="F79" s="4">
        <f t="shared" si="1"/>
        <v>1</v>
      </c>
      <c r="G79" s="13">
        <f>VLOOKUP(B79,[1]底薪计算!D:F,3,FALSE)</f>
        <v>41997</v>
      </c>
      <c r="I79" s="7" t="str">
        <f>[1]底薪计算!D80</f>
        <v>彭云明</v>
      </c>
      <c r="M79" s="7" t="str">
        <f>VLOOKUP(B79,[1]底薪计算!D:I,6,FALSE)</f>
        <v>Y</v>
      </c>
    </row>
    <row r="80" spans="1:13">
      <c r="A80" s="9" t="str">
        <f>VLOOKUP(B80,[1]底薪计算!D:G,4,FALSE)</f>
        <v>销装维</v>
      </c>
      <c r="B80" s="9" t="s">
        <v>90</v>
      </c>
      <c r="C80" s="10" t="str">
        <f>VLOOKUP(B80,[1]底薪计算!D:E,2,FALSE)</f>
        <v>销装维</v>
      </c>
      <c r="D80" s="11">
        <v>1</v>
      </c>
      <c r="E80" s="12"/>
      <c r="F80" s="4">
        <f t="shared" si="1"/>
        <v>1</v>
      </c>
      <c r="G80" s="13">
        <f>VLOOKUP(B80,[1]底薪计算!D:F,3,FALSE)</f>
        <v>41852</v>
      </c>
      <c r="I80" s="7" t="str">
        <f>[1]底薪计算!D81</f>
        <v>黄向长</v>
      </c>
      <c r="M80" s="7" t="str">
        <f>VLOOKUP(B80,[1]底薪计算!D:I,6,FALSE)</f>
        <v>Y</v>
      </c>
    </row>
    <row r="81" spans="1:13">
      <c r="A81" s="9" t="str">
        <f>VLOOKUP(B81,[1]底薪计算!D:G,4,FALSE)</f>
        <v>销装维</v>
      </c>
      <c r="B81" s="9" t="s">
        <v>91</v>
      </c>
      <c r="C81" s="10" t="str">
        <f>VLOOKUP(B81,[1]底薪计算!D:E,2,FALSE)</f>
        <v>销装维</v>
      </c>
      <c r="D81" s="11">
        <v>1</v>
      </c>
      <c r="E81" s="12"/>
      <c r="F81" s="4">
        <f t="shared" si="1"/>
        <v>1</v>
      </c>
      <c r="G81" s="13">
        <f>VLOOKUP(B81,[1]底薪计算!D:F,3,FALSE)</f>
        <v>41739</v>
      </c>
      <c r="I81" s="7" t="str">
        <f>[1]底薪计算!D82</f>
        <v>易阿红</v>
      </c>
      <c r="M81" s="7" t="str">
        <f>VLOOKUP(B81,[1]底薪计算!D:I,6,FALSE)</f>
        <v>Y</v>
      </c>
    </row>
    <row r="82" spans="1:13">
      <c r="A82" s="9" t="str">
        <f>VLOOKUP(B82,[1]底薪计算!D:G,4,FALSE)</f>
        <v>街口区</v>
      </c>
      <c r="B82" s="9" t="s">
        <v>92</v>
      </c>
      <c r="C82" s="10" t="str">
        <f>VLOOKUP(B82,[1]底薪计算!D:E,2,FALSE)</f>
        <v>直销</v>
      </c>
      <c r="D82" s="11">
        <f>IF(A82="无",1,VLOOKUP(A82,[1]直销续费率明细!C:J,8,FALSE))</f>
        <v>0.74155196489128272</v>
      </c>
      <c r="E82" s="12"/>
      <c r="F82" s="4">
        <f t="shared" si="1"/>
        <v>0.74155196489128272</v>
      </c>
      <c r="G82" s="13">
        <f>VLOOKUP(B82,[1]底薪计算!D:F,3,FALSE)</f>
        <v>41765</v>
      </c>
      <c r="H82" s="14">
        <f>VLOOKUP(A82,[1]直销续费率明细!C:Q,15,0)</f>
        <v>0</v>
      </c>
      <c r="I82" s="7" t="str">
        <f>[1]底薪计算!D83</f>
        <v>冯三防</v>
      </c>
      <c r="M82" s="7" t="str">
        <f>VLOOKUP(B82,[1]底薪计算!D:I,6,FALSE)</f>
        <v>Y</v>
      </c>
    </row>
    <row r="83" spans="1:13">
      <c r="A83" s="9" t="str">
        <f>VLOOKUP(B83,[1]底薪计算!D:G,4,FALSE)</f>
        <v>石龙坑区</v>
      </c>
      <c r="B83" s="9" t="s">
        <v>93</v>
      </c>
      <c r="C83" s="10" t="str">
        <f>VLOOKUP(B83,[1]底薪计算!D:E,2,FALSE)</f>
        <v>直销</v>
      </c>
      <c r="D83" s="11">
        <f>IF(A83="无",1,VLOOKUP(A83,[1]直销续费率明细!C:J,8,FALSE))</f>
        <v>0.84283752171126258</v>
      </c>
      <c r="E83" s="12"/>
      <c r="F83" s="4">
        <f t="shared" si="1"/>
        <v>0.84283752171126258</v>
      </c>
      <c r="G83" s="13">
        <f>VLOOKUP(B83,[1]底薪计算!D:F,3,FALSE)</f>
        <v>41878</v>
      </c>
      <c r="H83" s="14">
        <f>VLOOKUP(A83,[1]直销续费率明细!C:Q,15,0)</f>
        <v>30</v>
      </c>
      <c r="I83" s="7" t="str">
        <f>[1]底薪计算!D84</f>
        <v>彭英智</v>
      </c>
      <c r="M83" s="7" t="str">
        <f>VLOOKUP(B83,[1]底薪计算!D:I,6,FALSE)</f>
        <v>Y</v>
      </c>
    </row>
    <row r="84" spans="1:13">
      <c r="A84" s="9" t="str">
        <f>VLOOKUP(B84,[1]底薪计算!D:G,4,FALSE)</f>
        <v>莆心区</v>
      </c>
      <c r="B84" s="9" t="s">
        <v>94</v>
      </c>
      <c r="C84" s="10" t="str">
        <f>VLOOKUP(B84,[1]底薪计算!D:E,2,FALSE)</f>
        <v>直销</v>
      </c>
      <c r="D84" s="11">
        <f>IF(A84="无",1,VLOOKUP(A84,[1]直销续费率明细!C:J,8,FALSE))</f>
        <v>0.86729504274145874</v>
      </c>
      <c r="E84" s="12"/>
      <c r="F84" s="4">
        <f t="shared" si="1"/>
        <v>0.86729504274145874</v>
      </c>
      <c r="G84" s="13">
        <f>VLOOKUP(B84,[1]底薪计算!D:F,3,FALSE)</f>
        <v>41888</v>
      </c>
      <c r="H84" s="14">
        <f>VLOOKUP(A84,[1]直销续费率明细!C:Q,15,0)</f>
        <v>0</v>
      </c>
      <c r="I84" s="7" t="str">
        <f>[1]底薪计算!D85</f>
        <v>吴勇</v>
      </c>
      <c r="M84" s="7" t="str">
        <f>VLOOKUP(B84,[1]底薪计算!D:I,6,FALSE)</f>
        <v>Y</v>
      </c>
    </row>
    <row r="85" spans="1:13">
      <c r="A85" s="9" t="str">
        <f>VLOOKUP(B85,[1]底薪计算!D:G,4,FALSE)</f>
        <v>销装维</v>
      </c>
      <c r="B85" s="9" t="s">
        <v>95</v>
      </c>
      <c r="C85" s="10" t="str">
        <f>VLOOKUP(B85,[1]底薪计算!D:E,2,FALSE)</f>
        <v>销装维</v>
      </c>
      <c r="D85" s="11">
        <v>1</v>
      </c>
      <c r="E85" s="12"/>
      <c r="F85" s="4">
        <f t="shared" si="1"/>
        <v>1</v>
      </c>
      <c r="G85" s="13">
        <f>VLOOKUP(B85,[1]底薪计算!D:F,3,FALSE)</f>
        <v>40695</v>
      </c>
      <c r="I85" s="7" t="str">
        <f>[1]底薪计算!D86</f>
        <v>谭远明</v>
      </c>
      <c r="M85" s="7" t="str">
        <f>VLOOKUP(B85,[1]底薪计算!D:I,6,FALSE)</f>
        <v>Y</v>
      </c>
    </row>
    <row r="86" spans="1:13">
      <c r="A86" s="9" t="str">
        <f>VLOOKUP(B86,[1]底薪计算!D:G,4,FALSE)</f>
        <v>乌沙区</v>
      </c>
      <c r="B86" s="9" t="s">
        <v>96</v>
      </c>
      <c r="C86" s="10" t="str">
        <f>VLOOKUP(B86,[1]底薪计算!D:E,2,FALSE)</f>
        <v>直销</v>
      </c>
      <c r="D86" s="11">
        <f>IF(A86="无",1,VLOOKUP(A86,[1]直销续费率明细!C:J,8,FALSE))</f>
        <v>0.81792941017062626</v>
      </c>
      <c r="E86" s="12"/>
      <c r="F86" s="4">
        <f t="shared" si="1"/>
        <v>0.81792941017062626</v>
      </c>
      <c r="G86" s="13">
        <f>VLOOKUP(B86,[1]底薪计算!D:F,3,FALSE)</f>
        <v>41791</v>
      </c>
      <c r="H86" s="14">
        <f>VLOOKUP(A86,[1]直销续费率明细!C:Q,15,0)</f>
        <v>30</v>
      </c>
      <c r="I86" s="7" t="str">
        <f>[1]底薪计算!D87</f>
        <v>王意峰</v>
      </c>
      <c r="M86" s="7" t="str">
        <f>VLOOKUP(B86,[1]底薪计算!D:I,6,FALSE)</f>
        <v>Y</v>
      </c>
    </row>
    <row r="87" spans="1:13">
      <c r="A87" s="9" t="str">
        <f>VLOOKUP(B87,[1]底薪计算!D:G,4,FALSE)</f>
        <v>西城区</v>
      </c>
      <c r="B87" s="9" t="s">
        <v>97</v>
      </c>
      <c r="C87" s="10" t="str">
        <f>VLOOKUP(B87,[1]底薪计算!D:E,2,FALSE)</f>
        <v>直销</v>
      </c>
      <c r="D87" s="11">
        <f>IF(A87="无",1,VLOOKUP(A87,[1]直销续费率明细!C:J,8,FALSE))</f>
        <v>0.71538677533623252</v>
      </c>
      <c r="E87" s="12"/>
      <c r="F87" s="4">
        <f t="shared" si="1"/>
        <v>0.71538677533623252</v>
      </c>
      <c r="G87" s="13">
        <f>VLOOKUP(B87,[1]底薪计算!D:F,3,FALSE)</f>
        <v>41883</v>
      </c>
      <c r="H87" s="14">
        <f>VLOOKUP(A87,[1]直销续费率明细!C:Q,15,0)</f>
        <v>30</v>
      </c>
      <c r="I87" s="7" t="str">
        <f>[1]底薪计算!D88</f>
        <v>张泽文</v>
      </c>
      <c r="M87" s="7" t="str">
        <f>VLOOKUP(B87,[1]底薪计算!D:I,6,FALSE)</f>
        <v>Y</v>
      </c>
    </row>
    <row r="88" spans="1:13">
      <c r="A88" s="9" t="str">
        <f>VLOOKUP(B88,[1]底薪计算!D:G,4,FALSE)</f>
        <v>销装维</v>
      </c>
      <c r="B88" s="9" t="s">
        <v>98</v>
      </c>
      <c r="C88" s="10" t="str">
        <f>VLOOKUP(B88,[1]底薪计算!D:E,2,FALSE)</f>
        <v>销装维</v>
      </c>
      <c r="D88" s="11">
        <v>1</v>
      </c>
      <c r="E88" s="12"/>
      <c r="F88" s="4">
        <f t="shared" si="1"/>
        <v>1</v>
      </c>
      <c r="G88" s="13">
        <f>VLOOKUP(B88,[1]底薪计算!D:F,3,FALSE)</f>
        <v>41913</v>
      </c>
      <c r="I88" s="7" t="str">
        <f>[1]底薪计算!D89</f>
        <v>蔡定强</v>
      </c>
      <c r="M88" s="7" t="str">
        <f>VLOOKUP(B88,[1]底薪计算!D:I,6,FALSE)</f>
        <v>Y</v>
      </c>
    </row>
    <row r="89" spans="1:13">
      <c r="A89" s="9" t="str">
        <f>VLOOKUP(B89,[1]底薪计算!D:G,4,FALSE)</f>
        <v>销装维</v>
      </c>
      <c r="B89" s="9" t="s">
        <v>99</v>
      </c>
      <c r="C89" s="10" t="str">
        <f>VLOOKUP(B89,[1]底薪计算!D:E,2,FALSE)</f>
        <v>销装维</v>
      </c>
      <c r="D89" s="11">
        <v>1</v>
      </c>
      <c r="E89" s="12"/>
      <c r="F89" s="4">
        <f t="shared" si="1"/>
        <v>1</v>
      </c>
      <c r="G89" s="13">
        <f>VLOOKUP(B89,[1]底薪计算!D:F,3,FALSE)</f>
        <v>41898</v>
      </c>
      <c r="I89" s="7" t="str">
        <f>[1]底薪计算!D90</f>
        <v>李伟林</v>
      </c>
      <c r="M89" s="7" t="str">
        <f>VLOOKUP(B89,[1]底薪计算!D:I,6,FALSE)</f>
        <v>Y</v>
      </c>
    </row>
    <row r="90" spans="1:13">
      <c r="A90" s="9" t="str">
        <f>VLOOKUP(B90,[1]底薪计算!D:G,4,FALSE)</f>
        <v>石龙坑区</v>
      </c>
      <c r="B90" s="9" t="s">
        <v>100</v>
      </c>
      <c r="C90" s="10" t="str">
        <f>VLOOKUP(B90,[1]底薪计算!D:E,2,FALSE)</f>
        <v>直销</v>
      </c>
      <c r="D90" s="11">
        <f>IF(A90="无",1,VLOOKUP(A90,[1]直销续费率明细!C:J,8,FALSE))</f>
        <v>0.84283752171126258</v>
      </c>
      <c r="E90" s="12"/>
      <c r="F90" s="4">
        <f t="shared" si="1"/>
        <v>0.84283752171126258</v>
      </c>
      <c r="G90" s="13">
        <f>VLOOKUP(B90,[1]底薪计算!D:F,3,FALSE)</f>
        <v>41963</v>
      </c>
      <c r="H90" s="14">
        <f>VLOOKUP(A90,[1]直销续费率明细!C:Q,15,0)</f>
        <v>30</v>
      </c>
      <c r="I90" s="7" t="str">
        <f>[1]底薪计算!D91</f>
        <v>魏祥洋</v>
      </c>
      <c r="M90" s="7" t="str">
        <f>VLOOKUP(B90,[1]底薪计算!D:I,6,FALSE)</f>
        <v>Y</v>
      </c>
    </row>
    <row r="91" spans="1:13">
      <c r="A91" s="9" t="str">
        <f>VLOOKUP(B91,[1]底薪计算!D:G,4,FALSE)</f>
        <v>龙眼区</v>
      </c>
      <c r="B91" s="9" t="s">
        <v>101</v>
      </c>
      <c r="C91" s="10" t="str">
        <f>VLOOKUP(B91,[1]底薪计算!D:E,2,FALSE)</f>
        <v>一体化</v>
      </c>
      <c r="D91" s="11">
        <f>VLOOKUP(A91,[1]装维一体化得分!D:I,6,FALSE)</f>
        <v>0.86712914589674595</v>
      </c>
      <c r="E91" s="12"/>
      <c r="F91" s="4">
        <f t="shared" si="1"/>
        <v>0.86712914589674595</v>
      </c>
      <c r="G91" s="13">
        <f>VLOOKUP(B91,[1]底薪计算!D:F,3,FALSE)</f>
        <v>42064</v>
      </c>
      <c r="H91" s="14">
        <f>VLOOKUP(A91,[1]直销续费率明细!C:Q,15,0)</f>
        <v>60</v>
      </c>
      <c r="I91" s="7" t="str">
        <f>[1]底薪计算!D92</f>
        <v>王成</v>
      </c>
      <c r="M91" s="7" t="str">
        <f>VLOOKUP(B91,[1]底薪计算!D:I,6,FALSE)</f>
        <v>Y</v>
      </c>
    </row>
    <row r="92" spans="1:13">
      <c r="A92" s="9" t="str">
        <f>VLOOKUP(B92,[1]底薪计算!D:G,4,FALSE)</f>
        <v>上坑区</v>
      </c>
      <c r="B92" s="9" t="s">
        <v>102</v>
      </c>
      <c r="C92" s="10" t="str">
        <f>VLOOKUP(B92,[1]底薪计算!D:E,2,FALSE)</f>
        <v>一体化</v>
      </c>
      <c r="D92" s="11">
        <f>IF(A92="无",1,VLOOKUP(A92,[1]装维一体化得分!B:I,8,FALSE))</f>
        <v>0.84389704705259394</v>
      </c>
      <c r="E92" s="12"/>
      <c r="F92" s="4">
        <f t="shared" si="1"/>
        <v>0.84389704705259394</v>
      </c>
      <c r="G92" s="13">
        <f>VLOOKUP(B92,[1]底薪计算!D:F,3,FALSE)</f>
        <v>41929</v>
      </c>
      <c r="H92" s="14">
        <f>VLOOKUP(A92,[1]直销续费率明细!C:Q,15,0)</f>
        <v>60</v>
      </c>
      <c r="I92" s="7" t="str">
        <f>[1]底薪计算!D93</f>
        <v>宋孝波</v>
      </c>
      <c r="M92" s="7" t="str">
        <f>VLOOKUP(B92,[1]底薪计算!D:I,6,FALSE)</f>
        <v>Y</v>
      </c>
    </row>
    <row r="93" spans="1:13">
      <c r="A93" s="9" t="str">
        <f>VLOOKUP(B93,[1]底薪计算!D:G,4,FALSE)</f>
        <v>东兴区</v>
      </c>
      <c r="B93" s="9" t="s">
        <v>103</v>
      </c>
      <c r="C93" s="10" t="str">
        <f>VLOOKUP(B93,[1]底薪计算!D:E,2,FALSE)</f>
        <v>一体化</v>
      </c>
      <c r="D93" s="11">
        <f>IF(A93="无",1,VLOOKUP(A93,[1]装维一体化得分!B:I,8,FALSE))</f>
        <v>0.86598582636250487</v>
      </c>
      <c r="E93" s="12"/>
      <c r="F93" s="4">
        <f t="shared" si="1"/>
        <v>0.86598582636250487</v>
      </c>
      <c r="G93" s="13">
        <f>VLOOKUP(B93,[1]底薪计算!D:F,3,FALSE)</f>
        <v>41995</v>
      </c>
      <c r="H93" s="14">
        <f>VLOOKUP(A93,[1]直销续费率明细!C:Q,15,0)</f>
        <v>0</v>
      </c>
      <c r="I93" s="7" t="str">
        <f>[1]底薪计算!D94</f>
        <v>付森基</v>
      </c>
      <c r="M93" s="7" t="str">
        <f>VLOOKUP(B93,[1]底薪计算!D:I,6,FALSE)</f>
        <v>Y</v>
      </c>
    </row>
    <row r="94" spans="1:13">
      <c r="A94" s="9" t="str">
        <f>VLOOKUP(B94,[1]底薪计算!D:G,4,FALSE)</f>
        <v>王屋区</v>
      </c>
      <c r="B94" s="9" t="s">
        <v>104</v>
      </c>
      <c r="C94" s="10" t="str">
        <f>VLOOKUP(B94,[1]底薪计算!D:E,2,FALSE)</f>
        <v>一体化</v>
      </c>
      <c r="D94" s="11">
        <f>IF(A94="无",1,VLOOKUP(A94,[1]装维一体化得分!B:I,8,FALSE))</f>
        <v>0.89388888888888884</v>
      </c>
      <c r="E94" s="12"/>
      <c r="F94" s="4">
        <f t="shared" si="1"/>
        <v>0.89388888888888884</v>
      </c>
      <c r="G94" s="13">
        <f>VLOOKUP(B94,[1]底薪计算!D:F,3,FALSE)</f>
        <v>42064</v>
      </c>
      <c r="H94" s="14">
        <f>VLOOKUP(A94,[1]直销续费率明细!C:Q,15,0)</f>
        <v>30</v>
      </c>
      <c r="I94" s="7" t="str">
        <f>[1]底薪计算!D95</f>
        <v>焦慧君</v>
      </c>
      <c r="M94" s="7" t="str">
        <f>VLOOKUP(B94,[1]底薪计算!D:I,6,FALSE)</f>
        <v>Y</v>
      </c>
    </row>
    <row r="95" spans="1:13">
      <c r="A95" s="9" t="str">
        <f>VLOOKUP(B95,[1]底薪计算!D:G,4,FALSE)</f>
        <v>南栅区</v>
      </c>
      <c r="B95" s="9" t="s">
        <v>105</v>
      </c>
      <c r="C95" s="10" t="str">
        <f>VLOOKUP(B95,[1]底薪计算!D:E,2,FALSE)</f>
        <v>一体化</v>
      </c>
      <c r="D95" s="11">
        <f>VLOOKUP(A95,[1]装维一体化得分!D:I,6,FALSE)</f>
        <v>0.87796327967451437</v>
      </c>
      <c r="E95" s="12"/>
      <c r="F95" s="4">
        <f t="shared" si="1"/>
        <v>0.87796327967451437</v>
      </c>
      <c r="G95" s="13">
        <f>VLOOKUP(B95,[1]底薪计算!D:F,3,FALSE)</f>
        <v>42064</v>
      </c>
      <c r="H95" s="14">
        <f>VLOOKUP(A95,[1]直销续费率明细!C:Q,15,0)</f>
        <v>0</v>
      </c>
      <c r="I95" s="7" t="str">
        <f>[1]底薪计算!D96</f>
        <v>萧子大</v>
      </c>
      <c r="M95" s="7" t="str">
        <f>VLOOKUP(B95,[1]底薪计算!D:I,6,FALSE)</f>
        <v>Y</v>
      </c>
    </row>
    <row r="96" spans="1:13">
      <c r="A96" s="9" t="str">
        <f>VLOOKUP(B96,[1]底薪计算!D:G,4,FALSE)</f>
        <v>居岐区</v>
      </c>
      <c r="B96" s="9" t="s">
        <v>106</v>
      </c>
      <c r="C96" s="10" t="str">
        <f>VLOOKUP(B96,[1]底薪计算!D:E,2,FALSE)</f>
        <v>一体化</v>
      </c>
      <c r="D96" s="11">
        <f>IF(A96="无",1,VLOOKUP(A96,[1]装维一体化得分!B:I,8,FALSE))</f>
        <v>0.89966666666666673</v>
      </c>
      <c r="E96" s="12"/>
      <c r="F96" s="4">
        <f t="shared" si="1"/>
        <v>0.89966666666666673</v>
      </c>
      <c r="G96" s="13">
        <f>VLOOKUP(B96,[1]底薪计算!D:F,3,FALSE)</f>
        <v>42034</v>
      </c>
      <c r="H96" s="14">
        <f>VLOOKUP(A96,[1]直销续费率明细!C:Q,15,0)</f>
        <v>30</v>
      </c>
      <c r="I96" s="7" t="str">
        <f>[1]底薪计算!D97</f>
        <v>杜嘉明</v>
      </c>
      <c r="M96" s="7" t="str">
        <f>VLOOKUP(B96,[1]底薪计算!D:I,6,FALSE)</f>
        <v>Y</v>
      </c>
    </row>
    <row r="97" spans="1:13">
      <c r="A97" s="9" t="str">
        <f>VLOOKUP(B97,[1]底薪计算!D:G,4,FALSE)</f>
        <v>东兴区</v>
      </c>
      <c r="B97" s="9" t="s">
        <v>107</v>
      </c>
      <c r="C97" s="10" t="str">
        <f>VLOOKUP(B97,[1]底薪计算!D:E,2,FALSE)</f>
        <v>一体化</v>
      </c>
      <c r="D97" s="11">
        <f>IF(A97="无",1,VLOOKUP(A97,[1]装维一体化得分!B:I,8,FALSE))</f>
        <v>0.86598582636250487</v>
      </c>
      <c r="E97" s="12"/>
      <c r="F97" s="4">
        <f t="shared" si="1"/>
        <v>0.86598582636250487</v>
      </c>
      <c r="G97" s="13">
        <f>VLOOKUP(B97,[1]底薪计算!D:F,3,FALSE)</f>
        <v>41372</v>
      </c>
      <c r="H97" s="14">
        <f>VLOOKUP(A97,[1]直销续费率明细!C:Q,15,0)</f>
        <v>0</v>
      </c>
      <c r="I97" s="7" t="str">
        <f>[1]底薪计算!D98</f>
        <v>陈彦忠</v>
      </c>
      <c r="M97" s="7" t="str">
        <f>VLOOKUP(B97,[1]底薪计算!D:I,6,FALSE)</f>
        <v>Y</v>
      </c>
    </row>
    <row r="98" spans="1:13">
      <c r="A98" s="9" t="str">
        <f>VLOOKUP(B98,[1]底薪计算!D:G,4,FALSE)</f>
        <v>白石岗区</v>
      </c>
      <c r="B98" s="9" t="s">
        <v>108</v>
      </c>
      <c r="C98" s="10" t="str">
        <f>VLOOKUP(B98,[1]底薪计算!D:E,2,FALSE)</f>
        <v>一体化</v>
      </c>
      <c r="D98" s="11">
        <f>IF(A98="无",1,VLOOKUP(A98,[1]装维一体化得分!B:I,8,FALSE))</f>
        <v>1.0023676735245257</v>
      </c>
      <c r="E98" s="12"/>
      <c r="F98" s="4">
        <f t="shared" si="1"/>
        <v>1.0023676735245257</v>
      </c>
      <c r="G98" s="13">
        <f>VLOOKUP(B98,[1]底薪计算!D:F,3,FALSE)</f>
        <v>41710</v>
      </c>
      <c r="H98" s="14">
        <f>VLOOKUP(A98,[1]直销续费率明细!C:Q,15,0)</f>
        <v>0</v>
      </c>
      <c r="I98" s="7" t="str">
        <f>[1]底薪计算!D99</f>
        <v>黎兵兵</v>
      </c>
      <c r="M98" s="7" t="str">
        <f>VLOOKUP(B98,[1]底薪计算!D:I,6,FALSE)</f>
        <v>Y</v>
      </c>
    </row>
    <row r="99" spans="1:13">
      <c r="A99" s="9" t="str">
        <f>VLOOKUP(B99,[1]底薪计算!D:G,4,FALSE)</f>
        <v>东站区</v>
      </c>
      <c r="B99" s="9" t="s">
        <v>109</v>
      </c>
      <c r="C99" s="10" t="str">
        <f>VLOOKUP(B99,[1]底薪计算!D:E,2,FALSE)</f>
        <v>一体化</v>
      </c>
      <c r="D99" s="11">
        <f>IF(A99="无",1,VLOOKUP(A99,[1]装维一体化得分!B:I,8,FALSE))</f>
        <v>1.0726760641698672</v>
      </c>
      <c r="E99" s="12"/>
      <c r="F99" s="4">
        <f t="shared" si="1"/>
        <v>1.0726760641698672</v>
      </c>
      <c r="G99" s="13">
        <f>VLOOKUP(B99,[1]底薪计算!D:F,3,FALSE)</f>
        <v>41205</v>
      </c>
      <c r="H99" s="14">
        <f>VLOOKUP(A99,[1]直销续费率明细!C:Q,15,0)</f>
        <v>90</v>
      </c>
      <c r="I99" s="7" t="str">
        <f>[1]底薪计算!D100</f>
        <v>罗志文</v>
      </c>
      <c r="M99" s="7" t="str">
        <f>VLOOKUP(B99,[1]底薪计算!D:I,6,FALSE)</f>
        <v>Y</v>
      </c>
    </row>
    <row r="100" spans="1:13">
      <c r="A100" s="9" t="str">
        <f>VLOOKUP(B100,[1]底薪计算!D:G,4,FALSE)</f>
        <v>东站区</v>
      </c>
      <c r="B100" s="9" t="s">
        <v>110</v>
      </c>
      <c r="C100" s="10" t="str">
        <f>VLOOKUP(B100,[1]底薪计算!D:E,2,FALSE)</f>
        <v>一体化</v>
      </c>
      <c r="D100" s="11">
        <f>IF(A100="无",1,VLOOKUP(A100,[1]装维一体化得分!B:I,8,FALSE))</f>
        <v>1.0726760641698672</v>
      </c>
      <c r="E100" s="12"/>
      <c r="F100" s="4">
        <f t="shared" si="1"/>
        <v>1.0726760641698672</v>
      </c>
      <c r="G100" s="13">
        <f>VLOOKUP(B100,[1]底薪计算!D:F,3,FALSE)</f>
        <v>39965</v>
      </c>
      <c r="H100" s="14">
        <f>VLOOKUP(A100,[1]直销续费率明细!C:Q,15,0)</f>
        <v>90</v>
      </c>
      <c r="I100" s="7" t="str">
        <f>[1]底薪计算!D101</f>
        <v>吴斌</v>
      </c>
      <c r="M100" s="7" t="str">
        <f>VLOOKUP(B100,[1]底薪计算!D:I,6,FALSE)</f>
        <v>Y</v>
      </c>
    </row>
    <row r="101" spans="1:13">
      <c r="A101" s="9" t="str">
        <f>VLOOKUP(B101,[1]底薪计算!D:G,4,FALSE)</f>
        <v>大京九区</v>
      </c>
      <c r="B101" s="9" t="s">
        <v>111</v>
      </c>
      <c r="C101" s="10" t="str">
        <f>VLOOKUP(B101,[1]底薪计算!D:E,2,FALSE)</f>
        <v>一体化</v>
      </c>
      <c r="D101" s="11">
        <f>IF(A101="无",1,VLOOKUP(A101,[1]装维一体化得分!B:I,8,FALSE))</f>
        <v>1.0665749090956285</v>
      </c>
      <c r="E101" s="12"/>
      <c r="F101" s="4">
        <f t="shared" si="1"/>
        <v>1.0665749090956285</v>
      </c>
      <c r="G101" s="13">
        <f>VLOOKUP(B101,[1]底薪计算!D:F,3,FALSE)</f>
        <v>41499</v>
      </c>
      <c r="H101" s="14">
        <f>VLOOKUP(A101,[1]直销续费率明细!C:Q,15,0)</f>
        <v>0</v>
      </c>
      <c r="I101" s="7" t="str">
        <f>[1]底薪计算!D102</f>
        <v>谢熙</v>
      </c>
      <c r="M101" s="7" t="str">
        <f>VLOOKUP(B101,[1]底薪计算!D:I,6,FALSE)</f>
        <v>Y</v>
      </c>
    </row>
    <row r="102" spans="1:13">
      <c r="A102" s="9" t="str">
        <f>VLOOKUP(B102,[1]底薪计算!D:G,4,FALSE)</f>
        <v>白石岗区</v>
      </c>
      <c r="B102" s="9" t="s">
        <v>112</v>
      </c>
      <c r="C102" s="10" t="str">
        <f>VLOOKUP(B102,[1]底薪计算!D:E,2,FALSE)</f>
        <v>一体化</v>
      </c>
      <c r="D102" s="11">
        <f>IF(A102="无",1,VLOOKUP(A102,[1]装维一体化得分!B:I,8,FALSE))</f>
        <v>1.0023676735245257</v>
      </c>
      <c r="E102" s="12"/>
      <c r="F102" s="4">
        <f t="shared" si="1"/>
        <v>1.0023676735245257</v>
      </c>
      <c r="G102" s="13">
        <f>VLOOKUP(B102,[1]底薪计算!D:F,3,FALSE)</f>
        <v>41131</v>
      </c>
      <c r="H102" s="14">
        <f>VLOOKUP(A102,[1]直销续费率明细!C:Q,15,0)</f>
        <v>0</v>
      </c>
      <c r="I102" s="7" t="str">
        <f>[1]底薪计算!D103</f>
        <v>辛芳明</v>
      </c>
      <c r="M102" s="7" t="str">
        <f>VLOOKUP(B102,[1]底薪计算!D:I,6,FALSE)</f>
        <v>Y</v>
      </c>
    </row>
    <row r="103" spans="1:13">
      <c r="A103" s="16" t="str">
        <f>VLOOKUP(B103,[1]底薪计算!D:G,4,FALSE)</f>
        <v>无</v>
      </c>
      <c r="B103" s="16" t="s">
        <v>113</v>
      </c>
      <c r="C103" s="17" t="str">
        <f>VLOOKUP(B103,[1]底薪计算!D:E,2,FALSE)</f>
        <v>集客专员</v>
      </c>
      <c r="D103" s="18">
        <f>IF(C103="集客专员",VLOOKUP(B103,[1]集客完成率!C:L,10,FALSE),IF(C103="集客经理",VLOOKUP(B103,[1]集客完成率!C:L,10,FALSE)))</f>
        <v>0.63615057298427768</v>
      </c>
      <c r="E103" s="12"/>
      <c r="F103" s="4">
        <f t="shared" si="1"/>
        <v>0.63615057298427768</v>
      </c>
      <c r="G103" s="13">
        <f>VLOOKUP(B103,[1]底薪计算!D:F,3,FALSE)</f>
        <v>41929</v>
      </c>
      <c r="I103" s="7" t="str">
        <f>[1]底薪计算!D104</f>
        <v>欧阳德青</v>
      </c>
      <c r="M103" s="7" t="str">
        <f>VLOOKUP(B103,[1]底薪计算!D:I,6,FALSE)</f>
        <v>Y</v>
      </c>
    </row>
    <row r="104" spans="1:13">
      <c r="A104" s="16" t="str">
        <f>VLOOKUP(B104,[1]底薪计算!D:G,4,FALSE)</f>
        <v>无</v>
      </c>
      <c r="B104" s="16" t="s">
        <v>114</v>
      </c>
      <c r="C104" s="17" t="str">
        <f>VLOOKUP(B104,[1]底薪计算!D:E,2,FALSE)</f>
        <v>集客专员</v>
      </c>
      <c r="D104" s="18">
        <f>IF(C104="集客专员",VLOOKUP(B104,[1]集客完成率!C:L,10,FALSE),IF(C104="集客经理",VLOOKUP(B104,[1]集客完成率!C:L,10,FALSE)))</f>
        <v>0.55798926183857689</v>
      </c>
      <c r="E104" s="12"/>
      <c r="F104" s="4">
        <f t="shared" si="1"/>
        <v>0.55798926183857689</v>
      </c>
      <c r="G104" s="13">
        <f>VLOOKUP(B104,[1]底薪计算!D:F,3,FALSE)</f>
        <v>41894</v>
      </c>
      <c r="I104" s="7" t="str">
        <f>[1]底薪计算!D105</f>
        <v>方华东</v>
      </c>
      <c r="M104" s="7" t="str">
        <f>VLOOKUP(B104,[1]底薪计算!D:I,6,FALSE)</f>
        <v>Y</v>
      </c>
    </row>
    <row r="105" spans="1:13">
      <c r="A105" s="16" t="str">
        <f>VLOOKUP(B105,[1]底薪计算!D:G,4,FALSE)</f>
        <v>无</v>
      </c>
      <c r="B105" s="16" t="s">
        <v>115</v>
      </c>
      <c r="C105" s="17" t="str">
        <f>VLOOKUP(B105,[1]底薪计算!D:E,2,FALSE)</f>
        <v>集客专员</v>
      </c>
      <c r="D105" s="18">
        <f>IF(C105="集客专员",VLOOKUP(B105,[1]集客完成率!C:L,10,FALSE),IF(C105="集客经理",VLOOKUP(B105,[1]集客完成率!C:L,10,FALSE)))</f>
        <v>0.44539103787047796</v>
      </c>
      <c r="E105" s="12"/>
      <c r="F105" s="4">
        <f t="shared" si="1"/>
        <v>0.44539103787047796</v>
      </c>
      <c r="G105" s="13">
        <f>VLOOKUP(B105,[1]底薪计算!D:F,3,FALSE)</f>
        <v>41897</v>
      </c>
      <c r="I105" s="7" t="str">
        <f>[1]底薪计算!D106</f>
        <v>韩相力</v>
      </c>
      <c r="M105" s="7" t="str">
        <f>VLOOKUP(B105,[1]底薪计算!D:I,6,FALSE)</f>
        <v>Y</v>
      </c>
    </row>
    <row r="106" spans="1:13">
      <c r="A106" s="16" t="str">
        <f>VLOOKUP(B106,[1]底薪计算!D:G,4,FALSE)</f>
        <v>无</v>
      </c>
      <c r="B106" s="16" t="s">
        <v>116</v>
      </c>
      <c r="C106" s="17" t="str">
        <f>VLOOKUP(B106,[1]底薪计算!D:E,2,FALSE)</f>
        <v>集客专员</v>
      </c>
      <c r="D106" s="18">
        <f>IF(C106="集客专员",VLOOKUP(B106,[1]集客完成率!C:L,10,FALSE),IF(C106="集客经理",VLOOKUP(B106,[1]集客完成率!C:L,10,FALSE)))</f>
        <v>1.0291703619559855</v>
      </c>
      <c r="E106" s="12"/>
      <c r="F106" s="4">
        <f t="shared" si="1"/>
        <v>1.0291703619559855</v>
      </c>
      <c r="G106" s="13">
        <f>VLOOKUP(B106,[1]底薪计算!D:F,3,FALSE)</f>
        <v>41883</v>
      </c>
      <c r="I106" s="7" t="str">
        <f>[1]底薪计算!D107</f>
        <v>陈志鹏</v>
      </c>
      <c r="M106" s="7" t="str">
        <f>VLOOKUP(B106,[1]底薪计算!D:I,6,FALSE)</f>
        <v>Y</v>
      </c>
    </row>
    <row r="107" spans="1:13">
      <c r="A107" s="16" t="str">
        <f>VLOOKUP(B107,[1]底薪计算!D:G,4,FALSE)</f>
        <v>无</v>
      </c>
      <c r="B107" s="16" t="s">
        <v>117</v>
      </c>
      <c r="C107" s="17" t="str">
        <f>VLOOKUP(B107,[1]底薪计算!D:E,2,FALSE)</f>
        <v>集客经理</v>
      </c>
      <c r="D107" s="18">
        <f>IF(C107="集客专员",VLOOKUP(B107,[1]集客完成率!C:L,10,FALSE),IF(C107="集客经理",VLOOKUP(B107,[1]集客完成率!C:L,10,FALSE)))</f>
        <v>0</v>
      </c>
      <c r="E107" s="12"/>
      <c r="F107" s="4">
        <f t="shared" si="1"/>
        <v>0</v>
      </c>
      <c r="G107" s="13">
        <f>VLOOKUP(B107,[1]底薪计算!D:F,3,FALSE)</f>
        <v>41825</v>
      </c>
      <c r="I107" s="7" t="str">
        <f>[1]底薪计算!D108</f>
        <v>黄义凯</v>
      </c>
      <c r="M107" s="7" t="str">
        <f>VLOOKUP(B107,[1]底薪计算!D:I,6,FALSE)</f>
        <v>Y</v>
      </c>
    </row>
    <row r="108" spans="1:13">
      <c r="A108" s="16" t="str">
        <f>VLOOKUP(B108,[1]底薪计算!D:G,4,FALSE)</f>
        <v>无</v>
      </c>
      <c r="B108" s="16" t="s">
        <v>118</v>
      </c>
      <c r="C108" s="17" t="str">
        <f>VLOOKUP(B108,[1]底薪计算!D:E,2,FALSE)</f>
        <v>集客经理</v>
      </c>
      <c r="D108" s="18">
        <f>IF(C108="集客专员",VLOOKUP(B108,[1]集客完成率!C:L,10,FALSE),IF(C108="集客经理",VLOOKUP(B108,[1]集客完成率!C:L,10,FALSE)))</f>
        <v>0.6</v>
      </c>
      <c r="E108" s="12"/>
      <c r="F108" s="4">
        <f t="shared" si="1"/>
        <v>0.6</v>
      </c>
      <c r="G108" s="13">
        <f>VLOOKUP(B108,[1]底薪计算!D:F,3,FALSE)</f>
        <v>42095</v>
      </c>
      <c r="I108" s="7" t="str">
        <f>[1]底薪计算!D109</f>
        <v>裴沛</v>
      </c>
      <c r="M108" s="7">
        <f>VLOOKUP(B108,[1]底薪计算!D:I,6,FALSE)</f>
        <v>3</v>
      </c>
    </row>
    <row r="109" spans="1:13">
      <c r="A109" s="9" t="str">
        <f>VLOOKUP(B109,[1]底薪计算!D:G,4,FALSE)</f>
        <v>康宝区</v>
      </c>
      <c r="B109" s="9" t="s">
        <v>119</v>
      </c>
      <c r="C109" s="10" t="str">
        <f>VLOOKUP(B109,[1]底薪计算!D:E,2,FALSE)</f>
        <v>直销</v>
      </c>
      <c r="D109" s="11">
        <f>IF(A109="无",1,VLOOKUP(A109,[1]直销续费率明细!C:J,8,FALSE))</f>
        <v>0.71898968434950694</v>
      </c>
      <c r="E109" s="12"/>
      <c r="F109" s="4">
        <f t="shared" si="1"/>
        <v>0.71898968434950694</v>
      </c>
      <c r="G109" s="13">
        <f>VLOOKUP(B109,[1]底薪计算!D:F,3,FALSE)</f>
        <v>42074</v>
      </c>
      <c r="I109" s="7" t="str">
        <f>[1]底薪计算!D110</f>
        <v>卢丹龙</v>
      </c>
      <c r="M109" s="7" t="str">
        <f>VLOOKUP(B109,[1]底薪计算!D:I,6,FALSE)</f>
        <v>Y</v>
      </c>
    </row>
    <row r="110" spans="1:13">
      <c r="A110" s="16" t="str">
        <f>VLOOKUP(B110,[1]底薪计算!D:G,4,FALSE)</f>
        <v>无</v>
      </c>
      <c r="B110" s="16" t="s">
        <v>120</v>
      </c>
      <c r="C110" s="17" t="str">
        <f>VLOOKUP(B110,[1]底薪计算!D:E,2,FALSE)</f>
        <v>集客经理</v>
      </c>
      <c r="D110" s="18">
        <f>IF(C110="集客专员",VLOOKUP(B110,[1]集客完成率!C:L,10,FALSE),IF(C110="集客经理",VLOOKUP(B110,[1]集客完成率!C:L,10,FALSE)))</f>
        <v>0.46422447658416854</v>
      </c>
      <c r="E110" s="12"/>
      <c r="F110" s="4">
        <f t="shared" si="1"/>
        <v>0.46422447658416854</v>
      </c>
      <c r="G110" s="13">
        <f>VLOOKUP(B110,[1]底薪计算!D:F,3,FALSE)</f>
        <v>41821</v>
      </c>
      <c r="I110" s="7" t="str">
        <f>[1]底薪计算!D111</f>
        <v>吴四一</v>
      </c>
      <c r="M110" s="7" t="str">
        <f>VLOOKUP(B110,[1]底薪计算!D:I,6,FALSE)</f>
        <v>Y</v>
      </c>
    </row>
    <row r="111" spans="1:13">
      <c r="A111" s="9" t="str">
        <f>VLOOKUP(B111,[1]底薪计算!D:G,4,FALSE)</f>
        <v>无</v>
      </c>
      <c r="B111" s="9" t="s">
        <v>121</v>
      </c>
      <c r="C111" s="10" t="str">
        <f>VLOOKUP(B111,[1]底薪计算!D:E,2,FALSE)</f>
        <v>直销</v>
      </c>
      <c r="D111" s="11">
        <f>IF(A111="无",1,VLOOKUP(A111,[1]直销续费率明细!C:J,8,FALSE))</f>
        <v>1</v>
      </c>
      <c r="E111" s="12"/>
      <c r="F111" s="4">
        <f t="shared" si="1"/>
        <v>1</v>
      </c>
      <c r="G111" s="13">
        <f>VLOOKUP(B111,[1]底薪计算!D:F,3,FALSE)</f>
        <v>42095</v>
      </c>
      <c r="I111" s="7" t="str">
        <f>[1]底薪计算!D112</f>
        <v>岑常师</v>
      </c>
      <c r="M111" s="7">
        <f>VLOOKUP(B111,[1]底薪计算!D:I,6,FALSE)</f>
        <v>3</v>
      </c>
    </row>
    <row r="112" spans="1:13">
      <c r="A112" s="9" t="str">
        <f>VLOOKUP(B112,[1]底薪计算!D:G,4,FALSE)</f>
        <v>银湖区</v>
      </c>
      <c r="B112" s="9" t="s">
        <v>122</v>
      </c>
      <c r="C112" s="10" t="str">
        <f>VLOOKUP(B112,[1]底薪计算!D:E,2,FALSE)</f>
        <v>直销</v>
      </c>
      <c r="D112" s="11">
        <f>IF(A112="无",1,VLOOKUP(A112,[1]直销续费率明细!C:J,8,FALSE))</f>
        <v>1.1083439086294415</v>
      </c>
      <c r="E112" s="12"/>
      <c r="F112" s="4">
        <f t="shared" si="1"/>
        <v>1.1083439086294415</v>
      </c>
      <c r="G112" s="13">
        <f>VLOOKUP(B112,[1]底薪计算!D:F,3,FALSE)</f>
        <v>42095</v>
      </c>
      <c r="H112" s="14">
        <f>VLOOKUP(A112,[1]直销续费率明细!C:Q,15,0)</f>
        <v>0</v>
      </c>
      <c r="I112" s="7" t="str">
        <f>[1]底薪计算!D113</f>
        <v>刘志成</v>
      </c>
      <c r="M112" s="7">
        <f>VLOOKUP(B112,[1]底薪计算!D:I,6,FALSE)</f>
        <v>3</v>
      </c>
    </row>
    <row r="113" spans="1:13">
      <c r="A113" s="9" t="str">
        <f>VLOOKUP(B113,[1]底薪计算!D:G,4,FALSE)</f>
        <v>无</v>
      </c>
      <c r="B113" s="9" t="s">
        <v>123</v>
      </c>
      <c r="C113" s="10" t="str">
        <f>VLOOKUP(B113,[1]底薪计算!D:E,2,FALSE)</f>
        <v>直销</v>
      </c>
      <c r="D113" s="11">
        <f>IF(A113="无",1,VLOOKUP(A113,[1]直销续费率明细!C:J,8,FALSE))</f>
        <v>1</v>
      </c>
      <c r="E113" s="12"/>
      <c r="F113" s="4">
        <f t="shared" si="1"/>
        <v>1</v>
      </c>
      <c r="G113" s="13">
        <f>VLOOKUP(B113,[1]底薪计算!D:F,3,FALSE)</f>
        <v>42095</v>
      </c>
      <c r="I113" s="7" t="str">
        <f>[1]底薪计算!D114</f>
        <v>韦文生</v>
      </c>
      <c r="M113" s="7">
        <f>VLOOKUP(B113,[1]底薪计算!D:I,6,FALSE)</f>
        <v>3</v>
      </c>
    </row>
    <row r="114" spans="1:13">
      <c r="A114" s="9" t="str">
        <f>VLOOKUP(B114,[1]底薪计算!D:G,4,FALSE)</f>
        <v>无</v>
      </c>
      <c r="B114" s="9" t="s">
        <v>124</v>
      </c>
      <c r="C114" s="10" t="str">
        <f>VLOOKUP(B114,[1]底薪计算!D:E,2,FALSE)</f>
        <v>直销</v>
      </c>
      <c r="D114" s="11">
        <f>IF(A114="无",1,VLOOKUP(A114,[1]直销续费率明细!C:J,8,FALSE))</f>
        <v>1</v>
      </c>
      <c r="E114" s="12"/>
      <c r="F114" s="4">
        <f t="shared" si="1"/>
        <v>1</v>
      </c>
      <c r="G114" s="13">
        <f>VLOOKUP(B114,[1]底薪计算!D:F,3,FALSE)</f>
        <v>42095</v>
      </c>
      <c r="I114" s="7" t="str">
        <f>[1]底薪计算!D115</f>
        <v>黄继生</v>
      </c>
      <c r="M114" s="7">
        <f>VLOOKUP(B114,[1]底薪计算!D:I,6,FALSE)</f>
        <v>3</v>
      </c>
    </row>
    <row r="115" spans="1:13">
      <c r="A115" s="9" t="str">
        <f>VLOOKUP(B115,[1]底薪计算!D:G,4,FALSE)</f>
        <v>无</v>
      </c>
      <c r="B115" s="9" t="s">
        <v>125</v>
      </c>
      <c r="C115" s="10" t="str">
        <f>VLOOKUP(B115,[1]底薪计算!D:E,2,FALSE)</f>
        <v>一体化</v>
      </c>
      <c r="D115" s="11">
        <f>IF(A115="无",1,VLOOKUP(A115,[1]装维一体化得分!B:I,8,FALSE))</f>
        <v>1</v>
      </c>
      <c r="E115" s="12"/>
      <c r="F115" s="4">
        <f t="shared" si="1"/>
        <v>1</v>
      </c>
      <c r="G115" s="13">
        <f>VLOOKUP(B115,[1]底薪计算!D:F,3,FALSE)</f>
        <v>42095</v>
      </c>
      <c r="I115" s="7" t="str">
        <f>[1]底薪计算!D116</f>
        <v>吴国明</v>
      </c>
      <c r="M115" s="7">
        <f>VLOOKUP(B115,[1]底薪计算!D:I,6,FALSE)</f>
        <v>3</v>
      </c>
    </row>
    <row r="116" spans="1:13">
      <c r="A116" s="9" t="str">
        <f>VLOOKUP(B116,[1]底薪计算!D:G,4,FALSE)</f>
        <v>无</v>
      </c>
      <c r="B116" s="9" t="s">
        <v>126</v>
      </c>
      <c r="C116" s="10" t="str">
        <f>VLOOKUP(B116,[1]底薪计算!D:E,2,FALSE)</f>
        <v>直销</v>
      </c>
      <c r="D116" s="11">
        <f>IF(A116="无",1,VLOOKUP(A116,[1]直销续费率明细!C:J,8,FALSE))</f>
        <v>1</v>
      </c>
      <c r="E116" s="12"/>
      <c r="F116" s="4">
        <f t="shared" si="1"/>
        <v>1</v>
      </c>
      <c r="G116" s="13">
        <f>VLOOKUP(B116,[1]底薪计算!D:F,3,FALSE)</f>
        <v>42096</v>
      </c>
      <c r="I116" s="7" t="str">
        <f>[1]底薪计算!D117</f>
        <v>莫灵快</v>
      </c>
      <c r="M116" s="7">
        <f>VLOOKUP(B116,[1]底薪计算!D:I,6,FALSE)</f>
        <v>3</v>
      </c>
    </row>
    <row r="117" spans="1:13">
      <c r="A117" s="9" t="str">
        <f>VLOOKUP(B117,[1]底薪计算!D:G,4,FALSE)</f>
        <v>无</v>
      </c>
      <c r="B117" s="9" t="s">
        <v>127</v>
      </c>
      <c r="C117" s="10" t="str">
        <f>VLOOKUP(B117,[1]底薪计算!D:E,2,FALSE)</f>
        <v>直销</v>
      </c>
      <c r="D117" s="11">
        <f>IF(A117="无",1,VLOOKUP(A117,[1]直销续费率明细!C:J,8,FALSE))</f>
        <v>1</v>
      </c>
      <c r="E117" s="12"/>
      <c r="F117" s="4">
        <f t="shared" si="1"/>
        <v>1</v>
      </c>
      <c r="G117" s="13">
        <f>VLOOKUP(B117,[1]底薪计算!D:F,3,FALSE)</f>
        <v>42097</v>
      </c>
      <c r="I117" s="7" t="str">
        <f>[1]底薪计算!D118</f>
        <v>杜中</v>
      </c>
      <c r="M117" s="7">
        <f>VLOOKUP(B117,[1]底薪计算!D:I,6,FALSE)</f>
        <v>3</v>
      </c>
    </row>
    <row r="118" spans="1:13">
      <c r="A118" s="9" t="str">
        <f>VLOOKUP(B118,[1]底薪计算!D:G,4,FALSE)</f>
        <v>龙眼区</v>
      </c>
      <c r="B118" s="9" t="s">
        <v>128</v>
      </c>
      <c r="C118" s="10" t="str">
        <f>VLOOKUP(B118,[1]底薪计算!D:E,2,FALSE)</f>
        <v>一体化</v>
      </c>
      <c r="D118" s="11">
        <f>IF(A118="无",1,VLOOKUP(A118,[1]装维一体化得分!B:I,8,FALSE))</f>
        <v>0.86712914589674595</v>
      </c>
      <c r="E118" s="12"/>
      <c r="F118" s="4">
        <f t="shared" si="1"/>
        <v>0.86712914589674595</v>
      </c>
      <c r="G118" s="13">
        <f>VLOOKUP(B118,[1]底薪计算!D:F,3,FALSE)</f>
        <v>42099</v>
      </c>
      <c r="H118" s="14">
        <f>VLOOKUP(A118,[1]直销续费率明细!C:Q,15,0)</f>
        <v>60</v>
      </c>
      <c r="I118" s="7" t="str">
        <f>[1]底薪计算!D119</f>
        <v>袁新景</v>
      </c>
      <c r="M118" s="7">
        <f>VLOOKUP(B118,[1]底薪计算!D:I,6,FALSE)</f>
        <v>3</v>
      </c>
    </row>
    <row r="119" spans="1:13">
      <c r="A119" s="9" t="str">
        <f>VLOOKUP(B119,[1]底薪计算!D:G,4,FALSE)</f>
        <v>无</v>
      </c>
      <c r="B119" s="9" t="s">
        <v>129</v>
      </c>
      <c r="C119" s="10" t="str">
        <f>VLOOKUP(B119,[1]底薪计算!D:E,2,FALSE)</f>
        <v>一体化</v>
      </c>
      <c r="D119" s="11">
        <f>IF(A119="无",1,VLOOKUP(A119,[1]装维一体化得分!B:I,8,FALSE))</f>
        <v>1</v>
      </c>
      <c r="E119" s="12"/>
      <c r="F119" s="4">
        <f t="shared" si="1"/>
        <v>1</v>
      </c>
      <c r="G119" s="13">
        <f>VLOOKUP(B119,[1]底薪计算!D:F,3,FALSE)</f>
        <v>42107</v>
      </c>
      <c r="I119" s="7" t="str">
        <f>[1]底薪计算!D120</f>
        <v>王秋焕</v>
      </c>
      <c r="M119" s="7">
        <f>VLOOKUP(B119,[1]底薪计算!D:I,6,FALSE)</f>
        <v>3</v>
      </c>
    </row>
    <row r="120" spans="1:13">
      <c r="A120" s="9" t="str">
        <f>VLOOKUP(B120,[1]底薪计算!D:G,4,FALSE)</f>
        <v>无</v>
      </c>
      <c r="B120" s="9" t="s">
        <v>130</v>
      </c>
      <c r="C120" s="10" t="str">
        <f>VLOOKUP(B120,[1]底薪计算!D:E,2,FALSE)</f>
        <v>直销</v>
      </c>
      <c r="D120" s="11">
        <f>IF(A120="无",1,VLOOKUP(A120,[1]直销续费率明细!C:J,8,FALSE))</f>
        <v>1</v>
      </c>
      <c r="E120" s="12"/>
      <c r="F120" s="4">
        <f t="shared" si="1"/>
        <v>1</v>
      </c>
      <c r="G120" s="13">
        <f>VLOOKUP(B120,[1]底薪计算!D:F,3,FALSE)</f>
        <v>42110</v>
      </c>
      <c r="I120" s="7" t="str">
        <f>[1]底薪计算!D121</f>
        <v>吴楚伟</v>
      </c>
      <c r="M120" s="7">
        <f>VLOOKUP(B120,[1]底薪计算!D:I,6,FALSE)</f>
        <v>3</v>
      </c>
    </row>
    <row r="121" spans="1:13">
      <c r="A121" s="9" t="str">
        <f>VLOOKUP(B121,[1]底薪计算!D:G,4,FALSE)</f>
        <v>无</v>
      </c>
      <c r="B121" s="9" t="s">
        <v>131</v>
      </c>
      <c r="C121" s="10" t="str">
        <f>VLOOKUP(B121,[1]底薪计算!D:E,2,FALSE)</f>
        <v>直销</v>
      </c>
      <c r="D121" s="11">
        <f>IF(A121="无",1,VLOOKUP(A121,[1]直销续费率明细!C:J,8,FALSE))</f>
        <v>1</v>
      </c>
      <c r="E121" s="12"/>
      <c r="F121" s="4">
        <f t="shared" si="1"/>
        <v>1</v>
      </c>
      <c r="G121" s="13">
        <f>VLOOKUP(B121,[1]底薪计算!D:F,3,FALSE)</f>
        <v>42115</v>
      </c>
      <c r="I121" s="7" t="str">
        <f>[1]底薪计算!D122</f>
        <v>刘德昌</v>
      </c>
      <c r="M121" s="7">
        <f>VLOOKUP(B121,[1]底薪计算!D:I,6,FALSE)</f>
        <v>3</v>
      </c>
    </row>
    <row r="122" spans="1:13">
      <c r="A122" s="9" t="str">
        <f>VLOOKUP(B122,[1]底薪计算!D:G,4,FALSE)</f>
        <v>无</v>
      </c>
      <c r="B122" s="9" t="s">
        <v>132</v>
      </c>
      <c r="C122" s="10" t="str">
        <f>VLOOKUP(B122,[1]底薪计算!D:E,2,FALSE)</f>
        <v>直销</v>
      </c>
      <c r="D122" s="11">
        <f>IF(A122="无",1,VLOOKUP(A122,[1]直销续费率明细!C:J,8,FALSE))</f>
        <v>1</v>
      </c>
      <c r="E122" s="12"/>
      <c r="F122" s="4">
        <f t="shared" si="1"/>
        <v>1</v>
      </c>
      <c r="G122" s="13">
        <f>VLOOKUP(B122,[1]底薪计算!D:F,3,FALSE)</f>
        <v>42115</v>
      </c>
      <c r="I122" s="7" t="str">
        <f>[1]底薪计算!D123</f>
        <v>刘德生</v>
      </c>
      <c r="M122" s="7">
        <f>VLOOKUP(B122,[1]底薪计算!D:I,6,FALSE)</f>
        <v>3</v>
      </c>
    </row>
    <row r="123" spans="1:13">
      <c r="A123" s="16" t="str">
        <f>VLOOKUP(B123,[1]底薪计算!D:G,4,FALSE)</f>
        <v>无</v>
      </c>
      <c r="B123" s="16" t="s">
        <v>133</v>
      </c>
      <c r="C123" s="17" t="str">
        <f>VLOOKUP(B123,[1]底薪计算!D:E,2,FALSE)</f>
        <v>集客专员</v>
      </c>
      <c r="D123" s="18">
        <f>IF(C123="集客专员",VLOOKUP(B123,[1]集客完成率!C:L,10,FALSE),IF(C123="集客经理",VLOOKUP(B123,[1]集客完成率!C:L,10,FALSE)))</f>
        <v>0.36374953084555145</v>
      </c>
      <c r="E123" s="12"/>
      <c r="F123" s="4">
        <f t="shared" si="1"/>
        <v>0.36374953084555145</v>
      </c>
      <c r="G123" s="13">
        <f>VLOOKUP(B123,[1]底薪计算!D:F,3,FALSE)</f>
        <v>42095</v>
      </c>
      <c r="I123" s="7" t="str">
        <f>[1]底薪计算!D124</f>
        <v>张远庭</v>
      </c>
      <c r="M123" s="7">
        <f>VLOOKUP(B123,[1]底薪计算!D:I,6,FALSE)</f>
        <v>3</v>
      </c>
    </row>
    <row r="124" spans="1:13">
      <c r="A124" s="9" t="str">
        <f>VLOOKUP(B124,[1]底薪计算!D:G,4,FALSE)</f>
        <v>无</v>
      </c>
      <c r="B124" s="9" t="s">
        <v>134</v>
      </c>
      <c r="C124" s="10" t="str">
        <f>VLOOKUP(B124,[1]底薪计算!D:E,2,FALSE)</f>
        <v>直销</v>
      </c>
      <c r="D124" s="11">
        <f>IF(A124="无",1,VLOOKUP(A124,[1]直销续费率明细!C:J,8,FALSE))</f>
        <v>1</v>
      </c>
      <c r="E124" s="12"/>
      <c r="F124" s="4">
        <f t="shared" si="1"/>
        <v>1</v>
      </c>
      <c r="G124" s="13">
        <f>VLOOKUP(B124,[1]底薪计算!D:F,3,FALSE)</f>
        <v>42099</v>
      </c>
      <c r="I124" s="7" t="str">
        <f>[1]底薪计算!D125</f>
        <v>张秀标</v>
      </c>
      <c r="M124" s="7">
        <f>VLOOKUP(B124,[1]底薪计算!D:I,6,FALSE)</f>
        <v>3</v>
      </c>
    </row>
    <row r="125" spans="1:13">
      <c r="A125" s="9" t="str">
        <f>VLOOKUP(B125,[1]底薪计算!D:G,4,FALSE)</f>
        <v>无</v>
      </c>
      <c r="B125" s="9" t="s">
        <v>135</v>
      </c>
      <c r="C125" s="10" t="str">
        <f>VLOOKUP(B125,[1]底薪计算!D:E,2,FALSE)</f>
        <v>直销</v>
      </c>
      <c r="D125" s="11">
        <f>IF(A125="无",1,VLOOKUP(A125,[1]直销续费率明细!C:J,8,FALSE))</f>
        <v>1</v>
      </c>
      <c r="E125" s="12"/>
      <c r="F125" s="4">
        <f t="shared" si="1"/>
        <v>1</v>
      </c>
      <c r="G125" s="13">
        <f>VLOOKUP(B125,[1]底薪计算!D:F,3,FALSE)</f>
        <v>42125</v>
      </c>
      <c r="I125" s="7" t="str">
        <f>[1]底薪计算!D126</f>
        <v>刘松涛</v>
      </c>
      <c r="M125" s="7">
        <f>VLOOKUP(B125,[1]底薪计算!D:I,6,FALSE)</f>
        <v>2</v>
      </c>
    </row>
    <row r="126" spans="1:13">
      <c r="A126" s="9" t="str">
        <f>VLOOKUP(B126,[1]底薪计算!D:G,4,FALSE)</f>
        <v>无</v>
      </c>
      <c r="B126" s="9" t="s">
        <v>136</v>
      </c>
      <c r="C126" s="10" t="str">
        <f>VLOOKUP(B126,[1]底薪计算!D:E,2,FALSE)</f>
        <v>直销</v>
      </c>
      <c r="D126" s="11">
        <f>IF(A126="无",1,VLOOKUP(A126,[1]直销续费率明细!C:J,8,FALSE))</f>
        <v>1</v>
      </c>
      <c r="E126" s="12"/>
      <c r="F126" s="4">
        <f t="shared" si="1"/>
        <v>1</v>
      </c>
      <c r="G126" s="13">
        <f>VLOOKUP(B126,[1]底薪计算!D:F,3,FALSE)</f>
        <v>42125</v>
      </c>
      <c r="I126" s="7" t="str">
        <f>[1]底薪计算!D127</f>
        <v>杨平金</v>
      </c>
      <c r="M126" s="7">
        <f>VLOOKUP(B126,[1]底薪计算!D:I,6,FALSE)</f>
        <v>2</v>
      </c>
    </row>
    <row r="127" spans="1:13">
      <c r="A127" s="9" t="str">
        <f>VLOOKUP(B127,[1]底薪计算!D:G,4,FALSE)</f>
        <v>销装维</v>
      </c>
      <c r="B127" s="9" t="s">
        <v>137</v>
      </c>
      <c r="C127" s="10" t="str">
        <f>VLOOKUP(B127,[1]底薪计算!D:E,2,FALSE)</f>
        <v>销装维</v>
      </c>
      <c r="D127" s="11">
        <v>1</v>
      </c>
      <c r="E127" s="12"/>
      <c r="F127" s="4">
        <f t="shared" si="1"/>
        <v>1</v>
      </c>
      <c r="G127" s="13">
        <f>VLOOKUP(B127,[1]底薪计算!D:F,3,FALSE)</f>
        <v>42125</v>
      </c>
      <c r="I127" s="7" t="str">
        <f>[1]底薪计算!D128</f>
        <v>汪洞辉</v>
      </c>
      <c r="M127" s="7">
        <f>VLOOKUP(B127,[1]底薪计算!D:I,6,FALSE)</f>
        <v>2</v>
      </c>
    </row>
    <row r="128" spans="1:13">
      <c r="A128" s="9" t="str">
        <f>VLOOKUP(B128,[1]底薪计算!D:G,4,FALSE)</f>
        <v>无</v>
      </c>
      <c r="B128" s="9" t="s">
        <v>138</v>
      </c>
      <c r="C128" s="10" t="str">
        <f>VLOOKUP(B128,[1]底薪计算!D:E,2,FALSE)</f>
        <v>直销</v>
      </c>
      <c r="D128" s="11">
        <f>IF(A128="无",1,VLOOKUP(A128,[1]直销续费率明细!C:J,8,FALSE))</f>
        <v>1</v>
      </c>
      <c r="E128" s="12"/>
      <c r="F128" s="4">
        <f t="shared" si="1"/>
        <v>1</v>
      </c>
      <c r="G128" s="13">
        <f>VLOOKUP(B128,[1]底薪计算!D:F,3,FALSE)</f>
        <v>42125</v>
      </c>
      <c r="I128" s="7" t="str">
        <f>[1]底薪计算!D129</f>
        <v>左明亮</v>
      </c>
      <c r="M128" s="7">
        <f>VLOOKUP(B128,[1]底薪计算!D:I,6,FALSE)</f>
        <v>2</v>
      </c>
    </row>
    <row r="129" spans="1:13">
      <c r="A129" s="9" t="str">
        <f>VLOOKUP(B129,[1]底薪计算!D:G,4,FALSE)</f>
        <v>无</v>
      </c>
      <c r="B129" s="9" t="s">
        <v>139</v>
      </c>
      <c r="C129" s="10" t="str">
        <f>VLOOKUP(B129,[1]底薪计算!D:E,2,FALSE)</f>
        <v>直销</v>
      </c>
      <c r="D129" s="11">
        <f>IF(A129="无",1,VLOOKUP(A129,[1]直销续费率明细!C:J,8,FALSE))</f>
        <v>1</v>
      </c>
      <c r="E129" s="12"/>
      <c r="F129" s="4">
        <f t="shared" si="1"/>
        <v>1</v>
      </c>
      <c r="G129" s="13">
        <f>VLOOKUP(B129,[1]底薪计算!D:F,3,FALSE)</f>
        <v>42129</v>
      </c>
      <c r="I129" s="7" t="str">
        <f>[1]底薪计算!D130</f>
        <v>张宏波</v>
      </c>
      <c r="M129" s="7">
        <f>VLOOKUP(B129,[1]底薪计算!D:I,6,FALSE)</f>
        <v>2</v>
      </c>
    </row>
    <row r="130" spans="1:13">
      <c r="A130" s="9" t="str">
        <f>VLOOKUP(B130,[1]底薪计算!D:G,4,FALSE)</f>
        <v>无</v>
      </c>
      <c r="B130" s="9" t="s">
        <v>140</v>
      </c>
      <c r="C130" s="10" t="str">
        <f>VLOOKUP(B130,[1]底薪计算!D:E,2,FALSE)</f>
        <v>直销</v>
      </c>
      <c r="D130" s="11">
        <f>IF(A130="无",1,VLOOKUP(A130,[1]直销续费率明细!C:J,8,FALSE))</f>
        <v>1</v>
      </c>
      <c r="E130" s="12"/>
      <c r="F130" s="4">
        <f t="shared" ref="F130:F150" si="2">D130</f>
        <v>1</v>
      </c>
      <c r="G130" s="13">
        <f>VLOOKUP(B130,[1]底薪计算!D:F,3,FALSE)</f>
        <v>42129</v>
      </c>
      <c r="I130" s="7" t="str">
        <f>[1]底薪计算!D131</f>
        <v>黄清浩</v>
      </c>
      <c r="M130" s="7">
        <f>VLOOKUP(B130,[1]底薪计算!D:I,6,FALSE)</f>
        <v>2</v>
      </c>
    </row>
    <row r="131" spans="1:13">
      <c r="A131" s="16" t="str">
        <f>VLOOKUP(B131,[1]底薪计算!D:G,4,FALSE)</f>
        <v>无</v>
      </c>
      <c r="B131" s="16" t="s">
        <v>141</v>
      </c>
      <c r="C131" s="17" t="str">
        <f>VLOOKUP(B131,[1]底薪计算!D:E,2,FALSE)</f>
        <v>集客专员</v>
      </c>
      <c r="D131" s="18">
        <f>IF(C131="集客专员",VLOOKUP(B131,[1]集客完成率!C:L,10,FALSE),IF(C131="集客经理",VLOOKUP(B131,[1]集客完成率!C:L,10,FALSE)))</f>
        <v>0.46195784281964009</v>
      </c>
      <c r="E131" s="12"/>
      <c r="F131" s="4">
        <f t="shared" si="2"/>
        <v>0.46195784281964009</v>
      </c>
      <c r="G131" s="13">
        <f>VLOOKUP(B131,[1]底薪计算!D:F,3,FALSE)</f>
        <v>42144</v>
      </c>
      <c r="I131" s="7" t="str">
        <f>[1]底薪计算!D132</f>
        <v>王立斌</v>
      </c>
      <c r="M131" s="7">
        <f>VLOOKUP(B131,[1]底薪计算!D:I,6,FALSE)</f>
        <v>2</v>
      </c>
    </row>
    <row r="132" spans="1:13">
      <c r="A132" s="9" t="str">
        <f>VLOOKUP(B132,[1]底薪计算!D:G,4,FALSE)</f>
        <v>无</v>
      </c>
      <c r="B132" s="9" t="s">
        <v>142</v>
      </c>
      <c r="C132" s="10" t="str">
        <f>VLOOKUP(B132,[1]底薪计算!D:E,2,FALSE)</f>
        <v>直销</v>
      </c>
      <c r="D132" s="11">
        <f>IF(A132="无",1,VLOOKUP(A132,[1]直销续费率明细!C:J,8,FALSE))</f>
        <v>1</v>
      </c>
      <c r="E132" s="12"/>
      <c r="F132" s="4">
        <f t="shared" si="2"/>
        <v>1</v>
      </c>
      <c r="G132" s="13">
        <f>VLOOKUP(B132,[1]底薪计算!D:F,3,FALSE)</f>
        <v>42149</v>
      </c>
      <c r="I132" s="7" t="str">
        <f>[1]底薪计算!D133</f>
        <v>黄汝富</v>
      </c>
      <c r="M132" s="7">
        <f>VLOOKUP(B132,[1]底薪计算!D:I,6,FALSE)</f>
        <v>2</v>
      </c>
    </row>
    <row r="133" spans="1:13">
      <c r="A133" s="9" t="str">
        <f>VLOOKUP(B133,[1]底薪计算!D:G,4,FALSE)</f>
        <v>无</v>
      </c>
      <c r="B133" s="9" t="s">
        <v>143</v>
      </c>
      <c r="C133" s="10" t="str">
        <f>VLOOKUP(B133,[1]底薪计算!D:E,2,FALSE)</f>
        <v>一体化</v>
      </c>
      <c r="D133" s="11">
        <f>IF(A133="无",1,VLOOKUP(A133,[1]装维一体化得分!B:I,8,FALSE))</f>
        <v>1</v>
      </c>
      <c r="E133" s="12"/>
      <c r="F133" s="4">
        <f t="shared" si="2"/>
        <v>1</v>
      </c>
      <c r="G133" s="13">
        <f>VLOOKUP(B133,[1]底薪计算!D:F,3,FALSE)</f>
        <v>42125</v>
      </c>
      <c r="I133" s="7" t="str">
        <f>[1]底薪计算!D134</f>
        <v>陈亚贤</v>
      </c>
      <c r="M133" s="7">
        <f>VLOOKUP(B133,[1]底薪计算!D:I,6,FALSE)</f>
        <v>2</v>
      </c>
    </row>
    <row r="134" spans="1:13">
      <c r="A134" s="16" t="str">
        <f>VLOOKUP(B134,[1]底薪计算!D:G,4,FALSE)</f>
        <v>无</v>
      </c>
      <c r="B134" s="16" t="s">
        <v>144</v>
      </c>
      <c r="C134" s="17" t="str">
        <f>VLOOKUP(B134,[1]底薪计算!D:E,2,FALSE)</f>
        <v>集客专员</v>
      </c>
      <c r="D134" s="18">
        <f>IF(C134="集客专员",VLOOKUP(B134,[1]集客完成率!C:L,10,FALSE),IF(C134="集客经理",VLOOKUP(B134,[1]集客完成率!C:L,10,FALSE)))</f>
        <v>0.86344640285218022</v>
      </c>
      <c r="E134" s="12"/>
      <c r="F134" s="4">
        <f t="shared" si="2"/>
        <v>0.86344640285218022</v>
      </c>
      <c r="G134" s="13">
        <f>VLOOKUP(B134,[1]底薪计算!D:F,3,FALSE)</f>
        <v>42125</v>
      </c>
      <c r="I134" s="7" t="str">
        <f>[1]底薪计算!D135</f>
        <v>王翔</v>
      </c>
      <c r="M134" s="7">
        <f>VLOOKUP(B134,[1]底薪计算!D:I,6,FALSE)</f>
        <v>2</v>
      </c>
    </row>
    <row r="135" spans="1:13">
      <c r="A135" s="9" t="str">
        <f>VLOOKUP(B135,[1]底薪计算!D:G,4,FALSE)</f>
        <v>无</v>
      </c>
      <c r="B135" s="9" t="s">
        <v>145</v>
      </c>
      <c r="C135" s="10" t="str">
        <f>VLOOKUP(B135,[1]底薪计算!D:E,2,FALSE)</f>
        <v>直销</v>
      </c>
      <c r="D135" s="11">
        <f>IF(A135="无",1,VLOOKUP(A135,[1]直销续费率明细!C:J,8,FALSE))</f>
        <v>1</v>
      </c>
      <c r="E135" s="12"/>
      <c r="F135" s="4">
        <f t="shared" si="2"/>
        <v>1</v>
      </c>
      <c r="G135" s="13">
        <f>VLOOKUP(B135,[1]底薪计算!D:F,3,FALSE)</f>
        <v>42144</v>
      </c>
      <c r="I135" s="7" t="str">
        <f>[1]底薪计算!D136</f>
        <v>吴贤锦</v>
      </c>
      <c r="M135" s="7">
        <f>VLOOKUP(B135,[1]底薪计算!D:I,6,FALSE)</f>
        <v>2</v>
      </c>
    </row>
    <row r="136" spans="1:13">
      <c r="A136" s="9" t="str">
        <f>VLOOKUP(B136,[1]底薪计算!D:G,4,FALSE)</f>
        <v>无</v>
      </c>
      <c r="B136" s="9" t="s">
        <v>146</v>
      </c>
      <c r="C136" s="10" t="str">
        <f>VLOOKUP(B136,[1]底薪计算!D:E,2,FALSE)</f>
        <v>直销</v>
      </c>
      <c r="D136" s="11">
        <f>IF(A136="无",1,VLOOKUP(A136,[1]直销续费率明细!C:J,8,FALSE))</f>
        <v>1</v>
      </c>
      <c r="E136" s="12"/>
      <c r="F136" s="4">
        <f t="shared" si="2"/>
        <v>1</v>
      </c>
      <c r="G136" s="13">
        <f>VLOOKUP(B136,[1]底薪计算!D:F,3,FALSE)</f>
        <v>42146</v>
      </c>
      <c r="I136" s="7" t="str">
        <f>[1]底薪计算!D137</f>
        <v>杜昇华</v>
      </c>
      <c r="M136" s="7">
        <f>VLOOKUP(B136,[1]底薪计算!D:I,6,FALSE)</f>
        <v>2</v>
      </c>
    </row>
    <row r="137" spans="1:13">
      <c r="A137" s="9" t="str">
        <f>VLOOKUP(B137,[1]底薪计算!D:G,4,FALSE)</f>
        <v>无</v>
      </c>
      <c r="B137" s="19" t="s">
        <v>147</v>
      </c>
      <c r="C137" s="10" t="str">
        <f>VLOOKUP(B137,[1]底薪计算!D:E,2,FALSE)</f>
        <v>直销</v>
      </c>
      <c r="D137" s="11">
        <f>IF(A137="无",1,VLOOKUP(A137,[1]直销续费率明细!C:J,8,FALSE))</f>
        <v>1</v>
      </c>
      <c r="F137" s="4">
        <f t="shared" si="2"/>
        <v>1</v>
      </c>
      <c r="G137" s="13">
        <f>VLOOKUP(B137,[1]底薪计算!D:F,3,FALSE)</f>
        <v>42125</v>
      </c>
      <c r="I137" s="7" t="str">
        <f>[1]底薪计算!D138</f>
        <v>吴友义</v>
      </c>
      <c r="M137" s="7">
        <f>VLOOKUP(B137,[1]底薪计算!D:I,6,FALSE)</f>
        <v>2</v>
      </c>
    </row>
    <row r="138" spans="1:13">
      <c r="A138" s="9" t="str">
        <f>VLOOKUP(B138,[1]底薪计算!D:G,4,FALSE)</f>
        <v>无</v>
      </c>
      <c r="B138" s="19" t="s">
        <v>148</v>
      </c>
      <c r="C138" s="10" t="str">
        <f>VLOOKUP(B138,[1]底薪计算!D:E,2,FALSE)</f>
        <v>直销</v>
      </c>
      <c r="D138" s="11">
        <f>IF(A138="无",1,VLOOKUP(A138,[1]直销续费率明细!C:J,8,FALSE))</f>
        <v>1</v>
      </c>
      <c r="F138" s="4">
        <f t="shared" si="2"/>
        <v>1</v>
      </c>
      <c r="G138" s="13">
        <f>VLOOKUP(B138,[1]底薪计算!D:F,3,FALSE)</f>
        <v>42125</v>
      </c>
      <c r="I138" s="7" t="str">
        <f>[1]底薪计算!D139</f>
        <v>吴基涛</v>
      </c>
      <c r="M138" s="7">
        <f>VLOOKUP(B138,[1]底薪计算!D:I,6,FALSE)</f>
        <v>2</v>
      </c>
    </row>
    <row r="139" spans="1:13">
      <c r="A139" s="20" t="str">
        <f>VLOOKUP(B139,[1]底薪计算!D:G,4,FALSE)</f>
        <v>无</v>
      </c>
      <c r="B139" s="21" t="s">
        <v>149</v>
      </c>
      <c r="C139" s="10" t="str">
        <f>VLOOKUP(B139,[1]底薪计算!D:E,2,FALSE)</f>
        <v>直销</v>
      </c>
      <c r="D139" s="11">
        <f>IF(A139="无",1,VLOOKUP(A139,[1]直销续费率明细!C:J,8,FALSE))</f>
        <v>1</v>
      </c>
      <c r="F139" s="4">
        <f t="shared" si="2"/>
        <v>1</v>
      </c>
      <c r="G139" s="13">
        <f>VLOOKUP(B139,[1]底薪计算!D:F,3,FALSE)</f>
        <v>42125</v>
      </c>
      <c r="I139" s="7" t="str">
        <f>[1]底薪计算!D140</f>
        <v>彭井权</v>
      </c>
    </row>
    <row r="140" spans="1:13">
      <c r="A140" s="20" t="str">
        <f>VLOOKUP(B140,[1]底薪计算!D:G,4,FALSE)</f>
        <v>无</v>
      </c>
      <c r="B140" s="21" t="s">
        <v>150</v>
      </c>
      <c r="C140" s="10" t="str">
        <f>VLOOKUP(B140,[1]底薪计算!D:E,2,FALSE)</f>
        <v>直销</v>
      </c>
      <c r="D140" s="11">
        <f>IF(A140="无",1,VLOOKUP(A140,[1]直销续费率明细!C:J,8,FALSE))</f>
        <v>1</v>
      </c>
      <c r="F140" s="4">
        <f t="shared" si="2"/>
        <v>1</v>
      </c>
      <c r="G140" s="13">
        <f>VLOOKUP(B140,[1]底薪计算!D:F,3,FALSE)</f>
        <v>42156</v>
      </c>
      <c r="I140" s="7" t="str">
        <f>[1]底薪计算!D141</f>
        <v>谢鑫</v>
      </c>
    </row>
    <row r="141" spans="1:13">
      <c r="A141" s="20" t="str">
        <f>VLOOKUP(B141,[1]底薪计算!D:G,4,FALSE)</f>
        <v>无</v>
      </c>
      <c r="B141" s="21" t="s">
        <v>151</v>
      </c>
      <c r="C141" s="10" t="str">
        <f>VLOOKUP(B141,[1]底薪计算!D:E,2,FALSE)</f>
        <v>直销</v>
      </c>
      <c r="D141" s="11">
        <f>IF(A141="无",1,VLOOKUP(A141,[1]直销续费率明细!C:J,8,FALSE))</f>
        <v>1</v>
      </c>
      <c r="F141" s="4">
        <f t="shared" si="2"/>
        <v>1</v>
      </c>
      <c r="G141" s="13">
        <f>VLOOKUP(B141,[1]底薪计算!D:F,3,FALSE)</f>
        <v>42162</v>
      </c>
      <c r="I141" s="7" t="str">
        <f>[1]底薪计算!D142</f>
        <v>李西杰</v>
      </c>
    </row>
    <row r="142" spans="1:13">
      <c r="A142" s="20" t="str">
        <f>VLOOKUP(B142,[1]底薪计算!D:G,4,FALSE)</f>
        <v>销装维</v>
      </c>
      <c r="B142" s="21" t="s">
        <v>152</v>
      </c>
      <c r="C142" s="10" t="str">
        <f>VLOOKUP(B142,[1]底薪计算!D:E,2,FALSE)</f>
        <v>销装维</v>
      </c>
      <c r="D142" s="11">
        <v>1</v>
      </c>
      <c r="F142" s="4">
        <f t="shared" si="2"/>
        <v>1</v>
      </c>
      <c r="G142" s="13">
        <f>VLOOKUP(B142,[1]底薪计算!D:F,3,FALSE)</f>
        <v>42173</v>
      </c>
      <c r="I142" s="7" t="str">
        <f>[1]底薪计算!D143</f>
        <v>付浪波</v>
      </c>
    </row>
    <row r="143" spans="1:13">
      <c r="A143" s="20" t="str">
        <f>VLOOKUP(B143,[1]底薪计算!D:G,4,FALSE)</f>
        <v>无</v>
      </c>
      <c r="B143" s="21" t="s">
        <v>153</v>
      </c>
      <c r="C143" s="10" t="str">
        <f>VLOOKUP(B143,[1]底薪计算!D:E,2,FALSE)</f>
        <v>直销</v>
      </c>
      <c r="D143" s="11">
        <f>IF(A143="无",1,VLOOKUP(A143,[1]直销续费率明细!C:J,8,FALSE))</f>
        <v>1</v>
      </c>
      <c r="F143" s="4">
        <f t="shared" si="2"/>
        <v>1</v>
      </c>
      <c r="G143" s="13">
        <f>VLOOKUP(B143,[1]底薪计算!D:F,3,FALSE)</f>
        <v>42156</v>
      </c>
      <c r="I143" s="7" t="str">
        <f>[1]底薪计算!D144</f>
        <v>谢盛基</v>
      </c>
    </row>
    <row r="144" spans="1:13">
      <c r="A144" s="20" t="str">
        <f>VLOOKUP(B144,[1]底薪计算!D:G,4,FALSE)</f>
        <v>无</v>
      </c>
      <c r="B144" s="21" t="s">
        <v>154</v>
      </c>
      <c r="C144" s="10" t="str">
        <f>VLOOKUP(B144,[1]底薪计算!D:E,2,FALSE)</f>
        <v>直销</v>
      </c>
      <c r="D144" s="11">
        <f>IF(A144="无",1,VLOOKUP(A144,[1]直销续费率明细!C:J,8,FALSE))</f>
        <v>1</v>
      </c>
      <c r="F144" s="4">
        <f t="shared" si="2"/>
        <v>1</v>
      </c>
      <c r="G144" s="13">
        <f>VLOOKUP(B144,[1]底薪计算!D:F,3,FALSE)</f>
        <v>42157</v>
      </c>
      <c r="I144" s="7" t="str">
        <f>[1]底薪计算!D145</f>
        <v>邓洪威</v>
      </c>
    </row>
    <row r="145" spans="1:9">
      <c r="A145" s="20" t="str">
        <f>VLOOKUP(B145,[1]底薪计算!D:G,4,FALSE)</f>
        <v>无</v>
      </c>
      <c r="B145" s="21" t="s">
        <v>155</v>
      </c>
      <c r="C145" s="10" t="str">
        <f>VLOOKUP(B145,[1]底薪计算!D:E,2,FALSE)</f>
        <v>直销</v>
      </c>
      <c r="D145" s="11">
        <f>IF(A145="无",1,VLOOKUP(A145,[1]直销续费率明细!C:J,8,FALSE))</f>
        <v>1</v>
      </c>
      <c r="F145" s="4">
        <f t="shared" si="2"/>
        <v>1</v>
      </c>
      <c r="G145" s="13">
        <f>VLOOKUP(B145,[1]底薪计算!D:F,3,FALSE)</f>
        <v>42164</v>
      </c>
      <c r="I145" s="7" t="str">
        <f>[1]底薪计算!D146</f>
        <v>曾成成</v>
      </c>
    </row>
    <row r="146" spans="1:9">
      <c r="A146" s="20" t="str">
        <f>VLOOKUP(B146,[1]底薪计算!D:G,4,FALSE)</f>
        <v>无</v>
      </c>
      <c r="B146" s="21" t="s">
        <v>156</v>
      </c>
      <c r="C146" s="10" t="str">
        <f>VLOOKUP(B146,[1]底薪计算!D:E,2,FALSE)</f>
        <v>一体化</v>
      </c>
      <c r="D146" s="11">
        <f>IF(A146="无",1,VLOOKUP(A146,[1]直销续费率明细!C:J,8,FALSE))</f>
        <v>1</v>
      </c>
      <c r="F146" s="4">
        <f t="shared" si="2"/>
        <v>1</v>
      </c>
      <c r="G146" s="13">
        <f>VLOOKUP(B146,[1]底薪计算!D:F,3,FALSE)</f>
        <v>42156</v>
      </c>
      <c r="I146" s="7" t="str">
        <f>[1]底薪计算!D147</f>
        <v>林伟文</v>
      </c>
    </row>
    <row r="147" spans="1:9">
      <c r="A147" s="20" t="str">
        <f>VLOOKUP(B147,[1]底薪计算!D:G,4,FALSE)</f>
        <v>无</v>
      </c>
      <c r="B147" s="21" t="s">
        <v>157</v>
      </c>
      <c r="C147" s="10" t="str">
        <f>VLOOKUP(B147,[1]底薪计算!D:E,2,FALSE)</f>
        <v>一体化</v>
      </c>
      <c r="D147" s="11">
        <f>IF(A147="无",1,VLOOKUP(A147,[1]直销续费率明细!C:J,8,FALSE))</f>
        <v>1</v>
      </c>
      <c r="F147" s="4">
        <f t="shared" si="2"/>
        <v>1</v>
      </c>
      <c r="G147" s="13">
        <f>VLOOKUP(B147,[1]底薪计算!D:F,3,FALSE)</f>
        <v>42156</v>
      </c>
      <c r="I147" s="7" t="str">
        <f>[1]底薪计算!D148</f>
        <v>吴胜群</v>
      </c>
    </row>
    <row r="148" spans="1:9">
      <c r="A148" s="20" t="str">
        <f>VLOOKUP(B148,[1]底薪计算!D:G,4,FALSE)</f>
        <v>无</v>
      </c>
      <c r="B148" s="21" t="s">
        <v>158</v>
      </c>
      <c r="C148" s="10" t="str">
        <f>VLOOKUP(B148,[1]底薪计算!D:E,2,FALSE)</f>
        <v>一体化</v>
      </c>
      <c r="D148" s="11">
        <f>IF(A148="无",1,VLOOKUP(A148,[1]直销续费率明细!C:J,8,FALSE))</f>
        <v>1</v>
      </c>
      <c r="F148" s="4">
        <f t="shared" si="2"/>
        <v>1</v>
      </c>
      <c r="G148" s="13">
        <f>VLOOKUP(B148,[1]底薪计算!D:F,3,FALSE)</f>
        <v>42156</v>
      </c>
      <c r="I148" s="7" t="str">
        <f>[1]底薪计算!D149</f>
        <v>张国涛</v>
      </c>
    </row>
    <row r="149" spans="1:9">
      <c r="A149" s="20" t="str">
        <f>VLOOKUP(B149,[1]底薪计算!D:G,4,FALSE)</f>
        <v>无</v>
      </c>
      <c r="B149" s="21" t="s">
        <v>159</v>
      </c>
      <c r="C149" s="10" t="str">
        <f>VLOOKUP(B149,[1]底薪计算!D:E,2,FALSE)</f>
        <v>一体化</v>
      </c>
      <c r="D149" s="11">
        <f>IF(A149="无",1,VLOOKUP(A149,[1]直销续费率明细!C:J,8,FALSE))</f>
        <v>1</v>
      </c>
      <c r="F149" s="4">
        <f t="shared" si="2"/>
        <v>1</v>
      </c>
      <c r="G149" s="13">
        <f>VLOOKUP(B149,[1]底薪计算!D:F,3,FALSE)</f>
        <v>42156</v>
      </c>
      <c r="I149" s="7" t="str">
        <f>[1]底薪计算!D150</f>
        <v>何晓宁</v>
      </c>
    </row>
    <row r="150" spans="1:9">
      <c r="A150" s="20" t="str">
        <f>VLOOKUP(B150,[1]底薪计算!D:G,4,FALSE)</f>
        <v>无</v>
      </c>
      <c r="B150" s="21" t="s">
        <v>160</v>
      </c>
      <c r="C150" s="10" t="str">
        <f>VLOOKUP(B150,[1]底薪计算!D:E,2,FALSE)</f>
        <v>直销</v>
      </c>
      <c r="D150" s="11">
        <f>IF(A150="无",1,VLOOKUP(A150,[1]直销续费率明细!C:J,8,FALSE))</f>
        <v>1</v>
      </c>
      <c r="F150" s="4">
        <f t="shared" si="2"/>
        <v>1</v>
      </c>
      <c r="G150" s="13">
        <f>VLOOKUP(B150,[1]底薪计算!D:F,3,FALSE)</f>
        <v>42156</v>
      </c>
      <c r="I150" s="7" t="str">
        <f>[1]底薪计算!D151</f>
        <v>胡静林</v>
      </c>
    </row>
    <row r="151" spans="1:9">
      <c r="B151" s="22"/>
      <c r="C151" s="10"/>
      <c r="D151" s="11"/>
      <c r="I151" s="7">
        <f>[1]底薪计算!D153</f>
        <v>0</v>
      </c>
    </row>
  </sheetData>
  <autoFilter ref="A1:M150"/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各直销人员对应网格得分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2015-10-05T18:43:45Z</dcterms:modified>
</cp:coreProperties>
</file>