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标准" sheetId="2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11" i="2" l="1"/>
  <c r="G11" i="2"/>
  <c r="C11" i="2"/>
  <c r="L10" i="2"/>
  <c r="J10" i="2"/>
  <c r="I10" i="2"/>
  <c r="G10" i="2"/>
  <c r="F10" i="2"/>
  <c r="E10" i="2"/>
  <c r="D10" i="2"/>
  <c r="L9" i="2"/>
  <c r="K9" i="2"/>
  <c r="J9" i="2"/>
  <c r="I9" i="2"/>
  <c r="G9" i="2"/>
  <c r="F9" i="2"/>
  <c r="E9" i="2"/>
  <c r="D9" i="2"/>
  <c r="L8" i="2"/>
  <c r="G8" i="2"/>
  <c r="C8" i="2"/>
  <c r="C9" i="2" s="1"/>
  <c r="J7" i="2"/>
  <c r="I7" i="2"/>
  <c r="G7" i="2"/>
  <c r="F7" i="2"/>
  <c r="E7" i="2"/>
  <c r="D7" i="2"/>
  <c r="J6" i="2"/>
  <c r="I6" i="2"/>
  <c r="G6" i="2"/>
  <c r="F6" i="2"/>
  <c r="E6" i="2"/>
  <c r="D6" i="2"/>
  <c r="J5" i="2"/>
  <c r="I5" i="2"/>
  <c r="G5" i="2"/>
  <c r="F5" i="2"/>
  <c r="E5" i="2"/>
  <c r="D5" i="2"/>
  <c r="C10" i="2" l="1"/>
  <c r="C7" i="2"/>
  <c r="C6" i="2"/>
  <c r="C5" i="2"/>
</calcChain>
</file>

<file path=xl/sharedStrings.xml><?xml version="1.0" encoding="utf-8"?>
<sst xmlns="http://schemas.openxmlformats.org/spreadsheetml/2006/main" count="24" uniqueCount="24">
  <si>
    <r>
      <rPr>
        <b/>
        <sz val="14"/>
        <color indexed="12"/>
        <rFont val="標楷體"/>
        <family val="4"/>
        <charset val="136"/>
      </rPr>
      <t>入职时间</t>
    </r>
    <phoneticPr fontId="9" type="noConversion"/>
  </si>
  <si>
    <r>
      <rPr>
        <b/>
        <sz val="14"/>
        <color indexed="12"/>
        <rFont val="標楷體"/>
        <family val="4"/>
        <charset val="136"/>
      </rPr>
      <t>满足月</t>
    </r>
    <phoneticPr fontId="9" type="noConversion"/>
  </si>
  <si>
    <r>
      <rPr>
        <b/>
        <sz val="14"/>
        <color indexed="12"/>
        <rFont val="標楷體"/>
        <family val="4"/>
        <charset val="136"/>
      </rPr>
      <t>标准底薪</t>
    </r>
    <phoneticPr fontId="9" type="noConversion"/>
  </si>
  <si>
    <r>
      <rPr>
        <b/>
        <sz val="14"/>
        <color indexed="12"/>
        <rFont val="標楷體"/>
        <family val="4"/>
        <charset val="136"/>
      </rPr>
      <t>住房补贴</t>
    </r>
    <phoneticPr fontId="9" type="noConversion"/>
  </si>
  <si>
    <r>
      <rPr>
        <b/>
        <sz val="14"/>
        <color indexed="12"/>
        <rFont val="標楷體"/>
        <family val="4"/>
        <charset val="136"/>
      </rPr>
      <t>通信费补贴</t>
    </r>
    <phoneticPr fontId="9" type="noConversion"/>
  </si>
  <si>
    <r>
      <rPr>
        <b/>
        <sz val="14"/>
        <color indexed="12"/>
        <rFont val="標楷體"/>
        <family val="4"/>
        <charset val="136"/>
      </rPr>
      <t>交通补贴</t>
    </r>
    <phoneticPr fontId="9" type="noConversion"/>
  </si>
  <si>
    <t>固话任务</t>
    <phoneticPr fontId="9" type="noConversion"/>
  </si>
  <si>
    <r>
      <rPr>
        <b/>
        <sz val="14"/>
        <color indexed="10"/>
        <rFont val="標楷體"/>
        <family val="4"/>
        <charset val="136"/>
      </rPr>
      <t>集团抵扣</t>
    </r>
    <r>
      <rPr>
        <b/>
        <sz val="14"/>
        <color indexed="10"/>
        <rFont val="Times New Roman"/>
        <family val="1"/>
      </rPr>
      <t>TD</t>
    </r>
    <phoneticPr fontId="9" type="noConversion"/>
  </si>
  <si>
    <r>
      <rPr>
        <b/>
        <sz val="14"/>
        <color indexed="12"/>
        <rFont val="標楷體"/>
        <family val="4"/>
        <charset val="136"/>
      </rPr>
      <t>固话考核</t>
    </r>
    <phoneticPr fontId="9" type="noConversion"/>
  </si>
  <si>
    <r>
      <rPr>
        <b/>
        <sz val="14"/>
        <color indexed="12"/>
        <rFont val="標楷體"/>
        <family val="4"/>
        <charset val="136"/>
      </rPr>
      <t>宽带考核</t>
    </r>
    <phoneticPr fontId="9" type="noConversion"/>
  </si>
  <si>
    <r>
      <t>ADSL</t>
    </r>
    <r>
      <rPr>
        <b/>
        <sz val="14"/>
        <color indexed="12"/>
        <rFont val="標楷體"/>
        <family val="4"/>
        <charset val="136"/>
      </rPr>
      <t>任务</t>
    </r>
    <phoneticPr fontId="9" type="noConversion"/>
  </si>
  <si>
    <r>
      <rPr>
        <b/>
        <sz val="14"/>
        <color indexed="10"/>
        <rFont val="標楷體"/>
        <family val="4"/>
        <charset val="136"/>
      </rPr>
      <t>集团抵扣宽带</t>
    </r>
    <phoneticPr fontId="9" type="noConversion"/>
  </si>
  <si>
    <r>
      <rPr>
        <sz val="14"/>
        <color indexed="12"/>
        <rFont val="標楷體"/>
        <family val="4"/>
        <charset val="136"/>
      </rPr>
      <t>结算当月</t>
    </r>
    <r>
      <rPr>
        <sz val="14"/>
        <color indexed="12"/>
        <rFont val="Times New Roman"/>
        <family val="1"/>
      </rPr>
      <t xml:space="preserve"> </t>
    </r>
    <r>
      <rPr>
        <sz val="14"/>
        <color indexed="10"/>
        <rFont val="標楷體"/>
        <family val="4"/>
        <charset val="136"/>
      </rPr>
      <t>尚未到职</t>
    </r>
    <phoneticPr fontId="18" type="noConversion"/>
  </si>
  <si>
    <r>
      <rPr>
        <sz val="14"/>
        <color indexed="12"/>
        <rFont val="標楷體"/>
        <family val="4"/>
        <charset val="136"/>
      </rPr>
      <t>结算当月</t>
    </r>
    <r>
      <rPr>
        <sz val="14"/>
        <color indexed="12"/>
        <rFont val="Times New Roman"/>
        <family val="1"/>
      </rPr>
      <t xml:space="preserve"> </t>
    </r>
    <r>
      <rPr>
        <sz val="14"/>
        <color indexed="10"/>
        <rFont val="標楷體"/>
        <family val="4"/>
        <charset val="136"/>
      </rPr>
      <t>第</t>
    </r>
    <r>
      <rPr>
        <sz val="14"/>
        <color indexed="10"/>
        <rFont val="Times New Roman"/>
        <family val="1"/>
      </rPr>
      <t>15</t>
    </r>
    <r>
      <rPr>
        <sz val="14"/>
        <color indexed="10"/>
        <rFont val="標楷體"/>
        <family val="4"/>
        <charset val="136"/>
      </rPr>
      <t>日后</t>
    </r>
    <r>
      <rPr>
        <sz val="14"/>
        <color indexed="12"/>
        <rFont val="標楷體"/>
        <family val="4"/>
        <charset val="136"/>
      </rPr>
      <t>才到职</t>
    </r>
    <phoneticPr fontId="18" type="noConversion"/>
  </si>
  <si>
    <t>E</t>
    <phoneticPr fontId="9" type="noConversion"/>
  </si>
  <si>
    <r>
      <rPr>
        <sz val="14"/>
        <color indexed="12"/>
        <rFont val="標楷體"/>
        <family val="4"/>
        <charset val="136"/>
      </rPr>
      <t>结算当月</t>
    </r>
    <r>
      <rPr>
        <sz val="14"/>
        <color indexed="12"/>
        <rFont val="Times New Roman"/>
        <family val="1"/>
      </rPr>
      <t xml:space="preserve"> </t>
    </r>
    <r>
      <rPr>
        <sz val="14"/>
        <color indexed="10"/>
        <rFont val="Times New Roman"/>
        <family val="1"/>
      </rPr>
      <t>11~15</t>
    </r>
    <r>
      <rPr>
        <sz val="14"/>
        <color indexed="10"/>
        <rFont val="標楷體"/>
        <family val="4"/>
        <charset val="136"/>
      </rPr>
      <t>号</t>
    </r>
    <r>
      <rPr>
        <sz val="14"/>
        <color indexed="12"/>
        <rFont val="標楷體"/>
        <family val="4"/>
        <charset val="136"/>
      </rPr>
      <t>到职</t>
    </r>
    <phoneticPr fontId="18" type="noConversion"/>
  </si>
  <si>
    <t>H</t>
    <phoneticPr fontId="9" type="noConversion"/>
  </si>
  <si>
    <r>
      <rPr>
        <sz val="14"/>
        <color indexed="12"/>
        <rFont val="標楷體"/>
        <family val="4"/>
        <charset val="136"/>
      </rPr>
      <t>结算当月</t>
    </r>
    <r>
      <rPr>
        <sz val="14"/>
        <color indexed="12"/>
        <rFont val="Times New Roman"/>
        <family val="1"/>
      </rPr>
      <t xml:space="preserve"> </t>
    </r>
    <r>
      <rPr>
        <sz val="14"/>
        <color indexed="10"/>
        <rFont val="Times New Roman"/>
        <family val="1"/>
      </rPr>
      <t>6~10</t>
    </r>
    <r>
      <rPr>
        <sz val="14"/>
        <color indexed="10"/>
        <rFont val="標楷體"/>
        <family val="4"/>
        <charset val="136"/>
      </rPr>
      <t>号</t>
    </r>
    <r>
      <rPr>
        <sz val="14"/>
        <color indexed="12"/>
        <rFont val="標楷體"/>
        <family val="4"/>
        <charset val="136"/>
      </rPr>
      <t>到职</t>
    </r>
    <phoneticPr fontId="18" type="noConversion"/>
  </si>
  <si>
    <t>T</t>
    <phoneticPr fontId="9" type="noConversion"/>
  </si>
  <si>
    <r>
      <rPr>
        <sz val="14"/>
        <color indexed="12"/>
        <rFont val="標楷體"/>
        <family val="4"/>
        <charset val="136"/>
      </rPr>
      <t>结算当月</t>
    </r>
    <r>
      <rPr>
        <sz val="14"/>
        <color indexed="12"/>
        <rFont val="Times New Roman"/>
        <family val="1"/>
      </rPr>
      <t xml:space="preserve"> </t>
    </r>
    <r>
      <rPr>
        <sz val="14"/>
        <color indexed="10"/>
        <rFont val="Times New Roman"/>
        <family val="1"/>
      </rPr>
      <t>1~5</t>
    </r>
    <r>
      <rPr>
        <sz val="14"/>
        <color indexed="10"/>
        <rFont val="標楷體"/>
        <family val="4"/>
        <charset val="136"/>
      </rPr>
      <t>号</t>
    </r>
    <r>
      <rPr>
        <sz val="14"/>
        <color indexed="12"/>
        <rFont val="標楷體"/>
        <family val="4"/>
        <charset val="136"/>
      </rPr>
      <t>到职</t>
    </r>
    <phoneticPr fontId="18" type="noConversion"/>
  </si>
  <si>
    <r>
      <rPr>
        <sz val="14"/>
        <color indexed="12"/>
        <rFont val="標楷體"/>
        <family val="4"/>
        <charset val="136"/>
      </rPr>
      <t>到职后第二月</t>
    </r>
    <phoneticPr fontId="18" type="noConversion"/>
  </si>
  <si>
    <r>
      <rPr>
        <sz val="14"/>
        <color indexed="12"/>
        <rFont val="標楷體"/>
        <family val="4"/>
        <charset val="136"/>
      </rPr>
      <t>到职后第三月</t>
    </r>
    <phoneticPr fontId="18" type="noConversion"/>
  </si>
  <si>
    <r>
      <rPr>
        <sz val="14"/>
        <color indexed="12"/>
        <rFont val="標楷體"/>
        <family val="4"/>
        <charset val="136"/>
      </rPr>
      <t>到职后第四个月及以上</t>
    </r>
    <phoneticPr fontId="18" type="noConversion"/>
  </si>
  <si>
    <t>Y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</si>
</sst>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;[Red]\-#,##0\ "/>
  </numFmts>
  <fonts count="2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indexed="12"/>
      <name val="Times New Roman"/>
      <family val="1"/>
    </font>
    <font>
      <sz val="9"/>
      <name val="宋体"/>
      <family val="3"/>
      <charset val="134"/>
      <scheme val="minor"/>
    </font>
    <font>
      <sz val="12"/>
      <color indexed="12"/>
      <name val="SimSun"/>
      <family val="1"/>
    </font>
    <font>
      <sz val="12"/>
      <color indexed="12"/>
      <name val="宋体"/>
      <family val="3"/>
      <charset val="134"/>
    </font>
    <font>
      <b/>
      <sz val="14"/>
      <color indexed="12"/>
      <name val="Times New Roman"/>
      <family val="1"/>
    </font>
    <font>
      <b/>
      <sz val="14"/>
      <color indexed="12"/>
      <name val="標楷體"/>
      <family val="4"/>
      <charset val="136"/>
    </font>
    <font>
      <sz val="9"/>
      <name val="宋体"/>
      <family val="3"/>
      <charset val="134"/>
    </font>
    <font>
      <b/>
      <sz val="14"/>
      <color indexed="12"/>
      <name val="宋体"/>
      <family val="3"/>
      <charset val="134"/>
    </font>
    <font>
      <b/>
      <sz val="14"/>
      <color indexed="10"/>
      <name val="Times New Roman"/>
      <family val="1"/>
    </font>
    <font>
      <b/>
      <sz val="14"/>
      <color indexed="10"/>
      <name val="標楷體"/>
      <family val="4"/>
      <charset val="136"/>
    </font>
    <font>
      <b/>
      <sz val="12"/>
      <color indexed="12"/>
      <name val="SimSun"/>
      <charset val="134"/>
    </font>
    <font>
      <b/>
      <sz val="12"/>
      <color indexed="12"/>
      <name val="宋体"/>
      <family val="3"/>
      <charset val="134"/>
    </font>
    <font>
      <b/>
      <sz val="12"/>
      <name val="宋体"/>
      <family val="3"/>
      <charset val="134"/>
    </font>
    <font>
      <sz val="14"/>
      <color indexed="12"/>
      <name val="標楷體"/>
      <family val="4"/>
      <charset val="136"/>
    </font>
    <font>
      <sz val="14"/>
      <color indexed="10"/>
      <name val="標楷體"/>
      <family val="4"/>
      <charset val="136"/>
    </font>
    <font>
      <sz val="9"/>
      <name val="細明體"/>
      <family val="3"/>
    </font>
    <font>
      <sz val="14"/>
      <color indexed="10"/>
      <name val="Times New Roman"/>
      <family val="1"/>
    </font>
    <font>
      <sz val="12"/>
      <color indexed="17"/>
      <name val="宋体"/>
      <family val="3"/>
      <charset val="134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>
      <alignment vertical="center"/>
    </xf>
  </cellStyleXfs>
  <cellXfs count="24">
    <xf numFmtId="0" fontId="0" fillId="0" borderId="0" xfId="0"/>
    <xf numFmtId="0" fontId="3" fillId="0" borderId="0" xfId="1" applyFont="1" applyFill="1"/>
    <xf numFmtId="0" fontId="3" fillId="0" borderId="0" xfId="1" applyNumberFormat="1" applyFont="1" applyFill="1" applyAlignment="1">
      <alignment horizontal="center" vertical="center" shrinkToFit="1"/>
    </xf>
    <xf numFmtId="176" fontId="3" fillId="0" borderId="0" xfId="1" applyNumberFormat="1" applyFont="1" applyFill="1" applyAlignment="1">
      <alignment horizontal="center" vertical="center"/>
    </xf>
    <xf numFmtId="0" fontId="5" fillId="0" borderId="0" xfId="1" applyFont="1" applyFill="1"/>
    <xf numFmtId="0" fontId="6" fillId="0" borderId="0" xfId="1" applyFont="1" applyFill="1"/>
    <xf numFmtId="0" fontId="2" fillId="0" borderId="0" xfId="1" applyFont="1" applyFill="1"/>
    <xf numFmtId="0" fontId="3" fillId="0" borderId="0" xfId="1" applyFont="1" applyFill="1" applyAlignment="1">
      <alignment horizontal="center" vertical="center" wrapText="1"/>
    </xf>
    <xf numFmtId="176" fontId="3" fillId="0" borderId="0" xfId="1" applyNumberFormat="1" applyFont="1" applyFill="1" applyAlignment="1">
      <alignment horizontal="center" vertical="center" shrinkToFit="1"/>
    </xf>
    <xf numFmtId="0" fontId="7" fillId="2" borderId="0" xfId="1" applyFont="1" applyFill="1" applyAlignment="1">
      <alignment horizontal="center" vertical="center" wrapText="1"/>
    </xf>
    <xf numFmtId="0" fontId="7" fillId="2" borderId="0" xfId="1" applyNumberFormat="1" applyFont="1" applyFill="1" applyAlignment="1">
      <alignment horizontal="center" vertical="center" shrinkToFit="1"/>
    </xf>
    <xf numFmtId="0" fontId="10" fillId="0" borderId="0" xfId="1" applyNumberFormat="1" applyFont="1" applyFill="1" applyAlignment="1">
      <alignment horizontal="center" vertical="center" shrinkToFit="1"/>
    </xf>
    <xf numFmtId="0" fontId="11" fillId="0" borderId="0" xfId="1" applyNumberFormat="1" applyFont="1" applyFill="1" applyAlignment="1">
      <alignment horizontal="center" vertical="center" shrinkToFit="1"/>
    </xf>
    <xf numFmtId="0" fontId="7" fillId="0" borderId="0" xfId="1" applyNumberFormat="1" applyFont="1" applyFill="1" applyAlignment="1">
      <alignment horizontal="center" vertical="center" shrinkToFit="1"/>
    </xf>
    <xf numFmtId="0" fontId="13" fillId="0" borderId="0" xfId="1" applyNumberFormat="1" applyFont="1" applyFill="1"/>
    <xf numFmtId="0" fontId="14" fillId="0" borderId="0" xfId="1" applyNumberFormat="1" applyFont="1" applyFill="1"/>
    <xf numFmtId="0" fontId="15" fillId="0" borderId="0" xfId="1" applyNumberFormat="1" applyFont="1" applyFill="1"/>
    <xf numFmtId="176" fontId="3" fillId="0" borderId="0" xfId="2" applyNumberFormat="1" applyFont="1" applyFill="1" applyAlignment="1">
      <alignment horizontal="center" vertical="center" shrinkToFit="1"/>
    </xf>
    <xf numFmtId="176" fontId="19" fillId="0" borderId="0" xfId="2" applyNumberFormat="1" applyFont="1" applyFill="1" applyAlignment="1">
      <alignment horizontal="center" vertical="center" shrinkToFit="1"/>
    </xf>
    <xf numFmtId="176" fontId="7" fillId="0" borderId="0" xfId="1" applyNumberFormat="1" applyFont="1" applyFill="1" applyAlignment="1">
      <alignment horizontal="center" vertical="center" shrinkToFit="1"/>
    </xf>
    <xf numFmtId="176" fontId="7" fillId="0" borderId="0" xfId="2" applyNumberFormat="1" applyFont="1" applyFill="1" applyAlignment="1">
      <alignment horizontal="center" vertical="center" shrinkToFit="1"/>
    </xf>
    <xf numFmtId="0" fontId="20" fillId="0" borderId="0" xfId="1" applyFont="1" applyFill="1"/>
    <xf numFmtId="176" fontId="3" fillId="0" borderId="0" xfId="2" applyNumberFormat="1" applyFont="1" applyFill="1" applyAlignment="1">
      <alignment horizontal="center" vertical="center"/>
    </xf>
    <xf numFmtId="0" fontId="21" fillId="0" borderId="0" xfId="1" applyFont="1" applyFill="1"/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zhouding\201506\&#31227;&#21160;&#39033;&#30446;\&#38081;&#36890;&#25991;&#26723;\&#36755;&#20837;&#36755;&#20986;&#25968;&#23383;&#26126;&#32454;&#21450;&#35828;&#26126;\&#30452;&#38144;&#24037;&#36164;-2015&#24180;7&#26376;&#65288;&#30452;&#38144;&#12289;&#38598;&#23458;&#12289;&#19968;&#20307;&#21270;&#12289;&#38144;&#35013;&#32500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标准"/>
      <sheetName val="底薪计算"/>
      <sheetName val="提成计算"/>
      <sheetName val="工资(直销)"/>
      <sheetName val="给莉姐工资表"/>
      <sheetName val="自营提成"/>
      <sheetName val="装维提成"/>
      <sheetName val="装维一体装机指标"/>
      <sheetName val="装维一体化得分"/>
      <sheetName val="不结算宽带明细"/>
      <sheetName val="AD新装、续费表"/>
      <sheetName val="各直销人员对应网格得分"/>
      <sheetName val="直销续费率明细"/>
      <sheetName val="自营续费率"/>
      <sheetName val="集客完成率"/>
      <sheetName val="6月固话、TD"/>
      <sheetName val="直销两年、自营一年"/>
      <sheetName val="集团客户总表"/>
      <sheetName val="集团客户"/>
      <sheetName val="移动酬金"/>
      <sheetName val="电路互联网"/>
      <sheetName val="新业务提成汇总表"/>
      <sheetName val="呼叫中心"/>
      <sheetName val="智控眼"/>
      <sheetName val="商务传真"/>
      <sheetName val="预付费卡"/>
      <sheetName val="5月份考核差额部分"/>
      <sheetName val="集团客户考核"/>
      <sheetName val="4-5月集团客户明细"/>
      <sheetName val="发展人链接"/>
    </sheetNames>
    <sheetDataSet>
      <sheetData sheetId="0"/>
      <sheetData sheetId="1">
        <row r="2">
          <cell r="A2">
            <v>42185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23"/>
  <sheetViews>
    <sheetView tabSelected="1" topLeftCell="A3" workbookViewId="0">
      <selection activeCell="H19" sqref="H19"/>
    </sheetView>
  </sheetViews>
  <sheetFormatPr defaultRowHeight="18.75"/>
  <cols>
    <col min="1" max="1" width="30" style="1" customWidth="1"/>
    <col min="2" max="2" width="12" style="2" customWidth="1"/>
    <col min="3" max="11" width="12" style="3" customWidth="1"/>
    <col min="12" max="12" width="15" style="3" customWidth="1"/>
    <col min="13" max="13" width="12" style="5" customWidth="1"/>
    <col min="14" max="14" width="9" style="5"/>
    <col min="15" max="15" width="9" style="6"/>
    <col min="16" max="256" width="9" style="23"/>
    <col min="257" max="257" width="30" style="23" customWidth="1"/>
    <col min="258" max="267" width="12" style="23" customWidth="1"/>
    <col min="268" max="268" width="15" style="23" customWidth="1"/>
    <col min="269" max="269" width="12" style="23" customWidth="1"/>
    <col min="270" max="512" width="9" style="23"/>
    <col min="513" max="513" width="30" style="23" customWidth="1"/>
    <col min="514" max="523" width="12" style="23" customWidth="1"/>
    <col min="524" max="524" width="15" style="23" customWidth="1"/>
    <col min="525" max="525" width="12" style="23" customWidth="1"/>
    <col min="526" max="768" width="9" style="23"/>
    <col min="769" max="769" width="30" style="23" customWidth="1"/>
    <col min="770" max="779" width="12" style="23" customWidth="1"/>
    <col min="780" max="780" width="15" style="23" customWidth="1"/>
    <col min="781" max="781" width="12" style="23" customWidth="1"/>
    <col min="782" max="1024" width="9" style="23"/>
    <col min="1025" max="1025" width="30" style="23" customWidth="1"/>
    <col min="1026" max="1035" width="12" style="23" customWidth="1"/>
    <col min="1036" max="1036" width="15" style="23" customWidth="1"/>
    <col min="1037" max="1037" width="12" style="23" customWidth="1"/>
    <col min="1038" max="1280" width="9" style="23"/>
    <col min="1281" max="1281" width="30" style="23" customWidth="1"/>
    <col min="1282" max="1291" width="12" style="23" customWidth="1"/>
    <col min="1292" max="1292" width="15" style="23" customWidth="1"/>
    <col min="1293" max="1293" width="12" style="23" customWidth="1"/>
    <col min="1294" max="1536" width="9" style="23"/>
    <col min="1537" max="1537" width="30" style="23" customWidth="1"/>
    <col min="1538" max="1547" width="12" style="23" customWidth="1"/>
    <col min="1548" max="1548" width="15" style="23" customWidth="1"/>
    <col min="1549" max="1549" width="12" style="23" customWidth="1"/>
    <col min="1550" max="1792" width="9" style="23"/>
    <col min="1793" max="1793" width="30" style="23" customWidth="1"/>
    <col min="1794" max="1803" width="12" style="23" customWidth="1"/>
    <col min="1804" max="1804" width="15" style="23" customWidth="1"/>
    <col min="1805" max="1805" width="12" style="23" customWidth="1"/>
    <col min="1806" max="2048" width="9" style="23"/>
    <col min="2049" max="2049" width="30" style="23" customWidth="1"/>
    <col min="2050" max="2059" width="12" style="23" customWidth="1"/>
    <col min="2060" max="2060" width="15" style="23" customWidth="1"/>
    <col min="2061" max="2061" width="12" style="23" customWidth="1"/>
    <col min="2062" max="2304" width="9" style="23"/>
    <col min="2305" max="2305" width="30" style="23" customWidth="1"/>
    <col min="2306" max="2315" width="12" style="23" customWidth="1"/>
    <col min="2316" max="2316" width="15" style="23" customWidth="1"/>
    <col min="2317" max="2317" width="12" style="23" customWidth="1"/>
    <col min="2318" max="2560" width="9" style="23"/>
    <col min="2561" max="2561" width="30" style="23" customWidth="1"/>
    <col min="2562" max="2571" width="12" style="23" customWidth="1"/>
    <col min="2572" max="2572" width="15" style="23" customWidth="1"/>
    <col min="2573" max="2573" width="12" style="23" customWidth="1"/>
    <col min="2574" max="2816" width="9" style="23"/>
    <col min="2817" max="2817" width="30" style="23" customWidth="1"/>
    <col min="2818" max="2827" width="12" style="23" customWidth="1"/>
    <col min="2828" max="2828" width="15" style="23" customWidth="1"/>
    <col min="2829" max="2829" width="12" style="23" customWidth="1"/>
    <col min="2830" max="3072" width="9" style="23"/>
    <col min="3073" max="3073" width="30" style="23" customWidth="1"/>
    <col min="3074" max="3083" width="12" style="23" customWidth="1"/>
    <col min="3084" max="3084" width="15" style="23" customWidth="1"/>
    <col min="3085" max="3085" width="12" style="23" customWidth="1"/>
    <col min="3086" max="3328" width="9" style="23"/>
    <col min="3329" max="3329" width="30" style="23" customWidth="1"/>
    <col min="3330" max="3339" width="12" style="23" customWidth="1"/>
    <col min="3340" max="3340" width="15" style="23" customWidth="1"/>
    <col min="3341" max="3341" width="12" style="23" customWidth="1"/>
    <col min="3342" max="3584" width="9" style="23"/>
    <col min="3585" max="3585" width="30" style="23" customWidth="1"/>
    <col min="3586" max="3595" width="12" style="23" customWidth="1"/>
    <col min="3596" max="3596" width="15" style="23" customWidth="1"/>
    <col min="3597" max="3597" width="12" style="23" customWidth="1"/>
    <col min="3598" max="3840" width="9" style="23"/>
    <col min="3841" max="3841" width="30" style="23" customWidth="1"/>
    <col min="3842" max="3851" width="12" style="23" customWidth="1"/>
    <col min="3852" max="3852" width="15" style="23" customWidth="1"/>
    <col min="3853" max="3853" width="12" style="23" customWidth="1"/>
    <col min="3854" max="4096" width="9" style="23"/>
    <col min="4097" max="4097" width="30" style="23" customWidth="1"/>
    <col min="4098" max="4107" width="12" style="23" customWidth="1"/>
    <col min="4108" max="4108" width="15" style="23" customWidth="1"/>
    <col min="4109" max="4109" width="12" style="23" customWidth="1"/>
    <col min="4110" max="4352" width="9" style="23"/>
    <col min="4353" max="4353" width="30" style="23" customWidth="1"/>
    <col min="4354" max="4363" width="12" style="23" customWidth="1"/>
    <col min="4364" max="4364" width="15" style="23" customWidth="1"/>
    <col min="4365" max="4365" width="12" style="23" customWidth="1"/>
    <col min="4366" max="4608" width="9" style="23"/>
    <col min="4609" max="4609" width="30" style="23" customWidth="1"/>
    <col min="4610" max="4619" width="12" style="23" customWidth="1"/>
    <col min="4620" max="4620" width="15" style="23" customWidth="1"/>
    <col min="4621" max="4621" width="12" style="23" customWidth="1"/>
    <col min="4622" max="4864" width="9" style="23"/>
    <col min="4865" max="4865" width="30" style="23" customWidth="1"/>
    <col min="4866" max="4875" width="12" style="23" customWidth="1"/>
    <col min="4876" max="4876" width="15" style="23" customWidth="1"/>
    <col min="4877" max="4877" width="12" style="23" customWidth="1"/>
    <col min="4878" max="5120" width="9" style="23"/>
    <col min="5121" max="5121" width="30" style="23" customWidth="1"/>
    <col min="5122" max="5131" width="12" style="23" customWidth="1"/>
    <col min="5132" max="5132" width="15" style="23" customWidth="1"/>
    <col min="5133" max="5133" width="12" style="23" customWidth="1"/>
    <col min="5134" max="5376" width="9" style="23"/>
    <col min="5377" max="5377" width="30" style="23" customWidth="1"/>
    <col min="5378" max="5387" width="12" style="23" customWidth="1"/>
    <col min="5388" max="5388" width="15" style="23" customWidth="1"/>
    <col min="5389" max="5389" width="12" style="23" customWidth="1"/>
    <col min="5390" max="5632" width="9" style="23"/>
    <col min="5633" max="5633" width="30" style="23" customWidth="1"/>
    <col min="5634" max="5643" width="12" style="23" customWidth="1"/>
    <col min="5644" max="5644" width="15" style="23" customWidth="1"/>
    <col min="5645" max="5645" width="12" style="23" customWidth="1"/>
    <col min="5646" max="5888" width="9" style="23"/>
    <col min="5889" max="5889" width="30" style="23" customWidth="1"/>
    <col min="5890" max="5899" width="12" style="23" customWidth="1"/>
    <col min="5900" max="5900" width="15" style="23" customWidth="1"/>
    <col min="5901" max="5901" width="12" style="23" customWidth="1"/>
    <col min="5902" max="6144" width="9" style="23"/>
    <col min="6145" max="6145" width="30" style="23" customWidth="1"/>
    <col min="6146" max="6155" width="12" style="23" customWidth="1"/>
    <col min="6156" max="6156" width="15" style="23" customWidth="1"/>
    <col min="6157" max="6157" width="12" style="23" customWidth="1"/>
    <col min="6158" max="6400" width="9" style="23"/>
    <col min="6401" max="6401" width="30" style="23" customWidth="1"/>
    <col min="6402" max="6411" width="12" style="23" customWidth="1"/>
    <col min="6412" max="6412" width="15" style="23" customWidth="1"/>
    <col min="6413" max="6413" width="12" style="23" customWidth="1"/>
    <col min="6414" max="6656" width="9" style="23"/>
    <col min="6657" max="6657" width="30" style="23" customWidth="1"/>
    <col min="6658" max="6667" width="12" style="23" customWidth="1"/>
    <col min="6668" max="6668" width="15" style="23" customWidth="1"/>
    <col min="6669" max="6669" width="12" style="23" customWidth="1"/>
    <col min="6670" max="6912" width="9" style="23"/>
    <col min="6913" max="6913" width="30" style="23" customWidth="1"/>
    <col min="6914" max="6923" width="12" style="23" customWidth="1"/>
    <col min="6924" max="6924" width="15" style="23" customWidth="1"/>
    <col min="6925" max="6925" width="12" style="23" customWidth="1"/>
    <col min="6926" max="7168" width="9" style="23"/>
    <col min="7169" max="7169" width="30" style="23" customWidth="1"/>
    <col min="7170" max="7179" width="12" style="23" customWidth="1"/>
    <col min="7180" max="7180" width="15" style="23" customWidth="1"/>
    <col min="7181" max="7181" width="12" style="23" customWidth="1"/>
    <col min="7182" max="7424" width="9" style="23"/>
    <col min="7425" max="7425" width="30" style="23" customWidth="1"/>
    <col min="7426" max="7435" width="12" style="23" customWidth="1"/>
    <col min="7436" max="7436" width="15" style="23" customWidth="1"/>
    <col min="7437" max="7437" width="12" style="23" customWidth="1"/>
    <col min="7438" max="7680" width="9" style="23"/>
    <col min="7681" max="7681" width="30" style="23" customWidth="1"/>
    <col min="7682" max="7691" width="12" style="23" customWidth="1"/>
    <col min="7692" max="7692" width="15" style="23" customWidth="1"/>
    <col min="7693" max="7693" width="12" style="23" customWidth="1"/>
    <col min="7694" max="7936" width="9" style="23"/>
    <col min="7937" max="7937" width="30" style="23" customWidth="1"/>
    <col min="7938" max="7947" width="12" style="23" customWidth="1"/>
    <col min="7948" max="7948" width="15" style="23" customWidth="1"/>
    <col min="7949" max="7949" width="12" style="23" customWidth="1"/>
    <col min="7950" max="8192" width="9" style="23"/>
    <col min="8193" max="8193" width="30" style="23" customWidth="1"/>
    <col min="8194" max="8203" width="12" style="23" customWidth="1"/>
    <col min="8204" max="8204" width="15" style="23" customWidth="1"/>
    <col min="8205" max="8205" width="12" style="23" customWidth="1"/>
    <col min="8206" max="8448" width="9" style="23"/>
    <col min="8449" max="8449" width="30" style="23" customWidth="1"/>
    <col min="8450" max="8459" width="12" style="23" customWidth="1"/>
    <col min="8460" max="8460" width="15" style="23" customWidth="1"/>
    <col min="8461" max="8461" width="12" style="23" customWidth="1"/>
    <col min="8462" max="8704" width="9" style="23"/>
    <col min="8705" max="8705" width="30" style="23" customWidth="1"/>
    <col min="8706" max="8715" width="12" style="23" customWidth="1"/>
    <col min="8716" max="8716" width="15" style="23" customWidth="1"/>
    <col min="8717" max="8717" width="12" style="23" customWidth="1"/>
    <col min="8718" max="8960" width="9" style="23"/>
    <col min="8961" max="8961" width="30" style="23" customWidth="1"/>
    <col min="8962" max="8971" width="12" style="23" customWidth="1"/>
    <col min="8972" max="8972" width="15" style="23" customWidth="1"/>
    <col min="8973" max="8973" width="12" style="23" customWidth="1"/>
    <col min="8974" max="9216" width="9" style="23"/>
    <col min="9217" max="9217" width="30" style="23" customWidth="1"/>
    <col min="9218" max="9227" width="12" style="23" customWidth="1"/>
    <col min="9228" max="9228" width="15" style="23" customWidth="1"/>
    <col min="9229" max="9229" width="12" style="23" customWidth="1"/>
    <col min="9230" max="9472" width="9" style="23"/>
    <col min="9473" max="9473" width="30" style="23" customWidth="1"/>
    <col min="9474" max="9483" width="12" style="23" customWidth="1"/>
    <col min="9484" max="9484" width="15" style="23" customWidth="1"/>
    <col min="9485" max="9485" width="12" style="23" customWidth="1"/>
    <col min="9486" max="9728" width="9" style="23"/>
    <col min="9729" max="9729" width="30" style="23" customWidth="1"/>
    <col min="9730" max="9739" width="12" style="23" customWidth="1"/>
    <col min="9740" max="9740" width="15" style="23" customWidth="1"/>
    <col min="9741" max="9741" width="12" style="23" customWidth="1"/>
    <col min="9742" max="9984" width="9" style="23"/>
    <col min="9985" max="9985" width="30" style="23" customWidth="1"/>
    <col min="9986" max="9995" width="12" style="23" customWidth="1"/>
    <col min="9996" max="9996" width="15" style="23" customWidth="1"/>
    <col min="9997" max="9997" width="12" style="23" customWidth="1"/>
    <col min="9998" max="10240" width="9" style="23"/>
    <col min="10241" max="10241" width="30" style="23" customWidth="1"/>
    <col min="10242" max="10251" width="12" style="23" customWidth="1"/>
    <col min="10252" max="10252" width="15" style="23" customWidth="1"/>
    <col min="10253" max="10253" width="12" style="23" customWidth="1"/>
    <col min="10254" max="10496" width="9" style="23"/>
    <col min="10497" max="10497" width="30" style="23" customWidth="1"/>
    <col min="10498" max="10507" width="12" style="23" customWidth="1"/>
    <col min="10508" max="10508" width="15" style="23" customWidth="1"/>
    <col min="10509" max="10509" width="12" style="23" customWidth="1"/>
    <col min="10510" max="10752" width="9" style="23"/>
    <col min="10753" max="10753" width="30" style="23" customWidth="1"/>
    <col min="10754" max="10763" width="12" style="23" customWidth="1"/>
    <col min="10764" max="10764" width="15" style="23" customWidth="1"/>
    <col min="10765" max="10765" width="12" style="23" customWidth="1"/>
    <col min="10766" max="11008" width="9" style="23"/>
    <col min="11009" max="11009" width="30" style="23" customWidth="1"/>
    <col min="11010" max="11019" width="12" style="23" customWidth="1"/>
    <col min="11020" max="11020" width="15" style="23" customWidth="1"/>
    <col min="11021" max="11021" width="12" style="23" customWidth="1"/>
    <col min="11022" max="11264" width="9" style="23"/>
    <col min="11265" max="11265" width="30" style="23" customWidth="1"/>
    <col min="11266" max="11275" width="12" style="23" customWidth="1"/>
    <col min="11276" max="11276" width="15" style="23" customWidth="1"/>
    <col min="11277" max="11277" width="12" style="23" customWidth="1"/>
    <col min="11278" max="11520" width="9" style="23"/>
    <col min="11521" max="11521" width="30" style="23" customWidth="1"/>
    <col min="11522" max="11531" width="12" style="23" customWidth="1"/>
    <col min="11532" max="11532" width="15" style="23" customWidth="1"/>
    <col min="11533" max="11533" width="12" style="23" customWidth="1"/>
    <col min="11534" max="11776" width="9" style="23"/>
    <col min="11777" max="11777" width="30" style="23" customWidth="1"/>
    <col min="11778" max="11787" width="12" style="23" customWidth="1"/>
    <col min="11788" max="11788" width="15" style="23" customWidth="1"/>
    <col min="11789" max="11789" width="12" style="23" customWidth="1"/>
    <col min="11790" max="12032" width="9" style="23"/>
    <col min="12033" max="12033" width="30" style="23" customWidth="1"/>
    <col min="12034" max="12043" width="12" style="23" customWidth="1"/>
    <col min="12044" max="12044" width="15" style="23" customWidth="1"/>
    <col min="12045" max="12045" width="12" style="23" customWidth="1"/>
    <col min="12046" max="12288" width="9" style="23"/>
    <col min="12289" max="12289" width="30" style="23" customWidth="1"/>
    <col min="12290" max="12299" width="12" style="23" customWidth="1"/>
    <col min="12300" max="12300" width="15" style="23" customWidth="1"/>
    <col min="12301" max="12301" width="12" style="23" customWidth="1"/>
    <col min="12302" max="12544" width="9" style="23"/>
    <col min="12545" max="12545" width="30" style="23" customWidth="1"/>
    <col min="12546" max="12555" width="12" style="23" customWidth="1"/>
    <col min="12556" max="12556" width="15" style="23" customWidth="1"/>
    <col min="12557" max="12557" width="12" style="23" customWidth="1"/>
    <col min="12558" max="12800" width="9" style="23"/>
    <col min="12801" max="12801" width="30" style="23" customWidth="1"/>
    <col min="12802" max="12811" width="12" style="23" customWidth="1"/>
    <col min="12812" max="12812" width="15" style="23" customWidth="1"/>
    <col min="12813" max="12813" width="12" style="23" customWidth="1"/>
    <col min="12814" max="13056" width="9" style="23"/>
    <col min="13057" max="13057" width="30" style="23" customWidth="1"/>
    <col min="13058" max="13067" width="12" style="23" customWidth="1"/>
    <col min="13068" max="13068" width="15" style="23" customWidth="1"/>
    <col min="13069" max="13069" width="12" style="23" customWidth="1"/>
    <col min="13070" max="13312" width="9" style="23"/>
    <col min="13313" max="13313" width="30" style="23" customWidth="1"/>
    <col min="13314" max="13323" width="12" style="23" customWidth="1"/>
    <col min="13324" max="13324" width="15" style="23" customWidth="1"/>
    <col min="13325" max="13325" width="12" style="23" customWidth="1"/>
    <col min="13326" max="13568" width="9" style="23"/>
    <col min="13569" max="13569" width="30" style="23" customWidth="1"/>
    <col min="13570" max="13579" width="12" style="23" customWidth="1"/>
    <col min="13580" max="13580" width="15" style="23" customWidth="1"/>
    <col min="13581" max="13581" width="12" style="23" customWidth="1"/>
    <col min="13582" max="13824" width="9" style="23"/>
    <col min="13825" max="13825" width="30" style="23" customWidth="1"/>
    <col min="13826" max="13835" width="12" style="23" customWidth="1"/>
    <col min="13836" max="13836" width="15" style="23" customWidth="1"/>
    <col min="13837" max="13837" width="12" style="23" customWidth="1"/>
    <col min="13838" max="14080" width="9" style="23"/>
    <col min="14081" max="14081" width="30" style="23" customWidth="1"/>
    <col min="14082" max="14091" width="12" style="23" customWidth="1"/>
    <col min="14092" max="14092" width="15" style="23" customWidth="1"/>
    <col min="14093" max="14093" width="12" style="23" customWidth="1"/>
    <col min="14094" max="14336" width="9" style="23"/>
    <col min="14337" max="14337" width="30" style="23" customWidth="1"/>
    <col min="14338" max="14347" width="12" style="23" customWidth="1"/>
    <col min="14348" max="14348" width="15" style="23" customWidth="1"/>
    <col min="14349" max="14349" width="12" style="23" customWidth="1"/>
    <col min="14350" max="14592" width="9" style="23"/>
    <col min="14593" max="14593" width="30" style="23" customWidth="1"/>
    <col min="14594" max="14603" width="12" style="23" customWidth="1"/>
    <col min="14604" max="14604" width="15" style="23" customWidth="1"/>
    <col min="14605" max="14605" width="12" style="23" customWidth="1"/>
    <col min="14606" max="14848" width="9" style="23"/>
    <col min="14849" max="14849" width="30" style="23" customWidth="1"/>
    <col min="14850" max="14859" width="12" style="23" customWidth="1"/>
    <col min="14860" max="14860" width="15" style="23" customWidth="1"/>
    <col min="14861" max="14861" width="12" style="23" customWidth="1"/>
    <col min="14862" max="15104" width="9" style="23"/>
    <col min="15105" max="15105" width="30" style="23" customWidth="1"/>
    <col min="15106" max="15115" width="12" style="23" customWidth="1"/>
    <col min="15116" max="15116" width="15" style="23" customWidth="1"/>
    <col min="15117" max="15117" width="12" style="23" customWidth="1"/>
    <col min="15118" max="15360" width="9" style="23"/>
    <col min="15361" max="15361" width="30" style="23" customWidth="1"/>
    <col min="15362" max="15371" width="12" style="23" customWidth="1"/>
    <col min="15372" max="15372" width="15" style="23" customWidth="1"/>
    <col min="15373" max="15373" width="12" style="23" customWidth="1"/>
    <col min="15374" max="15616" width="9" style="23"/>
    <col min="15617" max="15617" width="30" style="23" customWidth="1"/>
    <col min="15618" max="15627" width="12" style="23" customWidth="1"/>
    <col min="15628" max="15628" width="15" style="23" customWidth="1"/>
    <col min="15629" max="15629" width="12" style="23" customWidth="1"/>
    <col min="15630" max="15872" width="9" style="23"/>
    <col min="15873" max="15873" width="30" style="23" customWidth="1"/>
    <col min="15874" max="15883" width="12" style="23" customWidth="1"/>
    <col min="15884" max="15884" width="15" style="23" customWidth="1"/>
    <col min="15885" max="15885" width="12" style="23" customWidth="1"/>
    <col min="15886" max="16128" width="9" style="23"/>
    <col min="16129" max="16129" width="30" style="23" customWidth="1"/>
    <col min="16130" max="16139" width="12" style="23" customWidth="1"/>
    <col min="16140" max="16140" width="15" style="23" customWidth="1"/>
    <col min="16141" max="16141" width="12" style="23" customWidth="1"/>
    <col min="16142" max="16384" width="9" style="23"/>
  </cols>
  <sheetData>
    <row r="1" spans="1:14" ht="24" hidden="1" customHeight="1">
      <c r="M1" s="4"/>
    </row>
    <row r="2" spans="1:14" ht="24" hidden="1" customHeight="1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4"/>
    </row>
    <row r="3" spans="1:14" s="16" customFormat="1" ht="21" customHeight="1">
      <c r="A3" s="9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1" t="s">
        <v>6</v>
      </c>
      <c r="H3" s="12" t="s">
        <v>7</v>
      </c>
      <c r="I3" s="13" t="s">
        <v>8</v>
      </c>
      <c r="J3" s="13" t="s">
        <v>9</v>
      </c>
      <c r="K3" s="13" t="s">
        <v>10</v>
      </c>
      <c r="L3" s="12" t="s">
        <v>11</v>
      </c>
      <c r="M3" s="14"/>
      <c r="N3" s="15"/>
    </row>
    <row r="4" spans="1:14" ht="21" customHeight="1">
      <c r="A4" s="7" t="s">
        <v>12</v>
      </c>
      <c r="B4" s="2">
        <v>0</v>
      </c>
      <c r="C4" s="8">
        <v>0</v>
      </c>
      <c r="D4" s="17">
        <v>0</v>
      </c>
      <c r="E4" s="17">
        <v>0</v>
      </c>
      <c r="F4" s="17">
        <v>0</v>
      </c>
      <c r="G4" s="17">
        <v>0</v>
      </c>
      <c r="H4" s="8">
        <v>0</v>
      </c>
      <c r="I4" s="17">
        <v>0</v>
      </c>
      <c r="J4" s="17">
        <v>0</v>
      </c>
      <c r="K4" s="17">
        <v>0</v>
      </c>
      <c r="L4" s="17">
        <v>0</v>
      </c>
      <c r="M4" s="4"/>
    </row>
    <row r="5" spans="1:14" s="5" customFormat="1" ht="21" customHeight="1">
      <c r="A5" s="7" t="s">
        <v>13</v>
      </c>
      <c r="B5" s="2" t="s">
        <v>14</v>
      </c>
      <c r="C5" s="18">
        <f>ROUNDDOWN(C8/3,0)</f>
        <v>266</v>
      </c>
      <c r="D5" s="18">
        <f>ROUNDDOWN(D8/3,0)</f>
        <v>66</v>
      </c>
      <c r="E5" s="18">
        <f>ROUNDDOWN(E8/3,0)</f>
        <v>33</v>
      </c>
      <c r="F5" s="18">
        <f>ROUNDDOWN(F8/3,0)</f>
        <v>33</v>
      </c>
      <c r="G5" s="18">
        <f>ROUNDDOWN(G8/3,0)</f>
        <v>1</v>
      </c>
      <c r="H5" s="8">
        <v>0</v>
      </c>
      <c r="I5" s="18">
        <f>$I$8</f>
        <v>50</v>
      </c>
      <c r="J5" s="18">
        <f>$J$8</f>
        <v>80</v>
      </c>
      <c r="K5" s="18">
        <v>4</v>
      </c>
      <c r="L5" s="18">
        <v>0</v>
      </c>
      <c r="M5" s="4"/>
    </row>
    <row r="6" spans="1:14" s="5" customFormat="1" ht="21" customHeight="1">
      <c r="A6" s="7" t="s">
        <v>15</v>
      </c>
      <c r="B6" s="2" t="s">
        <v>16</v>
      </c>
      <c r="C6" s="18">
        <f>ROUNDDOWN(C8/2,0)</f>
        <v>400</v>
      </c>
      <c r="D6" s="18">
        <f>ROUNDDOWN(D8/2,0)</f>
        <v>100</v>
      </c>
      <c r="E6" s="18">
        <f>ROUNDDOWN(E8/2,0)</f>
        <v>50</v>
      </c>
      <c r="F6" s="18">
        <f>ROUNDDOWN(F8/2,0)</f>
        <v>50</v>
      </c>
      <c r="G6" s="18">
        <f>ROUNDDOWN(G8/2,0)</f>
        <v>1</v>
      </c>
      <c r="H6" s="8">
        <v>0</v>
      </c>
      <c r="I6" s="18">
        <f>$I$8</f>
        <v>50</v>
      </c>
      <c r="J6" s="18">
        <f>$J$8</f>
        <v>80</v>
      </c>
      <c r="K6" s="18">
        <v>6</v>
      </c>
      <c r="L6" s="18">
        <v>0</v>
      </c>
      <c r="M6" s="4"/>
    </row>
    <row r="7" spans="1:14" s="5" customFormat="1" ht="21" customHeight="1">
      <c r="A7" s="7" t="s">
        <v>17</v>
      </c>
      <c r="B7" s="2" t="s">
        <v>18</v>
      </c>
      <c r="C7" s="18">
        <f>ROUNDDOWN(C8/3*2,0)</f>
        <v>533</v>
      </c>
      <c r="D7" s="18">
        <f>ROUNDDOWN(D8/3*2,0)</f>
        <v>133</v>
      </c>
      <c r="E7" s="18">
        <f>ROUNDDOWN(E8/3*2,0)</f>
        <v>66</v>
      </c>
      <c r="F7" s="18">
        <f>ROUNDDOWN(F8/3*2,0)</f>
        <v>66</v>
      </c>
      <c r="G7" s="18">
        <f>ROUNDDOWN(G8/3*2,0)</f>
        <v>2</v>
      </c>
      <c r="H7" s="8">
        <v>0</v>
      </c>
      <c r="I7" s="18">
        <f>$I$8</f>
        <v>50</v>
      </c>
      <c r="J7" s="18">
        <f>$J$8</f>
        <v>80</v>
      </c>
      <c r="K7" s="18">
        <v>8</v>
      </c>
      <c r="L7" s="18">
        <v>0</v>
      </c>
      <c r="M7" s="4"/>
    </row>
    <row r="8" spans="1:14" s="21" customFormat="1" ht="21" customHeight="1">
      <c r="A8" s="7" t="s">
        <v>19</v>
      </c>
      <c r="B8" s="2">
        <v>1</v>
      </c>
      <c r="C8" s="19">
        <f>IF([1]底薪计算!A2&gt;=DATE(2014,2,1),800,1200)</f>
        <v>800</v>
      </c>
      <c r="D8" s="20">
        <v>200</v>
      </c>
      <c r="E8" s="20">
        <v>100</v>
      </c>
      <c r="F8" s="20">
        <v>100</v>
      </c>
      <c r="G8" s="20">
        <f>IF([1]底薪计算!$A$2&gt;=DATE(2013,7,1),3,1)</f>
        <v>3</v>
      </c>
      <c r="H8" s="8">
        <v>0</v>
      </c>
      <c r="I8" s="20">
        <v>50</v>
      </c>
      <c r="J8" s="20">
        <v>80</v>
      </c>
      <c r="K8" s="20">
        <v>12</v>
      </c>
      <c r="L8" s="17">
        <f>IF([1]底薪计算!$A$2&gt;=DATE(2014,2,1),0,3000)</f>
        <v>0</v>
      </c>
      <c r="M8" s="4"/>
      <c r="N8" s="5"/>
    </row>
    <row r="9" spans="1:14" s="21" customFormat="1" ht="21" customHeight="1">
      <c r="A9" s="7" t="s">
        <v>20</v>
      </c>
      <c r="B9" s="2">
        <v>2</v>
      </c>
      <c r="C9" s="8">
        <f>$C$8</f>
        <v>800</v>
      </c>
      <c r="D9" s="17">
        <f>$D$8</f>
        <v>200</v>
      </c>
      <c r="E9" s="17">
        <f>$E$8</f>
        <v>100</v>
      </c>
      <c r="F9" s="17">
        <f>$F$8</f>
        <v>100</v>
      </c>
      <c r="G9" s="20">
        <f>IF([1]底薪计算!$A$2&gt;=DATE(2013,7,1),4,2)</f>
        <v>4</v>
      </c>
      <c r="H9" s="8">
        <v>0</v>
      </c>
      <c r="I9" s="17">
        <f>$I$8</f>
        <v>50</v>
      </c>
      <c r="J9" s="17">
        <f>$J$8</f>
        <v>80</v>
      </c>
      <c r="K9" s="17">
        <f>$K$8</f>
        <v>12</v>
      </c>
      <c r="L9" s="17">
        <f>IF([1]底薪计算!$A$2&gt;=DATE(2014,2,1),0,6000)</f>
        <v>0</v>
      </c>
      <c r="M9" s="4"/>
      <c r="N9" s="5"/>
    </row>
    <row r="10" spans="1:14" s="21" customFormat="1" ht="21" customHeight="1">
      <c r="A10" s="7" t="s">
        <v>21</v>
      </c>
      <c r="B10" s="2">
        <v>3</v>
      </c>
      <c r="C10" s="8">
        <f>$C$8</f>
        <v>800</v>
      </c>
      <c r="D10" s="17">
        <f>$D$8</f>
        <v>200</v>
      </c>
      <c r="E10" s="17">
        <f>$E$8</f>
        <v>100</v>
      </c>
      <c r="F10" s="17">
        <f>$F$8</f>
        <v>100</v>
      </c>
      <c r="G10" s="20">
        <f>IF([1]底薪计算!$A$2&gt;=DATE(2013,7,1),5,3)</f>
        <v>5</v>
      </c>
      <c r="H10" s="8">
        <v>0</v>
      </c>
      <c r="I10" s="17">
        <f>$I$8</f>
        <v>50</v>
      </c>
      <c r="J10" s="17">
        <f>$J$8</f>
        <v>80</v>
      </c>
      <c r="K10" s="17">
        <v>12</v>
      </c>
      <c r="L10" s="17">
        <f>IF([1]底薪计算!$A$2&gt;=DATE(2014,2,1),0,6000)</f>
        <v>0</v>
      </c>
      <c r="M10" s="4"/>
      <c r="N10" s="5"/>
    </row>
    <row r="11" spans="1:14" s="5" customFormat="1" ht="20.25" customHeight="1">
      <c r="A11" s="7" t="s">
        <v>22</v>
      </c>
      <c r="B11" s="2" t="s">
        <v>23</v>
      </c>
      <c r="C11" s="19">
        <f>IF([1]底薪计算!$A$2&gt;=DATE(2014,2,1),1000,1400)</f>
        <v>1000</v>
      </c>
      <c r="D11" s="20">
        <v>200</v>
      </c>
      <c r="E11" s="20">
        <v>100</v>
      </c>
      <c r="F11" s="20">
        <v>100</v>
      </c>
      <c r="G11" s="20">
        <f>IF([1]底薪计算!$A$2&gt;=DATE(2013,7,1),10,IF(([1]底薪计算!$A$2&gt;=DATE(2013,5,1))*([1]底薪计算!A2&lt;=DATE(2013,6,30)),5,4))</f>
        <v>10</v>
      </c>
      <c r="H11" s="8">
        <v>0</v>
      </c>
      <c r="I11" s="20">
        <f>IF([1]底薪计算!$A$2&gt;=DATE(2013,7,1),100,30)</f>
        <v>100</v>
      </c>
      <c r="J11" s="20">
        <v>100</v>
      </c>
      <c r="K11" s="20">
        <v>18</v>
      </c>
      <c r="L11" s="20">
        <v>0</v>
      </c>
      <c r="M11" s="4"/>
      <c r="N11" s="4"/>
    </row>
    <row r="12" spans="1:14" ht="21" customHeight="1">
      <c r="G12" s="1"/>
      <c r="H12" s="1"/>
      <c r="I12" s="1"/>
      <c r="J12" s="1"/>
      <c r="K12" s="1"/>
      <c r="L12" s="22"/>
    </row>
    <row r="13" spans="1:14" ht="21" customHeight="1">
      <c r="G13" s="1"/>
      <c r="H13" s="1"/>
      <c r="I13" s="1"/>
      <c r="J13" s="1"/>
      <c r="K13" s="1"/>
      <c r="L13" s="22"/>
    </row>
    <row r="14" spans="1:14" ht="21" customHeight="1">
      <c r="L14" s="22"/>
    </row>
    <row r="15" spans="1:14" ht="21" customHeight="1">
      <c r="L15" s="22"/>
    </row>
    <row r="16" spans="1:14" ht="21" customHeight="1">
      <c r="L16" s="22"/>
    </row>
    <row r="17" spans="12:12" ht="21" customHeight="1">
      <c r="L17" s="22"/>
    </row>
    <row r="18" spans="12:12" ht="21" customHeight="1">
      <c r="L18" s="22"/>
    </row>
    <row r="19" spans="12:12" ht="21" customHeight="1">
      <c r="L19" s="22"/>
    </row>
    <row r="20" spans="12:12" ht="21" customHeight="1">
      <c r="L20" s="22"/>
    </row>
    <row r="21" spans="12:12" ht="21" customHeight="1">
      <c r="L21" s="22"/>
    </row>
    <row r="22" spans="12:12" ht="21" customHeight="1">
      <c r="L22" s="22"/>
    </row>
    <row r="23" spans="12:12" ht="21" customHeight="1">
      <c r="L23" s="22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标准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2015-10-05T18:27:18Z</dcterms:modified>
</cp:coreProperties>
</file>