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团客户考核" sheetId="2" r:id="rId1"/>
  </sheets>
  <externalReferences>
    <externalReference r:id="rId2"/>
  </externalReferences>
  <definedNames>
    <definedName name="_xlnm._FilterDatabase" localSheetId="0" hidden="1">集团客户考核!$A$2:$I$156</definedName>
  </definedNames>
  <calcPr calcId="152511"/>
</workbook>
</file>

<file path=xl/calcChain.xml><?xml version="1.0" encoding="utf-8"?>
<calcChain xmlns="http://schemas.openxmlformats.org/spreadsheetml/2006/main">
  <c r="I156" i="2" l="1"/>
  <c r="G156" i="2"/>
  <c r="C156" i="2"/>
  <c r="F156" i="2" s="1"/>
  <c r="I155" i="2"/>
  <c r="G155" i="2"/>
  <c r="C155" i="2"/>
  <c r="F155" i="2" s="1"/>
  <c r="I154" i="2"/>
  <c r="G154" i="2"/>
  <c r="F154" i="2"/>
  <c r="C154" i="2"/>
  <c r="H154" i="2" s="1"/>
  <c r="I153" i="2"/>
  <c r="G153" i="2"/>
  <c r="H153" i="2" s="1"/>
  <c r="C153" i="2"/>
  <c r="F153" i="2" s="1"/>
  <c r="I152" i="2"/>
  <c r="G152" i="2"/>
  <c r="C152" i="2"/>
  <c r="F152" i="2" s="1"/>
  <c r="I151" i="2"/>
  <c r="H151" i="2"/>
  <c r="G151" i="2"/>
  <c r="C151" i="2"/>
  <c r="F151" i="2" s="1"/>
  <c r="I150" i="2"/>
  <c r="G150" i="2"/>
  <c r="C150" i="2"/>
  <c r="F150" i="2" s="1"/>
  <c r="I149" i="2"/>
  <c r="G149" i="2"/>
  <c r="C149" i="2"/>
  <c r="F149" i="2" s="1"/>
  <c r="I148" i="2"/>
  <c r="G148" i="2"/>
  <c r="C148" i="2"/>
  <c r="F148" i="2" s="1"/>
  <c r="I147" i="2"/>
  <c r="G147" i="2"/>
  <c r="C147" i="2"/>
  <c r="I146" i="2"/>
  <c r="G146" i="2"/>
  <c r="C146" i="2"/>
  <c r="F146" i="2" s="1"/>
  <c r="I145" i="2"/>
  <c r="G145" i="2"/>
  <c r="C145" i="2"/>
  <c r="F145" i="2" s="1"/>
  <c r="I144" i="2"/>
  <c r="G144" i="2"/>
  <c r="C144" i="2"/>
  <c r="F144" i="2" s="1"/>
  <c r="I143" i="2"/>
  <c r="G143" i="2"/>
  <c r="H143" i="2" s="1"/>
  <c r="F143" i="2"/>
  <c r="C143" i="2"/>
  <c r="I142" i="2"/>
  <c r="G142" i="2"/>
  <c r="F142" i="2"/>
  <c r="C142" i="2"/>
  <c r="I141" i="2"/>
  <c r="G141" i="2"/>
  <c r="F141" i="2"/>
  <c r="C141" i="2"/>
  <c r="I140" i="2"/>
  <c r="G140" i="2"/>
  <c r="F140" i="2"/>
  <c r="C140" i="2"/>
  <c r="I139" i="2"/>
  <c r="G139" i="2"/>
  <c r="H139" i="2" s="1"/>
  <c r="C139" i="2"/>
  <c r="F139" i="2" s="1"/>
  <c r="I138" i="2"/>
  <c r="G138" i="2"/>
  <c r="C138" i="2"/>
  <c r="F138" i="2" s="1"/>
  <c r="I137" i="2"/>
  <c r="G137" i="2"/>
  <c r="C137" i="2"/>
  <c r="F137" i="2" s="1"/>
  <c r="H137" i="2" s="1"/>
  <c r="I136" i="2"/>
  <c r="G136" i="2"/>
  <c r="C136" i="2"/>
  <c r="F136" i="2" s="1"/>
  <c r="I135" i="2"/>
  <c r="G135" i="2"/>
  <c r="C135" i="2"/>
  <c r="F135" i="2" s="1"/>
  <c r="I134" i="2"/>
  <c r="G134" i="2"/>
  <c r="C134" i="2"/>
  <c r="I133" i="2"/>
  <c r="G133" i="2"/>
  <c r="C133" i="2"/>
  <c r="F133" i="2" s="1"/>
  <c r="I132" i="2"/>
  <c r="G132" i="2"/>
  <c r="C132" i="2"/>
  <c r="F132" i="2" s="1"/>
  <c r="I131" i="2"/>
  <c r="G131" i="2"/>
  <c r="C131" i="2"/>
  <c r="F131" i="2" s="1"/>
  <c r="I130" i="2"/>
  <c r="G130" i="2"/>
  <c r="C130" i="2"/>
  <c r="F130" i="2" s="1"/>
  <c r="I129" i="2"/>
  <c r="G129" i="2"/>
  <c r="F129" i="2"/>
  <c r="C129" i="2"/>
  <c r="I128" i="2"/>
  <c r="G128" i="2"/>
  <c r="F128" i="2"/>
  <c r="C128" i="2"/>
  <c r="I127" i="2"/>
  <c r="G127" i="2"/>
  <c r="C127" i="2"/>
  <c r="F127" i="2" s="1"/>
  <c r="I126" i="2"/>
  <c r="G126" i="2"/>
  <c r="C126" i="2"/>
  <c r="F126" i="2" s="1"/>
  <c r="H126" i="2" s="1"/>
  <c r="I125" i="2"/>
  <c r="G125" i="2"/>
  <c r="C125" i="2"/>
  <c r="I124" i="2"/>
  <c r="G124" i="2"/>
  <c r="H124" i="2" s="1"/>
  <c r="F124" i="2"/>
  <c r="C124" i="2"/>
  <c r="I123" i="2"/>
  <c r="G123" i="2"/>
  <c r="H123" i="2" s="1"/>
  <c r="C123" i="2"/>
  <c r="F123" i="2" s="1"/>
  <c r="I122" i="2"/>
  <c r="H122" i="2"/>
  <c r="G122" i="2"/>
  <c r="C122" i="2"/>
  <c r="F122" i="2" s="1"/>
  <c r="I121" i="2"/>
  <c r="G121" i="2"/>
  <c r="C121" i="2"/>
  <c r="I120" i="2"/>
  <c r="G120" i="2"/>
  <c r="F120" i="2"/>
  <c r="C120" i="2"/>
  <c r="I119" i="2"/>
  <c r="G119" i="2"/>
  <c r="C119" i="2"/>
  <c r="F119" i="2" s="1"/>
  <c r="I118" i="2"/>
  <c r="G118" i="2"/>
  <c r="C118" i="2"/>
  <c r="F118" i="2" s="1"/>
  <c r="H118" i="2" s="1"/>
  <c r="I117" i="2"/>
  <c r="G117" i="2"/>
  <c r="C117" i="2"/>
  <c r="I116" i="2"/>
  <c r="G116" i="2"/>
  <c r="H116" i="2" s="1"/>
  <c r="F116" i="2"/>
  <c r="C116" i="2"/>
  <c r="I115" i="2"/>
  <c r="G115" i="2"/>
  <c r="H115" i="2" s="1"/>
  <c r="C115" i="2"/>
  <c r="F115" i="2" s="1"/>
  <c r="I114" i="2"/>
  <c r="H114" i="2"/>
  <c r="G114" i="2"/>
  <c r="C114" i="2"/>
  <c r="F114" i="2" s="1"/>
  <c r="I113" i="2"/>
  <c r="G113" i="2"/>
  <c r="C113" i="2"/>
  <c r="I112" i="2"/>
  <c r="G112" i="2"/>
  <c r="F112" i="2"/>
  <c r="C112" i="2"/>
  <c r="I111" i="2"/>
  <c r="G111" i="2"/>
  <c r="C111" i="2"/>
  <c r="F111" i="2" s="1"/>
  <c r="I110" i="2"/>
  <c r="G110" i="2"/>
  <c r="C110" i="2"/>
  <c r="F110" i="2" s="1"/>
  <c r="H110" i="2" s="1"/>
  <c r="I109" i="2"/>
  <c r="G109" i="2"/>
  <c r="C109" i="2"/>
  <c r="I108" i="2"/>
  <c r="G108" i="2"/>
  <c r="H108" i="2" s="1"/>
  <c r="F108" i="2"/>
  <c r="C108" i="2"/>
  <c r="I107" i="2"/>
  <c r="G107" i="2"/>
  <c r="H107" i="2" s="1"/>
  <c r="C107" i="2"/>
  <c r="F107" i="2" s="1"/>
  <c r="I106" i="2"/>
  <c r="G106" i="2"/>
  <c r="C106" i="2"/>
  <c r="F106" i="2" s="1"/>
  <c r="I105" i="2"/>
  <c r="G105" i="2"/>
  <c r="C105" i="2"/>
  <c r="F105" i="2" s="1"/>
  <c r="I104" i="2"/>
  <c r="G104" i="2"/>
  <c r="C104" i="2"/>
  <c r="F104" i="2" s="1"/>
  <c r="H104" i="2" s="1"/>
  <c r="I103" i="2"/>
  <c r="G103" i="2"/>
  <c r="C103" i="2"/>
  <c r="I102" i="2"/>
  <c r="G102" i="2"/>
  <c r="C102" i="2"/>
  <c r="F102" i="2" s="1"/>
  <c r="I101" i="2"/>
  <c r="G101" i="2"/>
  <c r="C101" i="2"/>
  <c r="F101" i="2" s="1"/>
  <c r="I100" i="2"/>
  <c r="G100" i="2"/>
  <c r="F100" i="2"/>
  <c r="C100" i="2"/>
  <c r="I99" i="2"/>
  <c r="G99" i="2"/>
  <c r="F99" i="2"/>
  <c r="C99" i="2"/>
  <c r="I98" i="2"/>
  <c r="G98" i="2"/>
  <c r="F98" i="2"/>
  <c r="C98" i="2"/>
  <c r="I97" i="2"/>
  <c r="G97" i="2"/>
  <c r="F97" i="2"/>
  <c r="C97" i="2"/>
  <c r="I96" i="2"/>
  <c r="G96" i="2"/>
  <c r="F96" i="2"/>
  <c r="C96" i="2"/>
  <c r="I95" i="2"/>
  <c r="G95" i="2"/>
  <c r="C95" i="2"/>
  <c r="F95" i="2" s="1"/>
  <c r="I94" i="2"/>
  <c r="G94" i="2"/>
  <c r="C94" i="2"/>
  <c r="F94" i="2" s="1"/>
  <c r="I93" i="2"/>
  <c r="G93" i="2"/>
  <c r="C93" i="2"/>
  <c r="F93" i="2" s="1"/>
  <c r="H93" i="2" s="1"/>
  <c r="I92" i="2"/>
  <c r="G92" i="2"/>
  <c r="C92" i="2"/>
  <c r="I91" i="2"/>
  <c r="G91" i="2"/>
  <c r="H91" i="2" s="1"/>
  <c r="F91" i="2"/>
  <c r="C91" i="2"/>
  <c r="I90" i="2"/>
  <c r="G90" i="2"/>
  <c r="H90" i="2" s="1"/>
  <c r="C90" i="2"/>
  <c r="F90" i="2" s="1"/>
  <c r="I89" i="2"/>
  <c r="H89" i="2"/>
  <c r="G89" i="2"/>
  <c r="C89" i="2"/>
  <c r="F89" i="2" s="1"/>
  <c r="I88" i="2"/>
  <c r="G88" i="2"/>
  <c r="C88" i="2"/>
  <c r="I87" i="2"/>
  <c r="G87" i="2"/>
  <c r="C87" i="2"/>
  <c r="F87" i="2" s="1"/>
  <c r="I86" i="2"/>
  <c r="G86" i="2"/>
  <c r="C86" i="2"/>
  <c r="F86" i="2" s="1"/>
  <c r="I85" i="2"/>
  <c r="G85" i="2"/>
  <c r="C85" i="2"/>
  <c r="F85" i="2" s="1"/>
  <c r="I84" i="2"/>
  <c r="G84" i="2"/>
  <c r="F84" i="2"/>
  <c r="C84" i="2"/>
  <c r="I83" i="2"/>
  <c r="G83" i="2"/>
  <c r="C83" i="2"/>
  <c r="F83" i="2" s="1"/>
  <c r="I82" i="2"/>
  <c r="G82" i="2"/>
  <c r="C82" i="2"/>
  <c r="F82" i="2" s="1"/>
  <c r="I81" i="2"/>
  <c r="G81" i="2"/>
  <c r="C81" i="2"/>
  <c r="F81" i="2" s="1"/>
  <c r="I80" i="2"/>
  <c r="H80" i="2"/>
  <c r="G80" i="2"/>
  <c r="C80" i="2"/>
  <c r="F80" i="2" s="1"/>
  <c r="I79" i="2"/>
  <c r="G79" i="2"/>
  <c r="C79" i="2"/>
  <c r="F79" i="2" s="1"/>
  <c r="I78" i="2"/>
  <c r="G78" i="2"/>
  <c r="C78" i="2"/>
  <c r="F78" i="2" s="1"/>
  <c r="I77" i="2"/>
  <c r="G77" i="2"/>
  <c r="C77" i="2"/>
  <c r="F77" i="2" s="1"/>
  <c r="I76" i="2"/>
  <c r="G76" i="2"/>
  <c r="C76" i="2"/>
  <c r="F76" i="2" s="1"/>
  <c r="I75" i="2"/>
  <c r="G75" i="2"/>
  <c r="C75" i="2"/>
  <c r="F75" i="2" s="1"/>
  <c r="I74" i="2"/>
  <c r="G74" i="2"/>
  <c r="C74" i="2"/>
  <c r="F74" i="2" s="1"/>
  <c r="I73" i="2"/>
  <c r="G73" i="2"/>
  <c r="C73" i="2"/>
  <c r="F73" i="2" s="1"/>
  <c r="I72" i="2"/>
  <c r="G72" i="2"/>
  <c r="C72" i="2"/>
  <c r="F72" i="2" s="1"/>
  <c r="I71" i="2"/>
  <c r="G71" i="2"/>
  <c r="C71" i="2"/>
  <c r="F71" i="2" s="1"/>
  <c r="I70" i="2"/>
  <c r="G70" i="2"/>
  <c r="C70" i="2"/>
  <c r="F70" i="2" s="1"/>
  <c r="I69" i="2"/>
  <c r="G69" i="2"/>
  <c r="C69" i="2"/>
  <c r="F69" i="2" s="1"/>
  <c r="I68" i="2"/>
  <c r="G68" i="2"/>
  <c r="C68" i="2"/>
  <c r="F68" i="2" s="1"/>
  <c r="I67" i="2"/>
  <c r="G67" i="2"/>
  <c r="C67" i="2"/>
  <c r="I66" i="2"/>
  <c r="G66" i="2"/>
  <c r="C66" i="2"/>
  <c r="F66" i="2" s="1"/>
  <c r="I65" i="2"/>
  <c r="G65" i="2"/>
  <c r="C65" i="2"/>
  <c r="F65" i="2" s="1"/>
  <c r="I64" i="2"/>
  <c r="G64" i="2"/>
  <c r="C64" i="2"/>
  <c r="F64" i="2" s="1"/>
  <c r="I63" i="2"/>
  <c r="G63" i="2"/>
  <c r="C63" i="2"/>
  <c r="F63" i="2" s="1"/>
  <c r="I62" i="2"/>
  <c r="G62" i="2"/>
  <c r="C62" i="2"/>
  <c r="F62" i="2" s="1"/>
  <c r="I61" i="2"/>
  <c r="G61" i="2"/>
  <c r="C61" i="2"/>
  <c r="F61" i="2" s="1"/>
  <c r="I60" i="2"/>
  <c r="G60" i="2"/>
  <c r="C60" i="2"/>
  <c r="F60" i="2" s="1"/>
  <c r="I59" i="2"/>
  <c r="G59" i="2"/>
  <c r="C59" i="2"/>
  <c r="F59" i="2" s="1"/>
  <c r="I58" i="2"/>
  <c r="G58" i="2"/>
  <c r="C58" i="2"/>
  <c r="F58" i="2" s="1"/>
  <c r="I57" i="2"/>
  <c r="G57" i="2"/>
  <c r="C57" i="2"/>
  <c r="F57" i="2" s="1"/>
  <c r="I56" i="2"/>
  <c r="G56" i="2"/>
  <c r="C56" i="2"/>
  <c r="F56" i="2" s="1"/>
  <c r="I55" i="2"/>
  <c r="G55" i="2"/>
  <c r="C55" i="2"/>
  <c r="F55" i="2" s="1"/>
  <c r="I54" i="2"/>
  <c r="G54" i="2"/>
  <c r="C54" i="2"/>
  <c r="F54" i="2" s="1"/>
  <c r="I53" i="2"/>
  <c r="G53" i="2"/>
  <c r="C53" i="2"/>
  <c r="F53" i="2" s="1"/>
  <c r="I52" i="2"/>
  <c r="G52" i="2"/>
  <c r="C52" i="2"/>
  <c r="F52" i="2" s="1"/>
  <c r="I51" i="2"/>
  <c r="G51" i="2"/>
  <c r="C51" i="2"/>
  <c r="F51" i="2" s="1"/>
  <c r="I50" i="2"/>
  <c r="G50" i="2"/>
  <c r="C50" i="2"/>
  <c r="F50" i="2" s="1"/>
  <c r="I49" i="2"/>
  <c r="G49" i="2"/>
  <c r="C49" i="2"/>
  <c r="F49" i="2" s="1"/>
  <c r="I48" i="2"/>
  <c r="G48" i="2"/>
  <c r="C48" i="2"/>
  <c r="F48" i="2" s="1"/>
  <c r="I47" i="2"/>
  <c r="G47" i="2"/>
  <c r="C47" i="2"/>
  <c r="F47" i="2" s="1"/>
  <c r="I46" i="2"/>
  <c r="G46" i="2"/>
  <c r="C46" i="2"/>
  <c r="F46" i="2" s="1"/>
  <c r="I45" i="2"/>
  <c r="G45" i="2"/>
  <c r="C45" i="2"/>
  <c r="F45" i="2" s="1"/>
  <c r="I44" i="2"/>
  <c r="G44" i="2"/>
  <c r="C44" i="2"/>
  <c r="F44" i="2" s="1"/>
  <c r="I43" i="2"/>
  <c r="G43" i="2"/>
  <c r="C43" i="2"/>
  <c r="F43" i="2" s="1"/>
  <c r="I42" i="2"/>
  <c r="G42" i="2"/>
  <c r="C42" i="2"/>
  <c r="F42" i="2" s="1"/>
  <c r="I41" i="2"/>
  <c r="G41" i="2"/>
  <c r="C41" i="2"/>
  <c r="F41" i="2" s="1"/>
  <c r="I40" i="2"/>
  <c r="G40" i="2"/>
  <c r="C40" i="2"/>
  <c r="F40" i="2" s="1"/>
  <c r="I39" i="2"/>
  <c r="G39" i="2"/>
  <c r="C39" i="2"/>
  <c r="F39" i="2" s="1"/>
  <c r="I38" i="2"/>
  <c r="G38" i="2"/>
  <c r="C38" i="2"/>
  <c r="F38" i="2" s="1"/>
  <c r="I37" i="2"/>
  <c r="G37" i="2"/>
  <c r="C37" i="2"/>
  <c r="F37" i="2" s="1"/>
  <c r="I36" i="2"/>
  <c r="G36" i="2"/>
  <c r="C36" i="2"/>
  <c r="F36" i="2" s="1"/>
  <c r="I35" i="2"/>
  <c r="G35" i="2"/>
  <c r="C35" i="2"/>
  <c r="F35" i="2" s="1"/>
  <c r="I34" i="2"/>
  <c r="G34" i="2"/>
  <c r="C34" i="2"/>
  <c r="F34" i="2" s="1"/>
  <c r="I33" i="2"/>
  <c r="G33" i="2"/>
  <c r="C33" i="2"/>
  <c r="F33" i="2" s="1"/>
  <c r="I32" i="2"/>
  <c r="G32" i="2"/>
  <c r="C32" i="2"/>
  <c r="F32" i="2" s="1"/>
  <c r="I31" i="2"/>
  <c r="G31" i="2"/>
  <c r="C31" i="2"/>
  <c r="F31" i="2" s="1"/>
  <c r="I30" i="2"/>
  <c r="G30" i="2"/>
  <c r="C30" i="2"/>
  <c r="F30" i="2" s="1"/>
  <c r="I29" i="2"/>
  <c r="G29" i="2"/>
  <c r="H29" i="2" s="1"/>
  <c r="F29" i="2"/>
  <c r="C29" i="2"/>
  <c r="I28" i="2"/>
  <c r="G28" i="2"/>
  <c r="F28" i="2"/>
  <c r="C28" i="2"/>
  <c r="I27" i="2"/>
  <c r="G27" i="2"/>
  <c r="F27" i="2"/>
  <c r="C27" i="2"/>
  <c r="I26" i="2"/>
  <c r="G26" i="2"/>
  <c r="F26" i="2"/>
  <c r="C26" i="2"/>
  <c r="I25" i="2"/>
  <c r="G25" i="2"/>
  <c r="F25" i="2"/>
  <c r="C25" i="2"/>
  <c r="I24" i="2"/>
  <c r="G24" i="2"/>
  <c r="F24" i="2"/>
  <c r="C24" i="2"/>
  <c r="I23" i="2"/>
  <c r="G23" i="2"/>
  <c r="F23" i="2"/>
  <c r="C23" i="2"/>
  <c r="I22" i="2"/>
  <c r="G22" i="2"/>
  <c r="F22" i="2"/>
  <c r="C22" i="2"/>
  <c r="I21" i="2"/>
  <c r="G21" i="2"/>
  <c r="F21" i="2"/>
  <c r="C21" i="2"/>
  <c r="I20" i="2"/>
  <c r="G20" i="2"/>
  <c r="F20" i="2"/>
  <c r="C20" i="2"/>
  <c r="I19" i="2"/>
  <c r="G19" i="2"/>
  <c r="F19" i="2"/>
  <c r="C19" i="2"/>
  <c r="I18" i="2"/>
  <c r="G18" i="2"/>
  <c r="F18" i="2"/>
  <c r="C18" i="2"/>
  <c r="I17" i="2"/>
  <c r="G17" i="2"/>
  <c r="F17" i="2"/>
  <c r="C17" i="2"/>
  <c r="I16" i="2"/>
  <c r="G16" i="2"/>
  <c r="F16" i="2"/>
  <c r="C16" i="2"/>
  <c r="I15" i="2"/>
  <c r="G15" i="2"/>
  <c r="F15" i="2"/>
  <c r="C15" i="2"/>
  <c r="I14" i="2"/>
  <c r="G14" i="2"/>
  <c r="F14" i="2"/>
  <c r="C14" i="2"/>
  <c r="I13" i="2"/>
  <c r="G13" i="2"/>
  <c r="F13" i="2"/>
  <c r="C13" i="2"/>
  <c r="I12" i="2"/>
  <c r="G12" i="2"/>
  <c r="F12" i="2"/>
  <c r="C12" i="2"/>
  <c r="I11" i="2"/>
  <c r="G11" i="2"/>
  <c r="F11" i="2"/>
  <c r="C11" i="2"/>
  <c r="I10" i="2"/>
  <c r="G10" i="2"/>
  <c r="F10" i="2"/>
  <c r="C10" i="2"/>
  <c r="I9" i="2"/>
  <c r="G9" i="2"/>
  <c r="F9" i="2"/>
  <c r="C9" i="2"/>
  <c r="I8" i="2"/>
  <c r="G8" i="2"/>
  <c r="F8" i="2"/>
  <c r="C8" i="2"/>
  <c r="I7" i="2"/>
  <c r="G7" i="2"/>
  <c r="F7" i="2"/>
  <c r="C7" i="2"/>
  <c r="I6" i="2"/>
  <c r="G6" i="2"/>
  <c r="F6" i="2"/>
  <c r="C6" i="2"/>
  <c r="I5" i="2"/>
  <c r="G5" i="2"/>
  <c r="F5" i="2"/>
  <c r="C5" i="2"/>
  <c r="I4" i="2"/>
  <c r="G4" i="2"/>
  <c r="F4" i="2"/>
  <c r="C4" i="2"/>
  <c r="I3" i="2"/>
  <c r="G3" i="2"/>
  <c r="F3" i="2"/>
  <c r="C3" i="2"/>
  <c r="F88" i="2" l="1"/>
  <c r="H88" i="2" s="1"/>
  <c r="F67" i="2"/>
  <c r="H67" i="2" s="1"/>
  <c r="F113" i="2"/>
  <c r="H113" i="2" s="1"/>
  <c r="F121" i="2"/>
  <c r="H121" i="2" s="1"/>
  <c r="F134" i="2"/>
  <c r="H134" i="2" s="1"/>
  <c r="F147" i="2"/>
  <c r="H147" i="2" s="1"/>
  <c r="H111" i="2"/>
  <c r="H112" i="2"/>
  <c r="F117" i="2"/>
  <c r="H117" i="2" s="1"/>
  <c r="H119" i="2"/>
  <c r="H120" i="2"/>
  <c r="F125" i="2"/>
  <c r="H125" i="2" s="1"/>
  <c r="H127" i="2"/>
  <c r="H129" i="2"/>
  <c r="H83" i="2"/>
  <c r="H84" i="2"/>
  <c r="H95" i="2"/>
  <c r="H100" i="2"/>
  <c r="F103" i="2"/>
  <c r="H103" i="2" s="1"/>
  <c r="F109" i="2"/>
  <c r="H109" i="2" s="1"/>
  <c r="F92" i="2"/>
  <c r="H92" i="2" s="1"/>
</calcChain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直销人员入职为Y的，2月一次,未完成的考核100元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<sst xmlns="http://schemas.openxmlformats.org/spreadsheetml/2006/main" count="557" uniqueCount="244">
  <si>
    <t>5月集团客户考核(2个月做一次考核)</t>
    <phoneticPr fontId="5" type="noConversion"/>
  </si>
  <si>
    <t>5月是做4-5月的集团客户汇总考核</t>
    <phoneticPr fontId="5" type="noConversion"/>
  </si>
  <si>
    <t>区</t>
    <phoneticPr fontId="7" type="noConversion"/>
  </si>
  <si>
    <t>直销人员</t>
    <phoneticPr fontId="7" type="noConversion"/>
  </si>
  <si>
    <t>入职年限</t>
    <phoneticPr fontId="5" type="noConversion"/>
  </si>
  <si>
    <t>所属类型</t>
    <phoneticPr fontId="5" type="noConversion"/>
  </si>
  <si>
    <t>所属网格</t>
    <phoneticPr fontId="5" type="noConversion"/>
  </si>
  <si>
    <t>集团客户任务</t>
    <phoneticPr fontId="7" type="noConversion"/>
  </si>
  <si>
    <t>集团客户发展数数</t>
    <phoneticPr fontId="7" type="noConversion"/>
  </si>
  <si>
    <t>考核金额（IF(AND(C3="Y",G3&lt;F3),-100,0)）</t>
    <phoneticPr fontId="7" type="noConversion"/>
  </si>
  <si>
    <t>茶山区</t>
  </si>
  <si>
    <t>梁荣培</t>
  </si>
  <si>
    <t>直销</t>
  </si>
  <si>
    <t>覃绪炽</t>
  </si>
  <si>
    <t>增步区</t>
  </si>
  <si>
    <t>大朗区</t>
  </si>
  <si>
    <t>李海光</t>
  </si>
  <si>
    <t>邓轩腾</t>
  </si>
  <si>
    <t>旺富区</t>
  </si>
  <si>
    <t>邓轩物</t>
  </si>
  <si>
    <t>符关卓</t>
  </si>
  <si>
    <t>刘运超</t>
  </si>
  <si>
    <t>杨蔡区</t>
  </si>
  <si>
    <t>全守平</t>
  </si>
  <si>
    <t>唐石荣</t>
  </si>
  <si>
    <t>洋犀区</t>
  </si>
  <si>
    <t>李永林</t>
  </si>
  <si>
    <t>东城区</t>
  </si>
  <si>
    <t>伍宜勇</t>
  </si>
  <si>
    <t>光润区</t>
  </si>
  <si>
    <t>刘建强</t>
  </si>
  <si>
    <t>桑园区</t>
  </si>
  <si>
    <t>凤岗区</t>
  </si>
  <si>
    <t>蓝志坚</t>
  </si>
  <si>
    <t>雁田区</t>
  </si>
  <si>
    <t>蓝志康</t>
  </si>
  <si>
    <t>金凤凰区</t>
  </si>
  <si>
    <t>林略</t>
  </si>
  <si>
    <t>高步区</t>
  </si>
  <si>
    <t>欧仁</t>
  </si>
  <si>
    <t>上江城区</t>
  </si>
  <si>
    <t>杨维邦</t>
  </si>
  <si>
    <t>西联区</t>
  </si>
  <si>
    <t>周国强</t>
  </si>
  <si>
    <t>低涌区</t>
  </si>
  <si>
    <t>左小兵</t>
  </si>
  <si>
    <t>冼沙区</t>
  </si>
  <si>
    <t>邓逢善</t>
  </si>
  <si>
    <t>莞城区</t>
  </si>
  <si>
    <t>黎广法</t>
  </si>
  <si>
    <t>横沥区</t>
  </si>
  <si>
    <t>肖任</t>
  </si>
  <si>
    <t>三江区</t>
  </si>
  <si>
    <t>厚街区</t>
  </si>
  <si>
    <t>曾茂林</t>
  </si>
  <si>
    <t>下汴区</t>
  </si>
  <si>
    <t>温圣荣</t>
  </si>
  <si>
    <t>桥头区</t>
  </si>
  <si>
    <t>易荣辉</t>
  </si>
  <si>
    <t>三屯区</t>
  </si>
  <si>
    <t>罗灿平</t>
  </si>
  <si>
    <t>军埔区</t>
  </si>
  <si>
    <t>虎门区</t>
  </si>
  <si>
    <t>罗灿坤</t>
  </si>
  <si>
    <t>一体化</t>
  </si>
  <si>
    <t>居岐区</t>
  </si>
  <si>
    <t>黄江区</t>
  </si>
  <si>
    <t>丘政</t>
  </si>
  <si>
    <t>郑廷碧</t>
  </si>
  <si>
    <t>寮步区</t>
  </si>
  <si>
    <t>黄维劲</t>
  </si>
  <si>
    <t>下岭贝区</t>
  </si>
  <si>
    <t>李宇飞</t>
  </si>
  <si>
    <t>华南区</t>
  </si>
  <si>
    <t>钟宝明</t>
  </si>
  <si>
    <t>南城区</t>
  </si>
  <si>
    <t>黎广俊</t>
  </si>
  <si>
    <t>清溪区</t>
  </si>
  <si>
    <t>何奇宝</t>
  </si>
  <si>
    <t>荔横区</t>
  </si>
  <si>
    <t>吴宇帅</t>
  </si>
  <si>
    <t>三中区</t>
  </si>
  <si>
    <t>禹红娜</t>
  </si>
  <si>
    <t>石碣区</t>
  </si>
  <si>
    <t>张国舜</t>
  </si>
  <si>
    <t>城中社区</t>
  </si>
  <si>
    <t>石排区</t>
  </si>
  <si>
    <t>李先富</t>
  </si>
  <si>
    <t>兆康区</t>
  </si>
  <si>
    <t>吕佳欣</t>
  </si>
  <si>
    <t>黄维敏</t>
  </si>
  <si>
    <t>夏玉杰</t>
  </si>
  <si>
    <t>新城区</t>
  </si>
  <si>
    <t>塘厦区</t>
  </si>
  <si>
    <t>陈阳</t>
  </si>
  <si>
    <t>三阳区</t>
  </si>
  <si>
    <t>何攀</t>
  </si>
  <si>
    <t>东力区</t>
  </si>
  <si>
    <t>杨芳</t>
  </si>
  <si>
    <t>骏景区</t>
  </si>
  <si>
    <t>陈炳亮</t>
  </si>
  <si>
    <t>石崇区</t>
  </si>
  <si>
    <t>张远威</t>
  </si>
  <si>
    <t>万江区</t>
  </si>
  <si>
    <t>李明浪</t>
  </si>
  <si>
    <t>简沙洲区</t>
  </si>
  <si>
    <t>肖俊标</t>
  </si>
  <si>
    <t>许龙标</t>
  </si>
  <si>
    <t>邹阳</t>
  </si>
  <si>
    <t>谢岗区</t>
  </si>
  <si>
    <t>林建光</t>
  </si>
  <si>
    <t>银湖区</t>
  </si>
  <si>
    <t>钟环荣</t>
  </si>
  <si>
    <t>赵林区</t>
  </si>
  <si>
    <t>周启存</t>
  </si>
  <si>
    <t>樟木头区</t>
  </si>
  <si>
    <t>万昌波</t>
  </si>
  <si>
    <t>樟新区</t>
  </si>
  <si>
    <t>伍红军</t>
  </si>
  <si>
    <t>中心区</t>
  </si>
  <si>
    <t>长安区</t>
  </si>
  <si>
    <t>何乐平</t>
  </si>
  <si>
    <t>乌沙区</t>
  </si>
  <si>
    <t>肖亮</t>
  </si>
  <si>
    <t>上沙区</t>
  </si>
  <si>
    <t>许世家</t>
  </si>
  <si>
    <t>华田区</t>
  </si>
  <si>
    <t>朱江益</t>
  </si>
  <si>
    <t>光宝区</t>
  </si>
  <si>
    <t>朱明志</t>
  </si>
  <si>
    <t>韦志强</t>
  </si>
  <si>
    <t>文志立</t>
  </si>
  <si>
    <t>汀山区</t>
  </si>
  <si>
    <t>胡政</t>
  </si>
  <si>
    <t>杨菊花</t>
  </si>
  <si>
    <t>常平区</t>
  </si>
  <si>
    <t>邹耀廷</t>
  </si>
  <si>
    <t>销装维</t>
  </si>
  <si>
    <t>李小兵</t>
  </si>
  <si>
    <t>唐水洁</t>
  </si>
  <si>
    <t>程海健</t>
  </si>
  <si>
    <t>夏永杰</t>
  </si>
  <si>
    <t>陈常利</t>
  </si>
  <si>
    <t>东站区</t>
  </si>
  <si>
    <t>朱威</t>
  </si>
  <si>
    <t>叶景培</t>
  </si>
  <si>
    <t>杨辉</t>
  </si>
  <si>
    <t>列允洪</t>
  </si>
  <si>
    <t>彭知群</t>
  </si>
  <si>
    <t>林文武</t>
  </si>
  <si>
    <t>徐元球</t>
  </si>
  <si>
    <t>许育</t>
  </si>
  <si>
    <t>祖静彪</t>
  </si>
  <si>
    <t>大利区</t>
  </si>
  <si>
    <t>彭文群</t>
  </si>
  <si>
    <t>杨晓艳</t>
  </si>
  <si>
    <t>钟小红</t>
  </si>
  <si>
    <t>黄智乾</t>
  </si>
  <si>
    <t>农军成</t>
  </si>
  <si>
    <t>肖忠</t>
  </si>
  <si>
    <t>罗文军</t>
  </si>
  <si>
    <t>白莉</t>
  </si>
  <si>
    <t>陈伟娣</t>
  </si>
  <si>
    <t>南栅区</t>
  </si>
  <si>
    <t>王武东</t>
  </si>
  <si>
    <t>龙眼区</t>
  </si>
  <si>
    <t>朱文彬</t>
  </si>
  <si>
    <t>博美区</t>
  </si>
  <si>
    <t>邓鸣健</t>
  </si>
  <si>
    <t>彭云明</t>
  </si>
  <si>
    <t>黄向长</t>
  </si>
  <si>
    <t>易阿红</t>
  </si>
  <si>
    <t>河田区</t>
  </si>
  <si>
    <t>冯三防</t>
  </si>
  <si>
    <t>街口区</t>
  </si>
  <si>
    <t>彭英智</t>
  </si>
  <si>
    <t>石龙坑区</t>
  </si>
  <si>
    <t>吴勇</t>
  </si>
  <si>
    <t>莆心区</t>
  </si>
  <si>
    <t>谭远明</t>
  </si>
  <si>
    <t>王意峰</t>
  </si>
  <si>
    <t>张泽文</t>
  </si>
  <si>
    <t>西城区</t>
  </si>
  <si>
    <t>蔡定强</t>
  </si>
  <si>
    <t>李伟林</t>
  </si>
  <si>
    <t>魏祥洋</t>
  </si>
  <si>
    <t>丁彦</t>
  </si>
  <si>
    <t>王成</t>
  </si>
  <si>
    <t>宋孝波</t>
  </si>
  <si>
    <t>上坑区</t>
  </si>
  <si>
    <t>付森基</t>
  </si>
  <si>
    <t>东兴区</t>
  </si>
  <si>
    <t>焦慧君</t>
  </si>
  <si>
    <t>萧子大</t>
  </si>
  <si>
    <t>杜嘉明</t>
  </si>
  <si>
    <t>陈彦忠</t>
  </si>
  <si>
    <t>黎兵兵</t>
  </si>
  <si>
    <t>白石岗区</t>
  </si>
  <si>
    <t>罗志文</t>
  </si>
  <si>
    <t>吴斌</t>
  </si>
  <si>
    <t>谢熙</t>
  </si>
  <si>
    <t>大京九区</t>
  </si>
  <si>
    <t>辛芳明</t>
  </si>
  <si>
    <t>欧阳德青</t>
  </si>
  <si>
    <t>集客专员</t>
  </si>
  <si>
    <t>方华东</t>
  </si>
  <si>
    <t>冯北平</t>
  </si>
  <si>
    <t>杨晨羽</t>
  </si>
  <si>
    <t>韩相力</t>
  </si>
  <si>
    <t>陈志鹏</t>
  </si>
  <si>
    <t>黄义凯</t>
  </si>
  <si>
    <t>集客经理</t>
  </si>
  <si>
    <t>集客部</t>
  </si>
  <si>
    <t>鲁静</t>
  </si>
  <si>
    <t>裴沛</t>
  </si>
  <si>
    <t>卢丹龙</t>
  </si>
  <si>
    <t>吴四一</t>
  </si>
  <si>
    <t>岑常师</t>
  </si>
  <si>
    <t>刘志成</t>
  </si>
  <si>
    <t>韦文生</t>
  </si>
  <si>
    <t>黄继生</t>
  </si>
  <si>
    <t>吴国明</t>
  </si>
  <si>
    <t>莫灵快</t>
  </si>
  <si>
    <t>杜中</t>
  </si>
  <si>
    <t>袁新景</t>
  </si>
  <si>
    <t>王煌忠</t>
  </si>
  <si>
    <t>王秋焕</t>
  </si>
  <si>
    <t>吴楚伟</t>
  </si>
  <si>
    <t>刘德昌</t>
  </si>
  <si>
    <t>刘德生</t>
  </si>
  <si>
    <t>张远庭</t>
  </si>
  <si>
    <t>张秀标</t>
  </si>
  <si>
    <t>刘松涛</t>
  </si>
  <si>
    <t>杨平金</t>
  </si>
  <si>
    <t>汪洞辉</t>
  </si>
  <si>
    <t>左明亮</t>
  </si>
  <si>
    <t>张宏波</t>
  </si>
  <si>
    <t>黄清浩</t>
  </si>
  <si>
    <t>王立斌</t>
  </si>
  <si>
    <t>黄汝富</t>
  </si>
  <si>
    <t>陈亚贤</t>
  </si>
  <si>
    <t>王翔</t>
  </si>
  <si>
    <t>吴贤锦</t>
  </si>
  <si>
    <t>杜昇华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</si>
</sst>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18"/>
      <name val="SimSun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 wrapText="1"/>
    </xf>
    <xf numFmtId="0" fontId="8" fillId="2" borderId="2" xfId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>
      <alignment horizontal="center" vertical="center"/>
    </xf>
    <xf numFmtId="0" fontId="8" fillId="3" borderId="2" xfId="2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horizontal="center" vertical="center"/>
    </xf>
  </cellXfs>
  <cellStyles count="3">
    <cellStyle name="常规" xfId="0" builtinId="0"/>
    <cellStyle name="常规 2" xfId="2"/>
    <cellStyle name="常规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&#38081;&#36890;&#25991;&#26723;\&#36755;&#20837;&#36755;&#20986;&#25968;&#23383;&#26126;&#32454;&#21450;&#35828;&#26126;\&#30452;&#38144;&#24037;&#36164;-2015&#24180;7&#26376;&#65288;&#30452;&#38144;&#12289;&#38598;&#23458;&#12289;&#19968;&#20307;&#21270;&#12289;&#38144;&#35013;&#3250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  <cell r="H1" t="str">
            <v>到职实际月数</v>
          </cell>
          <cell r="I1" t="str">
            <v>到职计算月数</v>
          </cell>
        </row>
        <row r="2">
          <cell r="E2" t="str">
            <v>备注</v>
          </cell>
          <cell r="F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  <cell r="H3">
            <v>13</v>
          </cell>
          <cell r="I3" t="str">
            <v>Y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  <cell r="H4">
            <v>60</v>
          </cell>
          <cell r="I4" t="str">
            <v>Y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  <cell r="H5">
            <v>51</v>
          </cell>
          <cell r="I5" t="str">
            <v>Y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  <cell r="H6">
            <v>11</v>
          </cell>
          <cell r="I6" t="str">
            <v>Y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  <cell r="H7">
            <v>71</v>
          </cell>
          <cell r="I7" t="str">
            <v>Y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  <cell r="H8">
            <v>27</v>
          </cell>
          <cell r="I8" t="str">
            <v>Y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  <cell r="H9">
            <v>14</v>
          </cell>
          <cell r="I9" t="str">
            <v>Y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  <cell r="H10">
            <v>3</v>
          </cell>
          <cell r="I10" t="str">
            <v>Y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  <cell r="H11">
            <v>31</v>
          </cell>
          <cell r="I11" t="str">
            <v>Y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  <cell r="H12">
            <v>26</v>
          </cell>
          <cell r="I12" t="str">
            <v>Y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  <cell r="H13">
            <v>15</v>
          </cell>
          <cell r="I13" t="str">
            <v>Y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  <cell r="H14">
            <v>12</v>
          </cell>
          <cell r="I14" t="str">
            <v>Y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  <cell r="H15">
            <v>9</v>
          </cell>
          <cell r="I15" t="str">
            <v>Y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  <cell r="H16">
            <v>12</v>
          </cell>
          <cell r="I16" t="str">
            <v>Y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  <cell r="H17">
            <v>8</v>
          </cell>
          <cell r="I17" t="str">
            <v>Y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  <cell r="H18">
            <v>46</v>
          </cell>
          <cell r="I18" t="str">
            <v>Y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  <cell r="H19">
            <v>3</v>
          </cell>
          <cell r="I19" t="str">
            <v>Y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  <cell r="H20">
            <v>60</v>
          </cell>
          <cell r="I20" t="str">
            <v>Y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  <cell r="H21">
            <v>9</v>
          </cell>
          <cell r="I21" t="str">
            <v>Y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  <cell r="H22">
            <v>51</v>
          </cell>
          <cell r="I22" t="str">
            <v>Y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  <cell r="H23">
            <v>8</v>
          </cell>
          <cell r="I23" t="str">
            <v>Y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  <cell r="H24">
            <v>22</v>
          </cell>
          <cell r="I24" t="str">
            <v>Y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  <cell r="I25" t="str">
            <v>Y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  <cell r="I26" t="str">
            <v>Y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  <cell r="H27">
            <v>3</v>
          </cell>
          <cell r="I27" t="str">
            <v>Y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  <cell r="H28">
            <v>41</v>
          </cell>
          <cell r="I28" t="str">
            <v>Y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  <cell r="H29">
            <v>10</v>
          </cell>
          <cell r="I29" t="str">
            <v>Y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  <cell r="H30">
            <v>22</v>
          </cell>
          <cell r="I30" t="str">
            <v>Y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  <cell r="H31">
            <v>32</v>
          </cell>
          <cell r="I31" t="str">
            <v>Y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  <cell r="H32">
            <v>11</v>
          </cell>
          <cell r="I32" t="str">
            <v>Y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  <cell r="H33">
            <v>19</v>
          </cell>
          <cell r="I33" t="str">
            <v>Y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  <cell r="H34">
            <v>66</v>
          </cell>
          <cell r="I34" t="str">
            <v>Y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  <cell r="H35">
            <v>15</v>
          </cell>
          <cell r="I35" t="str">
            <v>Y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  <cell r="I36" t="str">
            <v>Y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  <cell r="H37">
            <v>3</v>
          </cell>
          <cell r="I37" t="str">
            <v>Y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  <cell r="I38" t="str">
            <v>Y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  <cell r="H39">
            <v>80</v>
          </cell>
          <cell r="I39" t="str">
            <v>Y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  <cell r="H40">
            <v>61</v>
          </cell>
          <cell r="I40" t="str">
            <v>Y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  <cell r="H41">
            <v>18</v>
          </cell>
          <cell r="I41" t="str">
            <v>Y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  <cell r="H42">
            <v>3</v>
          </cell>
          <cell r="I42" t="str">
            <v>Y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  <cell r="H43">
            <v>7</v>
          </cell>
          <cell r="I43" t="str">
            <v>Y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  <cell r="H44">
            <v>29</v>
          </cell>
          <cell r="I44" t="str">
            <v>Y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  <cell r="H45">
            <v>12</v>
          </cell>
          <cell r="I45" t="str">
            <v>Y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  <cell r="H46">
            <v>3</v>
          </cell>
          <cell r="I46" t="str">
            <v>Y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  <cell r="H47">
            <v>11</v>
          </cell>
          <cell r="I47" t="str">
            <v>Y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  <cell r="H48">
            <v>11</v>
          </cell>
          <cell r="I48" t="str">
            <v>Y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  <cell r="H49">
            <v>36</v>
          </cell>
          <cell r="I49" t="str">
            <v>Y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  <cell r="H50">
            <v>14</v>
          </cell>
          <cell r="I50" t="str">
            <v>Y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  <cell r="H51">
            <v>22</v>
          </cell>
          <cell r="I51" t="str">
            <v>Y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  <cell r="H52">
            <v>78</v>
          </cell>
          <cell r="I52" t="str">
            <v>Y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  <cell r="H53">
            <v>73</v>
          </cell>
          <cell r="I53" t="str">
            <v>Y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  <cell r="H54">
            <v>3</v>
          </cell>
          <cell r="I54" t="str">
            <v>Y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  <cell r="H55">
            <v>26</v>
          </cell>
          <cell r="I55" t="str">
            <v>Y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  <cell r="I56" t="str">
            <v>Y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  <cell r="I57" t="str">
            <v>Y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  <cell r="I58" t="str">
            <v>Y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  <cell r="I59" t="str">
            <v>Y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  <cell r="I60" t="str">
            <v>Y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  <cell r="I61" t="str">
            <v>Y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  <cell r="I62" t="str">
            <v>Y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  <cell r="I63">
            <v>3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  <cell r="I64" t="str">
            <v>Y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  <cell r="I65" t="str">
            <v>Y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  <cell r="I66">
            <v>3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  <cell r="I67" t="str">
            <v>Y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  <cell r="I68" t="str">
            <v>Y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  <cell r="I69" t="str">
            <v>Y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  <cell r="I70" t="str">
            <v>Y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  <cell r="I71" t="str">
            <v>Y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  <cell r="I72" t="str">
            <v>Y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  <cell r="I73">
            <v>3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  <cell r="I74">
            <v>3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  <cell r="I75" t="str">
            <v>Y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  <cell r="I76" t="str">
            <v>Y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  <cell r="I77" t="str">
            <v>Y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  <cell r="I78" t="str">
            <v>Y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  <cell r="I79" t="str">
            <v>Y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  <cell r="I80" t="str">
            <v>Y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  <cell r="H81">
            <v>10</v>
          </cell>
          <cell r="I81" t="str">
            <v>Y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  <cell r="H82">
            <v>14</v>
          </cell>
          <cell r="I82" t="str">
            <v>Y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  <cell r="H83">
            <v>13</v>
          </cell>
          <cell r="I83" t="str">
            <v>Y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  <cell r="H84">
            <v>10</v>
          </cell>
          <cell r="I84" t="str">
            <v>Y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  <cell r="H85">
            <v>9</v>
          </cell>
          <cell r="I85" t="str">
            <v>Y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  <cell r="H86">
            <v>48</v>
          </cell>
          <cell r="I86" t="str">
            <v>Y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  <cell r="I87" t="str">
            <v>Y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  <cell r="I88" t="str">
            <v>Y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  <cell r="I89" t="str">
            <v>Y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  <cell r="I90" t="str">
            <v>Y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  <cell r="I91" t="str">
            <v>Y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  <cell r="I92" t="str">
            <v>Y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  <cell r="I93" t="str">
            <v>Y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  <cell r="I94" t="str">
            <v>Y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  <cell r="I95" t="str">
            <v>Y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  <cell r="I96" t="str">
            <v>Y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  <cell r="I97" t="str">
            <v>Y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  <cell r="H98">
            <v>26</v>
          </cell>
          <cell r="I98" t="str">
            <v>Y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  <cell r="I99" t="str">
            <v>Y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  <cell r="H100">
            <v>32</v>
          </cell>
          <cell r="I100" t="str">
            <v>Y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  <cell r="H101">
            <v>72</v>
          </cell>
          <cell r="I101" t="str">
            <v>Y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  <cell r="H102">
            <v>22</v>
          </cell>
          <cell r="I102" t="str">
            <v>Y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  <cell r="H103">
            <v>34</v>
          </cell>
          <cell r="I103" t="str">
            <v>Y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  <cell r="I104" t="str">
            <v>Y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  <cell r="I105" t="str">
            <v>Y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  <cell r="H106">
            <v>9</v>
          </cell>
          <cell r="I106" t="str">
            <v>Y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  <cell r="H107">
            <v>9</v>
          </cell>
          <cell r="I107" t="str">
            <v>Y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  <cell r="I108" t="str">
            <v>Y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  <cell r="I109">
            <v>3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  <cell r="I110" t="str">
            <v>Y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  <cell r="I111" t="str">
            <v>Y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  <cell r="I112">
            <v>3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  <cell r="I113">
            <v>3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  <cell r="I114">
            <v>3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  <cell r="I115">
            <v>3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  <cell r="I116">
            <v>3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  <cell r="I117">
            <v>3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  <cell r="I118">
            <v>3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  <cell r="I119">
            <v>3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  <cell r="I120">
            <v>3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  <cell r="I121">
            <v>3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  <cell r="I122">
            <v>3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  <cell r="I123">
            <v>3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  <cell r="I124">
            <v>3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  <cell r="I125">
            <v>3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  <cell r="I126">
            <v>2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  <cell r="I127">
            <v>2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  <cell r="I128">
            <v>2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  <cell r="I129">
            <v>2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  <cell r="I130">
            <v>2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  <cell r="I131">
            <v>2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  <cell r="I132">
            <v>2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  <cell r="I133">
            <v>2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  <cell r="I134">
            <v>2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  <cell r="I135">
            <v>2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  <cell r="I136">
            <v>2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  <cell r="I137">
            <v>2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  <cell r="I138">
            <v>2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  <cell r="I139">
            <v>2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  <cell r="I140">
            <v>2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  <cell r="I141">
            <v>1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  <cell r="I142" t="str">
            <v>T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  <cell r="I143" t="str">
            <v>E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  <cell r="I144">
            <v>1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  <cell r="I145">
            <v>1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  <cell r="I146" t="str">
            <v>T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  <cell r="I147">
            <v>1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  <cell r="I148">
            <v>1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  <cell r="I149">
            <v>1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  <cell r="I150">
            <v>1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  <cell r="I151">
            <v>1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  <cell r="I15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F3" t="str">
            <v>发展人名称</v>
          </cell>
          <cell r="N3" t="str">
            <v>系统发展人</v>
          </cell>
          <cell r="P3" t="str">
            <v>计算单数</v>
          </cell>
        </row>
        <row r="4">
          <cell r="F4" t="str">
            <v>吴四一</v>
          </cell>
          <cell r="N4" t="e">
            <v>#N/A</v>
          </cell>
        </row>
        <row r="5">
          <cell r="F5" t="str">
            <v>曾茂林</v>
          </cell>
          <cell r="N5" t="e">
            <v>#N/A</v>
          </cell>
        </row>
        <row r="6">
          <cell r="F6" t="str">
            <v>唐颖健</v>
          </cell>
          <cell r="N6" t="e">
            <v>#N/A</v>
          </cell>
        </row>
        <row r="7">
          <cell r="F7" t="str">
            <v>欧阳德青</v>
          </cell>
          <cell r="N7" t="e">
            <v>#N/A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I156"/>
  <sheetViews>
    <sheetView tabSelected="1" workbookViewId="0">
      <pane ySplit="2" topLeftCell="A3" activePane="bottomLeft" state="frozen"/>
      <selection activeCell="M24" sqref="M24"/>
      <selection pane="bottomLeft" activeCell="J70" sqref="J70"/>
    </sheetView>
  </sheetViews>
  <sheetFormatPr defaultColWidth="9" defaultRowHeight="14.25"/>
  <cols>
    <col min="1" max="1" width="10.875" style="8" customWidth="1"/>
    <col min="2" max="2" width="13.125" style="8" customWidth="1"/>
    <col min="3" max="3" width="9.25" style="8" customWidth="1"/>
    <col min="4" max="5" width="11.375" style="8" customWidth="1"/>
    <col min="6" max="6" width="15.375" style="8" customWidth="1"/>
    <col min="7" max="7" width="12.375" style="8" customWidth="1"/>
    <col min="8" max="8" width="15.875" style="8" customWidth="1"/>
    <col min="9" max="9" width="10.625" style="2" customWidth="1"/>
    <col min="10" max="16384" width="9" style="2"/>
  </cols>
  <sheetData>
    <row r="1" spans="1:9" ht="41.25" customHeight="1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</row>
    <row r="2" spans="1:9" ht="25.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</row>
    <row r="3" spans="1:9">
      <c r="A3" s="5" t="s">
        <v>10</v>
      </c>
      <c r="B3" s="5" t="s">
        <v>11</v>
      </c>
      <c r="C3" s="5" t="e">
        <f>VLOOKUP(B3,[1]底薪计算!D:I,6,FALSE)</f>
        <v>#N/A</v>
      </c>
      <c r="D3" s="5" t="s">
        <v>12</v>
      </c>
      <c r="E3" s="5"/>
      <c r="F3" s="6" t="e">
        <f t="shared" ref="F3:F28" si="0">IF(AND(D3="直销",C3="Y"),1,IF(AND(D3="一体化",E3&lt;&gt;" "),0,IF(AND(D3="一体化",EC2903="Y"),1,0)))</f>
        <v>#N/A</v>
      </c>
      <c r="G3" s="6">
        <f>SUMIF('[1]4-5月集团客户明细'!F:F,B3,'[1]4-5月集团客户明细'!P:P)</f>
        <v>0</v>
      </c>
      <c r="H3" s="7"/>
      <c r="I3" s="2" t="e">
        <f>VLOOKUP(B3,[1]底薪计算!D:D,1,FALSE)</f>
        <v>#N/A</v>
      </c>
    </row>
    <row r="4" spans="1:9">
      <c r="A4" s="5" t="s">
        <v>10</v>
      </c>
      <c r="B4" s="5" t="s">
        <v>13</v>
      </c>
      <c r="C4" s="5" t="str">
        <f>VLOOKUP(B4,[1]底薪计算!D:I,6,FALSE)</f>
        <v>Y</v>
      </c>
      <c r="D4" s="5" t="s">
        <v>12</v>
      </c>
      <c r="E4" s="5" t="s">
        <v>14</v>
      </c>
      <c r="F4" s="6">
        <f t="shared" si="0"/>
        <v>1</v>
      </c>
      <c r="G4" s="6">
        <f>SUMIF('[1]4-5月集团客户明细'!F:F,B4,'[1]4-5月集团客户明细'!P:P)</f>
        <v>0</v>
      </c>
      <c r="H4" s="7"/>
      <c r="I4" s="2" t="str">
        <f>VLOOKUP(B4,[1]底薪计算!D:D,1,FALSE)</f>
        <v>覃绪炽</v>
      </c>
    </row>
    <row r="5" spans="1:9">
      <c r="A5" s="5" t="s">
        <v>15</v>
      </c>
      <c r="B5" s="5" t="s">
        <v>16</v>
      </c>
      <c r="C5" s="5" t="e">
        <f>VLOOKUP(B5,[1]底薪计算!D:I,6,FALSE)</f>
        <v>#N/A</v>
      </c>
      <c r="D5" s="5" t="s">
        <v>12</v>
      </c>
      <c r="E5" s="5"/>
      <c r="F5" s="6" t="e">
        <f t="shared" si="0"/>
        <v>#N/A</v>
      </c>
      <c r="G5" s="6">
        <f>SUMIF('[1]4-5月集团客户明细'!F:F,B5,'[1]4-5月集团客户明细'!P:P)</f>
        <v>0</v>
      </c>
      <c r="H5" s="7"/>
      <c r="I5" s="2" t="e">
        <f>VLOOKUP(B5,[1]底薪计算!D:D,1,FALSE)</f>
        <v>#N/A</v>
      </c>
    </row>
    <row r="6" spans="1:9">
      <c r="A6" s="5" t="s">
        <v>15</v>
      </c>
      <c r="B6" s="5" t="s">
        <v>17</v>
      </c>
      <c r="C6" s="5" t="str">
        <f>VLOOKUP(B6,[1]底薪计算!D:I,6,FALSE)</f>
        <v>Y</v>
      </c>
      <c r="D6" s="5" t="s">
        <v>12</v>
      </c>
      <c r="E6" s="5" t="s">
        <v>18</v>
      </c>
      <c r="F6" s="6">
        <f t="shared" si="0"/>
        <v>1</v>
      </c>
      <c r="G6" s="6">
        <f>SUMIF('[1]4-5月集团客户明细'!F:F,B6,'[1]4-5月集团客户明细'!P:P)</f>
        <v>0</v>
      </c>
      <c r="H6" s="7"/>
      <c r="I6" s="2" t="str">
        <f>VLOOKUP(B6,[1]底薪计算!D:D,1,FALSE)</f>
        <v>邓轩腾</v>
      </c>
    </row>
    <row r="7" spans="1:9">
      <c r="A7" s="5" t="s">
        <v>15</v>
      </c>
      <c r="B7" s="5" t="s">
        <v>19</v>
      </c>
      <c r="C7" s="5" t="str">
        <f>VLOOKUP(B7,[1]底薪计算!D:I,6,FALSE)</f>
        <v>Y</v>
      </c>
      <c r="D7" s="5" t="s">
        <v>12</v>
      </c>
      <c r="E7" s="5" t="s">
        <v>18</v>
      </c>
      <c r="F7" s="6">
        <f t="shared" si="0"/>
        <v>1</v>
      </c>
      <c r="G7" s="6">
        <f>SUMIF('[1]4-5月集团客户明细'!F:F,B7,'[1]4-5月集团客户明细'!P:P)</f>
        <v>0</v>
      </c>
      <c r="H7" s="7"/>
      <c r="I7" s="2" t="str">
        <f>VLOOKUP(B7,[1]底薪计算!D:D,1,FALSE)</f>
        <v>邓轩物</v>
      </c>
    </row>
    <row r="8" spans="1:9">
      <c r="A8" s="5" t="s">
        <v>15</v>
      </c>
      <c r="B8" s="5" t="s">
        <v>20</v>
      </c>
      <c r="C8" s="5" t="str">
        <f>VLOOKUP(B8,[1]底薪计算!D:I,6,FALSE)</f>
        <v>Y</v>
      </c>
      <c r="D8" s="5" t="s">
        <v>12</v>
      </c>
      <c r="E8" s="5" t="s">
        <v>18</v>
      </c>
      <c r="F8" s="6">
        <f t="shared" si="0"/>
        <v>1</v>
      </c>
      <c r="G8" s="6">
        <f>SUMIF('[1]4-5月集团客户明细'!F:F,B8,'[1]4-5月集团客户明细'!P:P)</f>
        <v>0</v>
      </c>
      <c r="H8" s="7"/>
      <c r="I8" s="2" t="str">
        <f>VLOOKUP(B8,[1]底薪计算!D:D,1,FALSE)</f>
        <v>符关卓</v>
      </c>
    </row>
    <row r="9" spans="1:9">
      <c r="A9" s="5" t="s">
        <v>15</v>
      </c>
      <c r="B9" s="5" t="s">
        <v>21</v>
      </c>
      <c r="C9" s="5" t="str">
        <f>VLOOKUP(B9,[1]底薪计算!D:I,6,FALSE)</f>
        <v>Y</v>
      </c>
      <c r="D9" s="5" t="s">
        <v>12</v>
      </c>
      <c r="E9" s="5" t="s">
        <v>22</v>
      </c>
      <c r="F9" s="6">
        <f t="shared" si="0"/>
        <v>1</v>
      </c>
      <c r="G9" s="6">
        <f>SUMIF('[1]4-5月集团客户明细'!F:F,B9,'[1]4-5月集团客户明细'!P:P)</f>
        <v>0</v>
      </c>
      <c r="H9" s="7"/>
      <c r="I9" s="2" t="str">
        <f>VLOOKUP(B9,[1]底薪计算!D:D,1,FALSE)</f>
        <v>刘运超</v>
      </c>
    </row>
    <row r="10" spans="1:9">
      <c r="A10" s="5" t="s">
        <v>15</v>
      </c>
      <c r="B10" s="5" t="s">
        <v>23</v>
      </c>
      <c r="C10" s="5" t="str">
        <f>VLOOKUP(B10,[1]底薪计算!D:I,6,FALSE)</f>
        <v>Y</v>
      </c>
      <c r="D10" s="5" t="s">
        <v>12</v>
      </c>
      <c r="E10" s="5" t="s">
        <v>22</v>
      </c>
      <c r="F10" s="6">
        <f t="shared" si="0"/>
        <v>1</v>
      </c>
      <c r="G10" s="6">
        <f>SUMIF('[1]4-5月集团客户明细'!F:F,B10,'[1]4-5月集团客户明细'!P:P)</f>
        <v>0</v>
      </c>
      <c r="H10" s="7"/>
      <c r="I10" s="2" t="str">
        <f>VLOOKUP(B10,[1]底薪计算!D:D,1,FALSE)</f>
        <v>全守平</v>
      </c>
    </row>
    <row r="11" spans="1:9">
      <c r="A11" s="5" t="s">
        <v>15</v>
      </c>
      <c r="B11" s="5" t="s">
        <v>24</v>
      </c>
      <c r="C11" s="5" t="str">
        <f>VLOOKUP(B11,[1]底薪计算!D:I,6,FALSE)</f>
        <v>Y</v>
      </c>
      <c r="D11" s="5" t="s">
        <v>12</v>
      </c>
      <c r="E11" s="5" t="s">
        <v>25</v>
      </c>
      <c r="F11" s="6">
        <f t="shared" si="0"/>
        <v>1</v>
      </c>
      <c r="G11" s="6">
        <f>SUMIF('[1]4-5月集团客户明细'!F:F,B11,'[1]4-5月集团客户明细'!P:P)</f>
        <v>0</v>
      </c>
      <c r="H11" s="7"/>
      <c r="I11" s="2" t="str">
        <f>VLOOKUP(B11,[1]底薪计算!D:D,1,FALSE)</f>
        <v>唐石荣</v>
      </c>
    </row>
    <row r="12" spans="1:9">
      <c r="A12" s="5" t="s">
        <v>10</v>
      </c>
      <c r="B12" s="5" t="s">
        <v>26</v>
      </c>
      <c r="C12" s="5" t="str">
        <f>VLOOKUP(B12,[1]底薪计算!D:I,6,FALSE)</f>
        <v>Y</v>
      </c>
      <c r="D12" s="5" t="s">
        <v>12</v>
      </c>
      <c r="E12" s="5" t="s">
        <v>14</v>
      </c>
      <c r="F12" s="6">
        <f t="shared" si="0"/>
        <v>1</v>
      </c>
      <c r="G12" s="6">
        <f>SUMIF('[1]4-5月集团客户明细'!F:F,B12,'[1]4-5月集团客户明细'!N:N)</f>
        <v>0</v>
      </c>
      <c r="H12" s="7"/>
      <c r="I12" s="2" t="str">
        <f>VLOOKUP(B12,[1]底薪计算!D:D,1,FALSE)</f>
        <v>李永林</v>
      </c>
    </row>
    <row r="13" spans="1:9">
      <c r="A13" s="5" t="s">
        <v>27</v>
      </c>
      <c r="B13" s="5" t="s">
        <v>28</v>
      </c>
      <c r="C13" s="5" t="str">
        <f>VLOOKUP(B13,[1]底薪计算!D:I,6,FALSE)</f>
        <v>Y</v>
      </c>
      <c r="D13" s="5" t="s">
        <v>12</v>
      </c>
      <c r="E13" s="5" t="s">
        <v>29</v>
      </c>
      <c r="F13" s="6">
        <f t="shared" si="0"/>
        <v>1</v>
      </c>
      <c r="G13" s="6">
        <f>SUMIF('[1]4-5月集团客户明细'!F:F,B13,'[1]4-5月集团客户明细'!P:P)</f>
        <v>0</v>
      </c>
      <c r="H13" s="7"/>
      <c r="I13" s="2" t="str">
        <f>VLOOKUP(B13,[1]底薪计算!D:D,1,FALSE)</f>
        <v>伍宜勇</v>
      </c>
    </row>
    <row r="14" spans="1:9">
      <c r="A14" s="5" t="s">
        <v>27</v>
      </c>
      <c r="B14" s="5" t="s">
        <v>30</v>
      </c>
      <c r="C14" s="5" t="str">
        <f>VLOOKUP(B14,[1]底薪计算!D:I,6,FALSE)</f>
        <v>Y</v>
      </c>
      <c r="D14" s="5" t="s">
        <v>12</v>
      </c>
      <c r="E14" s="5" t="s">
        <v>31</v>
      </c>
      <c r="F14" s="6">
        <f t="shared" si="0"/>
        <v>1</v>
      </c>
      <c r="G14" s="6">
        <f>SUMIF('[1]4-5月集团客户明细'!F:F,B14,'[1]4-5月集团客户明细'!P:P)</f>
        <v>0</v>
      </c>
      <c r="H14" s="7"/>
      <c r="I14" s="2" t="str">
        <f>VLOOKUP(B14,[1]底薪计算!D:D,1,FALSE)</f>
        <v>刘建强</v>
      </c>
    </row>
    <row r="15" spans="1:9">
      <c r="A15" s="5" t="s">
        <v>32</v>
      </c>
      <c r="B15" s="5" t="s">
        <v>33</v>
      </c>
      <c r="C15" s="5" t="str">
        <f>VLOOKUP(B15,[1]底薪计算!D:I,6,FALSE)</f>
        <v>Y</v>
      </c>
      <c r="D15" s="5" t="s">
        <v>12</v>
      </c>
      <c r="E15" s="5" t="s">
        <v>34</v>
      </c>
      <c r="F15" s="6">
        <f t="shared" si="0"/>
        <v>1</v>
      </c>
      <c r="G15" s="6">
        <f>SUMIF('[1]4-5月集团客户明细'!F:F,B15,'[1]4-5月集团客户明细'!P:P)</f>
        <v>0</v>
      </c>
      <c r="H15" s="7"/>
      <c r="I15" s="2" t="str">
        <f>VLOOKUP(B15,[1]底薪计算!D:D,1,FALSE)</f>
        <v>蓝志坚</v>
      </c>
    </row>
    <row r="16" spans="1:9">
      <c r="A16" s="5" t="s">
        <v>32</v>
      </c>
      <c r="B16" s="5" t="s">
        <v>35</v>
      </c>
      <c r="C16" s="5" t="str">
        <f>VLOOKUP(B16,[1]底薪计算!D:I,6,FALSE)</f>
        <v>Y</v>
      </c>
      <c r="D16" s="5" t="s">
        <v>12</v>
      </c>
      <c r="E16" s="5" t="s">
        <v>36</v>
      </c>
      <c r="F16" s="6">
        <f t="shared" si="0"/>
        <v>1</v>
      </c>
      <c r="G16" s="6">
        <f>SUMIF('[1]4-5月集团客户明细'!F:F,B16,'[1]4-5月集团客户明细'!P:P)</f>
        <v>0</v>
      </c>
      <c r="H16" s="7"/>
      <c r="I16" s="2" t="str">
        <f>VLOOKUP(B16,[1]底薪计算!D:D,1,FALSE)</f>
        <v>蓝志康</v>
      </c>
    </row>
    <row r="17" spans="1:9">
      <c r="A17" s="5" t="s">
        <v>32</v>
      </c>
      <c r="B17" s="5" t="s">
        <v>37</v>
      </c>
      <c r="C17" s="5" t="e">
        <f>VLOOKUP(B17,[1]底薪计算!D:I,6,FALSE)</f>
        <v>#N/A</v>
      </c>
      <c r="D17" s="5" t="s">
        <v>12</v>
      </c>
      <c r="E17" s="5"/>
      <c r="F17" s="6" t="e">
        <f t="shared" si="0"/>
        <v>#N/A</v>
      </c>
      <c r="G17" s="6">
        <f>SUMIF('[1]4-5月集团客户明细'!F:F,B17,'[1]4-5月集团客户明细'!P:P)</f>
        <v>0</v>
      </c>
      <c r="H17" s="7"/>
      <c r="I17" s="2" t="e">
        <f>VLOOKUP(B17,[1]底薪计算!D:D,1,FALSE)</f>
        <v>#N/A</v>
      </c>
    </row>
    <row r="18" spans="1:9">
      <c r="A18" s="5" t="s">
        <v>38</v>
      </c>
      <c r="B18" s="5" t="s">
        <v>39</v>
      </c>
      <c r="C18" s="5" t="str">
        <f>VLOOKUP(B18,[1]底薪计算!D:I,6,FALSE)</f>
        <v>Y</v>
      </c>
      <c r="D18" s="5" t="s">
        <v>12</v>
      </c>
      <c r="E18" s="5" t="s">
        <v>40</v>
      </c>
      <c r="F18" s="6">
        <f t="shared" si="0"/>
        <v>1</v>
      </c>
      <c r="G18" s="6">
        <f>SUMIF('[1]4-5月集团客户明细'!F:F,B18,'[1]4-5月集团客户明细'!P:P)</f>
        <v>0</v>
      </c>
      <c r="H18" s="7"/>
      <c r="I18" s="2" t="str">
        <f>VLOOKUP(B18,[1]底薪计算!D:D,1,FALSE)</f>
        <v>欧仁</v>
      </c>
    </row>
    <row r="19" spans="1:9">
      <c r="A19" s="5" t="s">
        <v>38</v>
      </c>
      <c r="B19" s="5" t="s">
        <v>41</v>
      </c>
      <c r="C19" s="5" t="str">
        <f>VLOOKUP(B19,[1]底薪计算!D:I,6,FALSE)</f>
        <v>Y</v>
      </c>
      <c r="D19" s="5" t="s">
        <v>12</v>
      </c>
      <c r="E19" s="5" t="s">
        <v>42</v>
      </c>
      <c r="F19" s="6">
        <f t="shared" si="0"/>
        <v>1</v>
      </c>
      <c r="G19" s="6">
        <f>SUMIF('[1]4-5月集团客户明细'!F:F,B19,'[1]4-5月集团客户明细'!P:P)</f>
        <v>0</v>
      </c>
      <c r="H19" s="7"/>
      <c r="I19" s="2" t="str">
        <f>VLOOKUP(B19,[1]底薪计算!D:D,1,FALSE)</f>
        <v>杨维邦</v>
      </c>
    </row>
    <row r="20" spans="1:9">
      <c r="A20" s="5" t="s">
        <v>38</v>
      </c>
      <c r="B20" s="5" t="s">
        <v>43</v>
      </c>
      <c r="C20" s="5" t="str">
        <f>VLOOKUP(B20,[1]底薪计算!D:I,6,FALSE)</f>
        <v>Y</v>
      </c>
      <c r="D20" s="5" t="s">
        <v>12</v>
      </c>
      <c r="E20" s="5" t="s">
        <v>44</v>
      </c>
      <c r="F20" s="6">
        <f t="shared" si="0"/>
        <v>1</v>
      </c>
      <c r="G20" s="6">
        <f>SUMIF('[1]4-5月集团客户明细'!F:F,B20,'[1]4-5月集团客户明细'!P:P)</f>
        <v>0</v>
      </c>
      <c r="H20" s="7"/>
      <c r="I20" s="2" t="str">
        <f>VLOOKUP(B20,[1]底薪计算!D:D,1,FALSE)</f>
        <v>周国强</v>
      </c>
    </row>
    <row r="21" spans="1:9">
      <c r="A21" s="5" t="s">
        <v>38</v>
      </c>
      <c r="B21" s="5" t="s">
        <v>45</v>
      </c>
      <c r="C21" s="5" t="str">
        <f>VLOOKUP(B21,[1]底薪计算!D:I,6,FALSE)</f>
        <v>Y</v>
      </c>
      <c r="D21" s="5" t="s">
        <v>12</v>
      </c>
      <c r="E21" s="5" t="s">
        <v>46</v>
      </c>
      <c r="F21" s="6">
        <f t="shared" si="0"/>
        <v>1</v>
      </c>
      <c r="G21" s="6">
        <f>SUMIF('[1]4-5月集团客户明细'!F:F,B21,'[1]4-5月集团客户明细'!P:P)</f>
        <v>0</v>
      </c>
      <c r="H21" s="7"/>
      <c r="I21" s="2" t="str">
        <f>VLOOKUP(B21,[1]底薪计算!D:D,1,FALSE)</f>
        <v>左小兵</v>
      </c>
    </row>
    <row r="22" spans="1:9">
      <c r="A22" s="5" t="s">
        <v>10</v>
      </c>
      <c r="B22" s="5" t="s">
        <v>47</v>
      </c>
      <c r="C22" s="5" t="str">
        <f>VLOOKUP(B22,[1]底薪计算!D:I,6,FALSE)</f>
        <v>Y</v>
      </c>
      <c r="D22" s="5" t="s">
        <v>12</v>
      </c>
      <c r="E22" s="5" t="s">
        <v>14</v>
      </c>
      <c r="F22" s="6">
        <f t="shared" si="0"/>
        <v>1</v>
      </c>
      <c r="G22" s="6">
        <f>SUMIF('[1]4-5月集团客户明细'!F:F,B22,'[1]4-5月集团客户明细'!N:N)</f>
        <v>0</v>
      </c>
      <c r="H22" s="7"/>
      <c r="I22" s="2" t="str">
        <f>VLOOKUP(B22,[1]底薪计算!D:D,1,FALSE)</f>
        <v>邓逢善</v>
      </c>
    </row>
    <row r="23" spans="1:9">
      <c r="A23" s="5" t="s">
        <v>48</v>
      </c>
      <c r="B23" s="5" t="s">
        <v>49</v>
      </c>
      <c r="C23" s="5" t="str">
        <f>VLOOKUP(B23,[1]底薪计算!D:I,6,FALSE)</f>
        <v>Y</v>
      </c>
      <c r="D23" s="5" t="s">
        <v>12</v>
      </c>
      <c r="E23" s="5" t="s">
        <v>48</v>
      </c>
      <c r="F23" s="6">
        <f t="shared" si="0"/>
        <v>1</v>
      </c>
      <c r="G23" s="6">
        <f>SUMIF('[1]4-5月集团客户明细'!F:F,B23,'[1]4-5月集团客户明细'!P:P)</f>
        <v>0</v>
      </c>
      <c r="H23" s="7"/>
      <c r="I23" s="2" t="str">
        <f>VLOOKUP(B23,[1]底薪计算!D:D,1,FALSE)</f>
        <v>黎广法</v>
      </c>
    </row>
    <row r="24" spans="1:9">
      <c r="A24" s="5" t="s">
        <v>50</v>
      </c>
      <c r="B24" s="5" t="s">
        <v>51</v>
      </c>
      <c r="C24" s="5" t="str">
        <f>VLOOKUP(B24,[1]底薪计算!D:I,6,FALSE)</f>
        <v>Y</v>
      </c>
      <c r="D24" s="5" t="s">
        <v>12</v>
      </c>
      <c r="E24" s="5" t="s">
        <v>52</v>
      </c>
      <c r="F24" s="6">
        <f t="shared" si="0"/>
        <v>1</v>
      </c>
      <c r="G24" s="6">
        <f>SUMIF('[1]4-5月集团客户明细'!F:F,B24,'[1]4-5月集团客户明细'!P:P)</f>
        <v>0</v>
      </c>
      <c r="H24" s="7"/>
      <c r="I24" s="2" t="str">
        <f>VLOOKUP(B24,[1]底薪计算!D:D,1,FALSE)</f>
        <v>肖任</v>
      </c>
    </row>
    <row r="25" spans="1:9">
      <c r="A25" s="5" t="s">
        <v>53</v>
      </c>
      <c r="B25" s="5" t="s">
        <v>54</v>
      </c>
      <c r="C25" s="5" t="str">
        <f>VLOOKUP(B25,[1]底薪计算!D:I,6,FALSE)</f>
        <v>Y</v>
      </c>
      <c r="D25" s="5" t="s">
        <v>12</v>
      </c>
      <c r="E25" s="5" t="s">
        <v>55</v>
      </c>
      <c r="F25" s="6">
        <f t="shared" si="0"/>
        <v>1</v>
      </c>
      <c r="G25" s="6">
        <f>SUMIF('[1]4-5月集团客户明细'!F:F,B25,'[1]4-5月集团客户明细'!P:P)</f>
        <v>0</v>
      </c>
      <c r="H25" s="7"/>
      <c r="I25" s="2" t="str">
        <f>VLOOKUP(B25,[1]底薪计算!D:D,1,FALSE)</f>
        <v>曾茂林</v>
      </c>
    </row>
    <row r="26" spans="1:9">
      <c r="A26" s="5" t="s">
        <v>53</v>
      </c>
      <c r="B26" s="5" t="s">
        <v>56</v>
      </c>
      <c r="C26" s="5" t="str">
        <f>VLOOKUP(B26,[1]底薪计算!D:I,6,FALSE)</f>
        <v>Y</v>
      </c>
      <c r="D26" s="5" t="s">
        <v>12</v>
      </c>
      <c r="E26" s="5" t="s">
        <v>57</v>
      </c>
      <c r="F26" s="6">
        <f t="shared" si="0"/>
        <v>1</v>
      </c>
      <c r="G26" s="6">
        <f>SUMIF('[1]4-5月集团客户明细'!F:F,B26,'[1]4-5月集团客户明细'!P:P)</f>
        <v>0</v>
      </c>
      <c r="H26" s="7"/>
      <c r="I26" s="2" t="str">
        <f>VLOOKUP(B26,[1]底薪计算!D:D,1,FALSE)</f>
        <v>温圣荣</v>
      </c>
    </row>
    <row r="27" spans="1:9">
      <c r="A27" s="5" t="s">
        <v>53</v>
      </c>
      <c r="B27" s="5" t="s">
        <v>58</v>
      </c>
      <c r="C27" s="5" t="str">
        <f>VLOOKUP(B27,[1]底薪计算!D:I,6,FALSE)</f>
        <v>Y</v>
      </c>
      <c r="D27" s="5" t="s">
        <v>12</v>
      </c>
      <c r="E27" s="5" t="s">
        <v>59</v>
      </c>
      <c r="F27" s="6">
        <f t="shared" si="0"/>
        <v>1</v>
      </c>
      <c r="G27" s="6">
        <f>SUMIF('[1]4-5月集团客户明细'!F:F,B27,'[1]4-5月集团客户明细'!P:P)</f>
        <v>0</v>
      </c>
      <c r="H27" s="7"/>
      <c r="I27" s="2" t="str">
        <f>VLOOKUP(B27,[1]底薪计算!D:D,1,FALSE)</f>
        <v>易荣辉</v>
      </c>
    </row>
    <row r="28" spans="1:9">
      <c r="A28" s="5" t="s">
        <v>53</v>
      </c>
      <c r="B28" s="5" t="s">
        <v>60</v>
      </c>
      <c r="C28" s="5" t="str">
        <f>VLOOKUP(B28,[1]底薪计算!D:I,6,FALSE)</f>
        <v>Y</v>
      </c>
      <c r="D28" s="5" t="s">
        <v>12</v>
      </c>
      <c r="E28" s="5" t="s">
        <v>61</v>
      </c>
      <c r="F28" s="6">
        <f t="shared" si="0"/>
        <v>1</v>
      </c>
      <c r="G28" s="6">
        <f>SUMIF('[1]4-5月集团客户明细'!F:F,B28,'[1]4-5月集团客户明细'!P:P)</f>
        <v>0</v>
      </c>
      <c r="H28" s="7"/>
      <c r="I28" s="2" t="str">
        <f>VLOOKUP(B28,[1]底薪计算!D:D,1,FALSE)</f>
        <v>罗灿平</v>
      </c>
    </row>
    <row r="29" spans="1:9" hidden="1">
      <c r="A29" s="5" t="s">
        <v>62</v>
      </c>
      <c r="B29" s="5" t="s">
        <v>63</v>
      </c>
      <c r="C29" s="5" t="str">
        <f>VLOOKUP(B29,[1]底薪计算!D:I,6,FALSE)</f>
        <v>Y</v>
      </c>
      <c r="D29" s="5" t="s">
        <v>64</v>
      </c>
      <c r="E29" s="5" t="s">
        <v>65</v>
      </c>
      <c r="F29" s="6">
        <f>IF(AND(D29="直销",C29="Y"),1,IF(AND(D29="一体化",E29&lt;&gt;" "),0,IF(AND(D29="一体化",EC2929="Y"),1,0)))</f>
        <v>0</v>
      </c>
      <c r="G29" s="6">
        <f>SUMIF('[1]4-5月集团客户明细'!F:F,B29,'[1]4-5月集团客户明细'!P:P)</f>
        <v>0</v>
      </c>
      <c r="H29" s="7">
        <f t="shared" ref="H29:H67" si="1">IF(AND(C29="Y",G29&lt;F29),-100,0)</f>
        <v>0</v>
      </c>
      <c r="I29" s="2" t="str">
        <f>VLOOKUP(B29,[1]底薪计算!D:D,1,FALSE)</f>
        <v>罗灿坤</v>
      </c>
    </row>
    <row r="30" spans="1:9">
      <c r="A30" s="5" t="s">
        <v>66</v>
      </c>
      <c r="B30" s="5" t="s">
        <v>67</v>
      </c>
      <c r="C30" s="5" t="e">
        <f>VLOOKUP(B30,[1]底薪计算!D:I,6,FALSE)</f>
        <v>#N/A</v>
      </c>
      <c r="D30" s="5" t="s">
        <v>12</v>
      </c>
      <c r="E30" s="5"/>
      <c r="F30" s="6" t="e">
        <f t="shared" ref="F30:F93" si="2">IF(AND(D30="直销",C30="Y"),1,IF(AND(D30="一体化",E30&lt;&gt;" "),0,IF(AND(D30="一体化",EC2930="Y"),1,0)))</f>
        <v>#N/A</v>
      </c>
      <c r="G30" s="6">
        <f>SUMIF('[1]4-5月集团客户明细'!F:F,B30,'[1]4-5月集团客户明细'!P:P)</f>
        <v>0</v>
      </c>
      <c r="H30" s="7"/>
      <c r="I30" s="2" t="e">
        <f>VLOOKUP(B30,[1]底薪计算!D:D,1,FALSE)</f>
        <v>#N/A</v>
      </c>
    </row>
    <row r="31" spans="1:9">
      <c r="A31" s="5" t="s">
        <v>10</v>
      </c>
      <c r="B31" s="5" t="s">
        <v>68</v>
      </c>
      <c r="C31" s="5" t="str">
        <f>VLOOKUP(B31,[1]底薪计算!D:I,6,FALSE)</f>
        <v>Y</v>
      </c>
      <c r="D31" s="5" t="s">
        <v>12</v>
      </c>
      <c r="E31" s="5" t="s">
        <v>10</v>
      </c>
      <c r="F31" s="6">
        <f t="shared" si="2"/>
        <v>1</v>
      </c>
      <c r="G31" s="6">
        <f>SUMIF('[1]4-5月集团客户明细'!F:F,B31,'[1]4-5月集团客户明细'!N:N)</f>
        <v>0</v>
      </c>
      <c r="H31" s="7"/>
      <c r="I31" s="2" t="str">
        <f>VLOOKUP(B31,[1]底薪计算!D:D,1,FALSE)</f>
        <v>郑廷碧</v>
      </c>
    </row>
    <row r="32" spans="1:9">
      <c r="A32" s="5" t="s">
        <v>69</v>
      </c>
      <c r="B32" s="5" t="s">
        <v>70</v>
      </c>
      <c r="C32" s="5" t="str">
        <f>VLOOKUP(B32,[1]底薪计算!D:I,6,FALSE)</f>
        <v>Y</v>
      </c>
      <c r="D32" s="5" t="s">
        <v>12</v>
      </c>
      <c r="E32" s="5" t="s">
        <v>71</v>
      </c>
      <c r="F32" s="6">
        <f t="shared" si="2"/>
        <v>1</v>
      </c>
      <c r="G32" s="6">
        <f>SUMIF('[1]4-5月集团客户明细'!F:F,B32,'[1]4-5月集团客户明细'!P:P)</f>
        <v>0</v>
      </c>
      <c r="H32" s="7"/>
      <c r="I32" s="2" t="str">
        <f>VLOOKUP(B32,[1]底薪计算!D:D,1,FALSE)</f>
        <v>黄维劲</v>
      </c>
    </row>
    <row r="33" spans="1:9">
      <c r="A33" s="5" t="s">
        <v>69</v>
      </c>
      <c r="B33" s="5" t="s">
        <v>72</v>
      </c>
      <c r="C33" s="5" t="str">
        <f>VLOOKUP(B33,[1]底薪计算!D:I,6,FALSE)</f>
        <v>Y</v>
      </c>
      <c r="D33" s="5" t="s">
        <v>12</v>
      </c>
      <c r="E33" s="5" t="s">
        <v>73</v>
      </c>
      <c r="F33" s="6">
        <f t="shared" si="2"/>
        <v>1</v>
      </c>
      <c r="G33" s="6">
        <f>SUMIF('[1]4-5月集团客户明细'!F:F,B33,'[1]4-5月集团客户明细'!P:P)</f>
        <v>0</v>
      </c>
      <c r="H33" s="7"/>
      <c r="I33" s="2" t="str">
        <f>VLOOKUP(B33,[1]底薪计算!D:D,1,FALSE)</f>
        <v>李宇飞</v>
      </c>
    </row>
    <row r="34" spans="1:9">
      <c r="A34" s="5" t="s">
        <v>69</v>
      </c>
      <c r="B34" s="5" t="s">
        <v>74</v>
      </c>
      <c r="C34" s="5" t="str">
        <f>VLOOKUP(B34,[1]底薪计算!D:I,6,FALSE)</f>
        <v>Y</v>
      </c>
      <c r="D34" s="5" t="s">
        <v>12</v>
      </c>
      <c r="E34" s="5" t="s">
        <v>73</v>
      </c>
      <c r="F34" s="6">
        <f t="shared" si="2"/>
        <v>1</v>
      </c>
      <c r="G34" s="6">
        <f>SUMIF('[1]4-5月集团客户明细'!F:F,B34,'[1]4-5月集团客户明细'!P:P)</f>
        <v>0</v>
      </c>
      <c r="H34" s="7"/>
      <c r="I34" s="2" t="str">
        <f>VLOOKUP(B34,[1]底薪计算!D:D,1,FALSE)</f>
        <v>钟宝明</v>
      </c>
    </row>
    <row r="35" spans="1:9">
      <c r="A35" s="5" t="s">
        <v>75</v>
      </c>
      <c r="B35" s="5" t="s">
        <v>76</v>
      </c>
      <c r="C35" s="5" t="str">
        <f>VLOOKUP(B35,[1]底薪计算!D:I,6,FALSE)</f>
        <v>Y</v>
      </c>
      <c r="D35" s="5" t="s">
        <v>12</v>
      </c>
      <c r="E35" s="5" t="s">
        <v>75</v>
      </c>
      <c r="F35" s="6">
        <f t="shared" si="2"/>
        <v>1</v>
      </c>
      <c r="G35" s="6">
        <f>SUMIF('[1]4-5月集团客户明细'!F:F,B35,'[1]4-5月集团客户明细'!P:P)</f>
        <v>0</v>
      </c>
      <c r="H35" s="7"/>
      <c r="I35" s="2" t="str">
        <f>VLOOKUP(B35,[1]底薪计算!D:D,1,FALSE)</f>
        <v>黎广俊</v>
      </c>
    </row>
    <row r="36" spans="1:9">
      <c r="A36" s="5" t="s">
        <v>77</v>
      </c>
      <c r="B36" s="5" t="s">
        <v>78</v>
      </c>
      <c r="C36" s="5" t="str">
        <f>VLOOKUP(B36,[1]底薪计算!D:I,6,FALSE)</f>
        <v>Y</v>
      </c>
      <c r="D36" s="5" t="s">
        <v>12</v>
      </c>
      <c r="E36" s="5" t="s">
        <v>79</v>
      </c>
      <c r="F36" s="6">
        <f t="shared" si="2"/>
        <v>1</v>
      </c>
      <c r="G36" s="6">
        <f>SUMIF('[1]4-5月集团客户明细'!F:F,B36,'[1]4-5月集团客户明细'!P:P)</f>
        <v>0</v>
      </c>
      <c r="H36" s="7"/>
      <c r="I36" s="2" t="str">
        <f>VLOOKUP(B36,[1]底薪计算!D:D,1,FALSE)</f>
        <v>何奇宝</v>
      </c>
    </row>
    <row r="37" spans="1:9">
      <c r="A37" s="5" t="s">
        <v>77</v>
      </c>
      <c r="B37" s="5" t="s">
        <v>80</v>
      </c>
      <c r="C37" s="5" t="str">
        <f>VLOOKUP(B37,[1]底薪计算!D:I,6,FALSE)</f>
        <v>Y</v>
      </c>
      <c r="D37" s="5" t="s">
        <v>12</v>
      </c>
      <c r="E37" s="5" t="s">
        <v>81</v>
      </c>
      <c r="F37" s="6">
        <f t="shared" si="2"/>
        <v>1</v>
      </c>
      <c r="G37" s="6">
        <f>SUMIF('[1]4-5月集团客户明细'!F:F,B37,'[1]4-5月集团客户明细'!P:P)</f>
        <v>0</v>
      </c>
      <c r="H37" s="7"/>
      <c r="I37" s="2" t="str">
        <f>VLOOKUP(B37,[1]底薪计算!D:D,1,FALSE)</f>
        <v>吴宇帅</v>
      </c>
    </row>
    <row r="38" spans="1:9">
      <c r="A38" s="5" t="s">
        <v>77</v>
      </c>
      <c r="B38" s="5" t="s">
        <v>82</v>
      </c>
      <c r="C38" s="5" t="str">
        <f>VLOOKUP(B38,[1]底薪计算!D:I,6,FALSE)</f>
        <v>Y</v>
      </c>
      <c r="D38" s="5" t="s">
        <v>12</v>
      </c>
      <c r="E38" s="5" t="s">
        <v>79</v>
      </c>
      <c r="F38" s="6">
        <f t="shared" si="2"/>
        <v>1</v>
      </c>
      <c r="G38" s="6">
        <f>SUMIF('[1]4-5月集团客户明细'!F:F,B38,'[1]4-5月集团客户明细'!P:P)</f>
        <v>0</v>
      </c>
      <c r="H38" s="7"/>
      <c r="I38" s="2" t="str">
        <f>VLOOKUP(B38,[1]底薪计算!D:D,1,FALSE)</f>
        <v>禹红娜</v>
      </c>
    </row>
    <row r="39" spans="1:9">
      <c r="A39" s="5" t="s">
        <v>83</v>
      </c>
      <c r="B39" s="5" t="s">
        <v>84</v>
      </c>
      <c r="C39" s="5" t="str">
        <f>VLOOKUP(B39,[1]底薪计算!D:I,6,FALSE)</f>
        <v>Y</v>
      </c>
      <c r="D39" s="5" t="s">
        <v>12</v>
      </c>
      <c r="E39" s="5" t="s">
        <v>85</v>
      </c>
      <c r="F39" s="6">
        <f t="shared" si="2"/>
        <v>1</v>
      </c>
      <c r="G39" s="6">
        <f>SUMIF('[1]4-5月集团客户明细'!F:F,B39,'[1]4-5月集团客户明细'!P:P)</f>
        <v>0</v>
      </c>
      <c r="H39" s="7"/>
      <c r="I39" s="2" t="str">
        <f>VLOOKUP(B39,[1]底薪计算!D:D,1,FALSE)</f>
        <v>张国舜</v>
      </c>
    </row>
    <row r="40" spans="1:9">
      <c r="A40" s="5" t="s">
        <v>86</v>
      </c>
      <c r="B40" s="5" t="s">
        <v>87</v>
      </c>
      <c r="C40" s="5" t="str">
        <f>VLOOKUP(B40,[1]底薪计算!D:I,6,FALSE)</f>
        <v>Y</v>
      </c>
      <c r="D40" s="5" t="s">
        <v>12</v>
      </c>
      <c r="E40" s="5" t="s">
        <v>88</v>
      </c>
      <c r="F40" s="6">
        <f t="shared" si="2"/>
        <v>1</v>
      </c>
      <c r="G40" s="6">
        <f>SUMIF('[1]4-5月集团客户明细'!F:F,B40,'[1]4-5月集团客户明细'!P:P)</f>
        <v>0</v>
      </c>
      <c r="H40" s="7"/>
      <c r="I40" s="2" t="str">
        <f>VLOOKUP(B40,[1]底薪计算!D:D,1,FALSE)</f>
        <v>李先富</v>
      </c>
    </row>
    <row r="41" spans="1:9">
      <c r="A41" s="5" t="s">
        <v>86</v>
      </c>
      <c r="B41" s="5" t="s">
        <v>89</v>
      </c>
      <c r="C41" s="5" t="e">
        <f>VLOOKUP(B41,[1]底薪计算!D:I,6,FALSE)</f>
        <v>#N/A</v>
      </c>
      <c r="D41" s="5" t="s">
        <v>12</v>
      </c>
      <c r="E41" s="5"/>
      <c r="F41" s="6" t="e">
        <f t="shared" si="2"/>
        <v>#N/A</v>
      </c>
      <c r="G41" s="6">
        <f>SUMIF('[1]4-5月集团客户明细'!F:F,B41,'[1]4-5月集团客户明细'!P:P)</f>
        <v>0</v>
      </c>
      <c r="H41" s="7"/>
      <c r="I41" s="2" t="e">
        <f>VLOOKUP(B41,[1]底薪计算!D:D,1,FALSE)</f>
        <v>#N/A</v>
      </c>
    </row>
    <row r="42" spans="1:9">
      <c r="A42" s="5" t="s">
        <v>69</v>
      </c>
      <c r="B42" s="5" t="s">
        <v>90</v>
      </c>
      <c r="C42" s="5" t="str">
        <f>VLOOKUP(B42,[1]底薪计算!D:I,6,FALSE)</f>
        <v>Y</v>
      </c>
      <c r="D42" s="5" t="s">
        <v>12</v>
      </c>
      <c r="E42" s="5" t="s">
        <v>71</v>
      </c>
      <c r="F42" s="6">
        <f t="shared" si="2"/>
        <v>1</v>
      </c>
      <c r="G42" s="6">
        <f>SUMIF('[1]4-5月集团客户明细'!F:F,B42,'[1]4-5月集团客户明细'!N:N)</f>
        <v>0</v>
      </c>
      <c r="H42" s="7"/>
      <c r="I42" s="2" t="str">
        <f>VLOOKUP(B42,[1]底薪计算!D:D,1,FALSE)</f>
        <v>黄维敏</v>
      </c>
    </row>
    <row r="43" spans="1:9">
      <c r="A43" s="5" t="s">
        <v>50</v>
      </c>
      <c r="B43" s="5" t="s">
        <v>91</v>
      </c>
      <c r="C43" s="5" t="str">
        <f>VLOOKUP(B43,[1]底薪计算!D:I,6,FALSE)</f>
        <v>Y</v>
      </c>
      <c r="D43" s="5" t="s">
        <v>12</v>
      </c>
      <c r="E43" s="5" t="s">
        <v>92</v>
      </c>
      <c r="F43" s="6">
        <f t="shared" si="2"/>
        <v>1</v>
      </c>
      <c r="G43" s="6">
        <f>SUMIF('[1]4-5月集团客户明细'!F:F,B43,'[1]4-5月集团客户明细'!P:P)</f>
        <v>0</v>
      </c>
      <c r="H43" s="7"/>
      <c r="I43" s="2" t="str">
        <f>VLOOKUP(B43,[1]底薪计算!D:D,1,FALSE)</f>
        <v>夏玉杰</v>
      </c>
    </row>
    <row r="44" spans="1:9">
      <c r="A44" s="5" t="s">
        <v>93</v>
      </c>
      <c r="B44" s="5" t="s">
        <v>94</v>
      </c>
      <c r="C44" s="5" t="str">
        <f>VLOOKUP(B44,[1]底薪计算!D:I,6,FALSE)</f>
        <v>Y</v>
      </c>
      <c r="D44" s="5" t="s">
        <v>12</v>
      </c>
      <c r="E44" s="5" t="s">
        <v>95</v>
      </c>
      <c r="F44" s="6">
        <f t="shared" si="2"/>
        <v>1</v>
      </c>
      <c r="G44" s="6">
        <f>SUMIF('[1]4-5月集团客户明细'!F:F,B44,'[1]4-5月集团客户明细'!P:P)</f>
        <v>0</v>
      </c>
      <c r="H44" s="7"/>
      <c r="I44" s="2" t="str">
        <f>VLOOKUP(B44,[1]底薪计算!D:D,1,FALSE)</f>
        <v>陈阳</v>
      </c>
    </row>
    <row r="45" spans="1:9">
      <c r="A45" s="5" t="s">
        <v>93</v>
      </c>
      <c r="B45" s="5" t="s">
        <v>96</v>
      </c>
      <c r="C45" s="5" t="str">
        <f>VLOOKUP(B45,[1]底薪计算!D:I,6,FALSE)</f>
        <v>Y</v>
      </c>
      <c r="D45" s="5" t="s">
        <v>12</v>
      </c>
      <c r="E45" s="5" t="s">
        <v>97</v>
      </c>
      <c r="F45" s="6">
        <f t="shared" si="2"/>
        <v>1</v>
      </c>
      <c r="G45" s="6">
        <f>SUMIF('[1]4-5月集团客户明细'!F:F,B45,'[1]4-5月集团客户明细'!P:P)</f>
        <v>0</v>
      </c>
      <c r="H45" s="7"/>
      <c r="I45" s="2" t="str">
        <f>VLOOKUP(B45,[1]底薪计算!D:D,1,FALSE)</f>
        <v>何攀</v>
      </c>
    </row>
    <row r="46" spans="1:9">
      <c r="A46" s="5" t="s">
        <v>93</v>
      </c>
      <c r="B46" s="5" t="s">
        <v>98</v>
      </c>
      <c r="C46" s="5" t="str">
        <f>VLOOKUP(B46,[1]底薪计算!D:I,6,FALSE)</f>
        <v>Y</v>
      </c>
      <c r="D46" s="5" t="s">
        <v>12</v>
      </c>
      <c r="E46" s="5" t="s">
        <v>99</v>
      </c>
      <c r="F46" s="6">
        <f t="shared" si="2"/>
        <v>1</v>
      </c>
      <c r="G46" s="6">
        <f>SUMIF('[1]4-5月集团客户明细'!F:F,B46,'[1]4-5月集团客户明细'!P:P)</f>
        <v>0</v>
      </c>
      <c r="H46" s="7"/>
      <c r="I46" s="2" t="str">
        <f>VLOOKUP(B46,[1]底薪计算!D:D,1,FALSE)</f>
        <v>杨芳</v>
      </c>
    </row>
    <row r="47" spans="1:9">
      <c r="A47" s="5" t="s">
        <v>86</v>
      </c>
      <c r="B47" s="5" t="s">
        <v>100</v>
      </c>
      <c r="C47" s="5" t="str">
        <f>VLOOKUP(B47,[1]底薪计算!D:I,6,FALSE)</f>
        <v>Y</v>
      </c>
      <c r="D47" s="5" t="s">
        <v>12</v>
      </c>
      <c r="E47" s="5" t="s">
        <v>101</v>
      </c>
      <c r="F47" s="6">
        <f t="shared" si="2"/>
        <v>1</v>
      </c>
      <c r="G47" s="6">
        <f>SUMIF('[1]4-5月集团客户明细'!F:F,B47,'[1]4-5月集团客户明细'!N:N)</f>
        <v>0</v>
      </c>
      <c r="H47" s="7"/>
      <c r="I47" s="2" t="str">
        <f>VLOOKUP(B47,[1]底薪计算!D:D,1,FALSE)</f>
        <v>陈炳亮</v>
      </c>
    </row>
    <row r="48" spans="1:9">
      <c r="A48" s="5" t="s">
        <v>93</v>
      </c>
      <c r="B48" s="5" t="s">
        <v>102</v>
      </c>
      <c r="C48" s="5" t="str">
        <f>VLOOKUP(B48,[1]底薪计算!D:I,6,FALSE)</f>
        <v>Y</v>
      </c>
      <c r="D48" s="5" t="s">
        <v>12</v>
      </c>
      <c r="E48" s="5" t="s">
        <v>95</v>
      </c>
      <c r="F48" s="6">
        <f t="shared" si="2"/>
        <v>1</v>
      </c>
      <c r="G48" s="6">
        <f>SUMIF('[1]4-5月集团客户明细'!F:F,B48,'[1]4-5月集团客户明细'!P:P)</f>
        <v>0</v>
      </c>
      <c r="H48" s="7"/>
      <c r="I48" s="2" t="str">
        <f>VLOOKUP(B48,[1]底薪计算!D:D,1,FALSE)</f>
        <v>张远威</v>
      </c>
    </row>
    <row r="49" spans="1:9">
      <c r="A49" s="5" t="s">
        <v>103</v>
      </c>
      <c r="B49" s="5" t="s">
        <v>104</v>
      </c>
      <c r="C49" s="5" t="str">
        <f>VLOOKUP(B49,[1]底薪计算!D:I,6,FALSE)</f>
        <v>Y</v>
      </c>
      <c r="D49" s="5" t="s">
        <v>12</v>
      </c>
      <c r="E49" s="5" t="s">
        <v>105</v>
      </c>
      <c r="F49" s="6">
        <f t="shared" si="2"/>
        <v>1</v>
      </c>
      <c r="G49" s="6">
        <f>SUMIF('[1]4-5月集团客户明细'!F:F,B49,'[1]4-5月集团客户明细'!P:P)</f>
        <v>0</v>
      </c>
      <c r="H49" s="7"/>
      <c r="I49" s="2" t="str">
        <f>VLOOKUP(B49,[1]底薪计算!D:D,1,FALSE)</f>
        <v>李明浪</v>
      </c>
    </row>
    <row r="50" spans="1:9">
      <c r="A50" s="5" t="s">
        <v>103</v>
      </c>
      <c r="B50" s="5" t="s">
        <v>106</v>
      </c>
      <c r="C50" s="5" t="str">
        <f>VLOOKUP(B50,[1]底薪计算!D:I,6,FALSE)</f>
        <v>Y</v>
      </c>
      <c r="D50" s="5" t="s">
        <v>12</v>
      </c>
      <c r="E50" s="5" t="s">
        <v>105</v>
      </c>
      <c r="F50" s="6">
        <f t="shared" si="2"/>
        <v>1</v>
      </c>
      <c r="G50" s="6">
        <f>SUMIF('[1]4-5月集团客户明细'!F:F,B50,'[1]4-5月集团客户明细'!P:P)</f>
        <v>0</v>
      </c>
      <c r="H50" s="7"/>
      <c r="I50" s="2" t="str">
        <f>VLOOKUP(B50,[1]底薪计算!D:D,1,FALSE)</f>
        <v>肖俊标</v>
      </c>
    </row>
    <row r="51" spans="1:9">
      <c r="A51" s="5" t="s">
        <v>103</v>
      </c>
      <c r="B51" s="5" t="s">
        <v>107</v>
      </c>
      <c r="C51" s="5" t="e">
        <f>VLOOKUP(B51,[1]底薪计算!D:I,6,FALSE)</f>
        <v>#N/A</v>
      </c>
      <c r="D51" s="5" t="s">
        <v>12</v>
      </c>
      <c r="E51" s="5"/>
      <c r="F51" s="6" t="e">
        <f t="shared" si="2"/>
        <v>#N/A</v>
      </c>
      <c r="G51" s="6">
        <f>SUMIF('[1]4-5月集团客户明细'!F:F,B51,'[1]4-5月集团客户明细'!P:P)</f>
        <v>0</v>
      </c>
      <c r="H51" s="7"/>
      <c r="I51" s="2" t="e">
        <f>VLOOKUP(B51,[1]底薪计算!D:D,1,FALSE)</f>
        <v>#N/A</v>
      </c>
    </row>
    <row r="52" spans="1:9">
      <c r="A52" s="5" t="s">
        <v>75</v>
      </c>
      <c r="B52" s="5" t="s">
        <v>108</v>
      </c>
      <c r="C52" s="5" t="str">
        <f>VLOOKUP(B52,[1]底薪计算!D:I,6,FALSE)</f>
        <v>Y</v>
      </c>
      <c r="D52" s="5" t="s">
        <v>12</v>
      </c>
      <c r="E52" s="5"/>
      <c r="F52" s="6">
        <f t="shared" si="2"/>
        <v>1</v>
      </c>
      <c r="G52" s="6">
        <f>SUMIF('[1]4-5月集团客户明细'!F:F,B52,'[1]4-5月集团客户明细'!N:N)</f>
        <v>0</v>
      </c>
      <c r="H52" s="7"/>
      <c r="I52" s="2" t="str">
        <f>VLOOKUP(B52,[1]底薪计算!D:D,1,FALSE)</f>
        <v>邹阳</v>
      </c>
    </row>
    <row r="53" spans="1:9">
      <c r="A53" s="5" t="s">
        <v>109</v>
      </c>
      <c r="B53" s="5" t="s">
        <v>110</v>
      </c>
      <c r="C53" s="5" t="str">
        <f>VLOOKUP(B53,[1]底薪计算!D:I,6,FALSE)</f>
        <v>Y</v>
      </c>
      <c r="D53" s="5" t="s">
        <v>12</v>
      </c>
      <c r="E53" s="5" t="s">
        <v>111</v>
      </c>
      <c r="F53" s="6">
        <f t="shared" si="2"/>
        <v>1</v>
      </c>
      <c r="G53" s="6">
        <f>SUMIF('[1]4-5月集团客户明细'!F:F,B53,'[1]4-5月集团客户明细'!P:P)</f>
        <v>0</v>
      </c>
      <c r="H53" s="7"/>
      <c r="I53" s="2" t="str">
        <f>VLOOKUP(B53,[1]底薪计算!D:D,1,FALSE)</f>
        <v>林建光</v>
      </c>
    </row>
    <row r="54" spans="1:9">
      <c r="A54" s="5" t="s">
        <v>109</v>
      </c>
      <c r="B54" s="5" t="s">
        <v>112</v>
      </c>
      <c r="C54" s="5" t="str">
        <f>VLOOKUP(B54,[1]底薪计算!D:I,6,FALSE)</f>
        <v>Y</v>
      </c>
      <c r="D54" s="5" t="s">
        <v>12</v>
      </c>
      <c r="E54" s="5" t="s">
        <v>113</v>
      </c>
      <c r="F54" s="6">
        <f t="shared" si="2"/>
        <v>1</v>
      </c>
      <c r="G54" s="6">
        <f>SUMIF('[1]4-5月集团客户明细'!F:F,B54,'[1]4-5月集团客户明细'!P:P)</f>
        <v>0</v>
      </c>
      <c r="H54" s="7"/>
      <c r="I54" s="2" t="str">
        <f>VLOOKUP(B54,[1]底薪计算!D:D,1,FALSE)</f>
        <v>钟环荣</v>
      </c>
    </row>
    <row r="55" spans="1:9">
      <c r="A55" s="5" t="s">
        <v>109</v>
      </c>
      <c r="B55" s="5" t="s">
        <v>114</v>
      </c>
      <c r="C55" s="5" t="str">
        <f>VLOOKUP(B55,[1]底薪计算!D:I,6,FALSE)</f>
        <v>Y</v>
      </c>
      <c r="D55" s="5" t="s">
        <v>12</v>
      </c>
      <c r="E55" s="5" t="s">
        <v>113</v>
      </c>
      <c r="F55" s="6">
        <f t="shared" si="2"/>
        <v>1</v>
      </c>
      <c r="G55" s="6">
        <f>SUMIF('[1]4-5月集团客户明细'!F:F,B55,'[1]4-5月集团客户明细'!P:P)</f>
        <v>0</v>
      </c>
      <c r="H55" s="7"/>
      <c r="I55" s="2" t="str">
        <f>VLOOKUP(B55,[1]底薪计算!D:D,1,FALSE)</f>
        <v>周启存</v>
      </c>
    </row>
    <row r="56" spans="1:9">
      <c r="A56" s="5" t="s">
        <v>115</v>
      </c>
      <c r="B56" s="5" t="s">
        <v>116</v>
      </c>
      <c r="C56" s="5" t="str">
        <f>VLOOKUP(B56,[1]底薪计算!D:I,6,FALSE)</f>
        <v>Y</v>
      </c>
      <c r="D56" s="5" t="s">
        <v>12</v>
      </c>
      <c r="E56" s="5" t="s">
        <v>117</v>
      </c>
      <c r="F56" s="6">
        <f t="shared" si="2"/>
        <v>1</v>
      </c>
      <c r="G56" s="6">
        <f>SUMIF('[1]4-5月集团客户明细'!F:F,B56,'[1]4-5月集团客户明细'!P:P)</f>
        <v>0</v>
      </c>
      <c r="H56" s="7"/>
      <c r="I56" s="2" t="str">
        <f>VLOOKUP(B56,[1]底薪计算!D:D,1,FALSE)</f>
        <v>万昌波</v>
      </c>
    </row>
    <row r="57" spans="1:9">
      <c r="A57" s="5" t="s">
        <v>115</v>
      </c>
      <c r="B57" s="5" t="s">
        <v>118</v>
      </c>
      <c r="C57" s="5" t="str">
        <f>VLOOKUP(B57,[1]底薪计算!D:I,6,FALSE)</f>
        <v>Y</v>
      </c>
      <c r="D57" s="5" t="s">
        <v>12</v>
      </c>
      <c r="E57" s="5" t="s">
        <v>119</v>
      </c>
      <c r="F57" s="6">
        <f t="shared" si="2"/>
        <v>1</v>
      </c>
      <c r="G57" s="6">
        <f>SUMIF('[1]4-5月集团客户明细'!F:F,B57,'[1]4-5月集团客户明细'!P:P)</f>
        <v>0</v>
      </c>
      <c r="H57" s="7"/>
      <c r="I57" s="2" t="str">
        <f>VLOOKUP(B57,[1]底薪计算!D:D,1,FALSE)</f>
        <v>伍红军</v>
      </c>
    </row>
    <row r="58" spans="1:9">
      <c r="A58" s="5" t="s">
        <v>120</v>
      </c>
      <c r="B58" s="5" t="s">
        <v>121</v>
      </c>
      <c r="C58" s="5" t="str">
        <f>VLOOKUP(B58,[1]底薪计算!D:I,6,FALSE)</f>
        <v>Y</v>
      </c>
      <c r="D58" s="5" t="s">
        <v>12</v>
      </c>
      <c r="E58" s="5" t="s">
        <v>122</v>
      </c>
      <c r="F58" s="6">
        <f t="shared" si="2"/>
        <v>1</v>
      </c>
      <c r="G58" s="6">
        <f>SUMIF('[1]4-5月集团客户明细'!F:F,B58,'[1]4-5月集团客户明细'!P:P)</f>
        <v>0</v>
      </c>
      <c r="H58" s="7"/>
      <c r="I58" s="2" t="str">
        <f>VLOOKUP(B58,[1]底薪计算!D:D,1,FALSE)</f>
        <v>何乐平</v>
      </c>
    </row>
    <row r="59" spans="1:9">
      <c r="A59" s="5" t="s">
        <v>120</v>
      </c>
      <c r="B59" s="5" t="s">
        <v>123</v>
      </c>
      <c r="C59" s="5" t="str">
        <f>VLOOKUP(B59,[1]底薪计算!D:I,6,FALSE)</f>
        <v>Y</v>
      </c>
      <c r="D59" s="5" t="s">
        <v>12</v>
      </c>
      <c r="E59" s="5" t="s">
        <v>124</v>
      </c>
      <c r="F59" s="6">
        <f t="shared" si="2"/>
        <v>1</v>
      </c>
      <c r="G59" s="6">
        <f>SUMIF('[1]4-5月集团客户明细'!F:F,B59,'[1]4-5月集团客户明细'!P:P)</f>
        <v>0</v>
      </c>
      <c r="H59" s="7"/>
      <c r="I59" s="2" t="str">
        <f>VLOOKUP(B59,[1]底薪计算!D:D,1,FALSE)</f>
        <v>肖亮</v>
      </c>
    </row>
    <row r="60" spans="1:9">
      <c r="A60" s="5" t="s">
        <v>66</v>
      </c>
      <c r="B60" s="5" t="s">
        <v>125</v>
      </c>
      <c r="C60" s="5" t="str">
        <f>VLOOKUP(B60,[1]底薪计算!D:I,6,FALSE)</f>
        <v>Y</v>
      </c>
      <c r="D60" s="5" t="s">
        <v>12</v>
      </c>
      <c r="E60" s="5" t="s">
        <v>126</v>
      </c>
      <c r="F60" s="6">
        <f t="shared" si="2"/>
        <v>1</v>
      </c>
      <c r="G60" s="6">
        <f>SUMIF('[1]4-5月集团客户明细'!F:F,B60,'[1]4-5月集团客户明细'!N:N)</f>
        <v>0</v>
      </c>
      <c r="H60" s="7"/>
      <c r="I60" s="2" t="str">
        <f>VLOOKUP(B60,[1]底薪计算!D:D,1,FALSE)</f>
        <v>许世家</v>
      </c>
    </row>
    <row r="61" spans="1:9">
      <c r="A61" s="5" t="s">
        <v>120</v>
      </c>
      <c r="B61" s="5" t="s">
        <v>127</v>
      </c>
      <c r="C61" s="5" t="str">
        <f>VLOOKUP(B61,[1]底薪计算!D:I,6,FALSE)</f>
        <v>Y</v>
      </c>
      <c r="D61" s="5" t="s">
        <v>12</v>
      </c>
      <c r="E61" s="5" t="s">
        <v>128</v>
      </c>
      <c r="F61" s="6">
        <f t="shared" si="2"/>
        <v>1</v>
      </c>
      <c r="G61" s="6">
        <f>SUMIF('[1]4-5月集团客户明细'!F:F,B61,'[1]4-5月集团客户明细'!P:P)</f>
        <v>0</v>
      </c>
      <c r="H61" s="7"/>
      <c r="I61" s="2" t="str">
        <f>VLOOKUP(B61,[1]底薪计算!D:D,1,FALSE)</f>
        <v>朱江益</v>
      </c>
    </row>
    <row r="62" spans="1:9">
      <c r="A62" s="5" t="s">
        <v>83</v>
      </c>
      <c r="B62" s="5" t="s">
        <v>129</v>
      </c>
      <c r="C62" s="5" t="e">
        <f>VLOOKUP(B62,[1]底薪计算!D:I,6,FALSE)</f>
        <v>#N/A</v>
      </c>
      <c r="D62" s="5" t="s">
        <v>12</v>
      </c>
      <c r="E62" s="5"/>
      <c r="F62" s="6" t="e">
        <f t="shared" si="2"/>
        <v>#N/A</v>
      </c>
      <c r="G62" s="6">
        <f>SUMIF('[1]4-5月集团客户明细'!F:F,B62,'[1]4-5月集团客户明细'!P:P)</f>
        <v>0</v>
      </c>
      <c r="H62" s="7"/>
      <c r="I62" s="2" t="e">
        <f>VLOOKUP(B62,[1]底薪计算!D:D,1,FALSE)</f>
        <v>#N/A</v>
      </c>
    </row>
    <row r="63" spans="1:9">
      <c r="A63" s="5" t="s">
        <v>77</v>
      </c>
      <c r="B63" s="5" t="s">
        <v>130</v>
      </c>
      <c r="C63" s="5" t="str">
        <f>VLOOKUP(B63,[1]底薪计算!D:I,6,FALSE)</f>
        <v>Y</v>
      </c>
      <c r="D63" s="5" t="s">
        <v>12</v>
      </c>
      <c r="E63" s="5" t="s">
        <v>81</v>
      </c>
      <c r="F63" s="6">
        <f t="shared" si="2"/>
        <v>1</v>
      </c>
      <c r="G63" s="6">
        <f>SUMIF('[1]4-5月集团客户明细'!F:F,B63,'[1]4-5月集团客户明细'!N:N)</f>
        <v>0</v>
      </c>
      <c r="H63" s="7"/>
      <c r="I63" s="2" t="str">
        <f>VLOOKUP(B63,[1]底薪计算!D:D,1,FALSE)</f>
        <v>韦志强</v>
      </c>
    </row>
    <row r="64" spans="1:9">
      <c r="A64" s="5" t="s">
        <v>53</v>
      </c>
      <c r="B64" s="5" t="s">
        <v>131</v>
      </c>
      <c r="C64" s="5" t="str">
        <f>VLOOKUP(B64,[1]底薪计算!D:I,6,FALSE)</f>
        <v>Y</v>
      </c>
      <c r="D64" s="5" t="s">
        <v>12</v>
      </c>
      <c r="E64" s="5" t="s">
        <v>132</v>
      </c>
      <c r="F64" s="6">
        <f t="shared" si="2"/>
        <v>1</v>
      </c>
      <c r="G64" s="6">
        <f>SUMIF('[1]4-5月集团客户明细'!F:F,B64,'[1]4-5月集团客户明细'!P:P)</f>
        <v>0</v>
      </c>
      <c r="H64" s="7"/>
      <c r="I64" s="2" t="str">
        <f>VLOOKUP(B64,[1]底薪计算!D:D,1,FALSE)</f>
        <v>文志立</v>
      </c>
    </row>
    <row r="65" spans="1:9">
      <c r="A65" s="5" t="s">
        <v>53</v>
      </c>
      <c r="B65" s="5" t="s">
        <v>133</v>
      </c>
      <c r="C65" s="5" t="str">
        <f>VLOOKUP(B65,[1]底薪计算!D:I,6,FALSE)</f>
        <v>Y</v>
      </c>
      <c r="D65" s="5" t="s">
        <v>12</v>
      </c>
      <c r="E65" s="5" t="s">
        <v>132</v>
      </c>
      <c r="F65" s="6">
        <f t="shared" si="2"/>
        <v>1</v>
      </c>
      <c r="G65" s="6">
        <f>SUMIF('[1]4-5月集团客户明细'!F:F,B65,'[1]4-5月集团客户明细'!P:P)</f>
        <v>0</v>
      </c>
      <c r="H65" s="7"/>
      <c r="I65" s="2" t="str">
        <f>VLOOKUP(B65,[1]底薪计算!D:D,1,FALSE)</f>
        <v>胡政</v>
      </c>
    </row>
    <row r="66" spans="1:9">
      <c r="A66" s="5" t="s">
        <v>53</v>
      </c>
      <c r="B66" s="5" t="s">
        <v>134</v>
      </c>
      <c r="C66" s="5" t="str">
        <f>VLOOKUP(B66,[1]底薪计算!D:I,6,FALSE)</f>
        <v>Y</v>
      </c>
      <c r="D66" s="5" t="s">
        <v>12</v>
      </c>
      <c r="E66" s="5" t="s">
        <v>59</v>
      </c>
      <c r="F66" s="6">
        <f t="shared" si="2"/>
        <v>1</v>
      </c>
      <c r="G66" s="6">
        <f>SUMIF('[1]4-5月集团客户明细'!F:F,B66,'[1]4-5月集团客户明细'!N:N)</f>
        <v>0</v>
      </c>
      <c r="H66" s="7"/>
      <c r="I66" s="2" t="str">
        <f>VLOOKUP(B66,[1]底薪计算!D:D,1,FALSE)</f>
        <v>杨菊花</v>
      </c>
    </row>
    <row r="67" spans="1:9" hidden="1">
      <c r="A67" s="5" t="s">
        <v>135</v>
      </c>
      <c r="B67" s="5" t="s">
        <v>136</v>
      </c>
      <c r="C67" s="5" t="str">
        <f>VLOOKUP(B67,[1]底薪计算!D:I,6,FALSE)</f>
        <v>Y</v>
      </c>
      <c r="D67" s="5" t="s">
        <v>137</v>
      </c>
      <c r="E67" s="5" t="s">
        <v>137</v>
      </c>
      <c r="F67" s="6">
        <f t="shared" si="2"/>
        <v>0</v>
      </c>
      <c r="G67" s="6">
        <f>SUMIF('[1]4-5月集团客户明细'!F:F,B67,'[1]4-5月集团客户明细'!P:P)</f>
        <v>0</v>
      </c>
      <c r="H67" s="7">
        <f t="shared" si="1"/>
        <v>0</v>
      </c>
      <c r="I67" s="2" t="str">
        <f>VLOOKUP(B67,[1]底薪计算!D:D,1,FALSE)</f>
        <v>邹耀廷</v>
      </c>
    </row>
    <row r="68" spans="1:9">
      <c r="A68" s="5" t="s">
        <v>15</v>
      </c>
      <c r="B68" s="5" t="s">
        <v>138</v>
      </c>
      <c r="C68" s="5" t="str">
        <f>VLOOKUP(B68,[1]底薪计算!D:I,6,FALSE)</f>
        <v>Y</v>
      </c>
      <c r="D68" s="5" t="s">
        <v>12</v>
      </c>
      <c r="E68" s="5"/>
      <c r="F68" s="6">
        <f t="shared" si="2"/>
        <v>1</v>
      </c>
      <c r="G68" s="6">
        <f>SUMIF('[1]4-5月集团客户明细'!F:F,B68,'[1]4-5月集团客户明细'!N:N)</f>
        <v>0</v>
      </c>
      <c r="H68" s="7"/>
      <c r="I68" s="2" t="str">
        <f>VLOOKUP(B68,[1]底薪计算!D:D,1,FALSE)</f>
        <v>李小兵</v>
      </c>
    </row>
    <row r="69" spans="1:9">
      <c r="A69" s="5" t="s">
        <v>15</v>
      </c>
      <c r="B69" s="5" t="s">
        <v>139</v>
      </c>
      <c r="C69" s="5" t="e">
        <f>VLOOKUP(B69,[1]底薪计算!D:I,6,FALSE)</f>
        <v>#N/A</v>
      </c>
      <c r="D69" s="5" t="s">
        <v>12</v>
      </c>
      <c r="E69" s="5"/>
      <c r="F69" s="6" t="e">
        <f t="shared" si="2"/>
        <v>#N/A</v>
      </c>
      <c r="G69" s="6">
        <f>SUMIF('[1]4-5月集团客户明细'!F:F,B69,'[1]4-5月集团客户明细'!N:N)</f>
        <v>0</v>
      </c>
      <c r="H69" s="7"/>
      <c r="I69" s="2" t="e">
        <f>VLOOKUP(B69,[1]底薪计算!D:D,1,FALSE)</f>
        <v>#N/A</v>
      </c>
    </row>
    <row r="70" spans="1:9">
      <c r="A70" s="5" t="s">
        <v>50</v>
      </c>
      <c r="B70" s="5" t="s">
        <v>140</v>
      </c>
      <c r="C70" s="5" t="str">
        <f>VLOOKUP(B70,[1]底薪计算!D:I,6,FALSE)</f>
        <v>Y</v>
      </c>
      <c r="D70" s="5" t="s">
        <v>12</v>
      </c>
      <c r="E70" s="5"/>
      <c r="F70" s="6">
        <f t="shared" si="2"/>
        <v>1</v>
      </c>
      <c r="G70" s="6">
        <f>SUMIF('[1]4-5月集团客户明细'!F:F,B70,'[1]4-5月集团客户明细'!N:N)</f>
        <v>0</v>
      </c>
      <c r="H70" s="7"/>
      <c r="I70" s="2" t="str">
        <f>VLOOKUP(B70,[1]底薪计算!D:D,1,FALSE)</f>
        <v>程海健</v>
      </c>
    </row>
    <row r="71" spans="1:9">
      <c r="A71" s="5" t="s">
        <v>69</v>
      </c>
      <c r="B71" s="5" t="s">
        <v>141</v>
      </c>
      <c r="C71" s="5">
        <f>VLOOKUP(B71,[1]底薪计算!D:I,6,FALSE)</f>
        <v>3</v>
      </c>
      <c r="D71" s="5" t="s">
        <v>12</v>
      </c>
      <c r="E71" s="5"/>
      <c r="F71" s="6">
        <f t="shared" si="2"/>
        <v>0</v>
      </c>
      <c r="G71" s="6">
        <f>SUMIF('[1]4-5月集团客户明细'!F:F,B71,'[1]4-5月集团客户明细'!N:N)</f>
        <v>0</v>
      </c>
      <c r="H71" s="7"/>
      <c r="I71" s="2" t="str">
        <f>VLOOKUP(B71,[1]底薪计算!D:D,1,FALSE)</f>
        <v>夏永杰</v>
      </c>
    </row>
    <row r="72" spans="1:9">
      <c r="A72" s="5" t="s">
        <v>135</v>
      </c>
      <c r="B72" s="5" t="s">
        <v>142</v>
      </c>
      <c r="C72" s="5" t="str">
        <f>VLOOKUP(B72,[1]底薪计算!D:I,6,FALSE)</f>
        <v>Y</v>
      </c>
      <c r="D72" s="5" t="s">
        <v>12</v>
      </c>
      <c r="E72" s="5" t="s">
        <v>143</v>
      </c>
      <c r="F72" s="6">
        <f t="shared" si="2"/>
        <v>1</v>
      </c>
      <c r="G72" s="6">
        <f>SUMIF('[1]4-5月集团客户明细'!F:F,B72,'[1]4-5月集团客户明细'!N:N)</f>
        <v>0</v>
      </c>
      <c r="H72" s="7"/>
      <c r="I72" s="2" t="str">
        <f>VLOOKUP(B72,[1]底薪计算!D:D,1,FALSE)</f>
        <v>陈常利</v>
      </c>
    </row>
    <row r="73" spans="1:9">
      <c r="A73" s="5" t="s">
        <v>83</v>
      </c>
      <c r="B73" s="5" t="s">
        <v>144</v>
      </c>
      <c r="C73" s="5" t="e">
        <f>VLOOKUP(B73,[1]底薪计算!D:I,6,FALSE)</f>
        <v>#N/A</v>
      </c>
      <c r="D73" s="5" t="s">
        <v>12</v>
      </c>
      <c r="E73" s="5"/>
      <c r="F73" s="6" t="e">
        <f t="shared" si="2"/>
        <v>#N/A</v>
      </c>
      <c r="G73" s="6">
        <f>SUMIF('[1]4-5月集团客户明细'!F:F,B73,'[1]4-5月集团客户明细'!N:N)</f>
        <v>0</v>
      </c>
      <c r="H73" s="7"/>
      <c r="I73" s="2" t="e">
        <f>VLOOKUP(B73,[1]底薪计算!D:D,1,FALSE)</f>
        <v>#N/A</v>
      </c>
    </row>
    <row r="74" spans="1:9">
      <c r="A74" s="5" t="s">
        <v>83</v>
      </c>
      <c r="B74" s="5" t="s">
        <v>145</v>
      </c>
      <c r="C74" s="5" t="e">
        <f>VLOOKUP(B74,[1]底薪计算!D:I,6,FALSE)</f>
        <v>#N/A</v>
      </c>
      <c r="D74" s="5" t="s">
        <v>12</v>
      </c>
      <c r="E74" s="5"/>
      <c r="F74" s="6" t="e">
        <f t="shared" si="2"/>
        <v>#N/A</v>
      </c>
      <c r="G74" s="6">
        <f>SUMIF('[1]4-5月集团客户明细'!F:F,B74,'[1]4-5月集团客户明细'!N:N)</f>
        <v>0</v>
      </c>
      <c r="H74" s="7"/>
      <c r="I74" s="2" t="e">
        <f>VLOOKUP(B74,[1]底薪计算!D:D,1,FALSE)</f>
        <v>#N/A</v>
      </c>
    </row>
    <row r="75" spans="1:9">
      <c r="A75" s="5" t="s">
        <v>83</v>
      </c>
      <c r="B75" s="5" t="s">
        <v>146</v>
      </c>
      <c r="C75" s="5" t="str">
        <f>VLOOKUP(B75,[1]底薪计算!D:I,6,FALSE)</f>
        <v>Y</v>
      </c>
      <c r="D75" s="5" t="s">
        <v>12</v>
      </c>
      <c r="E75" s="5"/>
      <c r="F75" s="6">
        <f t="shared" si="2"/>
        <v>1</v>
      </c>
      <c r="G75" s="6">
        <f>SUMIF('[1]4-5月集团客户明细'!F:F,B75,'[1]4-5月集团客户明细'!N:N)</f>
        <v>0</v>
      </c>
      <c r="H75" s="7"/>
      <c r="I75" s="2" t="str">
        <f>VLOOKUP(B75,[1]底薪计算!D:D,1,FALSE)</f>
        <v>杨辉</v>
      </c>
    </row>
    <row r="76" spans="1:9">
      <c r="A76" s="5" t="s">
        <v>83</v>
      </c>
      <c r="B76" s="5" t="s">
        <v>147</v>
      </c>
      <c r="C76" s="5" t="e">
        <f>VLOOKUP(B76,[1]底薪计算!D:I,6,FALSE)</f>
        <v>#N/A</v>
      </c>
      <c r="D76" s="5" t="s">
        <v>12</v>
      </c>
      <c r="E76" s="5"/>
      <c r="F76" s="6" t="e">
        <f>IF(AND(D76="直销",C76="Y"),1,IF(AND(D76="一体化",E76&lt;&gt;" "),0,IF(AND(D76="一体化",EC2976="Y"),1,0)))</f>
        <v>#N/A</v>
      </c>
      <c r="G76" s="6">
        <f>SUMIF('[1]4-5月集团客户明细'!F:F,B76,'[1]4-5月集团客户明细'!N:N)</f>
        <v>0</v>
      </c>
      <c r="H76" s="7"/>
      <c r="I76" s="2" t="e">
        <f>VLOOKUP(B76,[1]底薪计算!D:D,1,FALSE)</f>
        <v>#N/A</v>
      </c>
    </row>
    <row r="77" spans="1:9">
      <c r="A77" s="5" t="s">
        <v>83</v>
      </c>
      <c r="B77" s="5" t="s">
        <v>148</v>
      </c>
      <c r="C77" s="5">
        <f>VLOOKUP(B77,[1]底薪计算!D:I,6,FALSE)</f>
        <v>3</v>
      </c>
      <c r="D77" s="5" t="s">
        <v>12</v>
      </c>
      <c r="E77" s="5"/>
      <c r="F77" s="6">
        <f t="shared" si="2"/>
        <v>0</v>
      </c>
      <c r="G77" s="6">
        <f>SUMIF('[1]4-5月集团客户明细'!F:F,B77,'[1]4-5月集团客户明细'!N:N)</f>
        <v>0</v>
      </c>
      <c r="H77" s="7"/>
      <c r="I77" s="2" t="str">
        <f>VLOOKUP(B77,[1]底薪计算!D:D,1,FALSE)</f>
        <v>彭知群</v>
      </c>
    </row>
    <row r="78" spans="1:9">
      <c r="A78" s="5" t="s">
        <v>83</v>
      </c>
      <c r="B78" s="5" t="s">
        <v>149</v>
      </c>
      <c r="C78" s="5" t="e">
        <f>VLOOKUP(B78,[1]底薪计算!D:I,6,FALSE)</f>
        <v>#N/A</v>
      </c>
      <c r="D78" s="5" t="s">
        <v>12</v>
      </c>
      <c r="E78" s="5"/>
      <c r="F78" s="6" t="e">
        <f t="shared" si="2"/>
        <v>#N/A</v>
      </c>
      <c r="G78" s="6">
        <f>SUMIF('[1]4-5月集团客户明细'!F:F,B78,'[1]4-5月集团客户明细'!N:N)</f>
        <v>0</v>
      </c>
      <c r="H78" s="7"/>
      <c r="I78" s="2" t="e">
        <f>VLOOKUP(B78,[1]底薪计算!D:D,1,FALSE)</f>
        <v>#N/A</v>
      </c>
    </row>
    <row r="79" spans="1:9">
      <c r="A79" s="5" t="s">
        <v>48</v>
      </c>
      <c r="B79" s="5" t="s">
        <v>150</v>
      </c>
      <c r="C79" s="5" t="str">
        <f>VLOOKUP(B79,[1]底薪计算!D:I,6,FALSE)</f>
        <v>Y</v>
      </c>
      <c r="D79" s="5" t="s">
        <v>12</v>
      </c>
      <c r="E79" s="5"/>
      <c r="F79" s="6">
        <f t="shared" si="2"/>
        <v>1</v>
      </c>
      <c r="G79" s="6">
        <f>SUMIF('[1]4-5月集团客户明细'!F:F,B79,'[1]4-5月集团客户明细'!N:N)</f>
        <v>0</v>
      </c>
      <c r="H79" s="7"/>
      <c r="I79" s="2" t="str">
        <f>VLOOKUP(B79,[1]底薪计算!D:D,1,FALSE)</f>
        <v>徐元球</v>
      </c>
    </row>
    <row r="80" spans="1:9" hidden="1">
      <c r="A80" s="5" t="s">
        <v>103</v>
      </c>
      <c r="B80" s="5" t="s">
        <v>151</v>
      </c>
      <c r="C80" s="5" t="e">
        <f>VLOOKUP(B80,[1]底薪计算!D:I,6,FALSE)</f>
        <v>#N/A</v>
      </c>
      <c r="D80" s="5" t="s">
        <v>137</v>
      </c>
      <c r="E80" s="5"/>
      <c r="F80" s="6" t="e">
        <f t="shared" si="2"/>
        <v>#N/A</v>
      </c>
      <c r="G80" s="6">
        <f>SUMIF('[1]4-5月集团客户明细'!F:F,B80,'[1]4-5月集团客户明细'!N:N)</f>
        <v>0</v>
      </c>
      <c r="H80" s="7" t="e">
        <f t="shared" ref="H80:H129" si="3">IF(AND(C80="Y",G80&lt;F80),-100,0)</f>
        <v>#N/A</v>
      </c>
      <c r="I80" s="2" t="e">
        <f>VLOOKUP(B80,[1]底薪计算!D:D,1,FALSE)</f>
        <v>#N/A</v>
      </c>
    </row>
    <row r="81" spans="1:9">
      <c r="A81" s="5" t="s">
        <v>77</v>
      </c>
      <c r="B81" s="5" t="s">
        <v>152</v>
      </c>
      <c r="C81" s="5" t="str">
        <f>VLOOKUP(B81,[1]底薪计算!D:I,6,FALSE)</f>
        <v>Y</v>
      </c>
      <c r="D81" s="5" t="s">
        <v>12</v>
      </c>
      <c r="E81" s="5" t="s">
        <v>153</v>
      </c>
      <c r="F81" s="6">
        <f t="shared" si="2"/>
        <v>1</v>
      </c>
      <c r="G81" s="6">
        <f>SUMIF('[1]4-5月集团客户明细'!F:F,B81,'[1]4-5月集团客户明细'!N:N)</f>
        <v>0</v>
      </c>
      <c r="H81" s="7"/>
      <c r="I81" s="2" t="str">
        <f>VLOOKUP(B81,[1]底薪计算!D:D,1,FALSE)</f>
        <v>祖静彪</v>
      </c>
    </row>
    <row r="82" spans="1:9">
      <c r="A82" s="5" t="s">
        <v>115</v>
      </c>
      <c r="B82" s="5" t="s">
        <v>154</v>
      </c>
      <c r="C82" s="5" t="str">
        <f>VLOOKUP(B82,[1]底薪计算!D:I,6,FALSE)</f>
        <v>Y</v>
      </c>
      <c r="D82" s="5" t="s">
        <v>12</v>
      </c>
      <c r="E82" s="5"/>
      <c r="F82" s="6">
        <f t="shared" si="2"/>
        <v>1</v>
      </c>
      <c r="G82" s="6">
        <f>SUMIF('[1]4-5月集团客户明细'!F:F,B82,'[1]4-5月集团客户明细'!N:N)</f>
        <v>0</v>
      </c>
      <c r="H82" s="7"/>
      <c r="I82" s="2" t="str">
        <f>VLOOKUP(B82,[1]底薪计算!D:D,1,FALSE)</f>
        <v>彭文群</v>
      </c>
    </row>
    <row r="83" spans="1:9" hidden="1">
      <c r="A83" s="5" t="s">
        <v>62</v>
      </c>
      <c r="B83" s="5" t="s">
        <v>155</v>
      </c>
      <c r="C83" s="5" t="str">
        <f>VLOOKUP(B83,[1]底薪计算!D:I,6,FALSE)</f>
        <v>Y</v>
      </c>
      <c r="D83" s="5" t="s">
        <v>64</v>
      </c>
      <c r="E83" s="5"/>
      <c r="F83" s="6">
        <f t="shared" si="2"/>
        <v>0</v>
      </c>
      <c r="G83" s="6">
        <f>SUMIF('[1]4-5月集团客户明细'!F:F,B83,'[1]4-5月集团客户明细'!N:N)</f>
        <v>0</v>
      </c>
      <c r="H83" s="7">
        <f t="shared" si="3"/>
        <v>0</v>
      </c>
      <c r="I83" s="2" t="str">
        <f>VLOOKUP(B83,[1]底薪计算!D:D,1,FALSE)</f>
        <v>杨晓艳</v>
      </c>
    </row>
    <row r="84" spans="1:9" hidden="1">
      <c r="A84" s="5" t="s">
        <v>62</v>
      </c>
      <c r="B84" s="5" t="s">
        <v>156</v>
      </c>
      <c r="C84" s="5" t="str">
        <f>VLOOKUP(B84,[1]底薪计算!D:I,6,FALSE)</f>
        <v>Y</v>
      </c>
      <c r="D84" s="5" t="s">
        <v>64</v>
      </c>
      <c r="E84" s="5"/>
      <c r="F84" s="6">
        <f t="shared" si="2"/>
        <v>0</v>
      </c>
      <c r="G84" s="6">
        <f>SUMIF('[1]4-5月集团客户明细'!F:F,B84,'[1]4-5月集团客户明细'!N:N)</f>
        <v>0</v>
      </c>
      <c r="H84" s="7">
        <f t="shared" si="3"/>
        <v>0</v>
      </c>
      <c r="I84" s="2" t="str">
        <f>VLOOKUP(B84,[1]底薪计算!D:D,1,FALSE)</f>
        <v>钟小红</v>
      </c>
    </row>
    <row r="85" spans="1:9">
      <c r="A85" s="5" t="s">
        <v>15</v>
      </c>
      <c r="B85" s="5" t="s">
        <v>157</v>
      </c>
      <c r="C85" s="5" t="str">
        <f>VLOOKUP(B85,[1]底薪计算!D:I,6,FALSE)</f>
        <v>Y</v>
      </c>
      <c r="D85" s="5" t="s">
        <v>12</v>
      </c>
      <c r="E85" s="5" t="s">
        <v>18</v>
      </c>
      <c r="F85" s="6">
        <f t="shared" si="2"/>
        <v>1</v>
      </c>
      <c r="G85" s="6">
        <f>SUMIF('[1]4-5月集团客户明细'!F:F,B85,'[1]4-5月集团客户明细'!N:N)</f>
        <v>0</v>
      </c>
      <c r="H85" s="7"/>
      <c r="I85" s="2" t="str">
        <f>VLOOKUP(B85,[1]底薪计算!D:D,1,FALSE)</f>
        <v>黄智乾</v>
      </c>
    </row>
    <row r="86" spans="1:9">
      <c r="A86" s="5" t="s">
        <v>66</v>
      </c>
      <c r="B86" s="5" t="s">
        <v>158</v>
      </c>
      <c r="C86" s="5">
        <f>VLOOKUP(B86,[1]底薪计算!D:I,6,FALSE)</f>
        <v>3</v>
      </c>
      <c r="D86" s="5" t="s">
        <v>12</v>
      </c>
      <c r="E86" s="5"/>
      <c r="F86" s="6">
        <f>IF(AND(D86="直销",C86="Y"),1,IF(AND(D86="一体化",E86&lt;&gt;" "),0,IF(AND(D86="一体化",EC2986="Y"),1,0)))</f>
        <v>0</v>
      </c>
      <c r="G86" s="6">
        <f>SUMIF('[1]4-5月集团客户明细'!F:F,B86,'[1]4-5月集团客户明细'!N:N)</f>
        <v>0</v>
      </c>
      <c r="H86" s="7"/>
      <c r="I86" s="2" t="str">
        <f>VLOOKUP(B86,[1]底薪计算!D:D,1,FALSE)</f>
        <v>农军成</v>
      </c>
    </row>
    <row r="87" spans="1:9">
      <c r="A87" s="5" t="s">
        <v>93</v>
      </c>
      <c r="B87" s="5" t="s">
        <v>159</v>
      </c>
      <c r="C87" s="5">
        <f>VLOOKUP(B87,[1]底薪计算!D:I,6,FALSE)</f>
        <v>3</v>
      </c>
      <c r="D87" s="5" t="s">
        <v>12</v>
      </c>
      <c r="E87" s="5"/>
      <c r="F87" s="6">
        <f t="shared" si="2"/>
        <v>0</v>
      </c>
      <c r="G87" s="6">
        <f>SUMIF('[1]4-5月集团客户明细'!F:F,B87,'[1]4-5月集团客户明细'!N:N)</f>
        <v>0</v>
      </c>
      <c r="H87" s="7"/>
      <c r="I87" s="2" t="str">
        <f>VLOOKUP(B87,[1]底薪计算!D:D,1,FALSE)</f>
        <v>肖忠</v>
      </c>
    </row>
    <row r="88" spans="1:9" hidden="1">
      <c r="A88" s="5" t="s">
        <v>62</v>
      </c>
      <c r="B88" s="5" t="s">
        <v>160</v>
      </c>
      <c r="C88" s="5" t="e">
        <f>VLOOKUP(B88,[1]底薪计算!D:I,6,FALSE)</f>
        <v>#N/A</v>
      </c>
      <c r="D88" s="5" t="s">
        <v>64</v>
      </c>
      <c r="E88" s="5"/>
      <c r="F88" s="6" t="e">
        <f t="shared" si="2"/>
        <v>#N/A</v>
      </c>
      <c r="G88" s="6">
        <f>SUMIF('[1]4-5月集团客户明细'!F:F,B88,'[1]4-5月集团客户明细'!N:N)</f>
        <v>0</v>
      </c>
      <c r="H88" s="7" t="e">
        <f t="shared" si="3"/>
        <v>#N/A</v>
      </c>
      <c r="I88" s="2" t="e">
        <f>VLOOKUP(B88,[1]底薪计算!D:D,1,FALSE)</f>
        <v>#N/A</v>
      </c>
    </row>
    <row r="89" spans="1:9" hidden="1">
      <c r="A89" s="5" t="s">
        <v>62</v>
      </c>
      <c r="B89" s="5" t="s">
        <v>161</v>
      </c>
      <c r="C89" s="5" t="str">
        <f>VLOOKUP(B89,[1]底薪计算!D:I,6,FALSE)</f>
        <v>Y</v>
      </c>
      <c r="D89" s="5" t="s">
        <v>64</v>
      </c>
      <c r="E89" s="5"/>
      <c r="F89" s="6">
        <f t="shared" si="2"/>
        <v>0</v>
      </c>
      <c r="G89" s="6">
        <f>SUMIF('[1]4-5月集团客户明细'!F:F,B89,'[1]4-5月集团客户明细'!N:N)</f>
        <v>0</v>
      </c>
      <c r="H89" s="7">
        <f t="shared" si="3"/>
        <v>0</v>
      </c>
      <c r="I89" s="2" t="str">
        <f>VLOOKUP(B89,[1]底薪计算!D:D,1,FALSE)</f>
        <v>白莉</v>
      </c>
    </row>
    <row r="90" spans="1:9" hidden="1">
      <c r="A90" s="5" t="s">
        <v>62</v>
      </c>
      <c r="B90" s="5" t="s">
        <v>162</v>
      </c>
      <c r="C90" s="5" t="str">
        <f>VLOOKUP(B90,[1]底薪计算!D:I,6,FALSE)</f>
        <v>Y</v>
      </c>
      <c r="D90" s="5" t="s">
        <v>64</v>
      </c>
      <c r="E90" s="5" t="s">
        <v>163</v>
      </c>
      <c r="F90" s="6">
        <f t="shared" si="2"/>
        <v>0</v>
      </c>
      <c r="G90" s="6">
        <f>SUMIF('[1]4-5月集团客户明细'!F:F,B90,'[1]4-5月集团客户明细'!P:P)</f>
        <v>0</v>
      </c>
      <c r="H90" s="7">
        <f t="shared" si="3"/>
        <v>0</v>
      </c>
      <c r="I90" s="2" t="str">
        <f>VLOOKUP(B90,[1]底薪计算!D:D,1,FALSE)</f>
        <v>陈伟娣</v>
      </c>
    </row>
    <row r="91" spans="1:9" hidden="1">
      <c r="A91" s="5" t="s">
        <v>62</v>
      </c>
      <c r="B91" s="5" t="s">
        <v>164</v>
      </c>
      <c r="C91" s="5" t="str">
        <f>VLOOKUP(B91,[1]底薪计算!D:I,6,FALSE)</f>
        <v>Y</v>
      </c>
      <c r="D91" s="5" t="s">
        <v>64</v>
      </c>
      <c r="E91" s="5" t="s">
        <v>165</v>
      </c>
      <c r="F91" s="6">
        <f t="shared" si="2"/>
        <v>0</v>
      </c>
      <c r="G91" s="6">
        <f>SUMIF('[1]4-5月集团客户明细'!F:F,B91,'[1]4-5月集团客户明细'!P:P)</f>
        <v>0</v>
      </c>
      <c r="H91" s="7">
        <f t="shared" si="3"/>
        <v>0</v>
      </c>
      <c r="I91" s="2" t="str">
        <f>VLOOKUP(B91,[1]底薪计算!D:D,1,FALSE)</f>
        <v>王武东</v>
      </c>
    </row>
    <row r="92" spans="1:9" hidden="1">
      <c r="A92" s="5" t="s">
        <v>62</v>
      </c>
      <c r="B92" s="5" t="s">
        <v>166</v>
      </c>
      <c r="C92" s="5" t="str">
        <f>VLOOKUP(B92,[1]底薪计算!D:I,6,FALSE)</f>
        <v>Y</v>
      </c>
      <c r="D92" s="5" t="s">
        <v>64</v>
      </c>
      <c r="E92" s="5" t="s">
        <v>167</v>
      </c>
      <c r="F92" s="6">
        <f>IF(AND(D92="直销",C92="Y"),1,IF(AND(D92="一体化",E92&lt;&gt;" "),0,IF(AND(D92="一体化",EC2992="Y"),1,0)))</f>
        <v>0</v>
      </c>
      <c r="G92" s="6">
        <f>SUMIF('[1]4-5月集团客户明细'!F:F,B92,'[1]4-5月集团客户明细'!P:P)</f>
        <v>0</v>
      </c>
      <c r="H92" s="7">
        <f t="shared" si="3"/>
        <v>0</v>
      </c>
      <c r="I92" s="2" t="str">
        <f>VLOOKUP(B92,[1]底薪计算!D:D,1,FALSE)</f>
        <v>朱文彬</v>
      </c>
    </row>
    <row r="93" spans="1:9" hidden="1">
      <c r="A93" s="5" t="s">
        <v>62</v>
      </c>
      <c r="B93" s="5" t="s">
        <v>168</v>
      </c>
      <c r="C93" s="5" t="str">
        <f>VLOOKUP(B93,[1]底薪计算!D:I,6,FALSE)</f>
        <v>Y</v>
      </c>
      <c r="D93" s="5" t="s">
        <v>64</v>
      </c>
      <c r="E93" s="5"/>
      <c r="F93" s="6">
        <f t="shared" si="2"/>
        <v>0</v>
      </c>
      <c r="G93" s="6">
        <f>SUMIF('[1]4-5月集团客户明细'!F:F,B93,'[1]4-5月集团客户明细'!N:N)</f>
        <v>0</v>
      </c>
      <c r="H93" s="7">
        <f t="shared" si="3"/>
        <v>0</v>
      </c>
      <c r="I93" s="2" t="str">
        <f>VLOOKUP(B93,[1]底薪计算!D:D,1,FALSE)</f>
        <v>邓鸣健</v>
      </c>
    </row>
    <row r="94" spans="1:9">
      <c r="A94" s="5" t="s">
        <v>53</v>
      </c>
      <c r="B94" s="5" t="s">
        <v>169</v>
      </c>
      <c r="C94" s="5" t="str">
        <f>VLOOKUP(B94,[1]底薪计算!D:I,6,FALSE)</f>
        <v>Y</v>
      </c>
      <c r="D94" s="5" t="s">
        <v>12</v>
      </c>
      <c r="E94" s="5" t="s">
        <v>137</v>
      </c>
      <c r="F94" s="6">
        <f t="shared" ref="F94" si="4">IF(AND(D94="直销",C94="Y"),1,IF(AND(D94="一体化",E94&lt;&gt;" "),0,IF(AND(D94="一体化",EC2994="Y"),1,0)))</f>
        <v>1</v>
      </c>
      <c r="G94" s="6">
        <f>SUMIF('[1]4-5月集团客户明细'!F:F,B94,'[1]4-5月集团客户明细'!P:P)</f>
        <v>0</v>
      </c>
      <c r="H94" s="7"/>
      <c r="I94" s="2" t="str">
        <f>VLOOKUP(B94,[1]底薪计算!D:D,1,FALSE)</f>
        <v>彭云明</v>
      </c>
    </row>
    <row r="95" spans="1:9" hidden="1">
      <c r="A95" s="5" t="s">
        <v>48</v>
      </c>
      <c r="B95" s="5" t="s">
        <v>170</v>
      </c>
      <c r="C95" s="5" t="str">
        <f>VLOOKUP(B95,[1]底薪计算!D:I,6,FALSE)</f>
        <v>Y</v>
      </c>
      <c r="D95" s="5" t="s">
        <v>137</v>
      </c>
      <c r="E95" s="5" t="s">
        <v>137</v>
      </c>
      <c r="F95" s="6">
        <f>IF(AND(D95="直销",C95="Y"),1,IF(AND(D95="一体化",E95&lt;&gt;" "),0,IF(AND(D95="一体化",EC2995="Y"),1,0)))</f>
        <v>0</v>
      </c>
      <c r="G95" s="6">
        <f>SUMIF('[1]4-5月集团客户明细'!F:F,B95,'[1]4-5月集团客户明细'!P:P)</f>
        <v>0</v>
      </c>
      <c r="H95" s="7">
        <f t="shared" si="3"/>
        <v>0</v>
      </c>
      <c r="I95" s="2" t="str">
        <f>VLOOKUP(B95,[1]底薪计算!D:D,1,FALSE)</f>
        <v>黄向长</v>
      </c>
    </row>
    <row r="96" spans="1:9">
      <c r="A96" s="5" t="s">
        <v>53</v>
      </c>
      <c r="B96" s="5" t="s">
        <v>171</v>
      </c>
      <c r="C96" s="5" t="str">
        <f>VLOOKUP(B96,[1]底薪计算!D:I,6,FALSE)</f>
        <v>Y</v>
      </c>
      <c r="D96" s="5" t="s">
        <v>12</v>
      </c>
      <c r="E96" s="5" t="s">
        <v>172</v>
      </c>
      <c r="F96" s="6">
        <f t="shared" ref="F96:F156" si="5">IF(AND(D96="直销",C96="Y"),1,IF(AND(D96="一体化",E96&lt;&gt;" "),0,IF(AND(D96="一体化",EC2996="Y"),1,0)))</f>
        <v>1</v>
      </c>
      <c r="G96" s="6">
        <f>SUMIF('[1]4-5月集团客户明细'!F:F,B96,'[1]4-5月集团客户明细'!P:P)</f>
        <v>0</v>
      </c>
      <c r="H96" s="7"/>
      <c r="I96" s="2" t="str">
        <f>VLOOKUP(B96,[1]底薪计算!D:D,1,FALSE)</f>
        <v>易阿红</v>
      </c>
    </row>
    <row r="97" spans="1:9">
      <c r="A97" s="5" t="s">
        <v>62</v>
      </c>
      <c r="B97" s="5" t="s">
        <v>173</v>
      </c>
      <c r="C97" s="5" t="str">
        <f>VLOOKUP(B97,[1]底薪计算!D:I,6,FALSE)</f>
        <v>Y</v>
      </c>
      <c r="D97" s="5" t="s">
        <v>12</v>
      </c>
      <c r="E97" s="5" t="s">
        <v>174</v>
      </c>
      <c r="F97" s="6">
        <f t="shared" si="5"/>
        <v>1</v>
      </c>
      <c r="G97" s="6">
        <f>SUMIF('[1]4-5月集团客户明细'!F:F,B97,'[1]4-5月集团客户明细'!P:P)</f>
        <v>0</v>
      </c>
      <c r="H97" s="7"/>
      <c r="I97" s="2" t="str">
        <f>VLOOKUP(B97,[1]底薪计算!D:D,1,FALSE)</f>
        <v>冯三防</v>
      </c>
    </row>
    <row r="98" spans="1:9">
      <c r="A98" s="5" t="s">
        <v>69</v>
      </c>
      <c r="B98" s="5" t="s">
        <v>175</v>
      </c>
      <c r="C98" s="5" t="str">
        <f>VLOOKUP(B98,[1]底薪计算!D:I,6,FALSE)</f>
        <v>Y</v>
      </c>
      <c r="D98" s="5" t="s">
        <v>12</v>
      </c>
      <c r="E98" s="5" t="s">
        <v>176</v>
      </c>
      <c r="F98" s="6">
        <f t="shared" si="5"/>
        <v>1</v>
      </c>
      <c r="G98" s="6">
        <f>SUMIF('[1]4-5月集团客户明细'!F:F,B98,'[1]4-5月集团客户明细'!P:P)</f>
        <v>0</v>
      </c>
      <c r="H98" s="7"/>
      <c r="I98" s="2" t="str">
        <f>VLOOKUP(B98,[1]底薪计算!D:D,1,FALSE)</f>
        <v>彭英智</v>
      </c>
    </row>
    <row r="99" spans="1:9">
      <c r="A99" s="5" t="s">
        <v>93</v>
      </c>
      <c r="B99" s="5" t="s">
        <v>177</v>
      </c>
      <c r="C99" s="5" t="str">
        <f>VLOOKUP(B99,[1]底薪计算!D:I,6,FALSE)</f>
        <v>Y</v>
      </c>
      <c r="D99" s="5" t="s">
        <v>12</v>
      </c>
      <c r="E99" s="5" t="s">
        <v>178</v>
      </c>
      <c r="F99" s="6">
        <f t="shared" si="5"/>
        <v>1</v>
      </c>
      <c r="G99" s="6">
        <f>SUMIF('[1]4-5月集团客户明细'!F:F,B99,'[1]4-5月集团客户明细'!P:P)</f>
        <v>0</v>
      </c>
      <c r="H99" s="7"/>
      <c r="I99" s="2" t="str">
        <f>VLOOKUP(B99,[1]底薪计算!D:D,1,FALSE)</f>
        <v>吴勇</v>
      </c>
    </row>
    <row r="100" spans="1:9" hidden="1">
      <c r="A100" s="5" t="s">
        <v>115</v>
      </c>
      <c r="B100" s="5" t="s">
        <v>179</v>
      </c>
      <c r="C100" s="5" t="str">
        <f>VLOOKUP(B100,[1]底薪计算!D:I,6,FALSE)</f>
        <v>Y</v>
      </c>
      <c r="D100" s="5" t="s">
        <v>137</v>
      </c>
      <c r="E100" s="5" t="s">
        <v>137</v>
      </c>
      <c r="F100" s="6">
        <f t="shared" si="5"/>
        <v>0</v>
      </c>
      <c r="G100" s="6">
        <f>SUMIF('[1]4-5月集团客户明细'!F:F,B100,'[1]4-5月集团客户明细'!P:P)</f>
        <v>0</v>
      </c>
      <c r="H100" s="7">
        <f t="shared" si="3"/>
        <v>0</v>
      </c>
      <c r="I100" s="2" t="str">
        <f>VLOOKUP(B100,[1]底薪计算!D:D,1,FALSE)</f>
        <v>谭远明</v>
      </c>
    </row>
    <row r="101" spans="1:9">
      <c r="A101" s="5" t="s">
        <v>120</v>
      </c>
      <c r="B101" s="5" t="s">
        <v>180</v>
      </c>
      <c r="C101" s="5" t="str">
        <f>VLOOKUP(B101,[1]底薪计算!D:I,6,FALSE)</f>
        <v>Y</v>
      </c>
      <c r="D101" s="5" t="s">
        <v>12</v>
      </c>
      <c r="E101" s="5" t="s">
        <v>122</v>
      </c>
      <c r="F101" s="6">
        <f t="shared" si="5"/>
        <v>1</v>
      </c>
      <c r="G101" s="6">
        <f>SUMIF('[1]4-5月集团客户明细'!F:F,B101,'[1]4-5月集团客户明细'!P:P)</f>
        <v>0</v>
      </c>
      <c r="H101" s="7"/>
      <c r="I101" s="2" t="str">
        <f>VLOOKUP(B101,[1]底薪计算!D:D,1,FALSE)</f>
        <v>王意峰</v>
      </c>
    </row>
    <row r="102" spans="1:9">
      <c r="A102" s="5" t="s">
        <v>50</v>
      </c>
      <c r="B102" s="5" t="s">
        <v>181</v>
      </c>
      <c r="C102" s="5" t="str">
        <f>VLOOKUP(B102,[1]底薪计算!D:I,6,FALSE)</f>
        <v>Y</v>
      </c>
      <c r="D102" s="5" t="s">
        <v>12</v>
      </c>
      <c r="E102" s="5" t="s">
        <v>182</v>
      </c>
      <c r="F102" s="6">
        <f t="shared" si="5"/>
        <v>1</v>
      </c>
      <c r="G102" s="6">
        <f>SUMIF('[1]4-5月集团客户明细'!F:F,B102,'[1]4-5月集团客户明细'!P:P)</f>
        <v>0</v>
      </c>
      <c r="H102" s="7"/>
      <c r="I102" s="2" t="str">
        <f>VLOOKUP(B102,[1]底薪计算!D:D,1,FALSE)</f>
        <v>张泽文</v>
      </c>
    </row>
    <row r="103" spans="1:9" hidden="1">
      <c r="A103" s="5" t="s">
        <v>83</v>
      </c>
      <c r="B103" s="5" t="s">
        <v>183</v>
      </c>
      <c r="C103" s="5" t="str">
        <f>VLOOKUP(B103,[1]底薪计算!D:I,6,FALSE)</f>
        <v>Y</v>
      </c>
      <c r="D103" s="5" t="s">
        <v>137</v>
      </c>
      <c r="E103" s="5" t="s">
        <v>137</v>
      </c>
      <c r="F103" s="6">
        <f t="shared" si="5"/>
        <v>0</v>
      </c>
      <c r="G103" s="6">
        <f>SUMIF('[1]4-5月集团客户明细'!F:F,B103,'[1]4-5月集团客户明细'!P:P)</f>
        <v>0</v>
      </c>
      <c r="H103" s="7">
        <f t="shared" si="3"/>
        <v>0</v>
      </c>
      <c r="I103" s="2" t="str">
        <f>VLOOKUP(B103,[1]底薪计算!D:D,1,FALSE)</f>
        <v>蔡定强</v>
      </c>
    </row>
    <row r="104" spans="1:9" hidden="1">
      <c r="A104" s="5" t="s">
        <v>86</v>
      </c>
      <c r="B104" s="5" t="s">
        <v>184</v>
      </c>
      <c r="C104" s="5" t="str">
        <f>VLOOKUP(B104,[1]底薪计算!D:I,6,FALSE)</f>
        <v>Y</v>
      </c>
      <c r="D104" s="5" t="s">
        <v>137</v>
      </c>
      <c r="E104" s="5" t="s">
        <v>137</v>
      </c>
      <c r="F104" s="6">
        <f t="shared" si="5"/>
        <v>0</v>
      </c>
      <c r="G104" s="6">
        <f>SUMIF('[1]4-5月集团客户明细'!F:F,B104,'[1]4-5月集团客户明细'!P:P)</f>
        <v>0</v>
      </c>
      <c r="H104" s="7">
        <f t="shared" si="3"/>
        <v>0</v>
      </c>
      <c r="I104" s="2" t="str">
        <f>VLOOKUP(B104,[1]底薪计算!D:D,1,FALSE)</f>
        <v>李伟林</v>
      </c>
    </row>
    <row r="105" spans="1:9">
      <c r="A105" s="5" t="s">
        <v>69</v>
      </c>
      <c r="B105" s="5" t="s">
        <v>185</v>
      </c>
      <c r="C105" s="5" t="str">
        <f>VLOOKUP(B105,[1]底薪计算!D:I,6,FALSE)</f>
        <v>Y</v>
      </c>
      <c r="D105" s="5" t="s">
        <v>12</v>
      </c>
      <c r="E105" s="5" t="s">
        <v>176</v>
      </c>
      <c r="F105" s="6">
        <f t="shared" si="5"/>
        <v>1</v>
      </c>
      <c r="G105" s="6">
        <f>SUMIF('[1]4-5月集团客户明细'!F:F,B105,'[1]4-5月集团客户明细'!P:P)</f>
        <v>0</v>
      </c>
      <c r="H105" s="7"/>
      <c r="I105" s="2" t="str">
        <f>VLOOKUP(B105,[1]底薪计算!D:D,1,FALSE)</f>
        <v>魏祥洋</v>
      </c>
    </row>
    <row r="106" spans="1:9">
      <c r="A106" s="5" t="s">
        <v>75</v>
      </c>
      <c r="B106" s="5" t="s">
        <v>186</v>
      </c>
      <c r="C106" s="5" t="e">
        <f>VLOOKUP(B106,[1]底薪计算!D:I,6,FALSE)</f>
        <v>#N/A</v>
      </c>
      <c r="D106" s="5" t="s">
        <v>12</v>
      </c>
      <c r="E106" s="5"/>
      <c r="F106" s="6" t="e">
        <f t="shared" si="5"/>
        <v>#N/A</v>
      </c>
      <c r="G106" s="6">
        <f>SUMIF('[1]4-5月集团客户明细'!F:F,B106,'[1]4-5月集团客户明细'!P:P)</f>
        <v>0</v>
      </c>
      <c r="H106" s="7"/>
      <c r="I106" s="2" t="e">
        <f>VLOOKUP(B106,[1]底薪计算!D:D,1,FALSE)</f>
        <v>#N/A</v>
      </c>
    </row>
    <row r="107" spans="1:9" hidden="1">
      <c r="A107" s="5" t="s">
        <v>62</v>
      </c>
      <c r="B107" s="5" t="s">
        <v>187</v>
      </c>
      <c r="C107" s="5" t="str">
        <f>VLOOKUP(B107,[1]底薪计算!D:I,6,FALSE)</f>
        <v>Y</v>
      </c>
      <c r="D107" s="5" t="s">
        <v>137</v>
      </c>
      <c r="E107" s="5" t="s">
        <v>137</v>
      </c>
      <c r="F107" s="6">
        <f t="shared" si="5"/>
        <v>0</v>
      </c>
      <c r="G107" s="6">
        <f>SUMIF('[1]4-5月集团客户明细'!F:F,B107,'[1]4-5月集团客户明细'!N:N)</f>
        <v>0</v>
      </c>
      <c r="H107" s="7">
        <f t="shared" si="3"/>
        <v>0</v>
      </c>
      <c r="I107" s="2" t="str">
        <f>VLOOKUP(B107,[1]底薪计算!D:D,1,FALSE)</f>
        <v>王成</v>
      </c>
    </row>
    <row r="108" spans="1:9" hidden="1">
      <c r="A108" s="5" t="s">
        <v>135</v>
      </c>
      <c r="B108" s="5" t="s">
        <v>188</v>
      </c>
      <c r="C108" s="5" t="str">
        <f>VLOOKUP(B108,[1]底薪计算!D:I,6,FALSE)</f>
        <v>Y</v>
      </c>
      <c r="D108" s="5" t="s">
        <v>64</v>
      </c>
      <c r="E108" s="5" t="s">
        <v>189</v>
      </c>
      <c r="F108" s="6">
        <f t="shared" si="5"/>
        <v>0</v>
      </c>
      <c r="G108" s="6">
        <f>SUMIF('[1]4-5月集团客户明细'!F:F,B108,'[1]4-5月集团客户明细'!P:P)</f>
        <v>0</v>
      </c>
      <c r="H108" s="7">
        <f t="shared" si="3"/>
        <v>0</v>
      </c>
      <c r="I108" s="2" t="str">
        <f>VLOOKUP(B108,[1]底薪计算!D:D,1,FALSE)</f>
        <v>宋孝波</v>
      </c>
    </row>
    <row r="109" spans="1:9" hidden="1">
      <c r="A109" s="5" t="s">
        <v>135</v>
      </c>
      <c r="B109" s="5" t="s">
        <v>190</v>
      </c>
      <c r="C109" s="5" t="str">
        <f>VLOOKUP(B109,[1]底薪计算!D:I,6,FALSE)</f>
        <v>Y</v>
      </c>
      <c r="D109" s="5" t="s">
        <v>64</v>
      </c>
      <c r="E109" s="5" t="s">
        <v>191</v>
      </c>
      <c r="F109" s="6">
        <f t="shared" si="5"/>
        <v>0</v>
      </c>
      <c r="G109" s="6">
        <f>SUMIF('[1]4-5月集团客户明细'!F:F,B109,'[1]4-5月集团客户明细'!P:P)</f>
        <v>0</v>
      </c>
      <c r="H109" s="7">
        <f t="shared" si="3"/>
        <v>0</v>
      </c>
      <c r="I109" s="2" t="str">
        <f>VLOOKUP(B109,[1]底薪计算!D:D,1,FALSE)</f>
        <v>付森基</v>
      </c>
    </row>
    <row r="110" spans="1:9" hidden="1">
      <c r="A110" s="5" t="s">
        <v>62</v>
      </c>
      <c r="B110" s="5" t="s">
        <v>192</v>
      </c>
      <c r="C110" s="5" t="str">
        <f>VLOOKUP(B110,[1]底薪计算!D:I,6,FALSE)</f>
        <v>Y</v>
      </c>
      <c r="D110" s="5" t="s">
        <v>64</v>
      </c>
      <c r="E110" s="5"/>
      <c r="F110" s="6">
        <f t="shared" si="5"/>
        <v>0</v>
      </c>
      <c r="G110" s="6">
        <f>SUMIF('[1]4-5月集团客户明细'!F:F,B110,'[1]4-5月集团客户明细'!N:N)</f>
        <v>0</v>
      </c>
      <c r="H110" s="7">
        <f t="shared" si="3"/>
        <v>0</v>
      </c>
      <c r="I110" s="2" t="str">
        <f>VLOOKUP(B110,[1]底薪计算!D:D,1,FALSE)</f>
        <v>焦慧君</v>
      </c>
    </row>
    <row r="111" spans="1:9" hidden="1">
      <c r="A111" s="5" t="s">
        <v>62</v>
      </c>
      <c r="B111" s="5" t="s">
        <v>193</v>
      </c>
      <c r="C111" s="5" t="str">
        <f>VLOOKUP(B111,[1]底薪计算!D:I,6,FALSE)</f>
        <v>Y</v>
      </c>
      <c r="D111" s="5" t="s">
        <v>137</v>
      </c>
      <c r="E111" s="5" t="s">
        <v>137</v>
      </c>
      <c r="F111" s="6">
        <f t="shared" si="5"/>
        <v>0</v>
      </c>
      <c r="G111" s="6">
        <f>SUMIF('[1]4-5月集团客户明细'!F:F,B111,'[1]4-5月集团客户明细'!N:N)</f>
        <v>0</v>
      </c>
      <c r="H111" s="7">
        <f t="shared" si="3"/>
        <v>0</v>
      </c>
      <c r="I111" s="2" t="str">
        <f>VLOOKUP(B111,[1]底薪计算!D:D,1,FALSE)</f>
        <v>萧子大</v>
      </c>
    </row>
    <row r="112" spans="1:9" hidden="1">
      <c r="A112" s="5" t="s">
        <v>62</v>
      </c>
      <c r="B112" s="5" t="s">
        <v>194</v>
      </c>
      <c r="C112" s="5" t="str">
        <f>VLOOKUP(B112,[1]底薪计算!D:I,6,FALSE)</f>
        <v>Y</v>
      </c>
      <c r="D112" s="5" t="s">
        <v>64</v>
      </c>
      <c r="E112" s="5" t="s">
        <v>65</v>
      </c>
      <c r="F112" s="6">
        <f t="shared" si="5"/>
        <v>0</v>
      </c>
      <c r="G112" s="6">
        <f>SUMIF('[1]4-5月集团客户明细'!F:F,B112,'[1]4-5月集团客户明细'!P:P)</f>
        <v>0</v>
      </c>
      <c r="H112" s="7">
        <f t="shared" si="3"/>
        <v>0</v>
      </c>
      <c r="I112" s="2" t="str">
        <f>VLOOKUP(B112,[1]底薪计算!D:D,1,FALSE)</f>
        <v>杜嘉明</v>
      </c>
    </row>
    <row r="113" spans="1:9" hidden="1">
      <c r="A113" s="5" t="s">
        <v>135</v>
      </c>
      <c r="B113" s="5" t="s">
        <v>195</v>
      </c>
      <c r="C113" s="5" t="str">
        <f>VLOOKUP(B113,[1]底薪计算!D:I,6,FALSE)</f>
        <v>Y</v>
      </c>
      <c r="D113" s="5" t="s">
        <v>64</v>
      </c>
      <c r="E113" s="5"/>
      <c r="F113" s="6">
        <f t="shared" si="5"/>
        <v>0</v>
      </c>
      <c r="G113" s="6">
        <f>SUMIF('[1]4-5月集团客户明细'!F:F,B113,'[1]4-5月集团客户明细'!P:P)</f>
        <v>0</v>
      </c>
      <c r="H113" s="7">
        <f t="shared" si="3"/>
        <v>0</v>
      </c>
      <c r="I113" s="2" t="str">
        <f>VLOOKUP(B113,[1]底薪计算!D:D,1,FALSE)</f>
        <v>陈彦忠</v>
      </c>
    </row>
    <row r="114" spans="1:9" hidden="1">
      <c r="A114" s="5" t="s">
        <v>135</v>
      </c>
      <c r="B114" s="5" t="s">
        <v>196</v>
      </c>
      <c r="C114" s="5" t="str">
        <f>VLOOKUP(B114,[1]底薪计算!D:I,6,FALSE)</f>
        <v>Y</v>
      </c>
      <c r="D114" s="5" t="s">
        <v>64</v>
      </c>
      <c r="E114" s="5" t="s">
        <v>197</v>
      </c>
      <c r="F114" s="6">
        <f t="shared" si="5"/>
        <v>0</v>
      </c>
      <c r="G114" s="6">
        <f>SUMIF('[1]4-5月集团客户明细'!F:F,B114,'[1]4-5月集团客户明细'!P:P)</f>
        <v>0</v>
      </c>
      <c r="H114" s="7">
        <f t="shared" si="3"/>
        <v>0</v>
      </c>
      <c r="I114" s="2" t="str">
        <f>VLOOKUP(B114,[1]底薪计算!D:D,1,FALSE)</f>
        <v>黎兵兵</v>
      </c>
    </row>
    <row r="115" spans="1:9" hidden="1">
      <c r="A115" s="5" t="s">
        <v>135</v>
      </c>
      <c r="B115" s="5" t="s">
        <v>198</v>
      </c>
      <c r="C115" s="5" t="str">
        <f>VLOOKUP(B115,[1]底薪计算!D:I,6,FALSE)</f>
        <v>Y</v>
      </c>
      <c r="D115" s="5" t="s">
        <v>64</v>
      </c>
      <c r="E115" s="5"/>
      <c r="F115" s="6">
        <f t="shared" si="5"/>
        <v>0</v>
      </c>
      <c r="G115" s="6">
        <f>SUMIF('[1]4-5月集团客户明细'!F:F,B115,'[1]4-5月集团客户明细'!P:P)</f>
        <v>0</v>
      </c>
      <c r="H115" s="7">
        <f t="shared" si="3"/>
        <v>0</v>
      </c>
      <c r="I115" s="2" t="str">
        <f>VLOOKUP(B115,[1]底薪计算!D:D,1,FALSE)</f>
        <v>罗志文</v>
      </c>
    </row>
    <row r="116" spans="1:9" hidden="1">
      <c r="A116" s="5" t="s">
        <v>135</v>
      </c>
      <c r="B116" s="5" t="s">
        <v>199</v>
      </c>
      <c r="C116" s="5" t="str">
        <f>VLOOKUP(B116,[1]底薪计算!D:I,6,FALSE)</f>
        <v>Y</v>
      </c>
      <c r="D116" s="5" t="s">
        <v>64</v>
      </c>
      <c r="E116" s="5" t="s">
        <v>143</v>
      </c>
      <c r="F116" s="6">
        <f t="shared" si="5"/>
        <v>0</v>
      </c>
      <c r="G116" s="6">
        <f>SUMIF('[1]4-5月集团客户明细'!F:F,B116,'[1]4-5月集团客户明细'!P:P)</f>
        <v>0</v>
      </c>
      <c r="H116" s="7">
        <f t="shared" si="3"/>
        <v>0</v>
      </c>
      <c r="I116" s="2" t="str">
        <f>VLOOKUP(B116,[1]底薪计算!D:D,1,FALSE)</f>
        <v>吴斌</v>
      </c>
    </row>
    <row r="117" spans="1:9" hidden="1">
      <c r="A117" s="5" t="s">
        <v>135</v>
      </c>
      <c r="B117" s="5" t="s">
        <v>200</v>
      </c>
      <c r="C117" s="5" t="str">
        <f>VLOOKUP(B117,[1]底薪计算!D:I,6,FALSE)</f>
        <v>Y</v>
      </c>
      <c r="D117" s="5" t="s">
        <v>64</v>
      </c>
      <c r="E117" s="5" t="s">
        <v>201</v>
      </c>
      <c r="F117" s="6">
        <f t="shared" si="5"/>
        <v>0</v>
      </c>
      <c r="G117" s="6">
        <f>SUMIF('[1]4-5月集团客户明细'!F:F,B117,'[1]4-5月集团客户明细'!P:P)</f>
        <v>0</v>
      </c>
      <c r="H117" s="7">
        <f t="shared" si="3"/>
        <v>0</v>
      </c>
      <c r="I117" s="2" t="str">
        <f>VLOOKUP(B117,[1]底薪计算!D:D,1,FALSE)</f>
        <v>谢熙</v>
      </c>
    </row>
    <row r="118" spans="1:9" hidden="1">
      <c r="A118" s="5" t="s">
        <v>135</v>
      </c>
      <c r="B118" s="5" t="s">
        <v>202</v>
      </c>
      <c r="C118" s="5" t="str">
        <f>VLOOKUP(B118,[1]底薪计算!D:I,6,FALSE)</f>
        <v>Y</v>
      </c>
      <c r="D118" s="5" t="s">
        <v>64</v>
      </c>
      <c r="E118" s="5" t="s">
        <v>197</v>
      </c>
      <c r="F118" s="6">
        <f t="shared" si="5"/>
        <v>0</v>
      </c>
      <c r="G118" s="6">
        <f>SUMIF('[1]4-5月集团客户明细'!F:F,B118,'[1]4-5月集团客户明细'!P:P)</f>
        <v>0</v>
      </c>
      <c r="H118" s="7">
        <f t="shared" si="3"/>
        <v>0</v>
      </c>
      <c r="I118" s="2" t="str">
        <f>VLOOKUP(B118,[1]底薪计算!D:D,1,FALSE)</f>
        <v>辛芳明</v>
      </c>
    </row>
    <row r="119" spans="1:9" hidden="1">
      <c r="A119" s="5" t="s">
        <v>15</v>
      </c>
      <c r="B119" s="5" t="s">
        <v>203</v>
      </c>
      <c r="C119" s="5" t="str">
        <f>VLOOKUP(B119,[1]底薪计算!D:I,6,FALSE)</f>
        <v>Y</v>
      </c>
      <c r="D119" s="5" t="s">
        <v>204</v>
      </c>
      <c r="E119" s="5"/>
      <c r="F119" s="6">
        <f t="shared" si="5"/>
        <v>0</v>
      </c>
      <c r="G119" s="6">
        <f>SUMIF('[1]4-5月集团客户明细'!F:F,B119,'[1]4-5月集团客户明细'!P:P)</f>
        <v>0</v>
      </c>
      <c r="H119" s="7">
        <f t="shared" si="3"/>
        <v>0</v>
      </c>
      <c r="I119" s="2" t="str">
        <f>VLOOKUP(B119,[1]底薪计算!D:D,1,FALSE)</f>
        <v>欧阳德青</v>
      </c>
    </row>
    <row r="120" spans="1:9" hidden="1">
      <c r="A120" s="5" t="s">
        <v>27</v>
      </c>
      <c r="B120" s="5" t="s">
        <v>205</v>
      </c>
      <c r="C120" s="5" t="str">
        <f>VLOOKUP(B120,[1]底薪计算!D:I,6,FALSE)</f>
        <v>Y</v>
      </c>
      <c r="D120" s="5" t="s">
        <v>204</v>
      </c>
      <c r="E120" s="5"/>
      <c r="F120" s="6">
        <f t="shared" si="5"/>
        <v>0</v>
      </c>
      <c r="G120" s="6">
        <f>SUMIF('[1]4-5月集团客户明细'!F:F,B120,'[1]4-5月集团客户明细'!P:P)</f>
        <v>0</v>
      </c>
      <c r="H120" s="7">
        <f t="shared" si="3"/>
        <v>0</v>
      </c>
      <c r="I120" s="2" t="str">
        <f>VLOOKUP(B120,[1]底薪计算!D:D,1,FALSE)</f>
        <v>方华东</v>
      </c>
    </row>
    <row r="121" spans="1:9" hidden="1">
      <c r="A121" s="5" t="s">
        <v>38</v>
      </c>
      <c r="B121" s="5" t="s">
        <v>206</v>
      </c>
      <c r="C121" s="5" t="e">
        <f>VLOOKUP(B121,[1]底薪计算!D:I,6,FALSE)</f>
        <v>#N/A</v>
      </c>
      <c r="D121" s="5" t="s">
        <v>204</v>
      </c>
      <c r="E121" s="5"/>
      <c r="F121" s="6" t="e">
        <f t="shared" si="5"/>
        <v>#N/A</v>
      </c>
      <c r="G121" s="6">
        <f>SUMIF('[1]4-5月集团客户明细'!F:F,B121,'[1]4-5月集团客户明细'!P:P)</f>
        <v>0</v>
      </c>
      <c r="H121" s="7" t="e">
        <f t="shared" si="3"/>
        <v>#N/A</v>
      </c>
      <c r="I121" s="2" t="e">
        <f>VLOOKUP(B121,[1]底薪计算!D:D,1,FALSE)</f>
        <v>#N/A</v>
      </c>
    </row>
    <row r="122" spans="1:9" hidden="1">
      <c r="A122" s="5" t="s">
        <v>53</v>
      </c>
      <c r="B122" s="5" t="s">
        <v>207</v>
      </c>
      <c r="C122" s="5" t="e">
        <f>VLOOKUP(B122,[1]底薪计算!D:I,6,FALSE)</f>
        <v>#N/A</v>
      </c>
      <c r="D122" s="5" t="s">
        <v>204</v>
      </c>
      <c r="E122" s="5"/>
      <c r="F122" s="6" t="e">
        <f t="shared" si="5"/>
        <v>#N/A</v>
      </c>
      <c r="G122" s="6">
        <f>SUMIF('[1]4-5月集团客户明细'!F:F,B122,'[1]4-5月集团客户明细'!P:P)</f>
        <v>0</v>
      </c>
      <c r="H122" s="7" t="e">
        <f t="shared" si="3"/>
        <v>#N/A</v>
      </c>
      <c r="I122" s="2" t="e">
        <f>VLOOKUP(B122,[1]底薪计算!D:D,1,FALSE)</f>
        <v>#N/A</v>
      </c>
    </row>
    <row r="123" spans="1:9" hidden="1">
      <c r="A123" s="5" t="s">
        <v>77</v>
      </c>
      <c r="B123" s="5" t="s">
        <v>208</v>
      </c>
      <c r="C123" s="5" t="str">
        <f>VLOOKUP(B123,[1]底薪计算!D:I,6,FALSE)</f>
        <v>Y</v>
      </c>
      <c r="D123" s="5" t="s">
        <v>204</v>
      </c>
      <c r="E123" s="5"/>
      <c r="F123" s="6">
        <f t="shared" si="5"/>
        <v>0</v>
      </c>
      <c r="G123" s="6">
        <f>SUMIF('[1]4-5月集团客户明细'!F:F,B123,'[1]4-5月集团客户明细'!P:P)</f>
        <v>0</v>
      </c>
      <c r="H123" s="7">
        <f t="shared" si="3"/>
        <v>0</v>
      </c>
      <c r="I123" s="2" t="str">
        <f>VLOOKUP(B123,[1]底薪计算!D:D,1,FALSE)</f>
        <v>韩相力</v>
      </c>
    </row>
    <row r="124" spans="1:9" hidden="1">
      <c r="A124" s="5" t="s">
        <v>120</v>
      </c>
      <c r="B124" s="5" t="s">
        <v>209</v>
      </c>
      <c r="C124" s="5" t="str">
        <f>VLOOKUP(B124,[1]底薪计算!D:I,6,FALSE)</f>
        <v>Y</v>
      </c>
      <c r="D124" s="5" t="s">
        <v>204</v>
      </c>
      <c r="E124" s="5"/>
      <c r="F124" s="6">
        <f t="shared" si="5"/>
        <v>0</v>
      </c>
      <c r="G124" s="6">
        <f>SUMIF('[1]4-5月集团客户明细'!F:F,B124,'[1]4-5月集团客户明细'!P:P)</f>
        <v>0</v>
      </c>
      <c r="H124" s="7">
        <f t="shared" si="3"/>
        <v>0</v>
      </c>
      <c r="I124" s="2" t="str">
        <f>VLOOKUP(B124,[1]底薪计算!D:D,1,FALSE)</f>
        <v>陈志鹏</v>
      </c>
    </row>
    <row r="125" spans="1:9" hidden="1">
      <c r="A125" s="5" t="s">
        <v>48</v>
      </c>
      <c r="B125" s="5" t="s">
        <v>210</v>
      </c>
      <c r="C125" s="5" t="str">
        <f>VLOOKUP(B125,[1]底薪计算!D:I,6,FALSE)</f>
        <v>Y</v>
      </c>
      <c r="D125" s="5" t="s">
        <v>211</v>
      </c>
      <c r="E125" s="5"/>
      <c r="F125" s="6">
        <f t="shared" si="5"/>
        <v>0</v>
      </c>
      <c r="G125" s="6">
        <f>SUMIF('[1]4-5月集团客户明细'!F:F,B125,'[1]4-5月集团客户明细'!P:P)</f>
        <v>0</v>
      </c>
      <c r="H125" s="7">
        <f t="shared" si="3"/>
        <v>0</v>
      </c>
      <c r="I125" s="2" t="str">
        <f>VLOOKUP(B125,[1]底薪计算!D:D,1,FALSE)</f>
        <v>黄义凯</v>
      </c>
    </row>
    <row r="126" spans="1:9" hidden="1">
      <c r="A126" s="5" t="s">
        <v>212</v>
      </c>
      <c r="B126" s="5" t="s">
        <v>213</v>
      </c>
      <c r="C126" s="5" t="e">
        <f>VLOOKUP(B126,[1]底薪计算!D:I,6,FALSE)</f>
        <v>#N/A</v>
      </c>
      <c r="D126" s="5" t="s">
        <v>211</v>
      </c>
      <c r="E126" s="5"/>
      <c r="F126" s="6" t="e">
        <f t="shared" si="5"/>
        <v>#N/A</v>
      </c>
      <c r="G126" s="6">
        <f>SUMIF('[1]4-5月集团客户明细'!F:F,B126,'[1]4-5月集团客户明细'!N:N)</f>
        <v>0</v>
      </c>
      <c r="H126" s="7" t="e">
        <f t="shared" si="3"/>
        <v>#N/A</v>
      </c>
      <c r="I126" s="2" t="e">
        <f>VLOOKUP(B126,[1]底薪计算!D:D,1,FALSE)</f>
        <v>#N/A</v>
      </c>
    </row>
    <row r="127" spans="1:9" hidden="1">
      <c r="A127" s="5" t="s">
        <v>212</v>
      </c>
      <c r="B127" s="5" t="s">
        <v>214</v>
      </c>
      <c r="C127" s="5">
        <f>VLOOKUP(B127,[1]底薪计算!D:I,6,FALSE)</f>
        <v>3</v>
      </c>
      <c r="D127" s="5" t="s">
        <v>211</v>
      </c>
      <c r="E127" s="5"/>
      <c r="F127" s="6">
        <f t="shared" si="5"/>
        <v>0</v>
      </c>
      <c r="G127" s="6">
        <f>SUMIF('[1]4-5月集团客户明细'!F:F,B127,'[1]4-5月集团客户明细'!N:N)</f>
        <v>0</v>
      </c>
      <c r="H127" s="7">
        <f t="shared" si="3"/>
        <v>0</v>
      </c>
      <c r="I127" s="2" t="str">
        <f>VLOOKUP(B127,[1]底薪计算!D:D,1,FALSE)</f>
        <v>裴沛</v>
      </c>
    </row>
    <row r="128" spans="1:9">
      <c r="A128" s="5" t="s">
        <v>66</v>
      </c>
      <c r="B128" s="5" t="s">
        <v>215</v>
      </c>
      <c r="C128" s="5" t="str">
        <f>VLOOKUP(B128,[1]底薪计算!D:I,6,FALSE)</f>
        <v>Y</v>
      </c>
      <c r="D128" s="5" t="s">
        <v>12</v>
      </c>
      <c r="E128" s="5"/>
      <c r="F128" s="6">
        <f t="shared" si="5"/>
        <v>1</v>
      </c>
      <c r="G128" s="6">
        <f>SUMIF('[1]4-5月集团客户明细'!F:F,B128,'[1]4-5月集团客户明细'!N:N)</f>
        <v>0</v>
      </c>
      <c r="H128" s="7"/>
      <c r="I128" s="2" t="str">
        <f>VLOOKUP(B128,[1]底薪计算!D:D,1,FALSE)</f>
        <v>卢丹龙</v>
      </c>
    </row>
    <row r="129" spans="1:9" hidden="1">
      <c r="A129" s="5" t="s">
        <v>48</v>
      </c>
      <c r="B129" s="5" t="s">
        <v>216</v>
      </c>
      <c r="C129" s="5" t="str">
        <f>VLOOKUP(B129,[1]底薪计算!D:I,6,FALSE)</f>
        <v>Y</v>
      </c>
      <c r="D129" s="5" t="s">
        <v>211</v>
      </c>
      <c r="E129" s="5"/>
      <c r="F129" s="6">
        <f t="shared" si="5"/>
        <v>0</v>
      </c>
      <c r="G129" s="6">
        <f>SUMIF('[1]4-5月集团客户明细'!F:F,B129,'[1]4-5月集团客户明细'!P:P)</f>
        <v>0</v>
      </c>
      <c r="H129" s="7">
        <f t="shared" si="3"/>
        <v>0</v>
      </c>
      <c r="I129" s="2" t="str">
        <f>VLOOKUP(B129,[1]底薪计算!D:D,1,FALSE)</f>
        <v>吴四一</v>
      </c>
    </row>
    <row r="130" spans="1:9">
      <c r="A130" s="5" t="s">
        <v>93</v>
      </c>
      <c r="B130" s="5" t="s">
        <v>217</v>
      </c>
      <c r="C130" s="5">
        <f>VLOOKUP(B130,[1]底薪计算!D:I,6,FALSE)</f>
        <v>3</v>
      </c>
      <c r="D130" s="5" t="s">
        <v>12</v>
      </c>
      <c r="E130" s="5"/>
      <c r="F130" s="6">
        <f t="shared" si="5"/>
        <v>0</v>
      </c>
      <c r="G130" s="6">
        <f>SUMIF('[1]4-5月集团客户明细'!F:F,B130,'[1]4-5月集团客户明细'!N:N)</f>
        <v>0</v>
      </c>
      <c r="H130" s="7"/>
      <c r="I130" s="2" t="str">
        <f>VLOOKUP(B130,[1]底薪计算!D:D,1,FALSE)</f>
        <v>岑常师</v>
      </c>
    </row>
    <row r="131" spans="1:9">
      <c r="A131" s="5" t="s">
        <v>109</v>
      </c>
      <c r="B131" s="5" t="s">
        <v>218</v>
      </c>
      <c r="C131" s="5">
        <f>VLOOKUP(B131,[1]底薪计算!D:I,6,FALSE)</f>
        <v>3</v>
      </c>
      <c r="D131" s="5" t="s">
        <v>12</v>
      </c>
      <c r="E131" s="5"/>
      <c r="F131" s="6">
        <f t="shared" si="5"/>
        <v>0</v>
      </c>
      <c r="G131" s="6">
        <f>SUMIF('[1]4-5月集团客户明细'!F:F,B131,'[1]4-5月集团客户明细'!N:N)</f>
        <v>0</v>
      </c>
      <c r="H131" s="7"/>
      <c r="I131" s="2" t="str">
        <f>VLOOKUP(B131,[1]底薪计算!D:D,1,FALSE)</f>
        <v>刘志成</v>
      </c>
    </row>
    <row r="132" spans="1:9">
      <c r="A132" s="5" t="s">
        <v>120</v>
      </c>
      <c r="B132" s="5" t="s">
        <v>219</v>
      </c>
      <c r="C132" s="5">
        <f>VLOOKUP(B132,[1]底薪计算!D:I,6,FALSE)</f>
        <v>3</v>
      </c>
      <c r="D132" s="5" t="s">
        <v>12</v>
      </c>
      <c r="E132" s="5"/>
      <c r="F132" s="6">
        <f t="shared" si="5"/>
        <v>0</v>
      </c>
      <c r="G132" s="6">
        <f>SUMIF('[1]4-5月集团客户明细'!F:F,B132,'[1]4-5月集团客户明细'!N:N)</f>
        <v>0</v>
      </c>
      <c r="H132" s="7"/>
      <c r="I132" s="2" t="str">
        <f>VLOOKUP(B132,[1]底薪计算!D:D,1,FALSE)</f>
        <v>韦文生</v>
      </c>
    </row>
    <row r="133" spans="1:9">
      <c r="A133" s="5" t="s">
        <v>120</v>
      </c>
      <c r="B133" s="5" t="s">
        <v>220</v>
      </c>
      <c r="C133" s="5">
        <f>VLOOKUP(B133,[1]底薪计算!D:I,6,FALSE)</f>
        <v>3</v>
      </c>
      <c r="D133" s="5" t="s">
        <v>12</v>
      </c>
      <c r="E133" s="5"/>
      <c r="F133" s="6">
        <f t="shared" si="5"/>
        <v>0</v>
      </c>
      <c r="G133" s="6">
        <f>SUMIF('[1]4-5月集团客户明细'!F:F,B133,'[1]4-5月集团客户明细'!N:N)</f>
        <v>0</v>
      </c>
      <c r="H133" s="7"/>
      <c r="I133" s="2" t="str">
        <f>VLOOKUP(B133,[1]底薪计算!D:D,1,FALSE)</f>
        <v>黄继生</v>
      </c>
    </row>
    <row r="134" spans="1:9" hidden="1">
      <c r="A134" s="5" t="s">
        <v>62</v>
      </c>
      <c r="B134" s="5" t="s">
        <v>221</v>
      </c>
      <c r="C134" s="5">
        <f>VLOOKUP(B134,[1]底薪计算!D:I,6,FALSE)</f>
        <v>3</v>
      </c>
      <c r="D134" s="5" t="s">
        <v>64</v>
      </c>
      <c r="E134" s="5"/>
      <c r="F134" s="6">
        <f t="shared" si="5"/>
        <v>0</v>
      </c>
      <c r="G134" s="6">
        <f>SUMIF('[1]4-5月集团客户明细'!F:F,B134,'[1]4-5月集团客户明细'!N:N)</f>
        <v>0</v>
      </c>
      <c r="H134" s="7">
        <f t="shared" ref="H134:H154" si="6">IF(AND(C134="Y",G134&lt;F134),-100,0)</f>
        <v>0</v>
      </c>
      <c r="I134" s="2" t="str">
        <f>VLOOKUP(B134,[1]底薪计算!D:D,1,FALSE)</f>
        <v>吴国明</v>
      </c>
    </row>
    <row r="135" spans="1:9">
      <c r="A135" s="5" t="s">
        <v>27</v>
      </c>
      <c r="B135" s="5" t="s">
        <v>222</v>
      </c>
      <c r="C135" s="5">
        <f>VLOOKUP(B135,[1]底薪计算!D:I,6,FALSE)</f>
        <v>3</v>
      </c>
      <c r="D135" s="5" t="s">
        <v>12</v>
      </c>
      <c r="E135" s="5"/>
      <c r="F135" s="6">
        <f t="shared" si="5"/>
        <v>0</v>
      </c>
      <c r="G135" s="6">
        <f>SUMIF('[1]4-5月集团客户明细'!F:F,B135,'[1]4-5月集团客户明细'!N:N)</f>
        <v>0</v>
      </c>
      <c r="H135" s="7"/>
      <c r="I135" s="2" t="str">
        <f>VLOOKUP(B135,[1]底薪计算!D:D,1,FALSE)</f>
        <v>莫灵快</v>
      </c>
    </row>
    <row r="136" spans="1:9">
      <c r="A136" s="5" t="s">
        <v>27</v>
      </c>
      <c r="B136" s="5" t="s">
        <v>223</v>
      </c>
      <c r="C136" s="5">
        <f>VLOOKUP(B136,[1]底薪计算!D:I,6,FALSE)</f>
        <v>3</v>
      </c>
      <c r="D136" s="5" t="s">
        <v>12</v>
      </c>
      <c r="E136" s="5"/>
      <c r="F136" s="6">
        <f t="shared" si="5"/>
        <v>0</v>
      </c>
      <c r="G136" s="6">
        <f>SUMIF('[1]4-5月集团客户明细'!F:F,B136,'[1]4-5月集团客户明细'!N:N)</f>
        <v>0</v>
      </c>
      <c r="H136" s="7"/>
      <c r="I136" s="2" t="str">
        <f>VLOOKUP(B136,[1]底薪计算!D:D,1,FALSE)</f>
        <v>杜中</v>
      </c>
    </row>
    <row r="137" spans="1:9" hidden="1">
      <c r="A137" s="5" t="s">
        <v>62</v>
      </c>
      <c r="B137" s="5" t="s">
        <v>224</v>
      </c>
      <c r="C137" s="5">
        <f>VLOOKUP(B137,[1]底薪计算!D:I,6,FALSE)</f>
        <v>3</v>
      </c>
      <c r="D137" s="5" t="s">
        <v>64</v>
      </c>
      <c r="E137" s="5"/>
      <c r="F137" s="6">
        <f t="shared" si="5"/>
        <v>0</v>
      </c>
      <c r="G137" s="6">
        <f>SUMIF('[1]4-5月集团客户明细'!F:F,B137,'[1]4-5月集团客户明细'!N:N)</f>
        <v>0</v>
      </c>
      <c r="H137" s="7">
        <f t="shared" si="6"/>
        <v>0</v>
      </c>
      <c r="I137" s="2" t="str">
        <f>VLOOKUP(B137,[1]底薪计算!D:D,1,FALSE)</f>
        <v>袁新景</v>
      </c>
    </row>
    <row r="138" spans="1:9">
      <c r="A138" s="5" t="s">
        <v>32</v>
      </c>
      <c r="B138" s="5" t="s">
        <v>225</v>
      </c>
      <c r="C138" s="5" t="e">
        <f>VLOOKUP(B138,[1]底薪计算!D:I,6,FALSE)</f>
        <v>#N/A</v>
      </c>
      <c r="D138" s="5" t="s">
        <v>12</v>
      </c>
      <c r="E138" s="5"/>
      <c r="F138" s="6" t="e">
        <f t="shared" si="5"/>
        <v>#N/A</v>
      </c>
      <c r="G138" s="6">
        <f>SUMIF('[1]4-5月集团客户明细'!F:F,B138,'[1]4-5月集团客户明细'!N:N)</f>
        <v>0</v>
      </c>
      <c r="H138" s="7"/>
      <c r="I138" s="2" t="e">
        <f>VLOOKUP(B138,[1]底薪计算!D:D,1,FALSE)</f>
        <v>#N/A</v>
      </c>
    </row>
    <row r="139" spans="1:9" hidden="1">
      <c r="A139" s="5" t="s">
        <v>62</v>
      </c>
      <c r="B139" s="5" t="s">
        <v>226</v>
      </c>
      <c r="C139" s="5">
        <f>VLOOKUP(B139,[1]底薪计算!D:I,6,FALSE)</f>
        <v>3</v>
      </c>
      <c r="D139" s="5" t="s">
        <v>64</v>
      </c>
      <c r="E139" s="5"/>
      <c r="F139" s="6">
        <f t="shared" si="5"/>
        <v>0</v>
      </c>
      <c r="G139" s="6">
        <f>SUMIF('[1]4-5月集团客户明细'!F:F,B139,'[1]4-5月集团客户明细'!N:N)</f>
        <v>0</v>
      </c>
      <c r="H139" s="7">
        <f t="shared" si="6"/>
        <v>0</v>
      </c>
      <c r="I139" s="2" t="str">
        <f>VLOOKUP(B139,[1]底薪计算!D:D,1,FALSE)</f>
        <v>王秋焕</v>
      </c>
    </row>
    <row r="140" spans="1:9">
      <c r="A140" s="5" t="s">
        <v>115</v>
      </c>
      <c r="B140" s="5" t="s">
        <v>227</v>
      </c>
      <c r="C140" s="5">
        <f>VLOOKUP(B140,[1]底薪计算!D:I,6,FALSE)</f>
        <v>3</v>
      </c>
      <c r="D140" s="5" t="s">
        <v>12</v>
      </c>
      <c r="E140" s="5"/>
      <c r="F140" s="6">
        <f t="shared" si="5"/>
        <v>0</v>
      </c>
      <c r="G140" s="6">
        <f>SUMIF('[1]4-5月集团客户明细'!F:F,B140,'[1]4-5月集团客户明细'!N:N)</f>
        <v>0</v>
      </c>
      <c r="H140" s="7"/>
      <c r="I140" s="2" t="str">
        <f>VLOOKUP(B140,[1]底薪计算!D:D,1,FALSE)</f>
        <v>吴楚伟</v>
      </c>
    </row>
    <row r="141" spans="1:9">
      <c r="A141" s="5" t="s">
        <v>77</v>
      </c>
      <c r="B141" s="5" t="s">
        <v>228</v>
      </c>
      <c r="C141" s="5">
        <f>VLOOKUP(B141,[1]底薪计算!D:I,6,FALSE)</f>
        <v>3</v>
      </c>
      <c r="D141" s="5" t="s">
        <v>12</v>
      </c>
      <c r="E141" s="5"/>
      <c r="F141" s="6">
        <f t="shared" si="5"/>
        <v>0</v>
      </c>
      <c r="G141" s="6">
        <f>SUMIF('[1]4-5月集团客户明细'!F:F,B141,'[1]4-5月集团客户明细'!N:N)</f>
        <v>0</v>
      </c>
      <c r="H141" s="7"/>
      <c r="I141" s="2" t="str">
        <f>VLOOKUP(B141,[1]底薪计算!D:D,1,FALSE)</f>
        <v>刘德昌</v>
      </c>
    </row>
    <row r="142" spans="1:9">
      <c r="A142" s="5" t="s">
        <v>77</v>
      </c>
      <c r="B142" s="5" t="s">
        <v>229</v>
      </c>
      <c r="C142" s="5">
        <f>VLOOKUP(B142,[1]底薪计算!D:I,6,FALSE)</f>
        <v>3</v>
      </c>
      <c r="D142" s="5" t="s">
        <v>12</v>
      </c>
      <c r="E142" s="5"/>
      <c r="F142" s="6">
        <f>IF(AND(D142="直销",C142="Y"),1,IF(AND(D142="一体化",E142&lt;&gt;" "),0,IF(AND(D142="一体化",EC3042="Y"),1,0)))</f>
        <v>0</v>
      </c>
      <c r="G142" s="6">
        <f>SUMIF('[1]4-5月集团客户明细'!F:F,B142,'[1]4-5月集团客户明细'!N:N)</f>
        <v>0</v>
      </c>
      <c r="H142" s="7"/>
      <c r="I142" s="2" t="str">
        <f>VLOOKUP(B142,[1]底薪计算!D:D,1,FALSE)</f>
        <v>刘德生</v>
      </c>
    </row>
    <row r="143" spans="1:9" hidden="1">
      <c r="A143" s="5" t="s">
        <v>62</v>
      </c>
      <c r="B143" s="5" t="s">
        <v>230</v>
      </c>
      <c r="C143" s="5">
        <f>VLOOKUP(B143,[1]底薪计算!D:I,6,FALSE)</f>
        <v>3</v>
      </c>
      <c r="D143" s="5" t="s">
        <v>204</v>
      </c>
      <c r="E143" s="5"/>
      <c r="F143" s="6">
        <f t="shared" si="5"/>
        <v>0</v>
      </c>
      <c r="G143" s="6">
        <f>SUMIF('[1]4-5月集团客户明细'!F:F,B143,'[1]4-5月集团客户明细'!N:N)</f>
        <v>0</v>
      </c>
      <c r="H143" s="7">
        <f t="shared" si="6"/>
        <v>0</v>
      </c>
      <c r="I143" s="2" t="str">
        <f>VLOOKUP(B143,[1]底薪计算!D:D,1,FALSE)</f>
        <v>张远庭</v>
      </c>
    </row>
    <row r="144" spans="1:9">
      <c r="A144" s="5" t="s">
        <v>10</v>
      </c>
      <c r="B144" s="5" t="s">
        <v>231</v>
      </c>
      <c r="C144" s="5">
        <f>VLOOKUP(B144,[1]底薪计算!D:I,6,FALSE)</f>
        <v>3</v>
      </c>
      <c r="D144" s="5" t="s">
        <v>12</v>
      </c>
      <c r="E144" s="5"/>
      <c r="F144" s="6">
        <f t="shared" si="5"/>
        <v>0</v>
      </c>
      <c r="G144" s="6">
        <f>SUMIF('[1]4-5月集团客户明细'!F:F,B144,'[1]4-5月集团客户明细'!N:N)</f>
        <v>0</v>
      </c>
      <c r="H144" s="7"/>
      <c r="I144" s="2" t="str">
        <f>VLOOKUP(B144,[1]底薪计算!D:D,1,FALSE)</f>
        <v>张秀标</v>
      </c>
    </row>
    <row r="145" spans="1:9">
      <c r="A145" s="5" t="s">
        <v>83</v>
      </c>
      <c r="B145" s="5" t="s">
        <v>232</v>
      </c>
      <c r="C145" s="5">
        <f>VLOOKUP(B145,[1]底薪计算!D:I,6,FALSE)</f>
        <v>2</v>
      </c>
      <c r="D145" s="5" t="s">
        <v>12</v>
      </c>
      <c r="E145" s="5"/>
      <c r="F145" s="6">
        <f t="shared" si="5"/>
        <v>0</v>
      </c>
      <c r="G145" s="6">
        <f>SUMIF('[1]4-5月集团客户明细'!F:F,B145,'[1]4-5月集团客户明细'!N:N)</f>
        <v>0</v>
      </c>
      <c r="H145" s="7"/>
      <c r="I145" s="2" t="str">
        <f>VLOOKUP(B145,[1]底薪计算!D:D,1,FALSE)</f>
        <v>刘松涛</v>
      </c>
    </row>
    <row r="146" spans="1:9">
      <c r="A146" s="5" t="s">
        <v>83</v>
      </c>
      <c r="B146" s="5" t="s">
        <v>233</v>
      </c>
      <c r="C146" s="5">
        <f>VLOOKUP(B146,[1]底薪计算!D:I,6,FALSE)</f>
        <v>2</v>
      </c>
      <c r="D146" s="5" t="s">
        <v>12</v>
      </c>
      <c r="E146" s="5"/>
      <c r="F146" s="6">
        <f t="shared" si="5"/>
        <v>0</v>
      </c>
      <c r="G146" s="6">
        <f>SUMIF('[1]4-5月集团客户明细'!F:F,B146,'[1]4-5月集团客户明细'!N:N)</f>
        <v>0</v>
      </c>
      <c r="H146" s="7"/>
      <c r="I146" s="2" t="str">
        <f>VLOOKUP(B146,[1]底薪计算!D:D,1,FALSE)</f>
        <v>杨平金</v>
      </c>
    </row>
    <row r="147" spans="1:9" hidden="1">
      <c r="A147" s="5" t="s">
        <v>103</v>
      </c>
      <c r="B147" s="5" t="s">
        <v>234</v>
      </c>
      <c r="C147" s="5">
        <f>VLOOKUP(B147,[1]底薪计算!D:I,6,FALSE)</f>
        <v>2</v>
      </c>
      <c r="D147" s="5" t="s">
        <v>137</v>
      </c>
      <c r="E147" s="5" t="s">
        <v>137</v>
      </c>
      <c r="F147" s="6">
        <f t="shared" si="5"/>
        <v>0</v>
      </c>
      <c r="G147" s="6">
        <f>SUMIF('[1]4-5月集团客户明细'!F:F,B147,'[1]4-5月集团客户明细'!N:N)</f>
        <v>0</v>
      </c>
      <c r="H147" s="7">
        <f t="shared" si="6"/>
        <v>0</v>
      </c>
      <c r="I147" s="2" t="str">
        <f>VLOOKUP(B147,[1]底薪计算!D:D,1,FALSE)</f>
        <v>汪洞辉</v>
      </c>
    </row>
    <row r="148" spans="1:9">
      <c r="A148" s="5" t="s">
        <v>120</v>
      </c>
      <c r="B148" s="5" t="s">
        <v>235</v>
      </c>
      <c r="C148" s="5">
        <f>VLOOKUP(B148,[1]底薪计算!D:I,6,FALSE)</f>
        <v>2</v>
      </c>
      <c r="D148" s="5" t="s">
        <v>12</v>
      </c>
      <c r="E148" s="5"/>
      <c r="F148" s="6">
        <f t="shared" si="5"/>
        <v>0</v>
      </c>
      <c r="G148" s="6">
        <f>SUMIF('[1]4-5月集团客户明细'!F:F,B148,'[1]4-5月集团客户明细'!N:N)</f>
        <v>0</v>
      </c>
      <c r="H148" s="7"/>
      <c r="I148" s="2" t="str">
        <f>VLOOKUP(B148,[1]底薪计算!D:D,1,FALSE)</f>
        <v>左明亮</v>
      </c>
    </row>
    <row r="149" spans="1:9">
      <c r="A149" s="5" t="s">
        <v>53</v>
      </c>
      <c r="B149" s="5" t="s">
        <v>236</v>
      </c>
      <c r="C149" s="5">
        <f>VLOOKUP(B149,[1]底薪计算!D:I,6,FALSE)</f>
        <v>2</v>
      </c>
      <c r="D149" s="5" t="s">
        <v>12</v>
      </c>
      <c r="E149" s="5"/>
      <c r="F149" s="6">
        <f t="shared" si="5"/>
        <v>0</v>
      </c>
      <c r="G149" s="6">
        <f>SUMIF('[1]4-5月集团客户明细'!F:F,B149,'[1]4-5月集团客户明细'!N:N)</f>
        <v>0</v>
      </c>
      <c r="H149" s="7"/>
      <c r="I149" s="2" t="str">
        <f>VLOOKUP(B149,[1]底薪计算!D:D,1,FALSE)</f>
        <v>张宏波</v>
      </c>
    </row>
    <row r="150" spans="1:9">
      <c r="A150" s="5" t="s">
        <v>53</v>
      </c>
      <c r="B150" s="5" t="s">
        <v>237</v>
      </c>
      <c r="C150" s="5">
        <f>VLOOKUP(B150,[1]底薪计算!D:I,6,FALSE)</f>
        <v>2</v>
      </c>
      <c r="D150" s="5" t="s">
        <v>12</v>
      </c>
      <c r="E150" s="5"/>
      <c r="F150" s="6">
        <f t="shared" si="5"/>
        <v>0</v>
      </c>
      <c r="G150" s="6">
        <f>SUMIF('[1]4-5月集团客户明细'!F:F,B150,'[1]4-5月集团客户明细'!N:N)</f>
        <v>0</v>
      </c>
      <c r="H150" s="7"/>
      <c r="I150" s="2" t="str">
        <f>VLOOKUP(B150,[1]底薪计算!D:D,1,FALSE)</f>
        <v>黄清浩</v>
      </c>
    </row>
    <row r="151" spans="1:9" hidden="1">
      <c r="A151" s="5" t="s">
        <v>53</v>
      </c>
      <c r="B151" s="5" t="s">
        <v>238</v>
      </c>
      <c r="C151" s="5">
        <f>VLOOKUP(B151,[1]底薪计算!D:I,6,FALSE)</f>
        <v>2</v>
      </c>
      <c r="D151" s="5" t="s">
        <v>204</v>
      </c>
      <c r="E151" s="5"/>
      <c r="F151" s="6">
        <f t="shared" si="5"/>
        <v>0</v>
      </c>
      <c r="G151" s="6">
        <f>SUMIF('[1]4-5月集团客户明细'!F:F,B151,'[1]4-5月集团客户明细'!N:N)</f>
        <v>0</v>
      </c>
      <c r="H151" s="7">
        <f t="shared" si="6"/>
        <v>0</v>
      </c>
      <c r="I151" s="2" t="str">
        <f>VLOOKUP(B151,[1]底薪计算!D:D,1,FALSE)</f>
        <v>王立斌</v>
      </c>
    </row>
    <row r="152" spans="1:9">
      <c r="A152" s="5" t="s">
        <v>53</v>
      </c>
      <c r="B152" s="5" t="s">
        <v>239</v>
      </c>
      <c r="C152" s="5">
        <f>VLOOKUP(B152,[1]底薪计算!D:I,6,FALSE)</f>
        <v>2</v>
      </c>
      <c r="D152" s="5" t="s">
        <v>12</v>
      </c>
      <c r="E152" s="5"/>
      <c r="F152" s="6">
        <f>IF(AND(D152="直销",C152="Y"),1,IF(AND(D152="一体化",E152&lt;&gt;" "),0,IF(AND(D152="一体化",EC3052="Y"),1,0)))</f>
        <v>0</v>
      </c>
      <c r="G152" s="6">
        <f>SUMIF('[1]4-5月集团客户明细'!F:F,B152,'[1]4-5月集团客户明细'!N:N)</f>
        <v>0</v>
      </c>
      <c r="H152" s="7"/>
      <c r="I152" s="2" t="str">
        <f>VLOOKUP(B152,[1]底薪计算!D:D,1,FALSE)</f>
        <v>黄汝富</v>
      </c>
    </row>
    <row r="153" spans="1:9" hidden="1">
      <c r="A153" s="5" t="s">
        <v>62</v>
      </c>
      <c r="B153" s="5" t="s">
        <v>240</v>
      </c>
      <c r="C153" s="5">
        <f>VLOOKUP(B153,[1]底薪计算!D:I,6,FALSE)</f>
        <v>2</v>
      </c>
      <c r="D153" s="5" t="s">
        <v>64</v>
      </c>
      <c r="E153" s="5"/>
      <c r="F153" s="6">
        <f t="shared" si="5"/>
        <v>0</v>
      </c>
      <c r="G153" s="6">
        <f>SUMIF('[1]4-5月集团客户明细'!F:F,B153,'[1]4-5月集团客户明细'!N:N)</f>
        <v>0</v>
      </c>
      <c r="H153" s="7">
        <f t="shared" si="6"/>
        <v>0</v>
      </c>
      <c r="I153" s="2" t="str">
        <f>VLOOKUP(B153,[1]底薪计算!D:D,1,FALSE)</f>
        <v>陈亚贤</v>
      </c>
    </row>
    <row r="154" spans="1:9" hidden="1">
      <c r="A154" s="5" t="s">
        <v>135</v>
      </c>
      <c r="B154" s="5" t="s">
        <v>241</v>
      </c>
      <c r="C154" s="5">
        <f>VLOOKUP(B154,[1]底薪计算!D:I,6,FALSE)</f>
        <v>2</v>
      </c>
      <c r="D154" s="5" t="s">
        <v>204</v>
      </c>
      <c r="E154" s="5"/>
      <c r="F154" s="6">
        <f t="shared" si="5"/>
        <v>0</v>
      </c>
      <c r="G154" s="6">
        <f>SUMIF('[1]4-5月集团客户明细'!F:F,B154,'[1]4-5月集团客户明细'!N:N)</f>
        <v>0</v>
      </c>
      <c r="H154" s="7">
        <f t="shared" si="6"/>
        <v>0</v>
      </c>
      <c r="I154" s="2" t="str">
        <f>VLOOKUP(B154,[1]底薪计算!D:D,1,FALSE)</f>
        <v>王翔</v>
      </c>
    </row>
    <row r="155" spans="1:9">
      <c r="A155" s="5" t="s">
        <v>135</v>
      </c>
      <c r="B155" s="5" t="s">
        <v>242</v>
      </c>
      <c r="C155" s="5">
        <f>VLOOKUP(B155,[1]底薪计算!D:I,6,FALSE)</f>
        <v>2</v>
      </c>
      <c r="D155" s="5" t="s">
        <v>12</v>
      </c>
      <c r="E155" s="5"/>
      <c r="F155" s="6">
        <f t="shared" si="5"/>
        <v>0</v>
      </c>
      <c r="G155" s="6">
        <f>SUMIF('[1]4-5月集团客户明细'!F:F,B155,'[1]4-5月集团客户明细'!N:N)</f>
        <v>0</v>
      </c>
      <c r="H155" s="7"/>
      <c r="I155" s="2" t="str">
        <f>VLOOKUP(B155,[1]底薪计算!D:D,1,FALSE)</f>
        <v>吴贤锦</v>
      </c>
    </row>
    <row r="156" spans="1:9">
      <c r="A156" s="5" t="s">
        <v>15</v>
      </c>
      <c r="B156" s="5" t="s">
        <v>243</v>
      </c>
      <c r="C156" s="5">
        <f>VLOOKUP(B156,[1]底薪计算!D:I,6,FALSE)</f>
        <v>2</v>
      </c>
      <c r="D156" s="5" t="s">
        <v>12</v>
      </c>
      <c r="E156" s="5"/>
      <c r="F156" s="6">
        <f t="shared" si="5"/>
        <v>0</v>
      </c>
      <c r="G156" s="6">
        <f>SUMIF('[1]4-5月集团客户明细'!F:F,B156,'[1]4-5月集团客户明细'!N:N)</f>
        <v>0</v>
      </c>
      <c r="H156" s="7"/>
      <c r="I156" s="2" t="str">
        <f>VLOOKUP(B156,[1]底薪计算!D:D,1,FALSE)</f>
        <v>杜昇华</v>
      </c>
    </row>
  </sheetData>
  <autoFilter ref="A2:I156">
    <filterColumn colId="3">
      <filters>
        <filter val="直销"/>
      </filters>
    </filterColumn>
  </autoFilter>
  <mergeCells count="1">
    <mergeCell ref="A1:H1"/>
  </mergeCells>
  <phoneticPr fontId="4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集团客户考核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2015-10-05T18:43:00Z</dcterms:modified>
</cp:coreProperties>
</file>