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ck\Documents\"/>
    </mc:Choice>
  </mc:AlternateContent>
  <xr:revisionPtr revIDLastSave="0" documentId="8_{1DDFE274-2665-413F-949A-53928687FE02}" xr6:coauthVersionLast="47" xr6:coauthVersionMax="47" xr10:uidLastSave="{00000000-0000-0000-0000-000000000000}"/>
  <bookViews>
    <workbookView xWindow="-108" yWindow="-108" windowWidth="23256" windowHeight="12576" activeTab="1" xr2:uid="{D2F67FE5-CED5-4E57-B43E-CB0502A8977D}"/>
  </bookViews>
  <sheets>
    <sheet name="Sheet1 (2)" sheetId="2" r:id="rId1"/>
    <sheet name="Sheet1" sheetId="1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1" i="2" l="1"/>
  <c r="B27" i="2"/>
  <c r="B44" i="2"/>
  <c r="C58" i="2"/>
  <c r="M56" i="2"/>
  <c r="L56" i="2"/>
  <c r="K56" i="2"/>
  <c r="J56" i="2"/>
  <c r="I56" i="2"/>
  <c r="H56" i="2"/>
  <c r="G56" i="2"/>
  <c r="F56" i="2"/>
  <c r="E56" i="2"/>
  <c r="D56" i="2"/>
  <c r="C56" i="2"/>
  <c r="B56" i="2"/>
  <c r="M54" i="2"/>
  <c r="M58" i="2" s="1"/>
  <c r="L54" i="2"/>
  <c r="L58" i="2" s="1"/>
  <c r="K54" i="2"/>
  <c r="K58" i="2" s="1"/>
  <c r="J54" i="2"/>
  <c r="J58" i="2" s="1"/>
  <c r="I54" i="2"/>
  <c r="I58" i="2" s="1"/>
  <c r="E54" i="2"/>
  <c r="E58" i="2" s="1"/>
  <c r="D54" i="2"/>
  <c r="D58" i="2" s="1"/>
  <c r="C54" i="2"/>
  <c r="B54" i="2"/>
  <c r="B58" i="2" s="1"/>
  <c r="M52" i="2"/>
  <c r="L52" i="2"/>
  <c r="K52" i="2"/>
  <c r="J52" i="2"/>
  <c r="E52" i="2"/>
  <c r="D52" i="2"/>
  <c r="C52" i="2"/>
  <c r="B52" i="2"/>
  <c r="M51" i="2"/>
  <c r="M53" i="2" s="1"/>
  <c r="M59" i="2" s="1"/>
  <c r="L51" i="2"/>
  <c r="L53" i="2" s="1"/>
  <c r="L59" i="2" s="1"/>
  <c r="K51" i="2"/>
  <c r="K53" i="2" s="1"/>
  <c r="K59" i="2" s="1"/>
  <c r="J51" i="2"/>
  <c r="J53" i="2" s="1"/>
  <c r="J59" i="2" s="1"/>
  <c r="I51" i="2"/>
  <c r="I52" i="2" s="1"/>
  <c r="H51" i="2"/>
  <c r="H52" i="2" s="1"/>
  <c r="G51" i="2"/>
  <c r="F51" i="2"/>
  <c r="E51" i="2"/>
  <c r="E53" i="2" s="1"/>
  <c r="E59" i="2" s="1"/>
  <c r="D51" i="2"/>
  <c r="D53" i="2" s="1"/>
  <c r="D59" i="2" s="1"/>
  <c r="C51" i="2"/>
  <c r="C53" i="2" s="1"/>
  <c r="C59" i="2" s="1"/>
  <c r="B51" i="2"/>
  <c r="B53" i="2" s="1"/>
  <c r="B59" i="2" s="1"/>
  <c r="M40" i="2"/>
  <c r="L40" i="2"/>
  <c r="K40" i="2"/>
  <c r="J40" i="2"/>
  <c r="I40" i="2"/>
  <c r="H40" i="2"/>
  <c r="G40" i="2"/>
  <c r="F40" i="2"/>
  <c r="E40" i="2"/>
  <c r="D40" i="2"/>
  <c r="C40" i="2"/>
  <c r="B40" i="2"/>
  <c r="M39" i="2"/>
  <c r="L39" i="2"/>
  <c r="K39" i="2"/>
  <c r="J39" i="2"/>
  <c r="I39" i="2"/>
  <c r="H39" i="2"/>
  <c r="G39" i="2"/>
  <c r="F39" i="2"/>
  <c r="E39" i="2"/>
  <c r="D39" i="2"/>
  <c r="C39" i="2"/>
  <c r="B39" i="2"/>
  <c r="M35" i="2"/>
  <c r="L35" i="2"/>
  <c r="K35" i="2"/>
  <c r="F35" i="2"/>
  <c r="E35" i="2"/>
  <c r="D35" i="2"/>
  <c r="C35" i="2"/>
  <c r="M34" i="2"/>
  <c r="M36" i="2" s="1"/>
  <c r="L34" i="2"/>
  <c r="L36" i="2" s="1"/>
  <c r="K34" i="2"/>
  <c r="K36" i="2" s="1"/>
  <c r="J34" i="2"/>
  <c r="J35" i="2" s="1"/>
  <c r="I34" i="2"/>
  <c r="I35" i="2" s="1"/>
  <c r="H34" i="2"/>
  <c r="H35" i="2" s="1"/>
  <c r="G34" i="2"/>
  <c r="F34" i="2"/>
  <c r="F36" i="2" s="1"/>
  <c r="E34" i="2"/>
  <c r="E36" i="2" s="1"/>
  <c r="D34" i="2"/>
  <c r="D36" i="2" s="1"/>
  <c r="C34" i="2"/>
  <c r="C36" i="2" s="1"/>
  <c r="B34" i="2"/>
  <c r="B35" i="2" s="1"/>
  <c r="M22" i="2"/>
  <c r="L22" i="2"/>
  <c r="K22" i="2"/>
  <c r="J22" i="2"/>
  <c r="I22" i="2"/>
  <c r="H22" i="2"/>
  <c r="G22" i="2"/>
  <c r="F22" i="2"/>
  <c r="E22" i="2"/>
  <c r="D22" i="2"/>
  <c r="C22" i="2"/>
  <c r="B22" i="2"/>
  <c r="K18" i="2"/>
  <c r="J18" i="2"/>
  <c r="I18" i="2"/>
  <c r="H18" i="2"/>
  <c r="C18" i="2"/>
  <c r="B18" i="2"/>
  <c r="M17" i="2"/>
  <c r="M18" i="2" s="1"/>
  <c r="L17" i="2"/>
  <c r="K17" i="2"/>
  <c r="K19" i="2" s="1"/>
  <c r="J17" i="2"/>
  <c r="J19" i="2" s="1"/>
  <c r="I17" i="2"/>
  <c r="I19" i="2" s="1"/>
  <c r="H17" i="2"/>
  <c r="H19" i="2" s="1"/>
  <c r="G17" i="2"/>
  <c r="G18" i="2" s="1"/>
  <c r="F17" i="2"/>
  <c r="F18" i="2" s="1"/>
  <c r="E17" i="2"/>
  <c r="D17" i="2"/>
  <c r="C17" i="2"/>
  <c r="C19" i="2" s="1"/>
  <c r="B17" i="2"/>
  <c r="B19" i="2" s="1"/>
  <c r="G4" i="2"/>
  <c r="H54" i="2" s="1"/>
  <c r="H58" i="2" s="1"/>
  <c r="F4" i="2"/>
  <c r="F3" i="2"/>
  <c r="G3" i="2" s="1"/>
  <c r="G2" i="2"/>
  <c r="H20" i="2" s="1"/>
  <c r="H24" i="2" s="1"/>
  <c r="F2" i="2"/>
  <c r="C56" i="1"/>
  <c r="D56" i="1"/>
  <c r="D58" i="1" s="1"/>
  <c r="E56" i="1"/>
  <c r="F56" i="1"/>
  <c r="G56" i="1"/>
  <c r="G58" i="1" s="1"/>
  <c r="H56" i="1"/>
  <c r="I56" i="1"/>
  <c r="J56" i="1"/>
  <c r="K56" i="1"/>
  <c r="L56" i="1"/>
  <c r="L58" i="1" s="1"/>
  <c r="M56" i="1"/>
  <c r="B56" i="1"/>
  <c r="C51" i="1"/>
  <c r="C52" i="1" s="1"/>
  <c r="D51" i="1"/>
  <c r="E51" i="1"/>
  <c r="E52" i="1" s="1"/>
  <c r="F51" i="1"/>
  <c r="F52" i="1" s="1"/>
  <c r="G51" i="1"/>
  <c r="H51" i="1"/>
  <c r="I51" i="1"/>
  <c r="J51" i="1"/>
  <c r="K51" i="1"/>
  <c r="K52" i="1" s="1"/>
  <c r="L51" i="1"/>
  <c r="L52" i="1" s="1"/>
  <c r="M51" i="1"/>
  <c r="M52" i="1" s="1"/>
  <c r="B51" i="1"/>
  <c r="B52" i="1" s="1"/>
  <c r="C54" i="1"/>
  <c r="C58" i="1" s="1"/>
  <c r="D54" i="1"/>
  <c r="E54" i="1"/>
  <c r="F54" i="1"/>
  <c r="G54" i="1"/>
  <c r="H54" i="1"/>
  <c r="I54" i="1"/>
  <c r="I58" i="1" s="1"/>
  <c r="J54" i="1"/>
  <c r="K54" i="1"/>
  <c r="K58" i="1" s="1"/>
  <c r="L54" i="1"/>
  <c r="M54" i="1"/>
  <c r="B54" i="1"/>
  <c r="M58" i="1"/>
  <c r="H58" i="1"/>
  <c r="F58" i="1"/>
  <c r="E58" i="1"/>
  <c r="C34" i="1"/>
  <c r="D34" i="1"/>
  <c r="D35" i="1" s="1"/>
  <c r="E34" i="1"/>
  <c r="E35" i="1" s="1"/>
  <c r="F34" i="1"/>
  <c r="G34" i="1"/>
  <c r="G35" i="1" s="1"/>
  <c r="H34" i="1"/>
  <c r="H35" i="1" s="1"/>
  <c r="I34" i="1"/>
  <c r="J34" i="1"/>
  <c r="K34" i="1"/>
  <c r="K35" i="1" s="1"/>
  <c r="L34" i="1"/>
  <c r="L35" i="1" s="1"/>
  <c r="M34" i="1"/>
  <c r="M35" i="1" s="1"/>
  <c r="B34" i="1"/>
  <c r="C41" i="1"/>
  <c r="D41" i="1"/>
  <c r="E41" i="1"/>
  <c r="F41" i="1"/>
  <c r="G41" i="1"/>
  <c r="H41" i="1"/>
  <c r="I41" i="1"/>
  <c r="J41" i="1"/>
  <c r="K41" i="1"/>
  <c r="L41" i="1"/>
  <c r="M41" i="1"/>
  <c r="C24" i="1"/>
  <c r="D24" i="1"/>
  <c r="E24" i="1"/>
  <c r="F24" i="1"/>
  <c r="G24" i="1"/>
  <c r="H24" i="1"/>
  <c r="I24" i="1"/>
  <c r="J24" i="1"/>
  <c r="K24" i="1"/>
  <c r="L24" i="1"/>
  <c r="M24" i="1"/>
  <c r="B24" i="1"/>
  <c r="B41" i="1"/>
  <c r="C40" i="1"/>
  <c r="D40" i="1"/>
  <c r="E40" i="1"/>
  <c r="F40" i="1"/>
  <c r="G40" i="1"/>
  <c r="H40" i="1"/>
  <c r="I40" i="1"/>
  <c r="J40" i="1"/>
  <c r="K40" i="1"/>
  <c r="L40" i="1"/>
  <c r="M40" i="1"/>
  <c r="B40" i="1"/>
  <c r="C37" i="1"/>
  <c r="D37" i="1"/>
  <c r="E37" i="1"/>
  <c r="F37" i="1"/>
  <c r="G37" i="1"/>
  <c r="H37" i="1"/>
  <c r="I37" i="1"/>
  <c r="J37" i="1"/>
  <c r="K37" i="1"/>
  <c r="L37" i="1"/>
  <c r="M37" i="1"/>
  <c r="B37" i="1"/>
  <c r="M39" i="1"/>
  <c r="L39" i="1"/>
  <c r="K39" i="1"/>
  <c r="J39" i="1"/>
  <c r="I39" i="1"/>
  <c r="H39" i="1"/>
  <c r="G39" i="1"/>
  <c r="F39" i="1"/>
  <c r="E39" i="1"/>
  <c r="D39" i="1"/>
  <c r="C39" i="1"/>
  <c r="B39" i="1"/>
  <c r="D17" i="1"/>
  <c r="D18" i="1" s="1"/>
  <c r="D19" i="1" s="1"/>
  <c r="E17" i="1"/>
  <c r="E18" i="1" s="1"/>
  <c r="E19" i="1" s="1"/>
  <c r="F17" i="1"/>
  <c r="F18" i="1" s="1"/>
  <c r="F19" i="1" s="1"/>
  <c r="G17" i="1"/>
  <c r="H17" i="1"/>
  <c r="I17" i="1"/>
  <c r="J17" i="1"/>
  <c r="K17" i="1"/>
  <c r="L17" i="1"/>
  <c r="L18" i="1" s="1"/>
  <c r="L19" i="1" s="1"/>
  <c r="M17" i="1"/>
  <c r="M18" i="1" s="1"/>
  <c r="M19" i="1" s="1"/>
  <c r="C22" i="1"/>
  <c r="D22" i="1"/>
  <c r="E22" i="1"/>
  <c r="F22" i="1"/>
  <c r="G22" i="1"/>
  <c r="H22" i="1"/>
  <c r="I22" i="1"/>
  <c r="J22" i="1"/>
  <c r="K22" i="1"/>
  <c r="L22" i="1"/>
  <c r="M22" i="1"/>
  <c r="B22" i="1"/>
  <c r="C17" i="1"/>
  <c r="C18" i="1" s="1"/>
  <c r="B17" i="1"/>
  <c r="B18" i="1" s="1"/>
  <c r="F3" i="1"/>
  <c r="G3" i="1" s="1"/>
  <c r="F4" i="1"/>
  <c r="G4" i="1" s="1"/>
  <c r="F2" i="1"/>
  <c r="G2" i="1" s="1"/>
  <c r="D20" i="1" s="1"/>
  <c r="C25" i="2" l="1"/>
  <c r="M42" i="2"/>
  <c r="L19" i="2"/>
  <c r="L25" i="2" s="1"/>
  <c r="K37" i="2"/>
  <c r="K41" i="2" s="1"/>
  <c r="K42" i="2" s="1"/>
  <c r="C37" i="2"/>
  <c r="C41" i="2" s="1"/>
  <c r="J37" i="2"/>
  <c r="J41" i="2" s="1"/>
  <c r="B37" i="2"/>
  <c r="B41" i="2" s="1"/>
  <c r="M37" i="2"/>
  <c r="M41" i="2" s="1"/>
  <c r="D37" i="2"/>
  <c r="D41" i="2" s="1"/>
  <c r="I37" i="2"/>
  <c r="I41" i="2" s="1"/>
  <c r="F37" i="2"/>
  <c r="F41" i="2" s="1"/>
  <c r="F42" i="2" s="1"/>
  <c r="E37" i="2"/>
  <c r="E41" i="2" s="1"/>
  <c r="E42" i="2" s="1"/>
  <c r="L37" i="2"/>
  <c r="L41" i="2" s="1"/>
  <c r="H37" i="2"/>
  <c r="H41" i="2" s="1"/>
  <c r="G37" i="2"/>
  <c r="G41" i="2" s="1"/>
  <c r="H25" i="2"/>
  <c r="I25" i="2"/>
  <c r="C42" i="2"/>
  <c r="J25" i="2"/>
  <c r="D42" i="2"/>
  <c r="L42" i="2"/>
  <c r="M19" i="2"/>
  <c r="H36" i="2"/>
  <c r="H42" i="2" s="1"/>
  <c r="F19" i="2"/>
  <c r="J20" i="2"/>
  <c r="J24" i="2" s="1"/>
  <c r="I36" i="2"/>
  <c r="H53" i="2"/>
  <c r="H59" i="2" s="1"/>
  <c r="K20" i="2"/>
  <c r="K24" i="2" s="1"/>
  <c r="K25" i="2" s="1"/>
  <c r="J36" i="2"/>
  <c r="J42" i="2" s="1"/>
  <c r="I53" i="2"/>
  <c r="I59" i="2" s="1"/>
  <c r="D18" i="2"/>
  <c r="D19" i="2" s="1"/>
  <c r="D25" i="2" s="1"/>
  <c r="L18" i="2"/>
  <c r="D20" i="2"/>
  <c r="D24" i="2" s="1"/>
  <c r="L20" i="2"/>
  <c r="L24" i="2" s="1"/>
  <c r="G35" i="2"/>
  <c r="G36" i="2" s="1"/>
  <c r="G42" i="2" s="1"/>
  <c r="F52" i="2"/>
  <c r="F53" i="2" s="1"/>
  <c r="F59" i="2" s="1"/>
  <c r="F54" i="2"/>
  <c r="F58" i="2" s="1"/>
  <c r="B36" i="2"/>
  <c r="E18" i="2"/>
  <c r="E19" i="2" s="1"/>
  <c r="E25" i="2" s="1"/>
  <c r="E20" i="2"/>
  <c r="E24" i="2" s="1"/>
  <c r="M20" i="2"/>
  <c r="M24" i="2" s="1"/>
  <c r="G52" i="2"/>
  <c r="G53" i="2" s="1"/>
  <c r="G59" i="2" s="1"/>
  <c r="G54" i="2"/>
  <c r="G58" i="2" s="1"/>
  <c r="B20" i="2"/>
  <c r="B24" i="2" s="1"/>
  <c r="B25" i="2" s="1"/>
  <c r="G19" i="2"/>
  <c r="G25" i="2" s="1"/>
  <c r="C20" i="2"/>
  <c r="C24" i="2" s="1"/>
  <c r="F20" i="2"/>
  <c r="F24" i="2" s="1"/>
  <c r="I20" i="2"/>
  <c r="I24" i="2" s="1"/>
  <c r="G20" i="2"/>
  <c r="G24" i="2" s="1"/>
  <c r="F53" i="1"/>
  <c r="F59" i="1" s="1"/>
  <c r="J58" i="1"/>
  <c r="L53" i="1"/>
  <c r="L59" i="1" s="1"/>
  <c r="D52" i="1"/>
  <c r="D53" i="1" s="1"/>
  <c r="D59" i="1" s="1"/>
  <c r="B58" i="1"/>
  <c r="B53" i="1"/>
  <c r="G52" i="1"/>
  <c r="G53" i="1" s="1"/>
  <c r="G59" i="1" s="1"/>
  <c r="C53" i="1"/>
  <c r="C59" i="1" s="1"/>
  <c r="K53" i="1"/>
  <c r="K59" i="1" s="1"/>
  <c r="H52" i="1"/>
  <c r="H53" i="1" s="1"/>
  <c r="H59" i="1" s="1"/>
  <c r="I52" i="1"/>
  <c r="I53" i="1" s="1"/>
  <c r="I59" i="1" s="1"/>
  <c r="E53" i="1"/>
  <c r="E59" i="1" s="1"/>
  <c r="M53" i="1"/>
  <c r="M59" i="1" s="1"/>
  <c r="J52" i="1"/>
  <c r="J53" i="1" s="1"/>
  <c r="K18" i="1"/>
  <c r="K19" i="1" s="1"/>
  <c r="K25" i="1" s="1"/>
  <c r="C19" i="1"/>
  <c r="C25" i="1" s="1"/>
  <c r="J18" i="1"/>
  <c r="J19" i="1" s="1"/>
  <c r="J25" i="1" s="1"/>
  <c r="M25" i="1"/>
  <c r="I18" i="1"/>
  <c r="I19" i="1" s="1"/>
  <c r="I25" i="1" s="1"/>
  <c r="I35" i="1"/>
  <c r="I36" i="1" s="1"/>
  <c r="I42" i="1" s="1"/>
  <c r="G36" i="1"/>
  <c r="G42" i="1" s="1"/>
  <c r="H18" i="1"/>
  <c r="H19" i="1" s="1"/>
  <c r="H25" i="1" s="1"/>
  <c r="G18" i="1"/>
  <c r="G19" i="1" s="1"/>
  <c r="G25" i="1" s="1"/>
  <c r="E25" i="1"/>
  <c r="H36" i="1"/>
  <c r="H42" i="1" s="1"/>
  <c r="F35" i="1"/>
  <c r="F36" i="1" s="1"/>
  <c r="F42" i="1" s="1"/>
  <c r="K36" i="1"/>
  <c r="K42" i="1" s="1"/>
  <c r="D36" i="1"/>
  <c r="D42" i="1" s="1"/>
  <c r="E36" i="1"/>
  <c r="E42" i="1" s="1"/>
  <c r="M36" i="1"/>
  <c r="M42" i="1" s="1"/>
  <c r="B35" i="1"/>
  <c r="B36" i="1" s="1"/>
  <c r="B42" i="1" s="1"/>
  <c r="J35" i="1"/>
  <c r="J36" i="1" s="1"/>
  <c r="J42" i="1" s="1"/>
  <c r="C35" i="1"/>
  <c r="C36" i="1" s="1"/>
  <c r="C42" i="1" s="1"/>
  <c r="L36" i="1"/>
  <c r="L42" i="1" s="1"/>
  <c r="F25" i="1"/>
  <c r="D25" i="1"/>
  <c r="L25" i="1"/>
  <c r="B19" i="1"/>
  <c r="B25" i="1" s="1"/>
  <c r="M20" i="1"/>
  <c r="E20" i="1"/>
  <c r="L20" i="1"/>
  <c r="K20" i="1"/>
  <c r="C20" i="1"/>
  <c r="J20" i="1"/>
  <c r="I20" i="1"/>
  <c r="H20" i="1"/>
  <c r="G20" i="1"/>
  <c r="B20" i="1"/>
  <c r="F20" i="1"/>
  <c r="B26" i="2" l="1"/>
  <c r="B60" i="2"/>
  <c r="I42" i="2"/>
  <c r="F25" i="2"/>
  <c r="B42" i="2"/>
  <c r="B43" i="2" s="1"/>
  <c r="M25" i="2"/>
  <c r="B43" i="1"/>
  <c r="B44" i="1" s="1"/>
  <c r="B26" i="1"/>
  <c r="B27" i="1" s="1"/>
  <c r="J59" i="1"/>
  <c r="B59" i="1"/>
  <c r="B60" i="1" l="1"/>
  <c r="B61" i="1" s="1"/>
</calcChain>
</file>

<file path=xl/sharedStrings.xml><?xml version="1.0" encoding="utf-8"?>
<sst xmlns="http://schemas.openxmlformats.org/spreadsheetml/2006/main" count="151" uniqueCount="39">
  <si>
    <t>DOUGH TO Financial Analysis</t>
  </si>
  <si>
    <t>Property 1</t>
  </si>
  <si>
    <t>Property 2</t>
  </si>
  <si>
    <t>Property 3</t>
  </si>
  <si>
    <t>cad/sqft/year</t>
  </si>
  <si>
    <t>rent type</t>
  </si>
  <si>
    <t>full service</t>
  </si>
  <si>
    <t>property address</t>
  </si>
  <si>
    <t>size</t>
  </si>
  <si>
    <t>yearly rent</t>
  </si>
  <si>
    <t>monthly rent</t>
  </si>
  <si>
    <t>2428 Islington Ave</t>
  </si>
  <si>
    <t>sugar free cookie dough price</t>
  </si>
  <si>
    <t>cost of goods sold</t>
  </si>
  <si>
    <t>828-320 college St</t>
  </si>
  <si>
    <t>850 Shepard Avenue</t>
  </si>
  <si>
    <t>Triple Net</t>
  </si>
  <si>
    <t>Month</t>
  </si>
  <si>
    <t>Revenues</t>
  </si>
  <si>
    <t>Cogs</t>
  </si>
  <si>
    <t xml:space="preserve">Labor Rate = </t>
  </si>
  <si>
    <t>Labor</t>
  </si>
  <si>
    <t>10AM - 6PM = 8 Hours</t>
  </si>
  <si>
    <t>1 month = 240 Labor hours</t>
  </si>
  <si>
    <t>utilities</t>
  </si>
  <si>
    <t>utlities included</t>
  </si>
  <si>
    <t>Rent</t>
  </si>
  <si>
    <t>quantity needed per month =</t>
  </si>
  <si>
    <t>Maintanance</t>
  </si>
  <si>
    <t>Contribution Margin</t>
  </si>
  <si>
    <t>total expense</t>
  </si>
  <si>
    <t>profit</t>
  </si>
  <si>
    <t xml:space="preserve">initial investment = </t>
  </si>
  <si>
    <t>utilities estimated at 300 a month</t>
  </si>
  <si>
    <t>1 month = 360 Labor hours</t>
  </si>
  <si>
    <t>Total yearly profit</t>
  </si>
  <si>
    <t xml:space="preserve">CAGR  </t>
  </si>
  <si>
    <t>Case stated a contribution margin of 22-24%</t>
  </si>
  <si>
    <t>sugar free cookie dough retail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</si>
</sst>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">
    <xf numFmtId="0" fontId="0" fillId="0" borderId="0" xfId="0"/>
    <xf numFmtId="0" fontId="0" fillId="2" borderId="0" xfId="0" applyFill="1"/>
    <xf numFmtId="44" fontId="0" fillId="0" borderId="0" xfId="1" applyFont="1"/>
    <xf numFmtId="44" fontId="0" fillId="0" borderId="0" xfId="1" applyNumberFormat="1" applyFont="1"/>
    <xf numFmtId="0" fontId="0" fillId="0" borderId="1" xfId="0" applyBorder="1"/>
    <xf numFmtId="44" fontId="0" fillId="0" borderId="1" xfId="1" applyFont="1" applyBorder="1"/>
    <xf numFmtId="0" fontId="2" fillId="0" borderId="0" xfId="0" applyFont="1"/>
    <xf numFmtId="44" fontId="0" fillId="0" borderId="0" xfId="0" applyNumberFormat="1"/>
    <xf numFmtId="10" fontId="0" fillId="0" borderId="0" xfId="0" applyNumberFormat="1"/>
    <xf numFmtId="1" fontId="0" fillId="2" borderId="0" xfId="0" applyNumberFormat="1" applyFill="1"/>
    <xf numFmtId="44" fontId="0" fillId="3" borderId="0" xfId="1" applyFont="1" applyFill="1"/>
    <xf numFmtId="0" fontId="0" fillId="0" borderId="0" xfId="0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00AAE-8D69-4029-B70A-751577D83152}">
  <dimension ref="A1:M61"/>
  <sheetViews>
    <sheetView workbookViewId="0">
      <selection activeCell="B18" sqref="B18"/>
    </sheetView>
  </sheetViews>
  <sheetFormatPr defaultRowHeight="14.4" x14ac:dyDescent="0.3"/>
  <cols>
    <col min="1" max="1" width="37.88671875" bestFit="1" customWidth="1"/>
    <col min="2" max="2" width="24.88671875" customWidth="1"/>
    <col min="3" max="3" width="12.109375" bestFit="1" customWidth="1"/>
    <col min="4" max="4" width="13.77734375" bestFit="1" customWidth="1"/>
    <col min="5" max="6" width="11.109375" bestFit="1" customWidth="1"/>
    <col min="7" max="7" width="11.44140625" bestFit="1" customWidth="1"/>
    <col min="8" max="13" width="11.109375" bestFit="1" customWidth="1"/>
  </cols>
  <sheetData>
    <row r="1" spans="1:13" x14ac:dyDescent="0.3">
      <c r="A1" t="s">
        <v>0</v>
      </c>
      <c r="B1" t="s">
        <v>7</v>
      </c>
      <c r="C1" t="s">
        <v>4</v>
      </c>
      <c r="D1" t="s">
        <v>5</v>
      </c>
      <c r="E1" t="s">
        <v>8</v>
      </c>
      <c r="F1" t="s">
        <v>9</v>
      </c>
      <c r="G1" t="s">
        <v>10</v>
      </c>
    </row>
    <row r="2" spans="1:13" x14ac:dyDescent="0.3">
      <c r="A2" t="s">
        <v>1</v>
      </c>
      <c r="B2" t="s">
        <v>11</v>
      </c>
      <c r="C2">
        <v>26.56</v>
      </c>
      <c r="D2" t="s">
        <v>6</v>
      </c>
      <c r="E2">
        <v>570</v>
      </c>
      <c r="F2">
        <f>C2*E2</f>
        <v>15139.199999999999</v>
      </c>
      <c r="G2">
        <f>F2/12</f>
        <v>1261.5999999999999</v>
      </c>
    </row>
    <row r="3" spans="1:13" x14ac:dyDescent="0.3">
      <c r="A3" t="s">
        <v>2</v>
      </c>
      <c r="B3" t="s">
        <v>15</v>
      </c>
      <c r="C3">
        <v>27.2</v>
      </c>
      <c r="D3" t="s">
        <v>16</v>
      </c>
      <c r="E3">
        <v>750</v>
      </c>
      <c r="F3">
        <f>C3*E3</f>
        <v>20400</v>
      </c>
      <c r="G3">
        <f>F3/12</f>
        <v>1700</v>
      </c>
    </row>
    <row r="4" spans="1:13" x14ac:dyDescent="0.3">
      <c r="A4" t="s">
        <v>3</v>
      </c>
      <c r="B4" t="s">
        <v>14</v>
      </c>
      <c r="C4">
        <v>26.77</v>
      </c>
      <c r="D4" t="s">
        <v>6</v>
      </c>
      <c r="E4">
        <v>1569</v>
      </c>
      <c r="F4">
        <f>E4*C4</f>
        <v>42002.13</v>
      </c>
      <c r="G4">
        <f>F4/12</f>
        <v>3500.1774999999998</v>
      </c>
    </row>
    <row r="7" spans="1:13" x14ac:dyDescent="0.3">
      <c r="A7" t="s">
        <v>12</v>
      </c>
      <c r="B7">
        <v>5</v>
      </c>
    </row>
    <row r="8" spans="1:13" x14ac:dyDescent="0.3">
      <c r="A8" t="s">
        <v>13</v>
      </c>
      <c r="B8">
        <v>3.8</v>
      </c>
    </row>
    <row r="9" spans="1:13" x14ac:dyDescent="0.3">
      <c r="A9" t="s">
        <v>37</v>
      </c>
    </row>
    <row r="12" spans="1:13" x14ac:dyDescent="0.3">
      <c r="A12" t="s">
        <v>22</v>
      </c>
      <c r="B12" t="s">
        <v>32</v>
      </c>
      <c r="C12">
        <v>5000</v>
      </c>
    </row>
    <row r="13" spans="1:13" x14ac:dyDescent="0.3">
      <c r="A13" t="s">
        <v>23</v>
      </c>
      <c r="B13" t="s">
        <v>20</v>
      </c>
      <c r="C13" s="2">
        <v>19</v>
      </c>
      <c r="D13" t="s">
        <v>25</v>
      </c>
    </row>
    <row r="14" spans="1:13" x14ac:dyDescent="0.3">
      <c r="B14" t="s">
        <v>27</v>
      </c>
      <c r="C14" s="1">
        <v>5323.5555555555457</v>
      </c>
    </row>
    <row r="15" spans="1:13" x14ac:dyDescent="0.3">
      <c r="A15" s="6" t="s">
        <v>1</v>
      </c>
    </row>
    <row r="16" spans="1:13" x14ac:dyDescent="0.3">
      <c r="A16" t="s">
        <v>17</v>
      </c>
      <c r="B16">
        <v>1</v>
      </c>
      <c r="C16">
        <v>2</v>
      </c>
      <c r="D16">
        <v>3</v>
      </c>
      <c r="E16">
        <v>4</v>
      </c>
      <c r="F16">
        <v>5</v>
      </c>
      <c r="G16">
        <v>6</v>
      </c>
      <c r="H16">
        <v>7</v>
      </c>
      <c r="I16">
        <v>8</v>
      </c>
      <c r="J16">
        <v>9</v>
      </c>
      <c r="K16">
        <v>10</v>
      </c>
      <c r="L16">
        <v>11</v>
      </c>
      <c r="M16">
        <v>12</v>
      </c>
    </row>
    <row r="17" spans="1:13" x14ac:dyDescent="0.3">
      <c r="A17" t="s">
        <v>18</v>
      </c>
      <c r="B17" s="2">
        <f>$C$14*B7</f>
        <v>26617.77777777773</v>
      </c>
      <c r="C17" s="2">
        <f>$C$14*$B$7</f>
        <v>26617.77777777773</v>
      </c>
      <c r="D17" s="2">
        <f t="shared" ref="D17:M17" si="0">$C$14*$B$7</f>
        <v>26617.77777777773</v>
      </c>
      <c r="E17" s="2">
        <f t="shared" si="0"/>
        <v>26617.77777777773</v>
      </c>
      <c r="F17" s="2">
        <f t="shared" si="0"/>
        <v>26617.77777777773</v>
      </c>
      <c r="G17" s="2">
        <f t="shared" si="0"/>
        <v>26617.77777777773</v>
      </c>
      <c r="H17" s="2">
        <f t="shared" si="0"/>
        <v>26617.77777777773</v>
      </c>
      <c r="I17" s="2">
        <f t="shared" si="0"/>
        <v>26617.77777777773</v>
      </c>
      <c r="J17" s="2">
        <f t="shared" si="0"/>
        <v>26617.77777777773</v>
      </c>
      <c r="K17" s="2">
        <f t="shared" si="0"/>
        <v>26617.77777777773</v>
      </c>
      <c r="L17" s="2">
        <f t="shared" si="0"/>
        <v>26617.77777777773</v>
      </c>
      <c r="M17" s="2">
        <f t="shared" si="0"/>
        <v>26617.77777777773</v>
      </c>
    </row>
    <row r="18" spans="1:13" x14ac:dyDescent="0.3">
      <c r="A18" t="s">
        <v>19</v>
      </c>
      <c r="B18" s="2">
        <f>0.76*B17</f>
        <v>20229.511111111075</v>
      </c>
      <c r="C18" s="2">
        <f t="shared" ref="C18:M18" si="1">0.76*C17</f>
        <v>20229.511111111075</v>
      </c>
      <c r="D18" s="2">
        <f t="shared" si="1"/>
        <v>20229.511111111075</v>
      </c>
      <c r="E18" s="2">
        <f t="shared" si="1"/>
        <v>20229.511111111075</v>
      </c>
      <c r="F18" s="2">
        <f t="shared" si="1"/>
        <v>20229.511111111075</v>
      </c>
      <c r="G18" s="2">
        <f t="shared" si="1"/>
        <v>20229.511111111075</v>
      </c>
      <c r="H18" s="2">
        <f t="shared" si="1"/>
        <v>20229.511111111075</v>
      </c>
      <c r="I18" s="2">
        <f t="shared" si="1"/>
        <v>20229.511111111075</v>
      </c>
      <c r="J18" s="2">
        <f t="shared" si="1"/>
        <v>20229.511111111075</v>
      </c>
      <c r="K18" s="2">
        <f t="shared" si="1"/>
        <v>20229.511111111075</v>
      </c>
      <c r="L18" s="2">
        <f t="shared" si="1"/>
        <v>20229.511111111075</v>
      </c>
      <c r="M18" s="2">
        <f t="shared" si="1"/>
        <v>20229.511111111075</v>
      </c>
    </row>
    <row r="19" spans="1:13" x14ac:dyDescent="0.3">
      <c r="A19" t="s">
        <v>29</v>
      </c>
      <c r="B19" s="2">
        <f>B17-B18</f>
        <v>6388.2666666666555</v>
      </c>
      <c r="C19" s="2">
        <f t="shared" ref="C19:M19" si="2">C17-C18</f>
        <v>6388.2666666666555</v>
      </c>
      <c r="D19" s="2">
        <f t="shared" si="2"/>
        <v>6388.2666666666555</v>
      </c>
      <c r="E19" s="2">
        <f t="shared" si="2"/>
        <v>6388.2666666666555</v>
      </c>
      <c r="F19" s="2">
        <f t="shared" si="2"/>
        <v>6388.2666666666555</v>
      </c>
      <c r="G19" s="2">
        <f t="shared" si="2"/>
        <v>6388.2666666666555</v>
      </c>
      <c r="H19" s="2">
        <f t="shared" si="2"/>
        <v>6388.2666666666555</v>
      </c>
      <c r="I19" s="2">
        <f t="shared" si="2"/>
        <v>6388.2666666666555</v>
      </c>
      <c r="J19" s="2">
        <f t="shared" si="2"/>
        <v>6388.2666666666555</v>
      </c>
      <c r="K19" s="2">
        <f t="shared" si="2"/>
        <v>6388.2666666666555</v>
      </c>
      <c r="L19" s="2">
        <f t="shared" si="2"/>
        <v>6388.2666666666555</v>
      </c>
      <c r="M19" s="2">
        <f t="shared" si="2"/>
        <v>6388.2666666666555</v>
      </c>
    </row>
    <row r="20" spans="1:13" s="4" customFormat="1" x14ac:dyDescent="0.3">
      <c r="A20" s="4" t="s">
        <v>26</v>
      </c>
      <c r="B20" s="5">
        <f>$G$2</f>
        <v>1261.5999999999999</v>
      </c>
      <c r="C20" s="5">
        <f t="shared" ref="C20:M20" si="3">$G$2</f>
        <v>1261.5999999999999</v>
      </c>
      <c r="D20" s="5">
        <f t="shared" si="3"/>
        <v>1261.5999999999999</v>
      </c>
      <c r="E20" s="5">
        <f t="shared" si="3"/>
        <v>1261.5999999999999</v>
      </c>
      <c r="F20" s="5">
        <f t="shared" si="3"/>
        <v>1261.5999999999999</v>
      </c>
      <c r="G20" s="5">
        <f t="shared" si="3"/>
        <v>1261.5999999999999</v>
      </c>
      <c r="H20" s="5">
        <f t="shared" si="3"/>
        <v>1261.5999999999999</v>
      </c>
      <c r="I20" s="5">
        <f t="shared" si="3"/>
        <v>1261.5999999999999</v>
      </c>
      <c r="J20" s="5">
        <f t="shared" si="3"/>
        <v>1261.5999999999999</v>
      </c>
      <c r="K20" s="5">
        <f t="shared" si="3"/>
        <v>1261.5999999999999</v>
      </c>
      <c r="L20" s="5">
        <f t="shared" si="3"/>
        <v>1261.5999999999999</v>
      </c>
      <c r="M20" s="5">
        <f t="shared" si="3"/>
        <v>1261.5999999999999</v>
      </c>
    </row>
    <row r="21" spans="1:13" x14ac:dyDescent="0.3">
      <c r="A21" t="s">
        <v>28</v>
      </c>
      <c r="B21" s="2">
        <v>150</v>
      </c>
      <c r="C21" s="2">
        <v>150</v>
      </c>
      <c r="D21" s="2">
        <v>150</v>
      </c>
      <c r="E21" s="2">
        <v>150</v>
      </c>
      <c r="F21" s="2">
        <v>150</v>
      </c>
      <c r="G21" s="2">
        <v>150</v>
      </c>
      <c r="H21" s="2">
        <v>150</v>
      </c>
      <c r="I21" s="2">
        <v>150</v>
      </c>
      <c r="J21" s="2">
        <v>150</v>
      </c>
      <c r="K21" s="2">
        <v>150</v>
      </c>
      <c r="L21" s="2">
        <v>150</v>
      </c>
      <c r="M21" s="2">
        <v>150</v>
      </c>
    </row>
    <row r="22" spans="1:13" x14ac:dyDescent="0.3">
      <c r="A22" t="s">
        <v>21</v>
      </c>
      <c r="B22" s="3">
        <f>$C$13*240</f>
        <v>4560</v>
      </c>
      <c r="C22" s="3">
        <f t="shared" ref="C22:M22" si="4">$C$13*240</f>
        <v>4560</v>
      </c>
      <c r="D22" s="3">
        <f t="shared" si="4"/>
        <v>4560</v>
      </c>
      <c r="E22" s="3">
        <f t="shared" si="4"/>
        <v>4560</v>
      </c>
      <c r="F22" s="3">
        <f t="shared" si="4"/>
        <v>4560</v>
      </c>
      <c r="G22" s="3">
        <f t="shared" si="4"/>
        <v>4560</v>
      </c>
      <c r="H22" s="3">
        <f t="shared" si="4"/>
        <v>4560</v>
      </c>
      <c r="I22" s="3">
        <f t="shared" si="4"/>
        <v>4560</v>
      </c>
      <c r="J22" s="3">
        <f t="shared" si="4"/>
        <v>4560</v>
      </c>
      <c r="K22" s="3">
        <f t="shared" si="4"/>
        <v>4560</v>
      </c>
      <c r="L22" s="3">
        <f t="shared" si="4"/>
        <v>4560</v>
      </c>
      <c r="M22" s="3">
        <f t="shared" si="4"/>
        <v>4560</v>
      </c>
    </row>
    <row r="23" spans="1:13" x14ac:dyDescent="0.3">
      <c r="A23" t="s">
        <v>24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</row>
    <row r="24" spans="1:13" x14ac:dyDescent="0.3">
      <c r="A24" t="s">
        <v>30</v>
      </c>
      <c r="B24" s="2">
        <f>SUM(B20:B23)</f>
        <v>5971.6</v>
      </c>
      <c r="C24" s="2">
        <f t="shared" ref="C24:M24" si="5">SUM(C20:C23)</f>
        <v>5971.6</v>
      </c>
      <c r="D24" s="2">
        <f t="shared" si="5"/>
        <v>5971.6</v>
      </c>
      <c r="E24" s="2">
        <f t="shared" si="5"/>
        <v>5971.6</v>
      </c>
      <c r="F24" s="2">
        <f t="shared" si="5"/>
        <v>5971.6</v>
      </c>
      <c r="G24" s="2">
        <f t="shared" si="5"/>
        <v>5971.6</v>
      </c>
      <c r="H24" s="2">
        <f t="shared" si="5"/>
        <v>5971.6</v>
      </c>
      <c r="I24" s="2">
        <f t="shared" si="5"/>
        <v>5971.6</v>
      </c>
      <c r="J24" s="2">
        <f t="shared" si="5"/>
        <v>5971.6</v>
      </c>
      <c r="K24" s="2">
        <f t="shared" si="5"/>
        <v>5971.6</v>
      </c>
      <c r="L24" s="2">
        <f t="shared" si="5"/>
        <v>5971.6</v>
      </c>
      <c r="M24" s="2">
        <f t="shared" si="5"/>
        <v>5971.6</v>
      </c>
    </row>
    <row r="25" spans="1:13" x14ac:dyDescent="0.3">
      <c r="A25" t="s">
        <v>31</v>
      </c>
      <c r="B25" s="2">
        <f>B19-B24</f>
        <v>416.66666666665515</v>
      </c>
      <c r="C25" s="2">
        <f t="shared" ref="C25:M25" si="6">C19-C24</f>
        <v>416.66666666665515</v>
      </c>
      <c r="D25" s="2">
        <f t="shared" si="6"/>
        <v>416.66666666665515</v>
      </c>
      <c r="E25" s="2">
        <f t="shared" si="6"/>
        <v>416.66666666665515</v>
      </c>
      <c r="F25" s="2">
        <f t="shared" si="6"/>
        <v>416.66666666665515</v>
      </c>
      <c r="G25" s="2">
        <f t="shared" si="6"/>
        <v>416.66666666665515</v>
      </c>
      <c r="H25" s="2">
        <f t="shared" si="6"/>
        <v>416.66666666665515</v>
      </c>
      <c r="I25" s="2">
        <f t="shared" si="6"/>
        <v>416.66666666665515</v>
      </c>
      <c r="J25" s="2">
        <f t="shared" si="6"/>
        <v>416.66666666665515</v>
      </c>
      <c r="K25" s="2">
        <f t="shared" si="6"/>
        <v>416.66666666665515</v>
      </c>
      <c r="L25" s="2">
        <f t="shared" si="6"/>
        <v>416.66666666665515</v>
      </c>
      <c r="M25" s="2">
        <f t="shared" si="6"/>
        <v>416.66666666665515</v>
      </c>
    </row>
    <row r="26" spans="1:13" x14ac:dyDescent="0.3">
      <c r="A26" t="s">
        <v>35</v>
      </c>
      <c r="B26" s="7">
        <f>SUM(B25:M25)</f>
        <v>4999.9999999998618</v>
      </c>
    </row>
    <row r="27" spans="1:13" x14ac:dyDescent="0.3">
      <c r="A27" t="s">
        <v>36</v>
      </c>
      <c r="B27" s="8">
        <f>(B26/C12)-1</f>
        <v>-2.7644553313166398E-14</v>
      </c>
    </row>
    <row r="29" spans="1:13" x14ac:dyDescent="0.3">
      <c r="A29" t="s">
        <v>22</v>
      </c>
      <c r="B29" t="s">
        <v>32</v>
      </c>
      <c r="C29">
        <v>7500</v>
      </c>
    </row>
    <row r="30" spans="1:13" x14ac:dyDescent="0.3">
      <c r="A30" t="s">
        <v>23</v>
      </c>
      <c r="B30" t="s">
        <v>20</v>
      </c>
      <c r="C30" s="2">
        <v>19</v>
      </c>
      <c r="D30" s="11" t="s">
        <v>33</v>
      </c>
      <c r="E30" s="11"/>
      <c r="F30" s="11"/>
    </row>
    <row r="31" spans="1:13" x14ac:dyDescent="0.3">
      <c r="B31" t="s">
        <v>27</v>
      </c>
      <c r="C31" s="1">
        <v>6154.1666666666488</v>
      </c>
    </row>
    <row r="32" spans="1:13" x14ac:dyDescent="0.3">
      <c r="A32" s="6" t="s">
        <v>2</v>
      </c>
    </row>
    <row r="33" spans="1:13" x14ac:dyDescent="0.3">
      <c r="A33" t="s">
        <v>17</v>
      </c>
      <c r="B33">
        <v>1</v>
      </c>
      <c r="C33">
        <v>2</v>
      </c>
      <c r="D33">
        <v>3</v>
      </c>
      <c r="E33">
        <v>4</v>
      </c>
      <c r="F33">
        <v>5</v>
      </c>
      <c r="G33">
        <v>6</v>
      </c>
      <c r="H33">
        <v>7</v>
      </c>
      <c r="I33">
        <v>8</v>
      </c>
      <c r="J33">
        <v>9</v>
      </c>
      <c r="K33">
        <v>10</v>
      </c>
      <c r="L33">
        <v>11</v>
      </c>
      <c r="M33">
        <v>12</v>
      </c>
    </row>
    <row r="34" spans="1:13" x14ac:dyDescent="0.3">
      <c r="A34" t="s">
        <v>18</v>
      </c>
      <c r="B34" s="2">
        <f>$C$31*$B$7</f>
        <v>30770.833333333245</v>
      </c>
      <c r="C34" s="2">
        <f t="shared" ref="C34:M34" si="7">$C$31*$B$7</f>
        <v>30770.833333333245</v>
      </c>
      <c r="D34" s="2">
        <f t="shared" si="7"/>
        <v>30770.833333333245</v>
      </c>
      <c r="E34" s="2">
        <f t="shared" si="7"/>
        <v>30770.833333333245</v>
      </c>
      <c r="F34" s="2">
        <f t="shared" si="7"/>
        <v>30770.833333333245</v>
      </c>
      <c r="G34" s="2">
        <f t="shared" si="7"/>
        <v>30770.833333333245</v>
      </c>
      <c r="H34" s="2">
        <f t="shared" si="7"/>
        <v>30770.833333333245</v>
      </c>
      <c r="I34" s="2">
        <f t="shared" si="7"/>
        <v>30770.833333333245</v>
      </c>
      <c r="J34" s="2">
        <f t="shared" si="7"/>
        <v>30770.833333333245</v>
      </c>
      <c r="K34" s="2">
        <f t="shared" si="7"/>
        <v>30770.833333333245</v>
      </c>
      <c r="L34" s="2">
        <f t="shared" si="7"/>
        <v>30770.833333333245</v>
      </c>
      <c r="M34" s="2">
        <f t="shared" si="7"/>
        <v>30770.833333333245</v>
      </c>
    </row>
    <row r="35" spans="1:13" x14ac:dyDescent="0.3">
      <c r="A35" t="s">
        <v>19</v>
      </c>
      <c r="B35" s="2">
        <f>0.76*B34</f>
        <v>23385.833333333267</v>
      </c>
      <c r="C35" s="2">
        <f t="shared" ref="C35:M35" si="8">0.76*C34</f>
        <v>23385.833333333267</v>
      </c>
      <c r="D35" s="2">
        <f t="shared" si="8"/>
        <v>23385.833333333267</v>
      </c>
      <c r="E35" s="2">
        <f t="shared" si="8"/>
        <v>23385.833333333267</v>
      </c>
      <c r="F35" s="2">
        <f t="shared" si="8"/>
        <v>23385.833333333267</v>
      </c>
      <c r="G35" s="2">
        <f t="shared" si="8"/>
        <v>23385.833333333267</v>
      </c>
      <c r="H35" s="2">
        <f t="shared" si="8"/>
        <v>23385.833333333267</v>
      </c>
      <c r="I35" s="2">
        <f t="shared" si="8"/>
        <v>23385.833333333267</v>
      </c>
      <c r="J35" s="2">
        <f t="shared" si="8"/>
        <v>23385.833333333267</v>
      </c>
      <c r="K35" s="2">
        <f t="shared" si="8"/>
        <v>23385.833333333267</v>
      </c>
      <c r="L35" s="2">
        <f t="shared" si="8"/>
        <v>23385.833333333267</v>
      </c>
      <c r="M35" s="2">
        <f t="shared" si="8"/>
        <v>23385.833333333267</v>
      </c>
    </row>
    <row r="36" spans="1:13" x14ac:dyDescent="0.3">
      <c r="A36" t="s">
        <v>29</v>
      </c>
      <c r="B36" s="2">
        <f>B34-B35</f>
        <v>7384.9999999999782</v>
      </c>
      <c r="C36" s="2">
        <f t="shared" ref="C36:M36" si="9">C34-C35</f>
        <v>7384.9999999999782</v>
      </c>
      <c r="D36" s="2">
        <f t="shared" si="9"/>
        <v>7384.9999999999782</v>
      </c>
      <c r="E36" s="2">
        <f t="shared" si="9"/>
        <v>7384.9999999999782</v>
      </c>
      <c r="F36" s="2">
        <f t="shared" si="9"/>
        <v>7384.9999999999782</v>
      </c>
      <c r="G36" s="2">
        <f t="shared" si="9"/>
        <v>7384.9999999999782</v>
      </c>
      <c r="H36" s="2">
        <f t="shared" si="9"/>
        <v>7384.9999999999782</v>
      </c>
      <c r="I36" s="2">
        <f t="shared" si="9"/>
        <v>7384.9999999999782</v>
      </c>
      <c r="J36" s="2">
        <f t="shared" si="9"/>
        <v>7384.9999999999782</v>
      </c>
      <c r="K36" s="2">
        <f t="shared" si="9"/>
        <v>7384.9999999999782</v>
      </c>
      <c r="L36" s="2">
        <f t="shared" si="9"/>
        <v>7384.9999999999782</v>
      </c>
      <c r="M36" s="2">
        <f t="shared" si="9"/>
        <v>7384.9999999999782</v>
      </c>
    </row>
    <row r="37" spans="1:13" x14ac:dyDescent="0.3">
      <c r="A37" s="4" t="s">
        <v>26</v>
      </c>
      <c r="B37" s="5">
        <f>$G$3</f>
        <v>1700</v>
      </c>
      <c r="C37" s="5">
        <f t="shared" ref="C37:M37" si="10">$G$3</f>
        <v>1700</v>
      </c>
      <c r="D37" s="5">
        <f t="shared" si="10"/>
        <v>1700</v>
      </c>
      <c r="E37" s="5">
        <f t="shared" si="10"/>
        <v>1700</v>
      </c>
      <c r="F37" s="5">
        <f t="shared" si="10"/>
        <v>1700</v>
      </c>
      <c r="G37" s="5">
        <f t="shared" si="10"/>
        <v>1700</v>
      </c>
      <c r="H37" s="5">
        <f t="shared" si="10"/>
        <v>1700</v>
      </c>
      <c r="I37" s="5">
        <f t="shared" si="10"/>
        <v>1700</v>
      </c>
      <c r="J37" s="5">
        <f t="shared" si="10"/>
        <v>1700</v>
      </c>
      <c r="K37" s="5">
        <f t="shared" si="10"/>
        <v>1700</v>
      </c>
      <c r="L37" s="5">
        <f t="shared" si="10"/>
        <v>1700</v>
      </c>
      <c r="M37" s="5">
        <f t="shared" si="10"/>
        <v>1700</v>
      </c>
    </row>
    <row r="38" spans="1:13" x14ac:dyDescent="0.3">
      <c r="A38" t="s">
        <v>28</v>
      </c>
      <c r="B38" s="2">
        <v>200</v>
      </c>
      <c r="C38" s="2">
        <v>200</v>
      </c>
      <c r="D38" s="2">
        <v>200</v>
      </c>
      <c r="E38" s="2">
        <v>200</v>
      </c>
      <c r="F38" s="2">
        <v>200</v>
      </c>
      <c r="G38" s="2">
        <v>200</v>
      </c>
      <c r="H38" s="2">
        <v>200</v>
      </c>
      <c r="I38" s="2">
        <v>200</v>
      </c>
      <c r="J38" s="2">
        <v>200</v>
      </c>
      <c r="K38" s="2">
        <v>200</v>
      </c>
      <c r="L38" s="2">
        <v>200</v>
      </c>
      <c r="M38" s="2">
        <v>200</v>
      </c>
    </row>
    <row r="39" spans="1:13" x14ac:dyDescent="0.3">
      <c r="A39" t="s">
        <v>21</v>
      </c>
      <c r="B39" s="3">
        <f>$C$13*240</f>
        <v>4560</v>
      </c>
      <c r="C39" s="3">
        <f t="shared" ref="C39:M39" si="11">$C$13*240</f>
        <v>4560</v>
      </c>
      <c r="D39" s="3">
        <f t="shared" si="11"/>
        <v>4560</v>
      </c>
      <c r="E39" s="3">
        <f t="shared" si="11"/>
        <v>4560</v>
      </c>
      <c r="F39" s="3">
        <f t="shared" si="11"/>
        <v>4560</v>
      </c>
      <c r="G39" s="3">
        <f t="shared" si="11"/>
        <v>4560</v>
      </c>
      <c r="H39" s="3">
        <f t="shared" si="11"/>
        <v>4560</v>
      </c>
      <c r="I39" s="3">
        <f t="shared" si="11"/>
        <v>4560</v>
      </c>
      <c r="J39" s="3">
        <f t="shared" si="11"/>
        <v>4560</v>
      </c>
      <c r="K39" s="3">
        <f t="shared" si="11"/>
        <v>4560</v>
      </c>
      <c r="L39" s="3">
        <f t="shared" si="11"/>
        <v>4560</v>
      </c>
      <c r="M39" s="3">
        <f t="shared" si="11"/>
        <v>4560</v>
      </c>
    </row>
    <row r="40" spans="1:13" x14ac:dyDescent="0.3">
      <c r="A40" t="s">
        <v>24</v>
      </c>
      <c r="B40" s="2">
        <f>300</f>
        <v>300</v>
      </c>
      <c r="C40" s="2">
        <f>300</f>
        <v>300</v>
      </c>
      <c r="D40" s="2">
        <f>300</f>
        <v>300</v>
      </c>
      <c r="E40" s="2">
        <f>300</f>
        <v>300</v>
      </c>
      <c r="F40" s="2">
        <f>300</f>
        <v>300</v>
      </c>
      <c r="G40" s="2">
        <f>300</f>
        <v>300</v>
      </c>
      <c r="H40" s="2">
        <f>300</f>
        <v>300</v>
      </c>
      <c r="I40" s="2">
        <f>300</f>
        <v>300</v>
      </c>
      <c r="J40" s="2">
        <f>300</f>
        <v>300</v>
      </c>
      <c r="K40" s="2">
        <f>300</f>
        <v>300</v>
      </c>
      <c r="L40" s="2">
        <f>300</f>
        <v>300</v>
      </c>
      <c r="M40" s="2">
        <f>300</f>
        <v>300</v>
      </c>
    </row>
    <row r="41" spans="1:13" x14ac:dyDescent="0.3">
      <c r="A41" t="s">
        <v>30</v>
      </c>
      <c r="B41" s="2">
        <f>SUM(B37:B40)</f>
        <v>6760</v>
      </c>
      <c r="C41" s="2">
        <f t="shared" ref="C41:M41" si="12">SUM(C37:C40)</f>
        <v>6760</v>
      </c>
      <c r="D41" s="2">
        <f t="shared" si="12"/>
        <v>6760</v>
      </c>
      <c r="E41" s="2">
        <f t="shared" si="12"/>
        <v>6760</v>
      </c>
      <c r="F41" s="2">
        <f t="shared" si="12"/>
        <v>6760</v>
      </c>
      <c r="G41" s="2">
        <f t="shared" si="12"/>
        <v>6760</v>
      </c>
      <c r="H41" s="2">
        <f t="shared" si="12"/>
        <v>6760</v>
      </c>
      <c r="I41" s="2">
        <f t="shared" si="12"/>
        <v>6760</v>
      </c>
      <c r="J41" s="2">
        <f t="shared" si="12"/>
        <v>6760</v>
      </c>
      <c r="K41" s="2">
        <f t="shared" si="12"/>
        <v>6760</v>
      </c>
      <c r="L41" s="2">
        <f t="shared" si="12"/>
        <v>6760</v>
      </c>
      <c r="M41" s="2">
        <f t="shared" si="12"/>
        <v>6760</v>
      </c>
    </row>
    <row r="42" spans="1:13" x14ac:dyDescent="0.3">
      <c r="A42" t="s">
        <v>31</v>
      </c>
      <c r="B42" s="2">
        <f>B36-B41</f>
        <v>624.99999999997817</v>
      </c>
      <c r="C42" s="2">
        <f t="shared" ref="C42:M42" si="13">C36-C41</f>
        <v>624.99999999997817</v>
      </c>
      <c r="D42" s="2">
        <f t="shared" si="13"/>
        <v>624.99999999997817</v>
      </c>
      <c r="E42" s="2">
        <f t="shared" si="13"/>
        <v>624.99999999997817</v>
      </c>
      <c r="F42" s="2">
        <f t="shared" si="13"/>
        <v>624.99999999997817</v>
      </c>
      <c r="G42" s="2">
        <f t="shared" si="13"/>
        <v>624.99999999997817</v>
      </c>
      <c r="H42" s="2">
        <f t="shared" si="13"/>
        <v>624.99999999997817</v>
      </c>
      <c r="I42" s="2">
        <f t="shared" si="13"/>
        <v>624.99999999997817</v>
      </c>
      <c r="J42" s="2">
        <f t="shared" si="13"/>
        <v>624.99999999997817</v>
      </c>
      <c r="K42" s="2">
        <f t="shared" si="13"/>
        <v>624.99999999997817</v>
      </c>
      <c r="L42" s="2">
        <f t="shared" si="13"/>
        <v>624.99999999997817</v>
      </c>
      <c r="M42" s="2">
        <f t="shared" si="13"/>
        <v>624.99999999997817</v>
      </c>
    </row>
    <row r="43" spans="1:13" x14ac:dyDescent="0.3">
      <c r="A43" t="s">
        <v>35</v>
      </c>
      <c r="B43" s="7">
        <f>SUM(B42:M42)</f>
        <v>7499.9999999997381</v>
      </c>
    </row>
    <row r="44" spans="1:13" x14ac:dyDescent="0.3">
      <c r="A44" t="s">
        <v>36</v>
      </c>
      <c r="B44" s="8">
        <f>(B43/C29)-1</f>
        <v>-3.4972025275692431E-14</v>
      </c>
    </row>
    <row r="46" spans="1:13" x14ac:dyDescent="0.3">
      <c r="A46" t="s">
        <v>22</v>
      </c>
      <c r="B46" t="s">
        <v>32</v>
      </c>
      <c r="C46">
        <v>10000</v>
      </c>
    </row>
    <row r="47" spans="1:13" x14ac:dyDescent="0.3">
      <c r="A47" t="s">
        <v>34</v>
      </c>
      <c r="B47" t="s">
        <v>20</v>
      </c>
      <c r="C47" s="2">
        <v>19</v>
      </c>
      <c r="D47" t="s">
        <v>25</v>
      </c>
    </row>
    <row r="48" spans="1:13" x14ac:dyDescent="0.3">
      <c r="B48" t="s">
        <v>27</v>
      </c>
      <c r="C48" s="1">
        <v>9602.9256944444151</v>
      </c>
    </row>
    <row r="49" spans="1:13" x14ac:dyDescent="0.3">
      <c r="A49" s="6" t="s">
        <v>3</v>
      </c>
    </row>
    <row r="50" spans="1:13" x14ac:dyDescent="0.3">
      <c r="A50" t="s">
        <v>17</v>
      </c>
      <c r="B50">
        <v>1</v>
      </c>
      <c r="C50">
        <v>2</v>
      </c>
      <c r="D50">
        <v>3</v>
      </c>
      <c r="E50">
        <v>4</v>
      </c>
      <c r="F50">
        <v>5</v>
      </c>
      <c r="G50">
        <v>6</v>
      </c>
      <c r="H50">
        <v>7</v>
      </c>
      <c r="I50">
        <v>8</v>
      </c>
      <c r="J50">
        <v>9</v>
      </c>
      <c r="K50">
        <v>10</v>
      </c>
      <c r="L50">
        <v>11</v>
      </c>
      <c r="M50">
        <v>12</v>
      </c>
    </row>
    <row r="51" spans="1:13" x14ac:dyDescent="0.3">
      <c r="A51" t="s">
        <v>18</v>
      </c>
      <c r="B51" s="2">
        <f>$C$48*$B$7</f>
        <v>48014.628472222073</v>
      </c>
      <c r="C51" s="2">
        <f t="shared" ref="C51:M51" si="14">$C$48*$B$7</f>
        <v>48014.628472222073</v>
      </c>
      <c r="D51" s="2">
        <f t="shared" si="14"/>
        <v>48014.628472222073</v>
      </c>
      <c r="E51" s="2">
        <f t="shared" si="14"/>
        <v>48014.628472222073</v>
      </c>
      <c r="F51" s="2">
        <f t="shared" si="14"/>
        <v>48014.628472222073</v>
      </c>
      <c r="G51" s="2">
        <f t="shared" si="14"/>
        <v>48014.628472222073</v>
      </c>
      <c r="H51" s="2">
        <f t="shared" si="14"/>
        <v>48014.628472222073</v>
      </c>
      <c r="I51" s="2">
        <f t="shared" si="14"/>
        <v>48014.628472222073</v>
      </c>
      <c r="J51" s="2">
        <f t="shared" si="14"/>
        <v>48014.628472222073</v>
      </c>
      <c r="K51" s="2">
        <f t="shared" si="14"/>
        <v>48014.628472222073</v>
      </c>
      <c r="L51" s="2">
        <f t="shared" si="14"/>
        <v>48014.628472222073</v>
      </c>
      <c r="M51" s="2">
        <f t="shared" si="14"/>
        <v>48014.628472222073</v>
      </c>
    </row>
    <row r="52" spans="1:13" x14ac:dyDescent="0.3">
      <c r="A52" t="s">
        <v>19</v>
      </c>
      <c r="B52" s="2">
        <f>0.76*B51</f>
        <v>36491.117638888776</v>
      </c>
      <c r="C52" s="2">
        <f t="shared" ref="C52:M52" si="15">0.76*C51</f>
        <v>36491.117638888776</v>
      </c>
      <c r="D52" s="2">
        <f t="shared" si="15"/>
        <v>36491.117638888776</v>
      </c>
      <c r="E52" s="2">
        <f t="shared" si="15"/>
        <v>36491.117638888776</v>
      </c>
      <c r="F52" s="2">
        <f t="shared" si="15"/>
        <v>36491.117638888776</v>
      </c>
      <c r="G52" s="2">
        <f t="shared" si="15"/>
        <v>36491.117638888776</v>
      </c>
      <c r="H52" s="2">
        <f t="shared" si="15"/>
        <v>36491.117638888776</v>
      </c>
      <c r="I52" s="2">
        <f t="shared" si="15"/>
        <v>36491.117638888776</v>
      </c>
      <c r="J52" s="2">
        <f t="shared" si="15"/>
        <v>36491.117638888776</v>
      </c>
      <c r="K52" s="2">
        <f t="shared" si="15"/>
        <v>36491.117638888776</v>
      </c>
      <c r="L52" s="2">
        <f t="shared" si="15"/>
        <v>36491.117638888776</v>
      </c>
      <c r="M52" s="2">
        <f t="shared" si="15"/>
        <v>36491.117638888776</v>
      </c>
    </row>
    <row r="53" spans="1:13" x14ac:dyDescent="0.3">
      <c r="A53" t="s">
        <v>29</v>
      </c>
      <c r="B53" s="2">
        <f>B51-B52</f>
        <v>11523.510833333297</v>
      </c>
      <c r="C53" s="2">
        <f t="shared" ref="C53:M53" si="16">C51-C52</f>
        <v>11523.510833333297</v>
      </c>
      <c r="D53" s="2">
        <f t="shared" si="16"/>
        <v>11523.510833333297</v>
      </c>
      <c r="E53" s="2">
        <f t="shared" si="16"/>
        <v>11523.510833333297</v>
      </c>
      <c r="F53" s="2">
        <f t="shared" si="16"/>
        <v>11523.510833333297</v>
      </c>
      <c r="G53" s="2">
        <f t="shared" si="16"/>
        <v>11523.510833333297</v>
      </c>
      <c r="H53" s="2">
        <f t="shared" si="16"/>
        <v>11523.510833333297</v>
      </c>
      <c r="I53" s="2">
        <f t="shared" si="16"/>
        <v>11523.510833333297</v>
      </c>
      <c r="J53" s="2">
        <f t="shared" si="16"/>
        <v>11523.510833333297</v>
      </c>
      <c r="K53" s="2">
        <f t="shared" si="16"/>
        <v>11523.510833333297</v>
      </c>
      <c r="L53" s="2">
        <f t="shared" si="16"/>
        <v>11523.510833333297</v>
      </c>
      <c r="M53" s="2">
        <f t="shared" si="16"/>
        <v>11523.510833333297</v>
      </c>
    </row>
    <row r="54" spans="1:13" x14ac:dyDescent="0.3">
      <c r="A54" s="4" t="s">
        <v>26</v>
      </c>
      <c r="B54" s="5">
        <f>$G$4</f>
        <v>3500.1774999999998</v>
      </c>
      <c r="C54" s="5">
        <f t="shared" ref="C54:M54" si="17">$G$4</f>
        <v>3500.1774999999998</v>
      </c>
      <c r="D54" s="5">
        <f t="shared" si="17"/>
        <v>3500.1774999999998</v>
      </c>
      <c r="E54" s="5">
        <f t="shared" si="17"/>
        <v>3500.1774999999998</v>
      </c>
      <c r="F54" s="5">
        <f t="shared" si="17"/>
        <v>3500.1774999999998</v>
      </c>
      <c r="G54" s="5">
        <f t="shared" si="17"/>
        <v>3500.1774999999998</v>
      </c>
      <c r="H54" s="5">
        <f t="shared" si="17"/>
        <v>3500.1774999999998</v>
      </c>
      <c r="I54" s="5">
        <f t="shared" si="17"/>
        <v>3500.1774999999998</v>
      </c>
      <c r="J54" s="5">
        <f t="shared" si="17"/>
        <v>3500.1774999999998</v>
      </c>
      <c r="K54" s="5">
        <f t="shared" si="17"/>
        <v>3500.1774999999998</v>
      </c>
      <c r="L54" s="5">
        <f t="shared" si="17"/>
        <v>3500.1774999999998</v>
      </c>
      <c r="M54" s="5">
        <f t="shared" si="17"/>
        <v>3500.1774999999998</v>
      </c>
    </row>
    <row r="55" spans="1:13" x14ac:dyDescent="0.3">
      <c r="A55" t="s">
        <v>28</v>
      </c>
      <c r="B55" s="2">
        <v>350</v>
      </c>
      <c r="C55" s="2">
        <v>350</v>
      </c>
      <c r="D55" s="2">
        <v>350</v>
      </c>
      <c r="E55" s="2">
        <v>350</v>
      </c>
      <c r="F55" s="2">
        <v>350</v>
      </c>
      <c r="G55" s="2">
        <v>350</v>
      </c>
      <c r="H55" s="2">
        <v>350</v>
      </c>
      <c r="I55" s="2">
        <v>350</v>
      </c>
      <c r="J55" s="2">
        <v>350</v>
      </c>
      <c r="K55" s="2">
        <v>350</v>
      </c>
      <c r="L55" s="2">
        <v>350</v>
      </c>
      <c r="M55" s="2">
        <v>350</v>
      </c>
    </row>
    <row r="56" spans="1:13" x14ac:dyDescent="0.3">
      <c r="A56" t="s">
        <v>21</v>
      </c>
      <c r="B56" s="3">
        <f>$C$13*360</f>
        <v>6840</v>
      </c>
      <c r="C56" s="3">
        <f t="shared" ref="C56:M56" si="18">$C$13*360</f>
        <v>6840</v>
      </c>
      <c r="D56" s="3">
        <f t="shared" si="18"/>
        <v>6840</v>
      </c>
      <c r="E56" s="3">
        <f t="shared" si="18"/>
        <v>6840</v>
      </c>
      <c r="F56" s="3">
        <f t="shared" si="18"/>
        <v>6840</v>
      </c>
      <c r="G56" s="3">
        <f t="shared" si="18"/>
        <v>6840</v>
      </c>
      <c r="H56" s="3">
        <f t="shared" si="18"/>
        <v>6840</v>
      </c>
      <c r="I56" s="3">
        <f t="shared" si="18"/>
        <v>6840</v>
      </c>
      <c r="J56" s="3">
        <f t="shared" si="18"/>
        <v>6840</v>
      </c>
      <c r="K56" s="3">
        <f t="shared" si="18"/>
        <v>6840</v>
      </c>
      <c r="L56" s="3">
        <f t="shared" si="18"/>
        <v>6840</v>
      </c>
      <c r="M56" s="3">
        <f t="shared" si="18"/>
        <v>6840</v>
      </c>
    </row>
    <row r="57" spans="1:13" x14ac:dyDescent="0.3">
      <c r="A57" t="s">
        <v>24</v>
      </c>
      <c r="B57" s="2">
        <v>0</v>
      </c>
      <c r="C57" s="2">
        <v>0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</row>
    <row r="58" spans="1:13" x14ac:dyDescent="0.3">
      <c r="A58" t="s">
        <v>30</v>
      </c>
      <c r="B58" s="2">
        <f>SUM(B54:B57)</f>
        <v>10690.1775</v>
      </c>
      <c r="C58" s="2">
        <f t="shared" ref="C58:M58" si="19">SUM(C54:C57)</f>
        <v>10690.1775</v>
      </c>
      <c r="D58" s="2">
        <f t="shared" si="19"/>
        <v>10690.1775</v>
      </c>
      <c r="E58" s="2">
        <f t="shared" si="19"/>
        <v>10690.1775</v>
      </c>
      <c r="F58" s="2">
        <f t="shared" si="19"/>
        <v>10690.1775</v>
      </c>
      <c r="G58" s="2">
        <f t="shared" si="19"/>
        <v>10690.1775</v>
      </c>
      <c r="H58" s="2">
        <f t="shared" si="19"/>
        <v>10690.1775</v>
      </c>
      <c r="I58" s="2">
        <f t="shared" si="19"/>
        <v>10690.1775</v>
      </c>
      <c r="J58" s="2">
        <f t="shared" si="19"/>
        <v>10690.1775</v>
      </c>
      <c r="K58" s="2">
        <f t="shared" si="19"/>
        <v>10690.1775</v>
      </c>
      <c r="L58" s="2">
        <f t="shared" si="19"/>
        <v>10690.1775</v>
      </c>
      <c r="M58" s="2">
        <f t="shared" si="19"/>
        <v>10690.1775</v>
      </c>
    </row>
    <row r="59" spans="1:13" x14ac:dyDescent="0.3">
      <c r="A59" t="s">
        <v>31</v>
      </c>
      <c r="B59" s="2">
        <f>B53-B58</f>
        <v>833.33333333329756</v>
      </c>
      <c r="C59" s="2">
        <f t="shared" ref="C59:M59" si="20">C53-C58</f>
        <v>833.33333333329756</v>
      </c>
      <c r="D59" s="2">
        <f t="shared" si="20"/>
        <v>833.33333333329756</v>
      </c>
      <c r="E59" s="2">
        <f t="shared" si="20"/>
        <v>833.33333333329756</v>
      </c>
      <c r="F59" s="2">
        <f t="shared" si="20"/>
        <v>833.33333333329756</v>
      </c>
      <c r="G59" s="2">
        <f t="shared" si="20"/>
        <v>833.33333333329756</v>
      </c>
      <c r="H59" s="2">
        <f t="shared" si="20"/>
        <v>833.33333333329756</v>
      </c>
      <c r="I59" s="2">
        <f t="shared" si="20"/>
        <v>833.33333333329756</v>
      </c>
      <c r="J59" s="2">
        <f t="shared" si="20"/>
        <v>833.33333333329756</v>
      </c>
      <c r="K59" s="2">
        <f t="shared" si="20"/>
        <v>833.33333333329756</v>
      </c>
      <c r="L59" s="2">
        <f t="shared" si="20"/>
        <v>833.33333333329756</v>
      </c>
      <c r="M59" s="2">
        <f t="shared" si="20"/>
        <v>833.33333333329756</v>
      </c>
    </row>
    <row r="60" spans="1:13" x14ac:dyDescent="0.3">
      <c r="A60" t="s">
        <v>35</v>
      </c>
      <c r="B60" s="7">
        <f>SUM(B59:M59)</f>
        <v>9999.9999999995707</v>
      </c>
    </row>
    <row r="61" spans="1:13" x14ac:dyDescent="0.3">
      <c r="A61" t="s">
        <v>36</v>
      </c>
      <c r="B61" s="8">
        <f>(B60/C46)-1</f>
        <v>-4.2965631052993558E-14</v>
      </c>
    </row>
  </sheetData>
  <mergeCells count="1">
    <mergeCell ref="D30:F3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3383E-F8BB-4F3D-81D3-20B87D85DC75}">
  <dimension ref="A1:M61"/>
  <sheetViews>
    <sheetView tabSelected="1" topLeftCell="A2" workbookViewId="0">
      <selection activeCell="B21" sqref="B21"/>
    </sheetView>
  </sheetViews>
  <sheetFormatPr defaultRowHeight="14.4" x14ac:dyDescent="0.3"/>
  <cols>
    <col min="1" max="1" width="30.109375" bestFit="1" customWidth="1"/>
    <col min="2" max="2" width="24.88671875" customWidth="1"/>
    <col min="3" max="3" width="12.5546875" bestFit="1" customWidth="1"/>
    <col min="4" max="4" width="13.77734375" bestFit="1" customWidth="1"/>
    <col min="5" max="6" width="11.109375" bestFit="1" customWidth="1"/>
    <col min="7" max="7" width="11.44140625" bestFit="1" customWidth="1"/>
    <col min="8" max="13" width="11.109375" bestFit="1" customWidth="1"/>
  </cols>
  <sheetData>
    <row r="1" spans="1:13" x14ac:dyDescent="0.3">
      <c r="A1" t="s">
        <v>0</v>
      </c>
      <c r="B1" t="s">
        <v>7</v>
      </c>
      <c r="C1" t="s">
        <v>4</v>
      </c>
      <c r="D1" t="s">
        <v>5</v>
      </c>
      <c r="E1" t="s">
        <v>8</v>
      </c>
      <c r="F1" t="s">
        <v>9</v>
      </c>
      <c r="G1" t="s">
        <v>10</v>
      </c>
    </row>
    <row r="2" spans="1:13" x14ac:dyDescent="0.3">
      <c r="A2" t="s">
        <v>1</v>
      </c>
      <c r="B2" t="s">
        <v>11</v>
      </c>
      <c r="C2">
        <v>26.56</v>
      </c>
      <c r="D2" t="s">
        <v>6</v>
      </c>
      <c r="E2">
        <v>570</v>
      </c>
      <c r="F2">
        <f>C2*E2</f>
        <v>15139.199999999999</v>
      </c>
      <c r="G2">
        <f>F2/12</f>
        <v>1261.5999999999999</v>
      </c>
    </row>
    <row r="3" spans="1:13" x14ac:dyDescent="0.3">
      <c r="A3" t="s">
        <v>2</v>
      </c>
      <c r="B3" t="s">
        <v>15</v>
      </c>
      <c r="C3">
        <v>27.2</v>
      </c>
      <c r="D3" t="s">
        <v>16</v>
      </c>
      <c r="E3">
        <v>750</v>
      </c>
      <c r="F3">
        <f>C3*E3</f>
        <v>20400</v>
      </c>
      <c r="G3">
        <f>F3/12</f>
        <v>1700</v>
      </c>
    </row>
    <row r="4" spans="1:13" x14ac:dyDescent="0.3">
      <c r="A4" t="s">
        <v>3</v>
      </c>
      <c r="B4" t="s">
        <v>14</v>
      </c>
      <c r="C4">
        <v>26.77</v>
      </c>
      <c r="D4" t="s">
        <v>6</v>
      </c>
      <c r="E4">
        <v>1569</v>
      </c>
      <c r="F4">
        <f>E4*C4</f>
        <v>42002.13</v>
      </c>
      <c r="G4">
        <f>F4/12</f>
        <v>3500.1774999999998</v>
      </c>
    </row>
    <row r="7" spans="1:13" x14ac:dyDescent="0.3">
      <c r="A7" t="s">
        <v>38</v>
      </c>
      <c r="B7">
        <v>5</v>
      </c>
    </row>
    <row r="8" spans="1:13" x14ac:dyDescent="0.3">
      <c r="A8" t="s">
        <v>13</v>
      </c>
      <c r="B8">
        <v>3.8</v>
      </c>
    </row>
    <row r="12" spans="1:13" x14ac:dyDescent="0.3">
      <c r="A12" t="s">
        <v>22</v>
      </c>
      <c r="B12" t="s">
        <v>32</v>
      </c>
      <c r="C12">
        <v>5000</v>
      </c>
    </row>
    <row r="13" spans="1:13" x14ac:dyDescent="0.3">
      <c r="A13" t="s">
        <v>23</v>
      </c>
      <c r="B13" t="s">
        <v>20</v>
      </c>
      <c r="C13" s="2">
        <v>19</v>
      </c>
      <c r="D13" t="s">
        <v>25</v>
      </c>
    </row>
    <row r="14" spans="1:13" x14ac:dyDescent="0.3">
      <c r="B14" t="s">
        <v>27</v>
      </c>
      <c r="C14" s="9">
        <v>5358.2777777777783</v>
      </c>
    </row>
    <row r="15" spans="1:13" x14ac:dyDescent="0.3">
      <c r="A15" s="6" t="s">
        <v>1</v>
      </c>
    </row>
    <row r="16" spans="1:13" x14ac:dyDescent="0.3">
      <c r="A16" t="s">
        <v>17</v>
      </c>
      <c r="B16">
        <v>1</v>
      </c>
      <c r="C16">
        <v>2</v>
      </c>
      <c r="D16">
        <v>3</v>
      </c>
      <c r="E16">
        <v>4</v>
      </c>
      <c r="F16">
        <v>5</v>
      </c>
      <c r="G16">
        <v>6</v>
      </c>
      <c r="H16">
        <v>7</v>
      </c>
      <c r="I16">
        <v>8</v>
      </c>
      <c r="J16">
        <v>9</v>
      </c>
      <c r="K16">
        <v>10</v>
      </c>
      <c r="L16">
        <v>11</v>
      </c>
      <c r="M16">
        <v>12</v>
      </c>
    </row>
    <row r="17" spans="1:13" x14ac:dyDescent="0.3">
      <c r="A17" t="s">
        <v>18</v>
      </c>
      <c r="B17" s="2">
        <f>$C$14*B7</f>
        <v>26791.388888888891</v>
      </c>
      <c r="C17" s="2">
        <f>$C$14*$B$7</f>
        <v>26791.388888888891</v>
      </c>
      <c r="D17" s="2">
        <f t="shared" ref="D17:M17" si="0">$C$14*$B$7</f>
        <v>26791.388888888891</v>
      </c>
      <c r="E17" s="2">
        <f t="shared" si="0"/>
        <v>26791.388888888891</v>
      </c>
      <c r="F17" s="2">
        <f t="shared" si="0"/>
        <v>26791.388888888891</v>
      </c>
      <c r="G17" s="2">
        <f t="shared" si="0"/>
        <v>26791.388888888891</v>
      </c>
      <c r="H17" s="2">
        <f t="shared" si="0"/>
        <v>26791.388888888891</v>
      </c>
      <c r="I17" s="2">
        <f t="shared" si="0"/>
        <v>26791.388888888891</v>
      </c>
      <c r="J17" s="2">
        <f t="shared" si="0"/>
        <v>26791.388888888891</v>
      </c>
      <c r="K17" s="2">
        <f t="shared" si="0"/>
        <v>26791.388888888891</v>
      </c>
      <c r="L17" s="2">
        <f t="shared" si="0"/>
        <v>26791.388888888891</v>
      </c>
      <c r="M17" s="2">
        <f t="shared" si="0"/>
        <v>26791.388888888891</v>
      </c>
    </row>
    <row r="18" spans="1:13" x14ac:dyDescent="0.3">
      <c r="A18" t="s">
        <v>19</v>
      </c>
      <c r="B18" s="2">
        <f>0.76*B17</f>
        <v>20361.455555555556</v>
      </c>
      <c r="C18" s="2">
        <f t="shared" ref="C18:M18" si="1">0.76*C17</f>
        <v>20361.455555555556</v>
      </c>
      <c r="D18" s="2">
        <f t="shared" si="1"/>
        <v>20361.455555555556</v>
      </c>
      <c r="E18" s="2">
        <f t="shared" si="1"/>
        <v>20361.455555555556</v>
      </c>
      <c r="F18" s="2">
        <f t="shared" si="1"/>
        <v>20361.455555555556</v>
      </c>
      <c r="G18" s="2">
        <f t="shared" si="1"/>
        <v>20361.455555555556</v>
      </c>
      <c r="H18" s="2">
        <f t="shared" si="1"/>
        <v>20361.455555555556</v>
      </c>
      <c r="I18" s="2">
        <f t="shared" si="1"/>
        <v>20361.455555555556</v>
      </c>
      <c r="J18" s="2">
        <f t="shared" si="1"/>
        <v>20361.455555555556</v>
      </c>
      <c r="K18" s="2">
        <f t="shared" si="1"/>
        <v>20361.455555555556</v>
      </c>
      <c r="L18" s="2">
        <f t="shared" si="1"/>
        <v>20361.455555555556</v>
      </c>
      <c r="M18" s="2">
        <f t="shared" si="1"/>
        <v>20361.455555555556</v>
      </c>
    </row>
    <row r="19" spans="1:13" x14ac:dyDescent="0.3">
      <c r="A19" t="s">
        <v>29</v>
      </c>
      <c r="B19" s="2">
        <f>B17-B18</f>
        <v>6429.9333333333343</v>
      </c>
      <c r="C19" s="2">
        <f t="shared" ref="C19:M19" si="2">C17-C18</f>
        <v>6429.9333333333343</v>
      </c>
      <c r="D19" s="2">
        <f t="shared" si="2"/>
        <v>6429.9333333333343</v>
      </c>
      <c r="E19" s="2">
        <f t="shared" si="2"/>
        <v>6429.9333333333343</v>
      </c>
      <c r="F19" s="2">
        <f t="shared" si="2"/>
        <v>6429.9333333333343</v>
      </c>
      <c r="G19" s="2">
        <f t="shared" si="2"/>
        <v>6429.9333333333343</v>
      </c>
      <c r="H19" s="2">
        <f t="shared" si="2"/>
        <v>6429.9333333333343</v>
      </c>
      <c r="I19" s="2">
        <f t="shared" si="2"/>
        <v>6429.9333333333343</v>
      </c>
      <c r="J19" s="2">
        <f t="shared" si="2"/>
        <v>6429.9333333333343</v>
      </c>
      <c r="K19" s="2">
        <f t="shared" si="2"/>
        <v>6429.9333333333343</v>
      </c>
      <c r="L19" s="2">
        <f t="shared" si="2"/>
        <v>6429.9333333333343</v>
      </c>
      <c r="M19" s="2">
        <f t="shared" si="2"/>
        <v>6429.9333333333343</v>
      </c>
    </row>
    <row r="20" spans="1:13" s="4" customFormat="1" x14ac:dyDescent="0.3">
      <c r="A20" s="4" t="s">
        <v>26</v>
      </c>
      <c r="B20" s="5">
        <f>$G$2</f>
        <v>1261.5999999999999</v>
      </c>
      <c r="C20" s="5">
        <f t="shared" ref="C20:M20" si="3">$G$2</f>
        <v>1261.5999999999999</v>
      </c>
      <c r="D20" s="5">
        <f t="shared" si="3"/>
        <v>1261.5999999999999</v>
      </c>
      <c r="E20" s="5">
        <f t="shared" si="3"/>
        <v>1261.5999999999999</v>
      </c>
      <c r="F20" s="5">
        <f t="shared" si="3"/>
        <v>1261.5999999999999</v>
      </c>
      <c r="G20" s="5">
        <f t="shared" si="3"/>
        <v>1261.5999999999999</v>
      </c>
      <c r="H20" s="5">
        <f t="shared" si="3"/>
        <v>1261.5999999999999</v>
      </c>
      <c r="I20" s="5">
        <f t="shared" si="3"/>
        <v>1261.5999999999999</v>
      </c>
      <c r="J20" s="5">
        <f t="shared" si="3"/>
        <v>1261.5999999999999</v>
      </c>
      <c r="K20" s="5">
        <f t="shared" si="3"/>
        <v>1261.5999999999999</v>
      </c>
      <c r="L20" s="5">
        <f t="shared" si="3"/>
        <v>1261.5999999999999</v>
      </c>
      <c r="M20" s="5">
        <f t="shared" si="3"/>
        <v>1261.5999999999999</v>
      </c>
    </row>
    <row r="21" spans="1:13" x14ac:dyDescent="0.3">
      <c r="A21" t="s">
        <v>28</v>
      </c>
      <c r="B21" s="10">
        <v>150</v>
      </c>
      <c r="C21" s="2">
        <v>150</v>
      </c>
      <c r="D21" s="2">
        <v>150</v>
      </c>
      <c r="E21" s="2">
        <v>150</v>
      </c>
      <c r="F21" s="2">
        <v>150</v>
      </c>
      <c r="G21" s="2">
        <v>150</v>
      </c>
      <c r="H21" s="2">
        <v>150</v>
      </c>
      <c r="I21" s="2">
        <v>150</v>
      </c>
      <c r="J21" s="2">
        <v>150</v>
      </c>
      <c r="K21" s="2">
        <v>150</v>
      </c>
      <c r="L21" s="2">
        <v>150</v>
      </c>
      <c r="M21" s="2">
        <v>150</v>
      </c>
    </row>
    <row r="22" spans="1:13" x14ac:dyDescent="0.3">
      <c r="A22" t="s">
        <v>21</v>
      </c>
      <c r="B22" s="3">
        <f>$C$13*240</f>
        <v>4560</v>
      </c>
      <c r="C22" s="3">
        <f t="shared" ref="C22:M22" si="4">$C$13*240</f>
        <v>4560</v>
      </c>
      <c r="D22" s="3">
        <f t="shared" si="4"/>
        <v>4560</v>
      </c>
      <c r="E22" s="3">
        <f t="shared" si="4"/>
        <v>4560</v>
      </c>
      <c r="F22" s="3">
        <f t="shared" si="4"/>
        <v>4560</v>
      </c>
      <c r="G22" s="3">
        <f t="shared" si="4"/>
        <v>4560</v>
      </c>
      <c r="H22" s="3">
        <f t="shared" si="4"/>
        <v>4560</v>
      </c>
      <c r="I22" s="3">
        <f t="shared" si="4"/>
        <v>4560</v>
      </c>
      <c r="J22" s="3">
        <f t="shared" si="4"/>
        <v>4560</v>
      </c>
      <c r="K22" s="3">
        <f t="shared" si="4"/>
        <v>4560</v>
      </c>
      <c r="L22" s="3">
        <f t="shared" si="4"/>
        <v>4560</v>
      </c>
      <c r="M22" s="3">
        <f t="shared" si="4"/>
        <v>4560</v>
      </c>
    </row>
    <row r="23" spans="1:13" x14ac:dyDescent="0.3">
      <c r="A23" t="s">
        <v>24</v>
      </c>
      <c r="B23" s="10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</row>
    <row r="24" spans="1:13" x14ac:dyDescent="0.3">
      <c r="A24" t="s">
        <v>30</v>
      </c>
      <c r="B24" s="2">
        <f>SUM(B20:B23)</f>
        <v>5971.6</v>
      </c>
      <c r="C24" s="2">
        <f t="shared" ref="C24:M24" si="5">SUM(C20:C23)</f>
        <v>5971.6</v>
      </c>
      <c r="D24" s="2">
        <f t="shared" si="5"/>
        <v>5971.6</v>
      </c>
      <c r="E24" s="2">
        <f t="shared" si="5"/>
        <v>5971.6</v>
      </c>
      <c r="F24" s="2">
        <f t="shared" si="5"/>
        <v>5971.6</v>
      </c>
      <c r="G24" s="2">
        <f t="shared" si="5"/>
        <v>5971.6</v>
      </c>
      <c r="H24" s="2">
        <f t="shared" si="5"/>
        <v>5971.6</v>
      </c>
      <c r="I24" s="2">
        <f t="shared" si="5"/>
        <v>5971.6</v>
      </c>
      <c r="J24" s="2">
        <f t="shared" si="5"/>
        <v>5971.6</v>
      </c>
      <c r="K24" s="2">
        <f t="shared" si="5"/>
        <v>5971.6</v>
      </c>
      <c r="L24" s="2">
        <f t="shared" si="5"/>
        <v>5971.6</v>
      </c>
      <c r="M24" s="2">
        <f t="shared" si="5"/>
        <v>5971.6</v>
      </c>
    </row>
    <row r="25" spans="1:13" x14ac:dyDescent="0.3">
      <c r="A25" t="s">
        <v>31</v>
      </c>
      <c r="B25" s="2">
        <f t="shared" ref="B25:M25" si="6">B19-B24</f>
        <v>458.33333333333394</v>
      </c>
      <c r="C25" s="2">
        <f t="shared" si="6"/>
        <v>458.33333333333394</v>
      </c>
      <c r="D25" s="2">
        <f t="shared" si="6"/>
        <v>458.33333333333394</v>
      </c>
      <c r="E25" s="2">
        <f t="shared" si="6"/>
        <v>458.33333333333394</v>
      </c>
      <c r="F25" s="2">
        <f t="shared" si="6"/>
        <v>458.33333333333394</v>
      </c>
      <c r="G25" s="2">
        <f t="shared" si="6"/>
        <v>458.33333333333394</v>
      </c>
      <c r="H25" s="2">
        <f t="shared" si="6"/>
        <v>458.33333333333394</v>
      </c>
      <c r="I25" s="2">
        <f t="shared" si="6"/>
        <v>458.33333333333394</v>
      </c>
      <c r="J25" s="2">
        <f t="shared" si="6"/>
        <v>458.33333333333394</v>
      </c>
      <c r="K25" s="2">
        <f t="shared" si="6"/>
        <v>458.33333333333394</v>
      </c>
      <c r="L25" s="2">
        <f t="shared" si="6"/>
        <v>458.33333333333394</v>
      </c>
      <c r="M25" s="2">
        <f t="shared" si="6"/>
        <v>458.33333333333394</v>
      </c>
    </row>
    <row r="26" spans="1:13" x14ac:dyDescent="0.3">
      <c r="A26" t="s">
        <v>35</v>
      </c>
      <c r="B26" s="7">
        <f>SUM(B25:M25)</f>
        <v>5500.0000000000073</v>
      </c>
    </row>
    <row r="27" spans="1:13" x14ac:dyDescent="0.3">
      <c r="A27" t="s">
        <v>36</v>
      </c>
      <c r="B27" s="8">
        <f>(B26/C12)-1</f>
        <v>0.10000000000000142</v>
      </c>
    </row>
    <row r="29" spans="1:13" x14ac:dyDescent="0.3">
      <c r="A29" t="s">
        <v>22</v>
      </c>
      <c r="B29" t="s">
        <v>32</v>
      </c>
      <c r="C29">
        <v>7500</v>
      </c>
    </row>
    <row r="30" spans="1:13" x14ac:dyDescent="0.3">
      <c r="A30" t="s">
        <v>23</v>
      </c>
      <c r="B30" t="s">
        <v>20</v>
      </c>
      <c r="C30" s="2">
        <v>19</v>
      </c>
      <c r="D30" s="11" t="s">
        <v>33</v>
      </c>
      <c r="E30" s="11"/>
      <c r="F30" s="11"/>
    </row>
    <row r="31" spans="1:13" x14ac:dyDescent="0.3">
      <c r="B31" t="s">
        <v>27</v>
      </c>
      <c r="C31" s="9">
        <v>6206.2500000000009</v>
      </c>
    </row>
    <row r="32" spans="1:13" x14ac:dyDescent="0.3">
      <c r="A32" s="6" t="s">
        <v>2</v>
      </c>
    </row>
    <row r="33" spans="1:13" x14ac:dyDescent="0.3">
      <c r="A33" t="s">
        <v>17</v>
      </c>
      <c r="B33">
        <v>1</v>
      </c>
      <c r="C33">
        <v>2</v>
      </c>
      <c r="D33">
        <v>3</v>
      </c>
      <c r="E33">
        <v>4</v>
      </c>
      <c r="F33">
        <v>5</v>
      </c>
      <c r="G33">
        <v>6</v>
      </c>
      <c r="H33">
        <v>7</v>
      </c>
      <c r="I33">
        <v>8</v>
      </c>
      <c r="J33">
        <v>9</v>
      </c>
      <c r="K33">
        <v>10</v>
      </c>
      <c r="L33">
        <v>11</v>
      </c>
      <c r="M33">
        <v>12</v>
      </c>
    </row>
    <row r="34" spans="1:13" x14ac:dyDescent="0.3">
      <c r="A34" t="s">
        <v>18</v>
      </c>
      <c r="B34" s="2">
        <f>$C$31*$B$7</f>
        <v>31031.250000000004</v>
      </c>
      <c r="C34" s="2">
        <f t="shared" ref="C34:M34" si="7">$C$31*$B$7</f>
        <v>31031.250000000004</v>
      </c>
      <c r="D34" s="2">
        <f t="shared" si="7"/>
        <v>31031.250000000004</v>
      </c>
      <c r="E34" s="2">
        <f t="shared" si="7"/>
        <v>31031.250000000004</v>
      </c>
      <c r="F34" s="2">
        <f t="shared" si="7"/>
        <v>31031.250000000004</v>
      </c>
      <c r="G34" s="2">
        <f t="shared" si="7"/>
        <v>31031.250000000004</v>
      </c>
      <c r="H34" s="2">
        <f t="shared" si="7"/>
        <v>31031.250000000004</v>
      </c>
      <c r="I34" s="2">
        <f t="shared" si="7"/>
        <v>31031.250000000004</v>
      </c>
      <c r="J34" s="2">
        <f t="shared" si="7"/>
        <v>31031.250000000004</v>
      </c>
      <c r="K34" s="2">
        <f t="shared" si="7"/>
        <v>31031.250000000004</v>
      </c>
      <c r="L34" s="2">
        <f t="shared" si="7"/>
        <v>31031.250000000004</v>
      </c>
      <c r="M34" s="2">
        <f t="shared" si="7"/>
        <v>31031.250000000004</v>
      </c>
    </row>
    <row r="35" spans="1:13" x14ac:dyDescent="0.3">
      <c r="A35" t="s">
        <v>19</v>
      </c>
      <c r="B35" s="2">
        <f t="shared" ref="B35:M35" si="8">0.76*B34</f>
        <v>23583.750000000004</v>
      </c>
      <c r="C35" s="2">
        <f t="shared" si="8"/>
        <v>23583.750000000004</v>
      </c>
      <c r="D35" s="2">
        <f t="shared" si="8"/>
        <v>23583.750000000004</v>
      </c>
      <c r="E35" s="2">
        <f t="shared" si="8"/>
        <v>23583.750000000004</v>
      </c>
      <c r="F35" s="2">
        <f t="shared" si="8"/>
        <v>23583.750000000004</v>
      </c>
      <c r="G35" s="2">
        <f t="shared" si="8"/>
        <v>23583.750000000004</v>
      </c>
      <c r="H35" s="2">
        <f t="shared" si="8"/>
        <v>23583.750000000004</v>
      </c>
      <c r="I35" s="2">
        <f t="shared" si="8"/>
        <v>23583.750000000004</v>
      </c>
      <c r="J35" s="2">
        <f t="shared" si="8"/>
        <v>23583.750000000004</v>
      </c>
      <c r="K35" s="2">
        <f t="shared" si="8"/>
        <v>23583.750000000004</v>
      </c>
      <c r="L35" s="2">
        <f t="shared" si="8"/>
        <v>23583.750000000004</v>
      </c>
      <c r="M35" s="2">
        <f t="shared" si="8"/>
        <v>23583.750000000004</v>
      </c>
    </row>
    <row r="36" spans="1:13" x14ac:dyDescent="0.3">
      <c r="A36" t="s">
        <v>29</v>
      </c>
      <c r="B36" s="2">
        <f t="shared" ref="B36:M36" si="9">B34-B35</f>
        <v>7447.5</v>
      </c>
      <c r="C36" s="2">
        <f t="shared" si="9"/>
        <v>7447.5</v>
      </c>
      <c r="D36" s="2">
        <f t="shared" si="9"/>
        <v>7447.5</v>
      </c>
      <c r="E36" s="2">
        <f t="shared" si="9"/>
        <v>7447.5</v>
      </c>
      <c r="F36" s="2">
        <f t="shared" si="9"/>
        <v>7447.5</v>
      </c>
      <c r="G36" s="2">
        <f t="shared" si="9"/>
        <v>7447.5</v>
      </c>
      <c r="H36" s="2">
        <f t="shared" si="9"/>
        <v>7447.5</v>
      </c>
      <c r="I36" s="2">
        <f t="shared" si="9"/>
        <v>7447.5</v>
      </c>
      <c r="J36" s="2">
        <f t="shared" si="9"/>
        <v>7447.5</v>
      </c>
      <c r="K36" s="2">
        <f t="shared" si="9"/>
        <v>7447.5</v>
      </c>
      <c r="L36" s="2">
        <f t="shared" si="9"/>
        <v>7447.5</v>
      </c>
      <c r="M36" s="2">
        <f t="shared" si="9"/>
        <v>7447.5</v>
      </c>
    </row>
    <row r="37" spans="1:13" x14ac:dyDescent="0.3">
      <c r="A37" s="4" t="s">
        <v>26</v>
      </c>
      <c r="B37" s="5">
        <f>$G$3</f>
        <v>1700</v>
      </c>
      <c r="C37" s="5">
        <f t="shared" ref="C37:M37" si="10">$G$3</f>
        <v>1700</v>
      </c>
      <c r="D37" s="5">
        <f t="shared" si="10"/>
        <v>1700</v>
      </c>
      <c r="E37" s="5">
        <f t="shared" si="10"/>
        <v>1700</v>
      </c>
      <c r="F37" s="5">
        <f t="shared" si="10"/>
        <v>1700</v>
      </c>
      <c r="G37" s="5">
        <f t="shared" si="10"/>
        <v>1700</v>
      </c>
      <c r="H37" s="5">
        <f t="shared" si="10"/>
        <v>1700</v>
      </c>
      <c r="I37" s="5">
        <f t="shared" si="10"/>
        <v>1700</v>
      </c>
      <c r="J37" s="5">
        <f t="shared" si="10"/>
        <v>1700</v>
      </c>
      <c r="K37" s="5">
        <f t="shared" si="10"/>
        <v>1700</v>
      </c>
      <c r="L37" s="5">
        <f t="shared" si="10"/>
        <v>1700</v>
      </c>
      <c r="M37" s="5">
        <f t="shared" si="10"/>
        <v>1700</v>
      </c>
    </row>
    <row r="38" spans="1:13" x14ac:dyDescent="0.3">
      <c r="A38" t="s">
        <v>28</v>
      </c>
      <c r="B38" s="2">
        <v>200</v>
      </c>
      <c r="C38" s="2">
        <v>200</v>
      </c>
      <c r="D38" s="2">
        <v>200</v>
      </c>
      <c r="E38" s="2">
        <v>200</v>
      </c>
      <c r="F38" s="2">
        <v>200</v>
      </c>
      <c r="G38" s="2">
        <v>200</v>
      </c>
      <c r="H38" s="2">
        <v>200</v>
      </c>
      <c r="I38" s="2">
        <v>200</v>
      </c>
      <c r="J38" s="2">
        <v>200</v>
      </c>
      <c r="K38" s="2">
        <v>200</v>
      </c>
      <c r="L38" s="2">
        <v>200</v>
      </c>
      <c r="M38" s="2">
        <v>200</v>
      </c>
    </row>
    <row r="39" spans="1:13" x14ac:dyDescent="0.3">
      <c r="A39" t="s">
        <v>21</v>
      </c>
      <c r="B39" s="3">
        <f>$C$13*240</f>
        <v>4560</v>
      </c>
      <c r="C39" s="3">
        <f t="shared" ref="C39:M39" si="11">$C$13*240</f>
        <v>4560</v>
      </c>
      <c r="D39" s="3">
        <f t="shared" si="11"/>
        <v>4560</v>
      </c>
      <c r="E39" s="3">
        <f t="shared" si="11"/>
        <v>4560</v>
      </c>
      <c r="F39" s="3">
        <f t="shared" si="11"/>
        <v>4560</v>
      </c>
      <c r="G39" s="3">
        <f t="shared" si="11"/>
        <v>4560</v>
      </c>
      <c r="H39" s="3">
        <f t="shared" si="11"/>
        <v>4560</v>
      </c>
      <c r="I39" s="3">
        <f t="shared" si="11"/>
        <v>4560</v>
      </c>
      <c r="J39" s="3">
        <f t="shared" si="11"/>
        <v>4560</v>
      </c>
      <c r="K39" s="3">
        <f t="shared" si="11"/>
        <v>4560</v>
      </c>
      <c r="L39" s="3">
        <f t="shared" si="11"/>
        <v>4560</v>
      </c>
      <c r="M39" s="3">
        <f t="shared" si="11"/>
        <v>4560</v>
      </c>
    </row>
    <row r="40" spans="1:13" x14ac:dyDescent="0.3">
      <c r="A40" t="s">
        <v>24</v>
      </c>
      <c r="B40" s="2">
        <f>300</f>
        <v>300</v>
      </c>
      <c r="C40" s="2">
        <f>300</f>
        <v>300</v>
      </c>
      <c r="D40" s="2">
        <f>300</f>
        <v>300</v>
      </c>
      <c r="E40" s="2">
        <f>300</f>
        <v>300</v>
      </c>
      <c r="F40" s="2">
        <f>300</f>
        <v>300</v>
      </c>
      <c r="G40" s="2">
        <f>300</f>
        <v>300</v>
      </c>
      <c r="H40" s="2">
        <f>300</f>
        <v>300</v>
      </c>
      <c r="I40" s="2">
        <f>300</f>
        <v>300</v>
      </c>
      <c r="J40" s="2">
        <f>300</f>
        <v>300</v>
      </c>
      <c r="K40" s="2">
        <f>300</f>
        <v>300</v>
      </c>
      <c r="L40" s="2">
        <f>300</f>
        <v>300</v>
      </c>
      <c r="M40" s="2">
        <f>300</f>
        <v>300</v>
      </c>
    </row>
    <row r="41" spans="1:13" x14ac:dyDescent="0.3">
      <c r="A41" t="s">
        <v>30</v>
      </c>
      <c r="B41" s="2">
        <f>SUM(B37:B40)</f>
        <v>6760</v>
      </c>
      <c r="C41" s="2">
        <f t="shared" ref="C41:M41" si="12">SUM(C37:C40)</f>
        <v>6760</v>
      </c>
      <c r="D41" s="2">
        <f t="shared" si="12"/>
        <v>6760</v>
      </c>
      <c r="E41" s="2">
        <f t="shared" si="12"/>
        <v>6760</v>
      </c>
      <c r="F41" s="2">
        <f t="shared" si="12"/>
        <v>6760</v>
      </c>
      <c r="G41" s="2">
        <f t="shared" si="12"/>
        <v>6760</v>
      </c>
      <c r="H41" s="2">
        <f t="shared" si="12"/>
        <v>6760</v>
      </c>
      <c r="I41" s="2">
        <f t="shared" si="12"/>
        <v>6760</v>
      </c>
      <c r="J41" s="2">
        <f t="shared" si="12"/>
        <v>6760</v>
      </c>
      <c r="K41" s="2">
        <f t="shared" si="12"/>
        <v>6760</v>
      </c>
      <c r="L41" s="2">
        <f t="shared" si="12"/>
        <v>6760</v>
      </c>
      <c r="M41" s="2">
        <f t="shared" si="12"/>
        <v>6760</v>
      </c>
    </row>
    <row r="42" spans="1:13" x14ac:dyDescent="0.3">
      <c r="A42" t="s">
        <v>31</v>
      </c>
      <c r="B42" s="2">
        <f t="shared" ref="B42:M42" si="13">B36-B41</f>
        <v>687.5</v>
      </c>
      <c r="C42" s="2">
        <f t="shared" si="13"/>
        <v>687.5</v>
      </c>
      <c r="D42" s="2">
        <f t="shared" si="13"/>
        <v>687.5</v>
      </c>
      <c r="E42" s="2">
        <f t="shared" si="13"/>
        <v>687.5</v>
      </c>
      <c r="F42" s="2">
        <f t="shared" si="13"/>
        <v>687.5</v>
      </c>
      <c r="G42" s="2">
        <f t="shared" si="13"/>
        <v>687.5</v>
      </c>
      <c r="H42" s="2">
        <f t="shared" si="13"/>
        <v>687.5</v>
      </c>
      <c r="I42" s="2">
        <f t="shared" si="13"/>
        <v>687.5</v>
      </c>
      <c r="J42" s="2">
        <f t="shared" si="13"/>
        <v>687.5</v>
      </c>
      <c r="K42" s="2">
        <f t="shared" si="13"/>
        <v>687.5</v>
      </c>
      <c r="L42" s="2">
        <f t="shared" si="13"/>
        <v>687.5</v>
      </c>
      <c r="M42" s="2">
        <f t="shared" si="13"/>
        <v>687.5</v>
      </c>
    </row>
    <row r="43" spans="1:13" x14ac:dyDescent="0.3">
      <c r="A43" t="s">
        <v>35</v>
      </c>
      <c r="B43" s="7">
        <f>SUM(B42:M42)</f>
        <v>8250</v>
      </c>
    </row>
    <row r="44" spans="1:13" x14ac:dyDescent="0.3">
      <c r="A44" t="s">
        <v>36</v>
      </c>
      <c r="B44" s="8">
        <f>(B43/C29)-1</f>
        <v>0.10000000000000009</v>
      </c>
    </row>
    <row r="46" spans="1:13" x14ac:dyDescent="0.3">
      <c r="A46" t="s">
        <v>22</v>
      </c>
      <c r="B46" t="s">
        <v>32</v>
      </c>
      <c r="C46">
        <v>10000</v>
      </c>
    </row>
    <row r="47" spans="1:13" x14ac:dyDescent="0.3">
      <c r="A47" t="s">
        <v>34</v>
      </c>
      <c r="B47" t="s">
        <v>20</v>
      </c>
      <c r="C47" s="2">
        <v>19</v>
      </c>
      <c r="D47" t="s">
        <v>25</v>
      </c>
    </row>
    <row r="48" spans="1:13" x14ac:dyDescent="0.3">
      <c r="B48" t="s">
        <v>27</v>
      </c>
      <c r="C48" s="9">
        <v>9672.3701388888894</v>
      </c>
    </row>
    <row r="49" spans="1:13" x14ac:dyDescent="0.3">
      <c r="A49" s="6" t="s">
        <v>3</v>
      </c>
    </row>
    <row r="50" spans="1:13" x14ac:dyDescent="0.3">
      <c r="A50" t="s">
        <v>17</v>
      </c>
      <c r="B50">
        <v>1</v>
      </c>
      <c r="C50">
        <v>2</v>
      </c>
      <c r="D50">
        <v>3</v>
      </c>
      <c r="E50">
        <v>4</v>
      </c>
      <c r="F50">
        <v>5</v>
      </c>
      <c r="G50">
        <v>6</v>
      </c>
      <c r="H50">
        <v>7</v>
      </c>
      <c r="I50">
        <v>8</v>
      </c>
      <c r="J50">
        <v>9</v>
      </c>
      <c r="K50">
        <v>10</v>
      </c>
      <c r="L50">
        <v>11</v>
      </c>
      <c r="M50">
        <v>12</v>
      </c>
    </row>
    <row r="51" spans="1:13" x14ac:dyDescent="0.3">
      <c r="A51" t="s">
        <v>18</v>
      </c>
      <c r="B51" s="2">
        <f>$C$48*$B$7</f>
        <v>48361.850694444445</v>
      </c>
      <c r="C51" s="2">
        <f t="shared" ref="C51:M51" si="14">$C$48*$B$7</f>
        <v>48361.850694444445</v>
      </c>
      <c r="D51" s="2">
        <f t="shared" si="14"/>
        <v>48361.850694444445</v>
      </c>
      <c r="E51" s="2">
        <f t="shared" si="14"/>
        <v>48361.850694444445</v>
      </c>
      <c r="F51" s="2">
        <f t="shared" si="14"/>
        <v>48361.850694444445</v>
      </c>
      <c r="G51" s="2">
        <f t="shared" si="14"/>
        <v>48361.850694444445</v>
      </c>
      <c r="H51" s="2">
        <f t="shared" si="14"/>
        <v>48361.850694444445</v>
      </c>
      <c r="I51" s="2">
        <f t="shared" si="14"/>
        <v>48361.850694444445</v>
      </c>
      <c r="J51" s="2">
        <f t="shared" si="14"/>
        <v>48361.850694444445</v>
      </c>
      <c r="K51" s="2">
        <f t="shared" si="14"/>
        <v>48361.850694444445</v>
      </c>
      <c r="L51" s="2">
        <f t="shared" si="14"/>
        <v>48361.850694444445</v>
      </c>
      <c r="M51" s="2">
        <f t="shared" si="14"/>
        <v>48361.850694444445</v>
      </c>
    </row>
    <row r="52" spans="1:13" x14ac:dyDescent="0.3">
      <c r="A52" t="s">
        <v>19</v>
      </c>
      <c r="B52" s="2">
        <f t="shared" ref="B52:M52" si="15">0.76*B51</f>
        <v>36755.006527777776</v>
      </c>
      <c r="C52" s="2">
        <f t="shared" si="15"/>
        <v>36755.006527777776</v>
      </c>
      <c r="D52" s="2">
        <f t="shared" si="15"/>
        <v>36755.006527777776</v>
      </c>
      <c r="E52" s="2">
        <f t="shared" si="15"/>
        <v>36755.006527777776</v>
      </c>
      <c r="F52" s="2">
        <f t="shared" si="15"/>
        <v>36755.006527777776</v>
      </c>
      <c r="G52" s="2">
        <f t="shared" si="15"/>
        <v>36755.006527777776</v>
      </c>
      <c r="H52" s="2">
        <f t="shared" si="15"/>
        <v>36755.006527777776</v>
      </c>
      <c r="I52" s="2">
        <f t="shared" si="15"/>
        <v>36755.006527777776</v>
      </c>
      <c r="J52" s="2">
        <f t="shared" si="15"/>
        <v>36755.006527777776</v>
      </c>
      <c r="K52" s="2">
        <f t="shared" si="15"/>
        <v>36755.006527777776</v>
      </c>
      <c r="L52" s="2">
        <f t="shared" si="15"/>
        <v>36755.006527777776</v>
      </c>
      <c r="M52" s="2">
        <f t="shared" si="15"/>
        <v>36755.006527777776</v>
      </c>
    </row>
    <row r="53" spans="1:13" x14ac:dyDescent="0.3">
      <c r="A53" t="s">
        <v>29</v>
      </c>
      <c r="B53" s="2">
        <f t="shared" ref="B53:M53" si="16">B51-B52</f>
        <v>11606.844166666669</v>
      </c>
      <c r="C53" s="2">
        <f t="shared" si="16"/>
        <v>11606.844166666669</v>
      </c>
      <c r="D53" s="2">
        <f t="shared" si="16"/>
        <v>11606.844166666669</v>
      </c>
      <c r="E53" s="2">
        <f t="shared" si="16"/>
        <v>11606.844166666669</v>
      </c>
      <c r="F53" s="2">
        <f t="shared" si="16"/>
        <v>11606.844166666669</v>
      </c>
      <c r="G53" s="2">
        <f t="shared" si="16"/>
        <v>11606.844166666669</v>
      </c>
      <c r="H53" s="2">
        <f t="shared" si="16"/>
        <v>11606.844166666669</v>
      </c>
      <c r="I53" s="2">
        <f t="shared" si="16"/>
        <v>11606.844166666669</v>
      </c>
      <c r="J53" s="2">
        <f t="shared" si="16"/>
        <v>11606.844166666669</v>
      </c>
      <c r="K53" s="2">
        <f t="shared" si="16"/>
        <v>11606.844166666669</v>
      </c>
      <c r="L53" s="2">
        <f t="shared" si="16"/>
        <v>11606.844166666669</v>
      </c>
      <c r="M53" s="2">
        <f t="shared" si="16"/>
        <v>11606.844166666669</v>
      </c>
    </row>
    <row r="54" spans="1:13" x14ac:dyDescent="0.3">
      <c r="A54" s="4" t="s">
        <v>26</v>
      </c>
      <c r="B54" s="5">
        <f>$G$4</f>
        <v>3500.1774999999998</v>
      </c>
      <c r="C54" s="5">
        <f t="shared" ref="C54:M54" si="17">$G$4</f>
        <v>3500.1774999999998</v>
      </c>
      <c r="D54" s="5">
        <f t="shared" si="17"/>
        <v>3500.1774999999998</v>
      </c>
      <c r="E54" s="5">
        <f t="shared" si="17"/>
        <v>3500.1774999999998</v>
      </c>
      <c r="F54" s="5">
        <f t="shared" si="17"/>
        <v>3500.1774999999998</v>
      </c>
      <c r="G54" s="5">
        <f t="shared" si="17"/>
        <v>3500.1774999999998</v>
      </c>
      <c r="H54" s="5">
        <f t="shared" si="17"/>
        <v>3500.1774999999998</v>
      </c>
      <c r="I54" s="5">
        <f t="shared" si="17"/>
        <v>3500.1774999999998</v>
      </c>
      <c r="J54" s="5">
        <f t="shared" si="17"/>
        <v>3500.1774999999998</v>
      </c>
      <c r="K54" s="5">
        <f t="shared" si="17"/>
        <v>3500.1774999999998</v>
      </c>
      <c r="L54" s="5">
        <f t="shared" si="17"/>
        <v>3500.1774999999998</v>
      </c>
      <c r="M54" s="5">
        <f t="shared" si="17"/>
        <v>3500.1774999999998</v>
      </c>
    </row>
    <row r="55" spans="1:13" x14ac:dyDescent="0.3">
      <c r="A55" t="s">
        <v>28</v>
      </c>
      <c r="B55" s="2">
        <v>350</v>
      </c>
      <c r="C55" s="2">
        <v>350</v>
      </c>
      <c r="D55" s="2">
        <v>350</v>
      </c>
      <c r="E55" s="2">
        <v>350</v>
      </c>
      <c r="F55" s="2">
        <v>350</v>
      </c>
      <c r="G55" s="2">
        <v>350</v>
      </c>
      <c r="H55" s="2">
        <v>350</v>
      </c>
      <c r="I55" s="2">
        <v>350</v>
      </c>
      <c r="J55" s="2">
        <v>350</v>
      </c>
      <c r="K55" s="2">
        <v>350</v>
      </c>
      <c r="L55" s="2">
        <v>350</v>
      </c>
      <c r="M55" s="2">
        <v>350</v>
      </c>
    </row>
    <row r="56" spans="1:13" x14ac:dyDescent="0.3">
      <c r="A56" t="s">
        <v>21</v>
      </c>
      <c r="B56" s="3">
        <f>$C$13*360</f>
        <v>6840</v>
      </c>
      <c r="C56" s="3">
        <f t="shared" ref="C56:M56" si="18">$C$13*360</f>
        <v>6840</v>
      </c>
      <c r="D56" s="3">
        <f t="shared" si="18"/>
        <v>6840</v>
      </c>
      <c r="E56" s="3">
        <f t="shared" si="18"/>
        <v>6840</v>
      </c>
      <c r="F56" s="3">
        <f t="shared" si="18"/>
        <v>6840</v>
      </c>
      <c r="G56" s="3">
        <f t="shared" si="18"/>
        <v>6840</v>
      </c>
      <c r="H56" s="3">
        <f t="shared" si="18"/>
        <v>6840</v>
      </c>
      <c r="I56" s="3">
        <f t="shared" si="18"/>
        <v>6840</v>
      </c>
      <c r="J56" s="3">
        <f t="shared" si="18"/>
        <v>6840</v>
      </c>
      <c r="K56" s="3">
        <f t="shared" si="18"/>
        <v>6840</v>
      </c>
      <c r="L56" s="3">
        <f t="shared" si="18"/>
        <v>6840</v>
      </c>
      <c r="M56" s="3">
        <f t="shared" si="18"/>
        <v>6840</v>
      </c>
    </row>
    <row r="57" spans="1:13" x14ac:dyDescent="0.3">
      <c r="A57" t="s">
        <v>24</v>
      </c>
      <c r="B57" s="2">
        <v>0</v>
      </c>
      <c r="C57" s="2">
        <v>0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</row>
    <row r="58" spans="1:13" x14ac:dyDescent="0.3">
      <c r="A58" t="s">
        <v>30</v>
      </c>
      <c r="B58" s="2">
        <f t="shared" ref="B58:M58" si="19">SUM(B54:B57)</f>
        <v>10690.1775</v>
      </c>
      <c r="C58" s="2">
        <f t="shared" si="19"/>
        <v>10690.1775</v>
      </c>
      <c r="D58" s="2">
        <f t="shared" si="19"/>
        <v>10690.1775</v>
      </c>
      <c r="E58" s="2">
        <f t="shared" si="19"/>
        <v>10690.1775</v>
      </c>
      <c r="F58" s="2">
        <f t="shared" si="19"/>
        <v>10690.1775</v>
      </c>
      <c r="G58" s="2">
        <f t="shared" si="19"/>
        <v>10690.1775</v>
      </c>
      <c r="H58" s="2">
        <f t="shared" si="19"/>
        <v>10690.1775</v>
      </c>
      <c r="I58" s="2">
        <f t="shared" si="19"/>
        <v>10690.1775</v>
      </c>
      <c r="J58" s="2">
        <f t="shared" si="19"/>
        <v>10690.1775</v>
      </c>
      <c r="K58" s="2">
        <f t="shared" si="19"/>
        <v>10690.1775</v>
      </c>
      <c r="L58" s="2">
        <f t="shared" si="19"/>
        <v>10690.1775</v>
      </c>
      <c r="M58" s="2">
        <f t="shared" si="19"/>
        <v>10690.1775</v>
      </c>
    </row>
    <row r="59" spans="1:13" x14ac:dyDescent="0.3">
      <c r="A59" t="s">
        <v>31</v>
      </c>
      <c r="B59" s="2">
        <f t="shared" ref="B59:M59" si="20">B53-B58</f>
        <v>916.6666666666697</v>
      </c>
      <c r="C59" s="2">
        <f t="shared" si="20"/>
        <v>916.6666666666697</v>
      </c>
      <c r="D59" s="2">
        <f t="shared" si="20"/>
        <v>916.6666666666697</v>
      </c>
      <c r="E59" s="2">
        <f t="shared" si="20"/>
        <v>916.6666666666697</v>
      </c>
      <c r="F59" s="2">
        <f t="shared" si="20"/>
        <v>916.6666666666697</v>
      </c>
      <c r="G59" s="2">
        <f t="shared" si="20"/>
        <v>916.6666666666697</v>
      </c>
      <c r="H59" s="2">
        <f t="shared" si="20"/>
        <v>916.6666666666697</v>
      </c>
      <c r="I59" s="2">
        <f t="shared" si="20"/>
        <v>916.6666666666697</v>
      </c>
      <c r="J59" s="2">
        <f t="shared" si="20"/>
        <v>916.6666666666697</v>
      </c>
      <c r="K59" s="2">
        <f t="shared" si="20"/>
        <v>916.6666666666697</v>
      </c>
      <c r="L59" s="2">
        <f t="shared" si="20"/>
        <v>916.6666666666697</v>
      </c>
      <c r="M59" s="2">
        <f t="shared" si="20"/>
        <v>916.6666666666697</v>
      </c>
    </row>
    <row r="60" spans="1:13" x14ac:dyDescent="0.3">
      <c r="A60" t="s">
        <v>35</v>
      </c>
      <c r="B60" s="7">
        <f>SUM(B59:M59)</f>
        <v>11000.000000000036</v>
      </c>
    </row>
    <row r="61" spans="1:13" x14ac:dyDescent="0.3">
      <c r="A61" t="s">
        <v>36</v>
      </c>
      <c r="B61" s="8">
        <f>(B60/C46)-1</f>
        <v>0.10000000000000364</v>
      </c>
    </row>
  </sheetData>
  <mergeCells count="1">
    <mergeCell ref="D30:F3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 (2)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Zack</dc:creator>
  <cp:lastModifiedBy>Zack</cp:lastModifiedBy>
  <dcterms:created xsi:type="dcterms:W3CDTF">2021-10-12T13:45:44Z</dcterms:created>
  <dcterms:modified xsi:type="dcterms:W3CDTF">2021-10-22T00:18:19Z</dcterms:modified>
</cp:coreProperties>
</file>