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excelComInteligenciaArtificial_santanderBootcampDIO\"/>
    </mc:Choice>
  </mc:AlternateContent>
  <xr:revisionPtr revIDLastSave="0" documentId="8_{233F72C2-4C85-4425-B08A-C9366F622A4B}" xr6:coauthVersionLast="47" xr6:coauthVersionMax="47" xr10:uidLastSave="{00000000-0000-0000-0000-000000000000}"/>
  <bookViews>
    <workbookView xWindow="-120" yWindow="-120" windowWidth="29040" windowHeight="15720" xr2:uid="{F228E469-FA93-46FB-9246-C69ECA2937A0}"/>
  </bookViews>
  <sheets>
    <sheet name="controladorDeInvestimentos" sheetId="1" r:id="rId1"/>
    <sheet name="aux" sheetId="2" r:id="rId2"/>
  </sheets>
  <definedNames>
    <definedName name="aporte">controladorDeInvestimentos!$D$15</definedName>
    <definedName name="patrimonio">controladorDeInvestimentos!$D$18</definedName>
    <definedName name="qtd_tempo">controladorDeInvestimentos!$D$16</definedName>
    <definedName name="rendimento_da_carteira">controladorDeInvestimentos!$D$11</definedName>
    <definedName name="salario">controladorDeInvestimentos!$D$10</definedName>
    <definedName name="sugestao_de_investimento">controladorDeInvestimentos!$D$12</definedName>
    <definedName name="taxa_rendimento">controladorDeInvestimentos!$D$17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D33" i="1" s="1"/>
  <c r="C34" i="1"/>
  <c r="D34" i="1" s="1"/>
  <c r="C35" i="1"/>
  <c r="D35" i="1" s="1"/>
  <c r="C36" i="1"/>
  <c r="D36" i="1" s="1"/>
  <c r="C37" i="1"/>
  <c r="D37" i="1" s="1"/>
  <c r="C32" i="1"/>
  <c r="D32" i="1" s="1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29" i="1"/>
  <c r="C26" i="1"/>
  <c r="D26" i="1" s="1"/>
  <c r="C23" i="1"/>
  <c r="D23" i="1" s="1"/>
  <c r="C24" i="1"/>
  <c r="D24" i="1" s="1"/>
  <c r="C25" i="1"/>
  <c r="D25" i="1" s="1"/>
  <c r="C22" i="1"/>
  <c r="D22" i="1" s="1"/>
  <c r="D18" i="1"/>
  <c r="D19" i="1" s="1"/>
  <c r="D12" i="1"/>
  <c r="D38" i="1" l="1"/>
</calcChain>
</file>

<file path=xl/sharedStrings.xml><?xml version="1.0" encoding="utf-8"?>
<sst xmlns="http://schemas.openxmlformats.org/spreadsheetml/2006/main" count="71" uniqueCount="36">
  <si>
    <t>Configurações</t>
  </si>
  <si>
    <t>Salário</t>
  </si>
  <si>
    <t>Rendimento da Carteira</t>
  </si>
  <si>
    <t>Sugestão de Investimento (30%)</t>
  </si>
  <si>
    <t>Investimento Mensal</t>
  </si>
  <si>
    <t>Aporte Mensal</t>
  </si>
  <si>
    <t>Rendimento Mensal</t>
  </si>
  <si>
    <t>Tempo Total Investindo</t>
  </si>
  <si>
    <t>Patrimônio Acumulado</t>
  </si>
  <si>
    <t>Dividendos Mensais</t>
  </si>
  <si>
    <t>Cenários</t>
  </si>
  <si>
    <t>Dividendos</t>
  </si>
  <si>
    <t>Patrimônio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</si>
  <si>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</si>
  <si>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</si>
  <si>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</si>
  <si>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</si>
  <si>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</si>
  <si>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</si>
  <si>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Conservador</t>
  </si>
  <si>
    <t>Moderado</t>
  </si>
  <si>
    <t>TIPO DE FII</t>
  </si>
  <si>
    <t>PAPEL</t>
  </si>
  <si>
    <t>TIJOLO</t>
  </si>
  <si>
    <t>HÍBRIDOS</t>
  </si>
  <si>
    <t>FOFs</t>
  </si>
  <si>
    <t>DESENVOLVIMENTO</t>
  </si>
  <si>
    <t>HOTELARIAS</t>
  </si>
  <si>
    <t>Percentual Sugerido</t>
  </si>
  <si>
    <t>Valores</t>
  </si>
  <si>
    <t>Tipo de FII</t>
  </si>
  <si>
    <t>Total</t>
  </si>
  <si>
    <t>CHAVE</t>
  </si>
  <si>
    <t>PERFIL</t>
  </si>
  <si>
    <t>%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</si>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</sst>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8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0"/>
      <name val="Arial"/>
      <family val="2"/>
    </font>
    <font>
      <sz val="12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26"/>
      <color theme="0"/>
      <name val="Arial"/>
      <family val="2"/>
    </font>
    <font>
      <b/>
      <sz val="12"/>
      <color theme="9" tint="-0.499984740745262"/>
      <name val="Arial"/>
      <family val="2"/>
    </font>
    <font>
      <sz val="12"/>
      <color theme="9" tint="-0.499984740745262"/>
      <name val="Arial"/>
      <family val="2"/>
    </font>
    <font>
      <sz val="12"/>
      <color theme="8" tint="-0.499984740745262"/>
      <name val="Arial"/>
      <family val="2"/>
    </font>
    <font>
      <b/>
      <sz val="12"/>
      <color theme="8" tint="-0.4999847407452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theme="9" tint="0.39994506668294322"/>
      </right>
      <top style="thin">
        <color auto="1"/>
      </top>
      <bottom style="hair">
        <color theme="9" tint="0.39994506668294322"/>
      </bottom>
      <diagonal/>
    </border>
    <border>
      <left style="hair">
        <color theme="9" tint="0.39994506668294322"/>
      </left>
      <right style="hair">
        <color theme="9" tint="0.39994506668294322"/>
      </right>
      <top style="thin">
        <color auto="1"/>
      </top>
      <bottom style="hair">
        <color theme="9" tint="0.39994506668294322"/>
      </bottom>
      <diagonal/>
    </border>
    <border>
      <left style="hair">
        <color theme="9" tint="0.39994506668294322"/>
      </left>
      <right style="medium">
        <color auto="1"/>
      </right>
      <top style="thin">
        <color auto="1"/>
      </top>
      <bottom style="hair">
        <color theme="9" tint="0.39994506668294322"/>
      </bottom>
      <diagonal/>
    </border>
    <border>
      <left style="medium">
        <color auto="1"/>
      </left>
      <right style="hair">
        <color theme="9" tint="0.39994506668294322"/>
      </right>
      <top style="hair">
        <color theme="9" tint="0.39994506668294322"/>
      </top>
      <bottom style="hair">
        <color theme="9" tint="0.39994506668294322"/>
      </bottom>
      <diagonal/>
    </border>
    <border>
      <left style="hair">
        <color theme="9" tint="0.39994506668294322"/>
      </left>
      <right style="hair">
        <color theme="9" tint="0.39994506668294322"/>
      </right>
      <top style="hair">
        <color theme="9" tint="0.39994506668294322"/>
      </top>
      <bottom style="hair">
        <color theme="9" tint="0.39994506668294322"/>
      </bottom>
      <diagonal/>
    </border>
    <border>
      <left style="hair">
        <color theme="9" tint="0.39994506668294322"/>
      </left>
      <right style="medium">
        <color auto="1"/>
      </right>
      <top style="hair">
        <color theme="9" tint="0.39994506668294322"/>
      </top>
      <bottom style="hair">
        <color theme="9" tint="0.39994506668294322"/>
      </bottom>
      <diagonal/>
    </border>
    <border>
      <left style="medium">
        <color auto="1"/>
      </left>
      <right style="hair">
        <color theme="9" tint="0.39994506668294322"/>
      </right>
      <top style="hair">
        <color theme="9" tint="0.39994506668294322"/>
      </top>
      <bottom style="medium">
        <color auto="1"/>
      </bottom>
      <diagonal/>
    </border>
    <border>
      <left style="hair">
        <color theme="9" tint="0.39994506668294322"/>
      </left>
      <right style="hair">
        <color theme="9" tint="0.39994506668294322"/>
      </right>
      <top style="hair">
        <color theme="9" tint="0.39994506668294322"/>
      </top>
      <bottom style="medium">
        <color auto="1"/>
      </bottom>
      <diagonal/>
    </border>
    <border>
      <left style="hair">
        <color theme="9" tint="0.39994506668294322"/>
      </left>
      <right style="medium">
        <color auto="1"/>
      </right>
      <top style="hair">
        <color theme="9" tint="0.39994506668294322"/>
      </top>
      <bottom style="medium">
        <color auto="1"/>
      </bottom>
      <diagonal/>
    </border>
    <border>
      <left style="medium">
        <color auto="1"/>
      </left>
      <right style="hair">
        <color theme="8" tint="0.39994506668294322"/>
      </right>
      <top/>
      <bottom style="hair">
        <color theme="8" tint="0.39994506668294322"/>
      </bottom>
      <diagonal/>
    </border>
    <border>
      <left style="hair">
        <color theme="8" tint="0.39994506668294322"/>
      </left>
      <right style="hair">
        <color theme="8" tint="0.39994506668294322"/>
      </right>
      <top/>
      <bottom style="hair">
        <color theme="8" tint="0.39994506668294322"/>
      </bottom>
      <diagonal/>
    </border>
    <border>
      <left style="hair">
        <color theme="8" tint="0.39994506668294322"/>
      </left>
      <right style="medium">
        <color auto="1"/>
      </right>
      <top/>
      <bottom style="hair">
        <color theme="8" tint="0.39994506668294322"/>
      </bottom>
      <diagonal/>
    </border>
    <border>
      <left style="medium">
        <color auto="1"/>
      </left>
      <right style="hair">
        <color theme="8" tint="0.39994506668294322"/>
      </right>
      <top style="hair">
        <color theme="8" tint="0.39994506668294322"/>
      </top>
      <bottom style="hair">
        <color theme="8" tint="0.39994506668294322"/>
      </bottom>
      <diagonal/>
    </border>
    <border>
      <left style="hair">
        <color theme="8" tint="0.39994506668294322"/>
      </left>
      <right style="hair">
        <color theme="8" tint="0.39994506668294322"/>
      </right>
      <top style="hair">
        <color theme="8" tint="0.39994506668294322"/>
      </top>
      <bottom style="hair">
        <color theme="8" tint="0.39994506668294322"/>
      </bottom>
      <diagonal/>
    </border>
    <border>
      <left style="hair">
        <color theme="8" tint="0.39994506668294322"/>
      </left>
      <right style="medium">
        <color auto="1"/>
      </right>
      <top style="hair">
        <color theme="8" tint="0.39994506668294322"/>
      </top>
      <bottom style="hair">
        <color theme="8" tint="0.39994506668294322"/>
      </bottom>
      <diagonal/>
    </border>
    <border>
      <left style="medium">
        <color auto="1"/>
      </left>
      <right style="hair">
        <color theme="8" tint="0.39994506668294322"/>
      </right>
      <top style="hair">
        <color theme="8" tint="0.39994506668294322"/>
      </top>
      <bottom/>
      <diagonal/>
    </border>
    <border>
      <left style="hair">
        <color theme="8" tint="0.39994506668294322"/>
      </left>
      <right style="hair">
        <color theme="8" tint="0.39994506668294322"/>
      </right>
      <top style="hair">
        <color theme="8" tint="0.39994506668294322"/>
      </top>
      <bottom/>
      <diagonal/>
    </border>
    <border>
      <left style="hair">
        <color theme="8" tint="0.39994506668294322"/>
      </left>
      <right style="medium">
        <color auto="1"/>
      </right>
      <top style="hair">
        <color theme="8" tint="0.39994506668294322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/>
    <xf numFmtId="0" fontId="4" fillId="8" borderId="0" xfId="0" applyFont="1" applyFill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9" fontId="2" fillId="0" borderId="0" xfId="0" applyNumberFormat="1" applyFont="1" applyFill="1" applyAlignment="1">
      <alignment horizontal="center"/>
    </xf>
    <xf numFmtId="0" fontId="9" fillId="5" borderId="6" xfId="0" applyFont="1" applyFill="1" applyBorder="1" applyAlignment="1" applyProtection="1">
      <alignment horizontal="left" vertical="center" indent="2"/>
    </xf>
    <xf numFmtId="0" fontId="9" fillId="5" borderId="2" xfId="0" applyFont="1" applyFill="1" applyBorder="1" applyAlignment="1" applyProtection="1">
      <alignment horizontal="left" vertical="center" indent="2"/>
    </xf>
    <xf numFmtId="168" fontId="9" fillId="4" borderId="7" xfId="0" applyNumberFormat="1" applyFont="1" applyFill="1" applyBorder="1" applyAlignment="1" applyProtection="1">
      <alignment horizontal="right" vertical="center"/>
      <protection locked="0"/>
    </xf>
    <xf numFmtId="10" fontId="9" fillId="4" borderId="7" xfId="2" applyNumberFormat="1" applyFont="1" applyFill="1" applyBorder="1" applyAlignment="1" applyProtection="1">
      <alignment horizontal="right" vertical="center"/>
      <protection locked="0"/>
    </xf>
    <xf numFmtId="0" fontId="9" fillId="5" borderId="8" xfId="0" applyFont="1" applyFill="1" applyBorder="1" applyAlignment="1" applyProtection="1">
      <alignment horizontal="left" vertical="center" indent="2"/>
    </xf>
    <xf numFmtId="0" fontId="9" fillId="5" borderId="9" xfId="0" applyFont="1" applyFill="1" applyBorder="1" applyAlignment="1" applyProtection="1">
      <alignment horizontal="left" vertical="center" indent="2"/>
    </xf>
    <xf numFmtId="168" fontId="9" fillId="5" borderId="10" xfId="1" applyNumberFormat="1" applyFont="1" applyFill="1" applyBorder="1" applyAlignment="1" applyProtection="1">
      <alignment horizontal="right" vertical="center"/>
    </xf>
    <xf numFmtId="168" fontId="8" fillId="4" borderId="7" xfId="0" applyNumberFormat="1" applyFont="1" applyFill="1" applyBorder="1" applyAlignment="1" applyProtection="1">
      <alignment horizontal="right" vertical="center"/>
      <protection locked="0"/>
    </xf>
    <xf numFmtId="1" fontId="8" fillId="4" borderId="7" xfId="0" applyNumberFormat="1" applyFont="1" applyFill="1" applyBorder="1" applyAlignment="1" applyProtection="1">
      <alignment horizontal="right" vertical="center"/>
      <protection locked="0"/>
    </xf>
    <xf numFmtId="10" fontId="8" fillId="4" borderId="7" xfId="2" applyNumberFormat="1" applyFont="1" applyFill="1" applyBorder="1" applyAlignment="1" applyProtection="1">
      <alignment horizontal="right" vertical="center"/>
      <protection locked="0"/>
    </xf>
    <xf numFmtId="0" fontId="8" fillId="3" borderId="6" xfId="0" applyFont="1" applyFill="1" applyBorder="1" applyAlignment="1" applyProtection="1">
      <alignment horizontal="left" vertical="center" indent="2"/>
    </xf>
    <xf numFmtId="0" fontId="8" fillId="3" borderId="2" xfId="0" applyFont="1" applyFill="1" applyBorder="1" applyAlignment="1" applyProtection="1">
      <alignment horizontal="left" vertical="center" indent="2"/>
    </xf>
    <xf numFmtId="8" fontId="8" fillId="3" borderId="7" xfId="0" applyNumberFormat="1" applyFont="1" applyFill="1" applyBorder="1" applyAlignment="1" applyProtection="1">
      <alignment horizontal="right" vertical="center"/>
    </xf>
    <xf numFmtId="0" fontId="8" fillId="3" borderId="8" xfId="0" applyFont="1" applyFill="1" applyBorder="1" applyAlignment="1" applyProtection="1">
      <alignment horizontal="left" vertical="center" indent="2"/>
    </xf>
    <xf numFmtId="0" fontId="8" fillId="3" borderId="9" xfId="0" applyFont="1" applyFill="1" applyBorder="1" applyAlignment="1" applyProtection="1">
      <alignment horizontal="left" vertical="center" indent="2"/>
    </xf>
    <xf numFmtId="168" fontId="8" fillId="3" borderId="10" xfId="0" applyNumberFormat="1" applyFont="1" applyFill="1" applyBorder="1" applyAlignment="1" applyProtection="1">
      <alignment horizontal="right" vertical="center"/>
    </xf>
    <xf numFmtId="0" fontId="7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0" fontId="5" fillId="2" borderId="13" xfId="0" applyFont="1" applyFill="1" applyBorder="1" applyAlignment="1">
      <alignment horizontal="right" vertical="center"/>
    </xf>
    <xf numFmtId="0" fontId="9" fillId="3" borderId="15" xfId="0" applyFont="1" applyFill="1" applyBorder="1" applyAlignment="1">
      <alignment horizontal="left" vertical="center" indent="2"/>
    </xf>
    <xf numFmtId="168" fontId="9" fillId="3" borderId="16" xfId="0" applyNumberFormat="1" applyFont="1" applyFill="1" applyBorder="1" applyAlignment="1">
      <alignment horizontal="right" vertical="center"/>
    </xf>
    <xf numFmtId="168" fontId="9" fillId="3" borderId="17" xfId="0" applyNumberFormat="1" applyFont="1" applyFill="1" applyBorder="1" applyAlignment="1">
      <alignment horizontal="right" vertical="center"/>
    </xf>
    <xf numFmtId="0" fontId="9" fillId="3" borderId="18" xfId="0" applyFont="1" applyFill="1" applyBorder="1" applyAlignment="1">
      <alignment horizontal="left" vertical="center" indent="2"/>
    </xf>
    <xf numFmtId="168" fontId="9" fillId="3" borderId="19" xfId="0" applyNumberFormat="1" applyFont="1" applyFill="1" applyBorder="1" applyAlignment="1">
      <alignment horizontal="right" vertical="center"/>
    </xf>
    <xf numFmtId="168" fontId="9" fillId="3" borderId="20" xfId="0" applyNumberFormat="1" applyFont="1" applyFill="1" applyBorder="1" applyAlignment="1">
      <alignment horizontal="right" vertical="center"/>
    </xf>
    <xf numFmtId="0" fontId="9" fillId="3" borderId="21" xfId="0" applyFont="1" applyFill="1" applyBorder="1" applyAlignment="1">
      <alignment horizontal="left" vertical="center" indent="2"/>
    </xf>
    <xf numFmtId="168" fontId="9" fillId="3" borderId="22" xfId="0" applyNumberFormat="1" applyFont="1" applyFill="1" applyBorder="1" applyAlignment="1">
      <alignment horizontal="right" vertical="center"/>
    </xf>
    <xf numFmtId="168" fontId="9" fillId="3" borderId="23" xfId="0" applyNumberFormat="1" applyFont="1" applyFill="1" applyBorder="1" applyAlignment="1">
      <alignment horizontal="right" vertical="center"/>
    </xf>
    <xf numFmtId="0" fontId="10" fillId="6" borderId="24" xfId="0" applyFont="1" applyFill="1" applyBorder="1" applyAlignment="1">
      <alignment horizontal="left" vertical="center" indent="1"/>
    </xf>
    <xf numFmtId="9" fontId="10" fillId="6" borderId="25" xfId="2" applyFont="1" applyFill="1" applyBorder="1" applyAlignment="1">
      <alignment horizontal="right" vertical="center"/>
    </xf>
    <xf numFmtId="0" fontId="10" fillId="6" borderId="27" xfId="0" applyFont="1" applyFill="1" applyBorder="1" applyAlignment="1">
      <alignment horizontal="left" vertical="center" indent="1"/>
    </xf>
    <xf numFmtId="9" fontId="10" fillId="6" borderId="28" xfId="2" applyFont="1" applyFill="1" applyBorder="1" applyAlignment="1">
      <alignment horizontal="right" vertical="center"/>
    </xf>
    <xf numFmtId="0" fontId="10" fillId="6" borderId="30" xfId="0" applyFont="1" applyFill="1" applyBorder="1" applyAlignment="1">
      <alignment horizontal="left" vertical="center" indent="1"/>
    </xf>
    <xf numFmtId="9" fontId="10" fillId="6" borderId="31" xfId="2" applyFont="1" applyFill="1" applyBorder="1" applyAlignment="1">
      <alignment horizontal="right" vertical="center"/>
    </xf>
    <xf numFmtId="0" fontId="6" fillId="9" borderId="14" xfId="0" applyFont="1" applyFill="1" applyBorder="1" applyAlignment="1">
      <alignment horizontal="right" vertical="center"/>
    </xf>
    <xf numFmtId="0" fontId="6" fillId="9" borderId="33" xfId="0" applyFont="1" applyFill="1" applyBorder="1" applyAlignment="1">
      <alignment horizontal="right" vertical="center"/>
    </xf>
    <xf numFmtId="168" fontId="6" fillId="9" borderId="34" xfId="0" applyNumberFormat="1" applyFont="1" applyFill="1" applyBorder="1" applyAlignment="1">
      <alignment horizontal="right" vertical="center"/>
    </xf>
    <xf numFmtId="0" fontId="6" fillId="9" borderId="11" xfId="0" applyFont="1" applyFill="1" applyBorder="1" applyAlignment="1">
      <alignment horizontal="left" vertical="center" indent="1"/>
    </xf>
    <xf numFmtId="0" fontId="6" fillId="9" borderId="12" xfId="0" applyFont="1" applyFill="1" applyBorder="1" applyAlignment="1">
      <alignment horizontal="right" vertical="center"/>
    </xf>
    <xf numFmtId="0" fontId="6" fillId="9" borderId="13" xfId="0" applyFont="1" applyFill="1" applyBorder="1" applyAlignment="1">
      <alignment horizontal="right" vertical="center"/>
    </xf>
    <xf numFmtId="0" fontId="6" fillId="9" borderId="14" xfId="0" applyFont="1" applyFill="1" applyBorder="1" applyAlignment="1">
      <alignment horizontal="left" vertical="center" indent="1"/>
    </xf>
    <xf numFmtId="0" fontId="6" fillId="9" borderId="33" xfId="0" applyFont="1" applyFill="1" applyBorder="1" applyAlignment="1">
      <alignment horizontal="left" vertical="center" indent="1"/>
    </xf>
    <xf numFmtId="168" fontId="10" fillId="7" borderId="26" xfId="0" applyNumberFormat="1" applyFont="1" applyFill="1" applyBorder="1" applyAlignment="1">
      <alignment horizontal="right" vertical="center"/>
    </xf>
    <xf numFmtId="168" fontId="10" fillId="7" borderId="29" xfId="0" applyNumberFormat="1" applyFont="1" applyFill="1" applyBorder="1" applyAlignment="1">
      <alignment horizontal="right" vertical="center"/>
    </xf>
    <xf numFmtId="168" fontId="10" fillId="7" borderId="32" xfId="0" applyNumberFormat="1" applyFont="1" applyFill="1" applyBorder="1" applyAlignment="1">
      <alignment horizontal="right" vertical="center"/>
    </xf>
    <xf numFmtId="0" fontId="11" fillId="6" borderId="11" xfId="0" applyFont="1" applyFill="1" applyBorder="1" applyAlignment="1">
      <alignment horizontal="left" vertical="center" indent="1"/>
    </xf>
    <xf numFmtId="0" fontId="11" fillId="6" borderId="12" xfId="0" applyFont="1" applyFill="1" applyBorder="1" applyAlignment="1">
      <alignment horizontal="left" vertical="center" indent="1"/>
    </xf>
    <xf numFmtId="0" fontId="11" fillId="6" borderId="13" xfId="0" applyFont="1" applyFill="1" applyBorder="1" applyAlignment="1" applyProtection="1">
      <alignment horizontal="right" vertical="center"/>
      <protection locked="0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controladorDeInvestimentos!$C$31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controladorDeInvestimentos!$B$32:$B$37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controladorDeInvestimentos!$C$32:$C$37</c:f>
              <c:numCache>
                <c:formatCode>0%</c:formatCode>
                <c:ptCount val="6"/>
                <c:pt idx="0">
                  <c:v>0.3</c:v>
                </c:pt>
                <c:pt idx="1">
                  <c:v>0.46</c:v>
                </c:pt>
                <c:pt idx="2">
                  <c:v>0.1</c:v>
                </c:pt>
                <c:pt idx="3">
                  <c:v>0.1</c:v>
                </c:pt>
                <c:pt idx="4">
                  <c:v>0.02</c:v>
                </c:pt>
                <c:pt idx="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3-4717-BF3C-60EE307A4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9523</xdr:colOff>
      <xdr:row>1</xdr:row>
      <xdr:rowOff>15849</xdr:rowOff>
    </xdr:from>
    <xdr:to>
      <xdr:col>4</xdr:col>
      <xdr:colOff>9524</xdr:colOff>
      <xdr:row>7</xdr:row>
      <xdr:rowOff>38101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787CCE-C7C5-4EB4-A3CA-DE10637D73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619123" y="206349"/>
          <a:ext cx="4895851" cy="116525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</xdr:row>
      <xdr:rowOff>0</xdr:rowOff>
    </xdr:from>
    <xdr:to>
      <xdr:col>4</xdr:col>
      <xdr:colOff>0</xdr:colOff>
      <xdr:row>53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C68387F-601A-6634-4C09-88EAF1D7E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6491-CADA-4ED7-B523-7A40B4DD87F2}">
  <dimension ref="A1:D54"/>
  <sheetViews>
    <sheetView showGridLines="0" showRowColHeaders="0" tabSelected="1" zoomScaleNormal="100" workbookViewId="0">
      <selection activeCell="D15" sqref="D15"/>
    </sheetView>
  </sheetViews>
  <sheetFormatPr defaultColWidth="0" defaultRowHeight="15" zeroHeight="1" x14ac:dyDescent="0.25"/>
  <cols>
    <col min="1" max="1" width="9.140625" style="3" customWidth="1"/>
    <col min="2" max="2" width="30.7109375" style="3" customWidth="1"/>
    <col min="3" max="3" width="24" style="3" bestFit="1" customWidth="1"/>
    <col min="4" max="4" width="18.7109375" style="3" customWidth="1"/>
    <col min="5" max="5" width="9.140625" style="3" customWidth="1"/>
    <col min="6" max="16384" width="9.140625" style="3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ht="15.75" thickBot="1" x14ac:dyDescent="0.3"/>
    <row r="9" spans="2:4" ht="30" x14ac:dyDescent="0.25">
      <c r="B9" s="4" t="s">
        <v>0</v>
      </c>
      <c r="C9" s="5"/>
      <c r="D9" s="6"/>
    </row>
    <row r="10" spans="2:4" x14ac:dyDescent="0.25">
      <c r="B10" s="17" t="s">
        <v>1</v>
      </c>
      <c r="C10" s="18"/>
      <c r="D10" s="19">
        <v>2000</v>
      </c>
    </row>
    <row r="11" spans="2:4" x14ac:dyDescent="0.25">
      <c r="B11" s="17" t="s">
        <v>2</v>
      </c>
      <c r="C11" s="18"/>
      <c r="D11" s="20">
        <v>6.0000000000000001E-3</v>
      </c>
    </row>
    <row r="12" spans="2:4" ht="15.75" thickBot="1" x14ac:dyDescent="0.3">
      <c r="B12" s="21" t="s">
        <v>3</v>
      </c>
      <c r="C12" s="22"/>
      <c r="D12" s="23">
        <f>salario*0.3</f>
        <v>600</v>
      </c>
    </row>
    <row r="13" spans="2:4" ht="15.75" thickBot="1" x14ac:dyDescent="0.3"/>
    <row r="14" spans="2:4" ht="30" x14ac:dyDescent="0.25">
      <c r="B14" s="4" t="s">
        <v>4</v>
      </c>
      <c r="C14" s="5"/>
      <c r="D14" s="6"/>
    </row>
    <row r="15" spans="2:4" ht="15.75" x14ac:dyDescent="0.25">
      <c r="B15" s="17" t="s">
        <v>5</v>
      </c>
      <c r="C15" s="18"/>
      <c r="D15" s="24">
        <v>200</v>
      </c>
    </row>
    <row r="16" spans="2:4" ht="15.75" x14ac:dyDescent="0.25">
      <c r="B16" s="17" t="s">
        <v>7</v>
      </c>
      <c r="C16" s="18"/>
      <c r="D16" s="25">
        <v>5</v>
      </c>
    </row>
    <row r="17" spans="1:4" ht="15.75" x14ac:dyDescent="0.25">
      <c r="B17" s="17" t="s">
        <v>6</v>
      </c>
      <c r="C17" s="18"/>
      <c r="D17" s="26">
        <v>1.0789999999999999E-2</v>
      </c>
    </row>
    <row r="18" spans="1:4" ht="15.75" x14ac:dyDescent="0.25">
      <c r="B18" s="27" t="s">
        <v>8</v>
      </c>
      <c r="C18" s="28"/>
      <c r="D18" s="29">
        <f>FV(taxa_rendimento,qtd_tempo*12,aporte*-1)</f>
        <v>16755.382799697527</v>
      </c>
    </row>
    <row r="19" spans="1:4" ht="16.5" thickBot="1" x14ac:dyDescent="0.3">
      <c r="B19" s="30" t="s">
        <v>9</v>
      </c>
      <c r="C19" s="31"/>
      <c r="D19" s="32">
        <f>patrimonio*rendimento_da_carteira</f>
        <v>100.53229679818516</v>
      </c>
    </row>
    <row r="20" spans="1:4" ht="15.75" thickBot="1" x14ac:dyDescent="0.3"/>
    <row r="21" spans="1:4" ht="33.75" x14ac:dyDescent="0.25">
      <c r="B21" s="33" t="s">
        <v>10</v>
      </c>
      <c r="C21" s="34" t="s">
        <v>12</v>
      </c>
      <c r="D21" s="35" t="s">
        <v>11</v>
      </c>
    </row>
    <row r="22" spans="1:4" x14ac:dyDescent="0.25">
      <c r="A22" s="7">
        <v>2</v>
      </c>
      <c r="B22" s="36" t="s">
        <v>13</v>
      </c>
      <c r="C22" s="37">
        <f>FV(taxa_rendimento,$A22*12,aporte*-1)</f>
        <v>5445.5254595290435</v>
      </c>
      <c r="D22" s="38">
        <f>C22*rendimento_da_carteira</f>
        <v>32.673152757174265</v>
      </c>
    </row>
    <row r="23" spans="1:4" x14ac:dyDescent="0.25">
      <c r="A23" s="7">
        <v>5</v>
      </c>
      <c r="B23" s="39" t="s">
        <v>14</v>
      </c>
      <c r="C23" s="40">
        <f>FV(taxa_rendimento,$A23*12,aporte*-1)</f>
        <v>16755.382799697527</v>
      </c>
      <c r="D23" s="41">
        <f>C23*rendimento_da_carteira</f>
        <v>100.53229679818516</v>
      </c>
    </row>
    <row r="24" spans="1:4" x14ac:dyDescent="0.25">
      <c r="A24" s="7">
        <v>10</v>
      </c>
      <c r="B24" s="39" t="s">
        <v>15</v>
      </c>
      <c r="C24" s="40">
        <f>FV(taxa_rendimento,$A24*12,aporte*-1)</f>
        <v>48656.842506034438</v>
      </c>
      <c r="D24" s="41">
        <f>C24*rendimento_da_carteira</f>
        <v>291.94105503620665</v>
      </c>
    </row>
    <row r="25" spans="1:4" x14ac:dyDescent="0.25">
      <c r="A25" s="7">
        <v>20</v>
      </c>
      <c r="B25" s="39" t="s">
        <v>16</v>
      </c>
      <c r="C25" s="40">
        <f>FV(taxa_rendimento,$A25*12,aporte*-1)</f>
        <v>225039.68001941612</v>
      </c>
      <c r="D25" s="41">
        <f>C25*rendimento_da_carteira</f>
        <v>1350.2380801164968</v>
      </c>
    </row>
    <row r="26" spans="1:4" ht="15.75" thickBot="1" x14ac:dyDescent="0.3">
      <c r="A26" s="7">
        <v>30</v>
      </c>
      <c r="B26" s="42" t="s">
        <v>17</v>
      </c>
      <c r="C26" s="43">
        <f>FV(taxa_rendimento,$A26*12,aporte*-1)</f>
        <v>864433.93100094295</v>
      </c>
      <c r="D26" s="44">
        <f>C26*rendimento_da_carteira</f>
        <v>5186.6035860056581</v>
      </c>
    </row>
    <row r="27" spans="1:4" ht="15.75" thickBot="1" x14ac:dyDescent="0.3"/>
    <row r="28" spans="1:4" ht="15.75" x14ac:dyDescent="0.25">
      <c r="B28" s="62" t="s">
        <v>18</v>
      </c>
      <c r="C28" s="63"/>
      <c r="D28" s="64" t="s">
        <v>19</v>
      </c>
    </row>
    <row r="29" spans="1:4" ht="16.5" thickBot="1" x14ac:dyDescent="0.3">
      <c r="B29" s="57" t="s">
        <v>5</v>
      </c>
      <c r="C29" s="58"/>
      <c r="D29" s="53">
        <f>aporte</f>
        <v>200</v>
      </c>
    </row>
    <row r="30" spans="1:4" ht="15.75" thickBot="1" x14ac:dyDescent="0.3"/>
    <row r="31" spans="1:4" ht="15.75" x14ac:dyDescent="0.25">
      <c r="B31" s="54" t="s">
        <v>30</v>
      </c>
      <c r="C31" s="55" t="s">
        <v>28</v>
      </c>
      <c r="D31" s="56" t="s">
        <v>29</v>
      </c>
    </row>
    <row r="32" spans="1:4" x14ac:dyDescent="0.25">
      <c r="B32" s="45" t="s">
        <v>22</v>
      </c>
      <c r="C32" s="46">
        <f>VLOOKUP($D$28&amp;"-"&amp;B32,aux!$B:$E,4,FALSE)</f>
        <v>0.3</v>
      </c>
      <c r="D32" s="59">
        <f>C32*aporte</f>
        <v>60</v>
      </c>
    </row>
    <row r="33" spans="2:4" x14ac:dyDescent="0.25">
      <c r="B33" s="47" t="s">
        <v>23</v>
      </c>
      <c r="C33" s="48">
        <f>VLOOKUP($D$28&amp;"-"&amp;B33,aux!$B:$E,4,FALSE)</f>
        <v>0.46</v>
      </c>
      <c r="D33" s="60">
        <f>C33*aporte</f>
        <v>92</v>
      </c>
    </row>
    <row r="34" spans="2:4" x14ac:dyDescent="0.25">
      <c r="B34" s="47" t="s">
        <v>24</v>
      </c>
      <c r="C34" s="48">
        <f>VLOOKUP($D$28&amp;"-"&amp;B34,aux!$B:$E,4,FALSE)</f>
        <v>0.1</v>
      </c>
      <c r="D34" s="60">
        <f>C34*aporte</f>
        <v>20</v>
      </c>
    </row>
    <row r="35" spans="2:4" x14ac:dyDescent="0.25">
      <c r="B35" s="47" t="s">
        <v>25</v>
      </c>
      <c r="C35" s="48">
        <f>VLOOKUP($D$28&amp;"-"&amp;B35,aux!$B:$E,4,FALSE)</f>
        <v>0.1</v>
      </c>
      <c r="D35" s="60">
        <f>C35*aporte</f>
        <v>20</v>
      </c>
    </row>
    <row r="36" spans="2:4" x14ac:dyDescent="0.25">
      <c r="B36" s="47" t="s">
        <v>26</v>
      </c>
      <c r="C36" s="48">
        <f>VLOOKUP($D$28&amp;"-"&amp;B36,aux!$B:$E,4,FALSE)</f>
        <v>0.02</v>
      </c>
      <c r="D36" s="60">
        <f>C36*aporte</f>
        <v>4</v>
      </c>
    </row>
    <row r="37" spans="2:4" x14ac:dyDescent="0.25">
      <c r="B37" s="49" t="s">
        <v>27</v>
      </c>
      <c r="C37" s="50">
        <f>VLOOKUP($D$28&amp;"-"&amp;B37,aux!$B:$E,4,FALSE)</f>
        <v>0.02</v>
      </c>
      <c r="D37" s="61">
        <f>C37*aporte</f>
        <v>4</v>
      </c>
    </row>
    <row r="38" spans="2:4" ht="15" customHeight="1" thickBot="1" x14ac:dyDescent="0.3">
      <c r="B38" s="51" t="s">
        <v>31</v>
      </c>
      <c r="C38" s="52"/>
      <c r="D38" s="53">
        <f>SUM(D32:D37)</f>
        <v>200</v>
      </c>
    </row>
    <row r="39" spans="2:4" x14ac:dyDescent="0.25"/>
    <row r="40" spans="2:4" x14ac:dyDescent="0.25"/>
    <row r="41" spans="2:4" x14ac:dyDescent="0.25"/>
    <row r="42" spans="2:4" x14ac:dyDescent="0.25"/>
    <row r="43" spans="2:4" x14ac:dyDescent="0.25"/>
    <row r="44" spans="2:4" x14ac:dyDescent="0.25"/>
    <row r="45" spans="2:4" x14ac:dyDescent="0.25"/>
    <row r="46" spans="2:4" x14ac:dyDescent="0.25"/>
    <row r="47" spans="2:4" x14ac:dyDescent="0.25"/>
    <row r="48" spans="2:4" x14ac:dyDescent="0.25"/>
    <row r="49" x14ac:dyDescent="0.25"/>
    <row r="50" x14ac:dyDescent="0.25"/>
    <row r="51" x14ac:dyDescent="0.25"/>
    <row r="52" x14ac:dyDescent="0.25"/>
    <row r="53" x14ac:dyDescent="0.25"/>
    <row r="54" x14ac:dyDescent="0.25"/>
  </sheetData>
  <sheetProtection sheet="1" objects="1" scenarios="1" selectLockedCells="1"/>
  <mergeCells count="13">
    <mergeCell ref="B29:C29"/>
    <mergeCell ref="B38:C38"/>
    <mergeCell ref="B16:C16"/>
    <mergeCell ref="B17:C17"/>
    <mergeCell ref="B18:C18"/>
    <mergeCell ref="B19:C19"/>
    <mergeCell ref="B28:C28"/>
    <mergeCell ref="B9:D9"/>
    <mergeCell ref="B10:C10"/>
    <mergeCell ref="B11:C11"/>
    <mergeCell ref="B12:C12"/>
    <mergeCell ref="B14:D14"/>
    <mergeCell ref="B15:C15"/>
  </mergeCells>
  <dataValidations count="1">
    <dataValidation type="list" allowBlank="1" showInputMessage="1" showErrorMessage="1" sqref="D28" xr:uid="{FDBE56EE-EA20-4160-B2AF-B4A35D947FB8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C54C-D2F2-4B55-8E9C-35BC22FDFA5A}">
  <dimension ref="B2:E20"/>
  <sheetViews>
    <sheetView workbookViewId="0">
      <selection activeCell="G12" sqref="G12"/>
    </sheetView>
  </sheetViews>
  <sheetFormatPr defaultRowHeight="15" x14ac:dyDescent="0.2"/>
  <cols>
    <col min="1" max="1" width="9.140625" style="1"/>
    <col min="2" max="2" width="38.42578125" style="1" bestFit="1" customWidth="1"/>
    <col min="3" max="3" width="14.28515625" style="1" bestFit="1" customWidth="1"/>
    <col min="4" max="4" width="24.28515625" style="1" bestFit="1" customWidth="1"/>
    <col min="5" max="5" width="5.85546875" style="1" bestFit="1" customWidth="1"/>
    <col min="6" max="16384" width="9.140625" style="1"/>
  </cols>
  <sheetData>
    <row r="2" spans="2:5" x14ac:dyDescent="0.2">
      <c r="B2" s="8" t="s">
        <v>32</v>
      </c>
      <c r="C2" s="8" t="s">
        <v>33</v>
      </c>
      <c r="D2" s="9" t="s">
        <v>21</v>
      </c>
      <c r="E2" s="9" t="s">
        <v>34</v>
      </c>
    </row>
    <row r="3" spans="2:5" x14ac:dyDescent="0.2">
      <c r="B3" s="1" t="str">
        <f>C3&amp;"-"&amp;D3</f>
        <v>Conservador-PAPEL</v>
      </c>
      <c r="C3" s="1" t="s">
        <v>19</v>
      </c>
      <c r="D3" s="2" t="s">
        <v>22</v>
      </c>
      <c r="E3" s="10">
        <v>0.3</v>
      </c>
    </row>
    <row r="4" spans="2:5" x14ac:dyDescent="0.2">
      <c r="B4" s="1" t="str">
        <f t="shared" ref="B4:B20" si="0">C4&amp;"-"&amp;D4</f>
        <v>Conservador-TIJOLO</v>
      </c>
      <c r="C4" s="1" t="s">
        <v>19</v>
      </c>
      <c r="D4" s="2" t="s">
        <v>23</v>
      </c>
      <c r="E4" s="10">
        <v>0.46</v>
      </c>
    </row>
    <row r="5" spans="2:5" x14ac:dyDescent="0.2">
      <c r="B5" s="1" t="str">
        <f t="shared" si="0"/>
        <v>Conservador-HÍBRIDOS</v>
      </c>
      <c r="C5" s="1" t="s">
        <v>19</v>
      </c>
      <c r="D5" s="2" t="s">
        <v>24</v>
      </c>
      <c r="E5" s="10">
        <v>0.1</v>
      </c>
    </row>
    <row r="6" spans="2:5" x14ac:dyDescent="0.2">
      <c r="B6" s="1" t="str">
        <f t="shared" si="0"/>
        <v>Conservador-FOFs</v>
      </c>
      <c r="C6" s="1" t="s">
        <v>19</v>
      </c>
      <c r="D6" s="2" t="s">
        <v>25</v>
      </c>
      <c r="E6" s="10">
        <v>0.1</v>
      </c>
    </row>
    <row r="7" spans="2:5" x14ac:dyDescent="0.2">
      <c r="B7" s="1" t="str">
        <f t="shared" si="0"/>
        <v>Conservador-DESENVOLVIMENTO</v>
      </c>
      <c r="C7" s="1" t="s">
        <v>19</v>
      </c>
      <c r="D7" s="2" t="s">
        <v>26</v>
      </c>
      <c r="E7" s="10">
        <v>0.02</v>
      </c>
    </row>
    <row r="8" spans="2:5" ht="15.75" thickBot="1" x14ac:dyDescent="0.25">
      <c r="B8" s="11" t="str">
        <f t="shared" si="0"/>
        <v>Conservador-HOTELARIAS</v>
      </c>
      <c r="C8" s="11" t="s">
        <v>19</v>
      </c>
      <c r="D8" s="12" t="s">
        <v>27</v>
      </c>
      <c r="E8" s="13">
        <v>0.02</v>
      </c>
    </row>
    <row r="9" spans="2:5" x14ac:dyDescent="0.2">
      <c r="B9" s="1" t="str">
        <f t="shared" si="0"/>
        <v>Moderado-PAPEL</v>
      </c>
      <c r="C9" s="1" t="s">
        <v>20</v>
      </c>
      <c r="D9" s="2" t="s">
        <v>22</v>
      </c>
      <c r="E9" s="10">
        <v>0.32</v>
      </c>
    </row>
    <row r="10" spans="2:5" x14ac:dyDescent="0.2">
      <c r="B10" s="14" t="str">
        <f t="shared" si="0"/>
        <v>Moderado-TIJOLO</v>
      </c>
      <c r="C10" s="14" t="s">
        <v>20</v>
      </c>
      <c r="D10" s="15" t="s">
        <v>23</v>
      </c>
      <c r="E10" s="16">
        <v>0.35</v>
      </c>
    </row>
    <row r="11" spans="2:5" x14ac:dyDescent="0.2">
      <c r="B11" s="1" t="str">
        <f t="shared" si="0"/>
        <v>Moderado-HÍBRIDOS</v>
      </c>
      <c r="C11" s="1" t="s">
        <v>20</v>
      </c>
      <c r="D11" s="2" t="s">
        <v>24</v>
      </c>
      <c r="E11" s="10">
        <v>0.08</v>
      </c>
    </row>
    <row r="12" spans="2:5" x14ac:dyDescent="0.2">
      <c r="B12" s="1" t="str">
        <f t="shared" si="0"/>
        <v>Moderado-FOFs</v>
      </c>
      <c r="C12" s="1" t="s">
        <v>20</v>
      </c>
      <c r="D12" s="2" t="s">
        <v>25</v>
      </c>
      <c r="E12" s="10">
        <v>0.05</v>
      </c>
    </row>
    <row r="13" spans="2:5" x14ac:dyDescent="0.2">
      <c r="B13" s="1" t="str">
        <f t="shared" si="0"/>
        <v>Moderado-DESENVOLVIMENTO</v>
      </c>
      <c r="C13" s="1" t="s">
        <v>20</v>
      </c>
      <c r="D13" s="2" t="s">
        <v>26</v>
      </c>
      <c r="E13" s="10">
        <v>0.1</v>
      </c>
    </row>
    <row r="14" spans="2:5" ht="15.75" thickBot="1" x14ac:dyDescent="0.25">
      <c r="B14" s="11" t="str">
        <f t="shared" si="0"/>
        <v>Moderado-HOTELARIAS</v>
      </c>
      <c r="C14" s="11" t="s">
        <v>20</v>
      </c>
      <c r="D14" s="12" t="s">
        <v>27</v>
      </c>
      <c r="E14" s="13">
        <v>0.1</v>
      </c>
    </row>
    <row r="15" spans="2:5" x14ac:dyDescent="0.2">
      <c r="B15" s="1" t="str">
        <f t="shared" si="0"/>
        <v>Agressivo-PAPEL</v>
      </c>
      <c r="C15" s="1" t="s">
        <v>35</v>
      </c>
      <c r="D15" s="2" t="s">
        <v>22</v>
      </c>
      <c r="E15" s="10">
        <v>0.5</v>
      </c>
    </row>
    <row r="16" spans="2:5" x14ac:dyDescent="0.2">
      <c r="B16" s="1" t="str">
        <f t="shared" si="0"/>
        <v>Agressivo-TIJOLO</v>
      </c>
      <c r="C16" s="1" t="s">
        <v>35</v>
      </c>
      <c r="D16" s="2" t="s">
        <v>23</v>
      </c>
      <c r="E16" s="10">
        <v>0.1</v>
      </c>
    </row>
    <row r="17" spans="2:5" x14ac:dyDescent="0.2">
      <c r="B17" s="1" t="str">
        <f t="shared" si="0"/>
        <v>Agressivo-HÍBRIDOS</v>
      </c>
      <c r="C17" s="1" t="s">
        <v>35</v>
      </c>
      <c r="D17" s="2" t="s">
        <v>24</v>
      </c>
      <c r="E17" s="10">
        <v>0.05</v>
      </c>
    </row>
    <row r="18" spans="2:5" x14ac:dyDescent="0.2">
      <c r="B18" s="1" t="str">
        <f t="shared" si="0"/>
        <v>Agressivo-FOFs</v>
      </c>
      <c r="C18" s="1" t="s">
        <v>35</v>
      </c>
      <c r="D18" s="2" t="s">
        <v>25</v>
      </c>
      <c r="E18" s="10">
        <v>0.05</v>
      </c>
    </row>
    <row r="19" spans="2:5" x14ac:dyDescent="0.2">
      <c r="B19" s="1" t="str">
        <f t="shared" si="0"/>
        <v>Agressivo-DESENVOLVIMENTO</v>
      </c>
      <c r="C19" s="1" t="s">
        <v>35</v>
      </c>
      <c r="D19" s="2" t="s">
        <v>26</v>
      </c>
      <c r="E19" s="10">
        <v>0.2</v>
      </c>
    </row>
    <row r="20" spans="2:5" x14ac:dyDescent="0.2">
      <c r="B20" s="1" t="str">
        <f t="shared" si="0"/>
        <v>Agressivo-HOTELARIAS</v>
      </c>
      <c r="C20" s="1" t="s">
        <v>35</v>
      </c>
      <c r="D20" s="2" t="s">
        <v>27</v>
      </c>
      <c r="E20" s="10">
        <v>0.1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controladorDeInvestimentos</vt:lpstr>
      <vt:lpstr>aux</vt:lpstr>
      <vt:lpstr>aporte</vt:lpstr>
      <vt:lpstr>patrimonio</vt:lpstr>
      <vt:lpstr>qtd_tempo</vt:lpstr>
      <vt:lpstr>rendimento_da_carteira</vt:lpstr>
      <vt:lpstr>salario</vt:lpstr>
      <vt:lpstr>sugestao_de_investimento</vt:lpstr>
      <vt:lpstr>taxa_rendimento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GABRIEL ZEBA DE SOUZA</dc:creator>
  <cp:lastModifiedBy>JOÃO GABRIEL ZEBA DE SOUZA</cp:lastModifiedBy>
  <dcterms:created xsi:type="dcterms:W3CDTF">2025-06-28T23:41:57Z</dcterms:created>
  <dcterms:modified xsi:type="dcterms:W3CDTF">2025-06-29T01:30:21Z</dcterms:modified>
</cp:coreProperties>
</file>