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75" yWindow="15" windowWidth="19170" windowHeight="11925" tabRatio="504" activeTab="1"/>
  </bookViews>
  <sheets>
    <sheet name="Abbreviations" sheetId="47890" r:id="rId1"/>
    <sheet name="Certified Values" sheetId="47885" r:id="rId2"/>
    <sheet name="Indicative Values" sheetId="47888" r:id="rId3"/>
    <sheet name="Performance Gates" sheetId="47886" state="hidden" r:id="rId4"/>
    <sheet name="Fire Assay" sheetId="47893" r:id="rId5"/>
    <sheet name="Thermograv" sheetId="47894" r:id="rId6"/>
    <sheet name="Fusion ICP" sheetId="47895" r:id="rId7"/>
    <sheet name="4-Acid" sheetId="47896" r:id="rId8"/>
    <sheet name="IRC" sheetId="47897" r:id="rId9"/>
    <sheet name="Aqua Regia" sheetId="47898" r:id="rId10"/>
  </sheets>
  <definedNames>
    <definedName name="Abbrev_IsBlnkRow" localSheetId="0">COUNTA(Abbreviations!$B1:$C1)=0</definedName>
    <definedName name="Abbrev_IsBlnkRowNext" localSheetId="0">COUNTA(Abbreviations!$B2:$C2)=0</definedName>
    <definedName name="AMG_DPCol" localSheetId="7">MATCH('4-Acid'!AMG_DPVal,#REF!,1)</definedName>
    <definedName name="AMG_DPCol" localSheetId="9">MATCH('Aqua Regia'!AMG_DPVal,#REF!,1)</definedName>
    <definedName name="AMG_DPCol" localSheetId="4">MATCH('Fire Assay'!AMG_DPVal,#REF!,1)</definedName>
    <definedName name="AMG_DPCol" localSheetId="6">MATCH('Fusion ICP'!AMG_DPVal,#REF!,1)</definedName>
    <definedName name="AMG_DPCol" localSheetId="8">MATCH(IRC!AMG_DPVal,#REF!,1)</definedName>
    <definedName name="AMG_DPCol" localSheetId="5">MATCH(Thermograv!AMG_DPVal,#REF!,1)</definedName>
    <definedName name="AMG_DPCol">MATCH([0]!AMG_DPVal,#REF!,1)</definedName>
    <definedName name="AMG_DPIV" localSheetId="7">OFFSET(#REF!,'4-Acid'!AMG_DPRow,'4-Acid'!AMG_DPCol)</definedName>
    <definedName name="AMG_DPIV" localSheetId="9">OFFSET(#REF!,'Aqua Regia'!AMG_DPRow,'Aqua Regia'!AMG_DPCol)</definedName>
    <definedName name="AMG_DPIV" localSheetId="4">OFFSET(#REF!,'Fire Assay'!AMG_DPRow,'Fire Assay'!AMG_DPCol)</definedName>
    <definedName name="AMG_DPIV" localSheetId="6">OFFSET(#REF!,'Fusion ICP'!AMG_DPRow,'Fusion ICP'!AMG_DPCol)</definedName>
    <definedName name="AMG_DPIV" localSheetId="8">OFFSET(#REF!,IRC!AMG_DPRow,IRC!AMG_DPCol)</definedName>
    <definedName name="AMG_DPIV" localSheetId="5">OFFSET(#REF!,Thermograv!AMG_DPRow,Thermograv!AMG_DPCol)</definedName>
    <definedName name="AMG_DPIV_LimitVal" localSheetId="7">MAX(0,LEN(ROUND(RIGHT('4-Acid'!$Y8,LEN('4-Acid'!$Y8)-1)-INT(RIGHT('4-Acid'!$Y8,LEN('4-Acid'!$Y8)-1)),5))-2)</definedName>
    <definedName name="AMG_DPIV_LimitVal" localSheetId="9">MAX(0,LEN(ROUND(RIGHT('Aqua Regia'!$Y8,LEN('Aqua Regia'!$Y8)-1)-INT(RIGHT('Aqua Regia'!$Y8,LEN('Aqua Regia'!$Y8)-1)),5))-2)</definedName>
    <definedName name="AMG_DPIV_LimitVal" localSheetId="4">MAX(0,LEN(ROUND(RIGHT('Fire Assay'!$Y8,LEN('Fire Assay'!$Y8)-1)-INT(RIGHT('Fire Assay'!$Y8,LEN('Fire Assay'!$Y8)-1)),5))-2)</definedName>
    <definedName name="AMG_DPIV_LimitVal" localSheetId="6">MAX(0,LEN(ROUND(RIGHT('Fusion ICP'!$Y8,LEN('Fusion ICP'!$Y8)-1)-INT(RIGHT('Fusion ICP'!$Y8,LEN('Fusion ICP'!$Y8)-1)),5))-2)</definedName>
    <definedName name="AMG_DPIV_LimitVal" localSheetId="8">MAX(0,LEN(ROUND(RIGHT(IRC!$Y8,LEN(IRC!$Y8)-1)-INT(RIGHT(IRC!$Y8,LEN(IRC!$Y8)-1)),5))-2)</definedName>
    <definedName name="AMG_DPIV_LimitVal" localSheetId="5">MAX(0,LEN(ROUND(RIGHT(Thermograv!$Y8,LEN(Thermograv!$Y8)-1)-INT(RIGHT(Thermograv!$Y8,LEN(Thermograv!$Y8)-1)),5))-2)</definedName>
    <definedName name="AMG_DPRow" localSheetId="7">IF(ISNA('4-Acid'!AMG_DPRowAn),'4-Acid'!AMG_DPRowOther,'4-Acid'!AMG_DPRowAn)-ROW(#REF!)</definedName>
    <definedName name="AMG_DPRow" localSheetId="9">IF(ISNA('Aqua Regia'!AMG_DPRowAn),'Aqua Regia'!AMG_DPRowOther,'Aqua Regia'!AMG_DPRowAn)-ROW(#REF!)</definedName>
    <definedName name="AMG_DPRow" localSheetId="4">IF(ISNA('Fire Assay'!AMG_DPRowAn),'Fire Assay'!AMG_DPRowOther,'Fire Assay'!AMG_DPRowAn)-ROW(#REF!)</definedName>
    <definedName name="AMG_DPRow" localSheetId="6">IF(ISNA('Fusion ICP'!AMG_DPRowAn),'Fusion ICP'!AMG_DPRowOther,'Fusion ICP'!AMG_DPRowAn)-ROW(#REF!)</definedName>
    <definedName name="AMG_DPRow" localSheetId="8">IF(ISNA(IRC!AMG_DPRowAn),IRC!AMG_DPRowOther,IRC!AMG_DPRowAn)-ROW(#REF!)</definedName>
    <definedName name="AMG_DPRow" localSheetId="5">IF(ISNA(Thermograv!AMG_DPRowAn),Thermograv!AMG_DPRowOther,Thermograv!AMG_DPRowAn)-ROW(#REF!)</definedName>
    <definedName name="AMG_DPRowAn" localSheetId="7">MATCH('4-Acid'!$A1&amp;"-"&amp;'4-Acid'!$Y2,#REF!,0)</definedName>
    <definedName name="AMG_DPRowAn" localSheetId="9">MATCH('Aqua Regia'!$A1&amp;"-"&amp;'Aqua Regia'!$Y2,#REF!,0)</definedName>
    <definedName name="AMG_DPRowAn" localSheetId="4">MATCH('Fire Assay'!$A1&amp;"-"&amp;'Fire Assay'!$Y2,#REF!,0)</definedName>
    <definedName name="AMG_DPRowAn" localSheetId="6">MATCH('Fusion ICP'!$A1&amp;"-"&amp;'Fusion ICP'!$Y2,#REF!,0)</definedName>
    <definedName name="AMG_DPRowAn" localSheetId="8">MATCH(IRC!$A1&amp;"-"&amp;IRC!$Y2,#REF!,0)</definedName>
    <definedName name="AMG_DPRowAn" localSheetId="5">MATCH(Thermograv!$A1&amp;"-"&amp;Thermograv!$Y2,#REF!,0)</definedName>
    <definedName name="AMG_DPRowOther" localSheetId="7">MATCH("Other-"&amp;'4-Acid'!$Y2,#REF!,0)</definedName>
    <definedName name="AMG_DPRowOther" localSheetId="9">MATCH("Other-"&amp;'Aqua Regia'!$Y2,#REF!,0)</definedName>
    <definedName name="AMG_DPRowOther" localSheetId="4">MATCH("Other-"&amp;'Fire Assay'!$Y2,#REF!,0)</definedName>
    <definedName name="AMG_DPRowOther" localSheetId="6">MATCH("Other-"&amp;'Fusion ICP'!$Y2,#REF!,0)</definedName>
    <definedName name="AMG_DPRowOther" localSheetId="8">MATCH("Other-"&amp;IRC!$Y2,#REF!,0)</definedName>
    <definedName name="AMG_DPRowOther" localSheetId="5">MATCH("Other-"&amp;Thermograv!$Y2,#REF!,0)</definedName>
    <definedName name="AMG_DPVal" localSheetId="7">IF(OR(LEFT('4-Acid'!$Y8,1)="&lt;",LEFT('4-Acid'!$Y8,1)="&gt;"),VALUE(RIGHT('4-Acid'!$Y8,LEN('4-Acid'!$Y8)-1)),'4-Acid'!$Y8)</definedName>
    <definedName name="AMG_DPVal" localSheetId="9">IF(OR(LEFT('Aqua Regia'!$Y8,1)="&lt;",LEFT('Aqua Regia'!$Y8,1)="&gt;"),VALUE(RIGHT('Aqua Regia'!$Y8,LEN('Aqua Regia'!$Y8)-1)),'Aqua Regia'!$Y8)</definedName>
    <definedName name="AMG_DPVal" localSheetId="4">IF(OR(LEFT('Fire Assay'!$Y8,1)="&lt;",LEFT('Fire Assay'!$Y8,1)="&gt;"),VALUE(RIGHT('Fire Assay'!$Y8,LEN('Fire Assay'!$Y8)-1)),'Fire Assay'!$Y8)</definedName>
    <definedName name="AMG_DPVal" localSheetId="6">IF(OR(LEFT('Fusion ICP'!$Y8,1)="&lt;",LEFT('Fusion ICP'!$Y8,1)="&gt;"),VALUE(RIGHT('Fusion ICP'!$Y8,LEN('Fusion ICP'!$Y8)-1)),'Fusion ICP'!$Y8)</definedName>
    <definedName name="AMG_DPVal" localSheetId="8">IF(OR(LEFT(IRC!$Y8,1)="&lt;",LEFT(IRC!$Y8,1)="&gt;"),VALUE(RIGHT(IRC!$Y8,LEN(IRC!$Y8)-1)),IRC!$Y8)</definedName>
    <definedName name="AMG_DPVal" localSheetId="5">IF(OR(LEFT(Thermograv!$Y8,1)="&lt;",LEFT(Thermograv!$Y8,1)="&gt;"),VALUE(RIGHT(Thermograv!$Y8,LEN(Thermograv!$Y8)-1)),Thermograv!$Y8)</definedName>
    <definedName name="AMG_DPVal">IF(OR(LEFT(#REF!,1)="&lt;",LEFT(#REF!,1)="&gt;"),VALUE(RIGHT(#REF!,LEN(#REF!)-1)),#REF!)</definedName>
    <definedName name="AMG_IndVCol" localSheetId="7">IF(ISNA('4-Acid'!AMG_IndVRow1),IF(ISNA('4-Acid'!AMG_IndVRow2),COLUMNS('Indicative Values'!$A:$H),COLUMNS('Indicative Values'!$A:$E)),COLUMNS('Indicative Values'!$A:$B))-1</definedName>
    <definedName name="AMG_IndVCol" localSheetId="9">IF(ISNA('Aqua Regia'!AMG_IndVRow1),IF(ISNA('Aqua Regia'!AMG_IndVRow2),COLUMNS('Indicative Values'!$A:$H),COLUMNS('Indicative Values'!$A:$E)),COLUMNS('Indicative Values'!$A:$B))-1</definedName>
    <definedName name="AMG_IndVCol" localSheetId="4">IF(ISNA('Fire Assay'!AMG_IndVRow1),IF(ISNA('Fire Assay'!AMG_IndVRow2),COLUMNS('Indicative Values'!$A:$H),COLUMNS('Indicative Values'!$A:$E)),COLUMNS('Indicative Values'!$A:$B))-1</definedName>
    <definedName name="AMG_IndVCol" localSheetId="6">IF(ISNA('Fusion ICP'!AMG_IndVRow1),IF(ISNA('Fusion ICP'!AMG_IndVRow2),COLUMNS('Indicative Values'!$A:$H),COLUMNS('Indicative Values'!$A:$E)),COLUMNS('Indicative Values'!$A:$B))-1</definedName>
    <definedName name="AMG_IndVCol" localSheetId="8">IF(ISNA(IRC!AMG_IndVRow1),IF(ISNA(IRC!AMG_IndVRow2),COLUMNS('Indicative Values'!$A:$H),COLUMNS('Indicative Values'!$A:$E)),COLUMNS('Indicative Values'!$A:$B))-1</definedName>
    <definedName name="AMG_IndVCol" localSheetId="5">IF(ISNA(Thermograv!AMG_IndVRow1),IF(ISNA(Thermograv!AMG_IndVRow2),COLUMNS('Indicative Values'!$A:$H),COLUMNS('Indicative Values'!$A:$E)),COLUMNS('Indicative Values'!$A:$B))-1</definedName>
    <definedName name="AMG_IndVRow" localSheetId="7">IF(ISNA('4-Acid'!AMG_IndVRow1),IF(ISNA('4-Acid'!AMG_IndVRow2),'4-Acid'!AMG_IndVRow3,'4-Acid'!AMG_IndVRow2),'4-Acid'!AMG_IndVRow1)</definedName>
    <definedName name="AMG_IndVRow" localSheetId="9">IF(ISNA('Aqua Regia'!AMG_IndVRow1),IF(ISNA('Aqua Regia'!AMG_IndVRow2),'Aqua Regia'!AMG_IndVRow3,'Aqua Regia'!AMG_IndVRow2),'Aqua Regia'!AMG_IndVRow1)</definedName>
    <definedName name="AMG_IndVRow" localSheetId="4">IF(ISNA('Fire Assay'!AMG_IndVRow1),IF(ISNA('Fire Assay'!AMG_IndVRow2),'Fire Assay'!AMG_IndVRow3,'Fire Assay'!AMG_IndVRow2),'Fire Assay'!AMG_IndVRow1)</definedName>
    <definedName name="AMG_IndVRow" localSheetId="6">IF(ISNA('Fusion ICP'!AMG_IndVRow1),IF(ISNA('Fusion ICP'!AMG_IndVRow2),'Fusion ICP'!AMG_IndVRow3,'Fusion ICP'!AMG_IndVRow2),'Fusion ICP'!AMG_IndVRow1)</definedName>
    <definedName name="AMG_IndVRow" localSheetId="8">IF(ISNA(IRC!AMG_IndVRow1),IF(ISNA(IRC!AMG_IndVRow2),IRC!AMG_IndVRow3,IRC!AMG_IndVRow2),IRC!AMG_IndVRow1)</definedName>
    <definedName name="AMG_IndVRow" localSheetId="5">IF(ISNA(Thermograv!AMG_IndVRow1),IF(ISNA(Thermograv!AMG_IndVRow2),Thermograv!AMG_IndVRow3,Thermograv!AMG_IndVRow2),Thermograv!AMG_IndVRow1)</definedName>
    <definedName name="AMG_IndVRow1" localSheetId="7">MATCH('4-Acid'!$A1048572,'Indicative Values'!$B$4:$B$30,0)</definedName>
    <definedName name="AMG_IndVRow1" localSheetId="9">MATCH('Aqua Regia'!$A1048572,'Indicative Values'!$B$4:$B$30,0)</definedName>
    <definedName name="AMG_IndVRow1" localSheetId="4">MATCH('Fire Assay'!$A1048572,'Indicative Values'!$B$4:$B$30,0)</definedName>
    <definedName name="AMG_IndVRow1" localSheetId="6">MATCH('Fusion ICP'!$A1048572,'Indicative Values'!$B$4:$B$30,0)</definedName>
    <definedName name="AMG_IndVRow1" localSheetId="8">MATCH(IRC!$A1048572,'Indicative Values'!$B$4:$B$30,0)</definedName>
    <definedName name="AMG_IndVRow1" localSheetId="5">MATCH(Thermograv!$A1048572,'Indicative Values'!$B$4:$B$30,0)</definedName>
    <definedName name="AMG_IndVRow2" localSheetId="7">MATCH('4-Acid'!$A1048572,'Indicative Values'!$E$4:$E$30,0)</definedName>
    <definedName name="AMG_IndVRow2" localSheetId="9">MATCH('Aqua Regia'!$A1048572,'Indicative Values'!$E$4:$E$30,0)</definedName>
    <definedName name="AMG_IndVRow2" localSheetId="4">MATCH('Fire Assay'!$A1048572,'Indicative Values'!$E$4:$E$30,0)</definedName>
    <definedName name="AMG_IndVRow2" localSheetId="6">MATCH('Fusion ICP'!$A1048572,'Indicative Values'!$E$4:$E$30,0)</definedName>
    <definedName name="AMG_IndVRow2" localSheetId="8">MATCH(IRC!$A1048572,'Indicative Values'!$E$4:$E$30,0)</definedName>
    <definedName name="AMG_IndVRow2" localSheetId="5">MATCH(Thermograv!$A1048572,'Indicative Values'!$E$4:$E$30,0)</definedName>
    <definedName name="AMG_IndVRow3" localSheetId="7">MATCH('4-Acid'!$A1048572,'Indicative Values'!$H$4:$H$30,0)</definedName>
    <definedName name="AMG_IndVRow3" localSheetId="9">MATCH('Aqua Regia'!$A1048572,'Indicative Values'!$H$4:$H$30,0)</definedName>
    <definedName name="AMG_IndVRow3" localSheetId="4">MATCH('Fire Assay'!$A1048572,'Indicative Values'!$H$4:$H$30,0)</definedName>
    <definedName name="AMG_IndVRow3" localSheetId="6">MATCH('Fusion ICP'!$A1048572,'Indicative Values'!$H$4:$H$30,0)</definedName>
    <definedName name="AMG_IndVRow3" localSheetId="8">MATCH(IRC!$A1048572,'Indicative Values'!$H$4:$H$30,0)</definedName>
    <definedName name="AMG_IndVRow3" localSheetId="5">MATCH(Thermograv!$A1048572,'Indicative Values'!$H$4:$H$30,0)</definedName>
    <definedName name="AMG_TableTitle" localSheetId="7">"Analytical results for "&amp;'4-Acid'!XFD2&amp;" in "&amp;[0]!CRMCode&amp;" ("&amp;'4-Acid'!X1&amp;" Value "&amp;IF(ISTEXT('4-Acid'!X9),'4-Acid'!X9,ROUND('4-Acid'!X9,'4-Acid'!X4))&amp;" "&amp;'4-Acid'!X3&amp;")"</definedName>
    <definedName name="AMG_TableTitle" localSheetId="9">"Analytical results for "&amp;'Aqua Regia'!XFD2&amp;" in "&amp;[0]!CRMCode&amp;" ("&amp;'Aqua Regia'!X1&amp;" Value "&amp;IF(ISTEXT('Aqua Regia'!X9),'Aqua Regia'!X9,ROUND('Aqua Regia'!X9,'Aqua Regia'!X4))&amp;" "&amp;'Aqua Regia'!X3&amp;")"</definedName>
    <definedName name="AMG_TableTitle" localSheetId="4">"Analytical results for "&amp;'Fire Assay'!XFD2&amp;" in "&amp;[0]!CRMCode&amp;" ("&amp;'Fire Assay'!X1&amp;" Value "&amp;IF(ISTEXT('Fire Assay'!X9),'Fire Assay'!X9,ROUND('Fire Assay'!X9,'Fire Assay'!X4))&amp;" "&amp;'Fire Assay'!X3&amp;")"</definedName>
    <definedName name="AMG_TableTitle" localSheetId="6">"Analytical results for "&amp;'Fusion ICP'!XFD2&amp;" in "&amp;[0]!CRMCode&amp;" ("&amp;'Fusion ICP'!X1&amp;" Value "&amp;IF(ISTEXT('Fusion ICP'!X9),'Fusion ICP'!X9,ROUND('Fusion ICP'!X9,'Fusion ICP'!X4))&amp;" "&amp;'Fusion ICP'!X3&amp;")"</definedName>
    <definedName name="AMG_TableTitle" localSheetId="8">"Analytical results for "&amp;IRC!XFD2&amp;" in "&amp;[0]!CRMCode&amp;" ("&amp;IRC!X1&amp;" Value "&amp;IF(ISTEXT(IRC!X9),IRC!X9,ROUND(IRC!X9,IRC!X4))&amp;" "&amp;IRC!X3&amp;")"</definedName>
    <definedName name="AMG_TableTitle" localSheetId="5">"Analytical results for "&amp;Thermograv!XFD2&amp;" in "&amp;[0]!CRMCode&amp;" ("&amp;Thermograv!X1&amp;" Value "&amp;IF(ISTEXT(Thermograv!X9),Thermograv!X9,ROUND(Thermograv!X9,Thermograv!X4))&amp;" "&amp;Thermograv!X3&amp;")"</definedName>
    <definedName name="Anlyt_INAA" localSheetId="7">SUM('4-Acid'!#REF!)&gt;0</definedName>
    <definedName name="Anlyt_INAA" localSheetId="9">SUM('Aqua Regia'!#REF!)&gt;0</definedName>
    <definedName name="Anlyt_INAA" localSheetId="4">SUM('Fire Assay'!$D$4:$D$25)&gt;0</definedName>
    <definedName name="Anlyt_INAA" localSheetId="6">SUM('Fusion ICP'!#REF!)&gt;0</definedName>
    <definedName name="Anlyt_INAA" localSheetId="8">SUM(IRC!#REF!)&gt;0</definedName>
    <definedName name="Anlyt_INAA" localSheetId="5">SUM(Thermograv!#REF!)&gt;0</definedName>
    <definedName name="Anlyt_LabNo" localSheetId="7">'4-Acid'!XFD1+1</definedName>
    <definedName name="Anlyt_LabNo" localSheetId="9">'Aqua Regia'!XFD1+1</definedName>
    <definedName name="Anlyt_LabNo" localSheetId="4">'Fire Assay'!XFD1+1</definedName>
    <definedName name="Anlyt_LabNo" localSheetId="6">'Fusion ICP'!XFD1+1</definedName>
    <definedName name="Anlyt_LabNo" localSheetId="8">IRC!XFD1+1</definedName>
    <definedName name="Anlyt_LabNo" localSheetId="5">Thermograv!XFD1+1</definedName>
    <definedName name="Anlyt_LabRefLastCol" localSheetId="7">ADDRESS(MATCH(REPT("z",255),'4-Acid'!#REF!),COLUMN('4-Acid'!XFD:XFD),2)</definedName>
    <definedName name="Anlyt_LabRefLastCol" localSheetId="9">ADDRESS(MATCH(REPT("z",255),'Aqua Regia'!#REF!),COLUMN('Aqua Regia'!XFD:XFD),2)</definedName>
    <definedName name="Anlyt_LabRefLastCol" localSheetId="4">ADDRESS(MATCH(REPT("z",255),'Fire Assay'!#REF!),COLUMN('Fire Assay'!XFD:XFD),2)</definedName>
    <definedName name="Anlyt_LabRefLastCol" localSheetId="6">ADDRESS(MATCH(REPT("z",255),'Fusion ICP'!#REF!),COLUMN('Fusion ICP'!XFD:XFD),2)</definedName>
    <definedName name="Anlyt_LabRefLastCol" localSheetId="8">ADDRESS(MATCH(REPT("z",255),IRC!#REF!),COLUMN(IRC!XFD:XFD),2)</definedName>
    <definedName name="Anlyt_LabRefLastCol" localSheetId="5">ADDRESS(MATCH(REPT("z",255),Thermograv!#REF!),COLUMN(Thermograv!XFD:XFD),2)</definedName>
    <definedName name="Anlyt_LabRefThisCol" localSheetId="7">ADDRESS(MATCH(REPT("z",255),'4-Acid'!#REF!),COLUMN('4-Acid'!A:A),2)</definedName>
    <definedName name="Anlyt_LabRefThisCol" localSheetId="9">ADDRESS(MATCH(REPT("z",255),'Aqua Regia'!#REF!),COLUMN('Aqua Regia'!A:A),2)</definedName>
    <definedName name="Anlyt_LabRefThisCol" localSheetId="4">ADDRESS(MATCH(REPT("z",255),'Fire Assay'!#REF!),COLUMN('Fire Assay'!A:A),2)</definedName>
    <definedName name="Anlyt_LabRefThisCol" localSheetId="6">ADDRESS(MATCH(REPT("z",255),'Fusion ICP'!#REF!),COLUMN('Fusion ICP'!A:A),2)</definedName>
    <definedName name="Anlyt_LabRefThisCol" localSheetId="8">ADDRESS(MATCH(REPT("z",255),IRC!#REF!),COLUMN(IRC!A:A),2)</definedName>
    <definedName name="Anlyt_LabRefThisCol" localSheetId="5">ADDRESS(MATCH(REPT("z",255),Thermograv!#REF!),COLUMN(Thermograv!A:A),2)</definedName>
    <definedName name="Anlyt_UOMdp" localSheetId="7">VLOOKUP('4-Acid'!$A1048575,CertVal_AnUOM,CertVal_AnUOMdpCols,FALSE)</definedName>
    <definedName name="Anlyt_UOMdp" localSheetId="9">VLOOKUP('Aqua Regia'!$A1048575,CertVal_AnUOM,CertVal_AnUOMdpCols,FALSE)</definedName>
    <definedName name="Anlyt_UOMdp" localSheetId="4">VLOOKUP('Fire Assay'!$A1048575,CertVal_AnUOM,CertVal_AnUOMdpCols,FALSE)</definedName>
    <definedName name="Anlyt_UOMdp" localSheetId="6">VLOOKUP('Fusion ICP'!$A1048575,CertVal_AnUOM,CertVal_AnUOMdpCols,FALSE)</definedName>
    <definedName name="Anlyt_UOMdp" localSheetId="8">VLOOKUP(IRC!$A1048575,CertVal_AnUOM,CertVal_AnUOMdpCols,FALSE)</definedName>
    <definedName name="Anlyt_UOMdp" localSheetId="5">VLOOKUP(Thermograv!$A1048575,CertVal_AnUOM,CertVal_AnUOMdpCols,FALSE)</definedName>
    <definedName name="Anlyt_UOMdpSD" localSheetId="7">VLOOKUP('4-Acid'!$A1048574,CertVal_AnUOM,CertVal_AnUOMdpCols+1,FALSE)</definedName>
    <definedName name="Anlyt_UOMdpSD" localSheetId="9">VLOOKUP('Aqua Regia'!$A1048574,CertVal_AnUOM,CertVal_AnUOMdpCols+1,FALSE)</definedName>
    <definedName name="Anlyt_UOMdpSD" localSheetId="4">VLOOKUP('Fire Assay'!$A1048574,CertVal_AnUOM,CertVal_AnUOMdpCols+1,FALSE)</definedName>
    <definedName name="Anlyt_UOMdpSD" localSheetId="6">VLOOKUP('Fusion ICP'!$A1048574,CertVal_AnUOM,CertVal_AnUOMdpCols+1,FALSE)</definedName>
    <definedName name="Anlyt_UOMdpSD" localSheetId="8">VLOOKUP(IRC!$A1048574,CertVal_AnUOM,CertVal_AnUOMdpCols+1,FALSE)</definedName>
    <definedName name="Anlyt_UOMdpSD" localSheetId="5">VLOOKUP(Thermograv!$A1048574,CertVal_AnUOM,CertVal_AnUOMdpCols+1,FALSE)</definedName>
    <definedName name="Anlyt_UOMn" localSheetId="7">IF('4-Acid'!$Y1048576=1,'4-Acid'!Anlyt_UOMu,VLOOKUP('4-Acid'!$A1048576,CertVal_AnUOM,CertVal_AnUOMnCols,FALSE))</definedName>
    <definedName name="Anlyt_UOMn" localSheetId="9">IF('Aqua Regia'!$Y1048576=1,'Aqua Regia'!Anlyt_UOMu,VLOOKUP('Aqua Regia'!$A1048576,CertVal_AnUOM,CertVal_AnUOMnCols,FALSE))</definedName>
    <definedName name="Anlyt_UOMn" localSheetId="4">IF('Fire Assay'!$Y1048576=1,'Fire Assay'!Anlyt_UOMu,VLOOKUP('Fire Assay'!$A1048576,CertVal_AnUOM,CertVal_AnUOMnCols,FALSE))</definedName>
    <definedName name="Anlyt_UOMn" localSheetId="6">IF('Fusion ICP'!$Y1048576=1,'Fusion ICP'!Anlyt_UOMu,VLOOKUP('Fusion ICP'!$A1048576,CertVal_AnUOM,CertVal_AnUOMnCols,FALSE))</definedName>
    <definedName name="Anlyt_UOMn" localSheetId="8">IF(IRC!$Y1048576=1,IRC!Anlyt_UOMu,VLOOKUP(IRC!$A1048576,CertVal_AnUOM,CertVal_AnUOMnCols,FALSE))</definedName>
    <definedName name="Anlyt_UOMn" localSheetId="5">IF(Thermograv!$Y1048576=1,Thermograv!Anlyt_UOMu,VLOOKUP(Thermograv!$A1048576,CertVal_AnUOM,CertVal_AnUOMnCols,FALSE))</definedName>
    <definedName name="Anlyt_UOMu" localSheetId="7">VLOOKUP('4-Acid'!$A1048576,CertVal_AnUOM,[0]!CertVal_AnUOMuCols,FALSE)</definedName>
    <definedName name="Anlyt_UOMu" localSheetId="9">VLOOKUP('Aqua Regia'!$A1048576,CertVal_AnUOM,[0]!CertVal_AnUOMuCols,FALSE)</definedName>
    <definedName name="Anlyt_UOMu" localSheetId="4">VLOOKUP('Fire Assay'!$A1048576,CertVal_AnUOM,[0]!CertVal_AnUOMuCols,FALSE)</definedName>
    <definedName name="Anlyt_UOMu" localSheetId="6">VLOOKUP('Fusion ICP'!$A1048576,CertVal_AnUOM,[0]!CertVal_AnUOMuCols,FALSE)</definedName>
    <definedName name="Anlyt_UOMu" localSheetId="8">VLOOKUP(IRC!$A1048576,CertVal_AnUOM,[0]!CertVal_AnUOMuCols,FALSE)</definedName>
    <definedName name="Anlyt_UOMu" localSheetId="5">VLOOKUP(Thermograv!$A1048576,CertVal_AnUOM,[0]!CertVal_AnUOMuCols,FALSE)</definedName>
    <definedName name="Anlyt_UOMx" localSheetId="7">VLOOKUP('4-Acid'!$A1,CertVal_AnUOM,CertVal_AnUOMxCols,FALSE)</definedName>
    <definedName name="Anlyt_UOMx" localSheetId="9">VLOOKUP('Aqua Regia'!$A1,CertVal_AnUOM,CertVal_AnUOMxCols,FALSE)</definedName>
    <definedName name="Anlyt_UOMx" localSheetId="4">VLOOKUP('Fire Assay'!$A1,CertVal_AnUOM,CertVal_AnUOMxCols,FALSE)</definedName>
    <definedName name="Anlyt_UOMx" localSheetId="6">VLOOKUP('Fusion ICP'!$A1,CertVal_AnUOM,CertVal_AnUOMxCols,FALSE)</definedName>
    <definedName name="Anlyt_UOMx" localSheetId="8">VLOOKUP(IRC!$A1,CertVal_AnUOM,CertVal_AnUOMxCols,FALSE)</definedName>
    <definedName name="Anlyt_UOMx" localSheetId="5">VLOOKUP(Thermograv!$A1,CertVal_AnUOM,CertVal_AnUOMxCols,FALSE)</definedName>
    <definedName name="CertVal_1SD" localSheetId="1">IF('Certified Values'!CertVal_IsBlnkRow,"",IF('Certified Values'!#REF!="IND",'Certified Values'!#REF!,'Certified Values'!#REF!*'Certified Values'!#REF!))</definedName>
    <definedName name="CertVal_AnUOM">'Certified Values'!#REF!</definedName>
    <definedName name="CertVal_AnUOMdpCols">COLUMN('Certified Values'!#REF!)-COLUMN('Certified Values'!#REF!)+1</definedName>
    <definedName name="CertVal_AnUOMnCols">COLUMN('Certified Values'!#REF!)-COLUMN('Certified Values'!#REF!)+1</definedName>
    <definedName name="CertVal_AnUOMuCols">COLUMN('Certified Values'!#REF!)-COLUMN('Certified Values'!#REF!)+1</definedName>
    <definedName name="CertVal_AnUOMxCols">COLUMN('Certified Values'!#REF!)-COLUMN('Certified Values'!#REF!)+1</definedName>
    <definedName name="CertVal_CertVal" localSheetId="1">IF('Certified Values'!CertVal_IsBlnkRow,"",IF(ISTEXT('Certified Values'!#REF!),'Certified Values'!#REF!,'Certified Values'!#REF!*'Certified Values'!#REF!))</definedName>
    <definedName name="CertVal_CIH" localSheetId="1">IF('Certified Values'!CertVal_IsBlnkRow,"",IF('Certified Values'!#REF!="IND",'Certified Values'!#REF!,'Certified Values'!#REF!*'Certified Values'!#REF!))</definedName>
    <definedName name="CertVal_CIL" localSheetId="1">IF('Certified Values'!CertVal_IsBlnkRow,"",IF('Certified Values'!#REF!="IND",'Certified Values'!#REF!,'Certified Values'!#REF!*'Certified Values'!#REF!))</definedName>
    <definedName name="CertVal_ConstNm" localSheetId="1">IF('Certified Values'!CertVal_IsBlnkRow,IF('Certified Values'!CertVal_IsAMGheadRow,'Certified Values'!#REF!,""),'Certified Values'!#REF!&amp;", "&amp;'Certified Values'!#REF!&amp;" ("&amp;IF('Certified Values'!#REF!=1,'Certified Values'!#REF!,'Certified Values'!#REF!)&amp;")")</definedName>
    <definedName name="CertVal_DP1SD" localSheetId="1">IF('Certified Values'!CertVal_IsBlnkRow,"",IF(AND('Certified Values'!#REF!&lt;'Certified Values'!CertVal_DP1SDCV,'Certified Values'!CertVal_DP1SDtrue=TRUE),'Certified Values'!XFD1+1,'Certified Values'!XFD1))</definedName>
    <definedName name="CertVal_DP1SDCV" localSheetId="1">OFFSET(#REF!,'Certified Values'!CertVal_DPRow,'Certified Values'!CertVal_DPCol1SD)</definedName>
    <definedName name="CertVal_DP1SDtrue" localSheetId="1">IF(ISTEXT('Certified Values'!#REF!),FALSE,OFFSET(#REF!,'Certified Values'!CertVal_DPRow,'Certified Values'!CertVal_DPCol+'Certified Values'!CertVal_DPCol1SD))</definedName>
    <definedName name="CertVal_DPCol" localSheetId="1">MATCH('Certified Values'!CertVal_CertVal,#REF!,1)</definedName>
    <definedName name="CertVal_DPCol1SD" localSheetId="1">COLUMN(#REF!)-COLUMN(#REF!)</definedName>
    <definedName name="CertVal_DPCV" localSheetId="1">IF('Certified Values'!CertVal_IsBlnkRow,"",IF(ISTEXT('Certified Values'!#REF!),0,OFFSET(#REF!,'Certified Values'!CertVal_DPRow,'Certified Values'!CertVal_DPCol)))</definedName>
    <definedName name="CertVal_DPRow" localSheetId="1">IF(ISNA('Certified Values'!CertVal_DPRowAn),'Certified Values'!CertVal_DPRowOther,'Certified Values'!CertVal_DPRowAn)-ROW(#REF!)</definedName>
    <definedName name="CertVal_DPRowAn" localSheetId="1">MATCH('Certified Values'!#REF!&amp;"-"&amp;'Certified Values'!CertVal_UOM,#REF!,0)</definedName>
    <definedName name="CertVal_DPRowOther" localSheetId="1">MATCH("Other-"&amp;'Certified Values'!CertVal_UOM,#REF!,0)</definedName>
    <definedName name="CertVal_IsAMGheadRow" localSheetId="1">IF(AND('Certified Values'!CertVal_IsBlnkRow,NOT(ISBLANK('Certified Values'!#REF!))),TRUE,FALSE)</definedName>
    <definedName name="CertVal_IsBlnkRow" localSheetId="7">COUNTA('Certified Values'!#REF!)=0</definedName>
    <definedName name="CertVal_IsBlnkRow" localSheetId="9">COUNTA('Certified Values'!#REF!)=0</definedName>
    <definedName name="CertVal_IsBlnkRow" localSheetId="1">COUNTA('Certified Values'!#REF!)=0</definedName>
    <definedName name="CertVal_IsBlnkRow" localSheetId="4">COUNTA('Certified Values'!#REF!)=0</definedName>
    <definedName name="CertVal_IsBlnkRow" localSheetId="6">COUNTA('Certified Values'!#REF!)=0</definedName>
    <definedName name="CertVal_IsBlnkRow" localSheetId="8">COUNTA('Certified Values'!#REF!)=0</definedName>
    <definedName name="CertVal_IsBlnkRow" localSheetId="5">COUNTA('Certified Values'!#REF!)=0</definedName>
    <definedName name="CertVal_IsBlnkRowNext" localSheetId="7">COUNTA('Certified Values'!#REF!)=0</definedName>
    <definedName name="CertVal_IsBlnkRowNext" localSheetId="9">COUNTA('Certified Values'!#REF!)=0</definedName>
    <definedName name="CertVal_IsBlnkRowNext" localSheetId="1">COUNTA('Certified Values'!#REF!)=0</definedName>
    <definedName name="CertVal_IsBlnkRowNext" localSheetId="4">COUNTA('Certified Values'!#REF!)=0</definedName>
    <definedName name="CertVal_IsBlnkRowNext" localSheetId="6">COUNTA('Certified Values'!#REF!)=0</definedName>
    <definedName name="CertVal_IsBlnkRowNext" localSheetId="8">COUNTA('Certified Values'!#REF!)=0</definedName>
    <definedName name="CertVal_IsBlnkRowNext" localSheetId="5">COUNTA('Certified Values'!#REF!)=0</definedName>
    <definedName name="CertVal_Ratio1SDCV" localSheetId="1">IF('Certified Values'!CertVal_IsBlnkRow,"",IF('Certified Values'!#REF!="IND",1,'Certified Values'!#REF!/'Certified Values'!#REF!))</definedName>
    <definedName name="CertVal_TAnovaP" localSheetId="1">IF('Certified Values'!CertVal_IsBlnkRow,"",IF(ISBLANK('Certified Values'!#REF!),"NA",'Certified Values'!#REF!))</definedName>
    <definedName name="CertVal_TIH" localSheetId="1">IF('Certified Values'!CertVal_IsBlnkRow,"",IF('Certified Values'!#REF!="IND",'Certified Values'!#REF!,'Certified Values'!#REF!*'Certified Values'!#REF!))</definedName>
    <definedName name="CertVal_TIL" localSheetId="1">IF('Certified Values'!CertVal_IsBlnkRow,"",IF('Certified Values'!#REF!="IND",'Certified Values'!#REF!,'Certified Values'!#REF!*'Certified Values'!#REF!))</definedName>
    <definedName name="CertVal_UOM" localSheetId="1">IF(ISBLANK('Certified Values'!#REF!),'Certified Values'!#REF!,'Certified Values'!#REF!)</definedName>
    <definedName name="CertVal_UOMx" localSheetId="7">#N/A</definedName>
    <definedName name="CertVal_UOMx" localSheetId="9">#N/A</definedName>
    <definedName name="CertVal_UOMx" localSheetId="4">#N/A</definedName>
    <definedName name="CertVal_UOMx" localSheetId="6">#N/A</definedName>
    <definedName name="CertVal_UOMx" localSheetId="8">#N/A</definedName>
    <definedName name="CertVal_UOMx" localSheetId="5">#N/A</definedName>
    <definedName name="CertVal_UOMx">IF('Certified Values'!CertVal_IsBlnkRow,"",IF(OR(ISBLANK('Certified Values'!#REF!),'Certified Values'!#REF!='Certified Values'!#REF!),1,VLOOKUP('Certified Values'!#REF!,Parms_Ratio,3,FALSE)/VLOOKUP('Certified Values'!#REF!,Parms_Ratio,3,FALSE)))</definedName>
    <definedName name="CRMCode">'Indicative Values'!#REF!</definedName>
    <definedName name="IndVal_DPCol" localSheetId="2">MATCH('Indicative Values'!IndVal_ValUOMx,#REF!,1)</definedName>
    <definedName name="IndVal_DPIV" localSheetId="2">OFFSET(#REF!,'Indicative Values'!IndVal_DPRow,'Indicative Values'!IndVal_DPCol)</definedName>
    <definedName name="IndVal_DPRow" localSheetId="2">IF(ISNA('Indicative Values'!IndVal_DPRowAn),'Indicative Values'!IndVal_DPRowOther,'Indicative Values'!IndVal_DPRowAn)-ROW(#REF!)</definedName>
    <definedName name="IndVal_DPRowAn" localSheetId="2">MATCH('Indicative Values'!XFC1&amp;"-"&amp;'Indicative Values'!XFD1,#REF!,0)</definedName>
    <definedName name="IndVal_DPRowOther" localSheetId="2">MATCH("Other-"&amp;'Indicative Values'!XFD1,#REF!,0)</definedName>
    <definedName name="IndVal_IsAMGheadRow" localSheetId="2">IF(AND('Indicative Values'!IndVal_IsBlnkRow,NOT(ISBLANK('Indicative Values'!#REF!))),TRUE,FALSE)</definedName>
    <definedName name="IndVal_IsBlnkRow" localSheetId="2">COUNTA('Indicative Values'!#REF!)=0</definedName>
    <definedName name="IndVal_IsBlnkRowNext" localSheetId="2">COUNTA('Indicative Values'!#REF!)=0</definedName>
    <definedName name="IndVal_LimitValDiffUOM" localSheetId="2">AND(ISTEXT('Indicative Values'!XEV1),'Indicative Values'!A1&lt;&gt;'Indicative Values'!XEU1)</definedName>
    <definedName name="IndVal_TableLU1" localSheetId="2">IF(ISNA(MATCH(TRIM('Indicative Values'!XFD1),'Indicative Values'!$B$3:$B$30,0)),'Indicative Values'!IndVal_TableLU2,IF('Indicative Values'!IndVal_TableUOM1="Y",OFFSET('Indicative Values'!$D$2,MATCH(TRIM('Indicative Values'!XFD1),'Indicative Values'!$B$3:$B$30,0),0),"Diff UOM"))</definedName>
    <definedName name="IndVal_TableLU2" localSheetId="2">IF(ISNA(MATCH(TRIM('Indicative Values'!XFD1),'Indicative Values'!$E$3:$E$30,0)),'Indicative Values'!IndVal_TableLU3,IF('Indicative Values'!IndVal_TableUOM2="Y",OFFSET('Indicative Values'!$G$2,MATCH(TRIM('Indicative Values'!XFD1),'Indicative Values'!$E$3:$E$30,0),0),"Diff UOM"))</definedName>
    <definedName name="IndVal_TableLU3" localSheetId="2">IF(ISNA(MATCH(TRIM('Indicative Values'!XFD1),'Indicative Values'!$H$3:$H$30,0)),"No Value",IF('Indicative Values'!IndVal_TableUOM3="Y",OFFSET('Indicative Values'!$J$2,MATCH(TRIM('Indicative Values'!XFD1),'Indicative Values'!$H$3:$H$30,0),0),"Diff UOM"))</definedName>
    <definedName name="IndVal_TableUOM1" localSheetId="2">IF(ISNA(MATCH(TRIM('Indicative Values'!XFD1),'Indicative Values'!$B$3:$B$30,0)),'Indicative Values'!IndVal_TableUOM2,IF(OFFSET('Indicative Values'!$C$2,MATCH(TRIM('Indicative Values'!XFD1),'Indicative Values'!$B$3:$B$30,0),0)='Indicative Values'!A$2,"Y","N"))</definedName>
    <definedName name="IndVal_TableUOM2" localSheetId="2">IF(ISNA(MATCH(TRIM('Indicative Values'!XFD1),'Indicative Values'!$E$3:$E$30,0)),'Indicative Values'!IndVal_TableUOM3,IF(OFFSET('Indicative Values'!$F$2,MATCH(TRIM('Indicative Values'!XFD1),'Indicative Values'!$E$3:$E$30,0),0)='Indicative Values'!A$2,"Y","N"))</definedName>
    <definedName name="IndVal_TableUOM3" localSheetId="2">IF(ISNA(MATCH(TRIM('Indicative Values'!XFD1),'Indicative Values'!$H$3:$H$30,0)),"No Value",IF(OFFSET('Indicative Values'!$I$2,MATCH(TRIM('Indicative Values'!XFD1),'Indicative Values'!$H$3:$H$30,0),0)='Indicative Values'!A$2,"Y","N"))</definedName>
    <definedName name="IndVal_UOMx" localSheetId="2">IF('Indicative Values'!XFD1='Indicative Values'!XET1,1,VLOOKUP('Indicative Values'!XFD1,Parms_Ratio,3,FALSE)/VLOOKUP('Indicative Values'!XET1,Parms_Ratio,3,FALSE))</definedName>
    <definedName name="IndVal_Val" localSheetId="2">IF(ISBLANK('Indicative Values'!XEU1),"",'Indicative Values'!XEU1)</definedName>
    <definedName name="IndVal_ValUOMx" localSheetId="2">IF(ISBLANK('Indicative Values'!XEU1),"",IF(ISTEXT('Indicative Values'!XEU1),'Indicative Values'!XEU1,'Indicative Values'!XEU1*'Indicative Values'!IndVal_UOMx))</definedName>
    <definedName name="Parms_Ratio">#REF!</definedName>
    <definedName name="Parms_RatioName">#REF!</definedName>
    <definedName name="Parms_Tmplt">#REF!</definedName>
    <definedName name="PG_AnUOMn" localSheetId="3">VLOOKUP('Performance Gates'!$A1,CertVal_AnUOM,CertVal_AnUOMnCols,FALSE)</definedName>
    <definedName name="PG_AnUOMx" localSheetId="3">VLOOKUP('Performance Gates'!$A1,CertVal_AnUOM,CertVal_AnUOMxCols,FALSE)</definedName>
    <definedName name="PG_ConstNm" localSheetId="3">IF('Performance Gates'!PG_AnUOMx=1,'Performance Gates'!PG_Val,'Performance Gates'!$A1&amp;" ("&amp;'Performance Gates'!PG_AnUOMn&amp;")")</definedName>
    <definedName name="PG_ConstNmRand" localSheetId="3">IF('Performance Gates'!PG_IsBlnkRowRand,"",'Performance Gates'!PG_ConstNm)</definedName>
    <definedName name="PG_ConstNmRout" localSheetId="3">IF('Performance Gates'!PG_IsBlnkRowRout,"",'Performance Gates'!PG_ConstNm)</definedName>
    <definedName name="PG_IsBlnkRowRand" localSheetId="3">COUNTA('Performance Gates'!$O1:$Z1)=0</definedName>
    <definedName name="PG_IsBlnkRowRandNext" localSheetId="3">COUNTA('Performance Gates'!$O2:$Z2)=0</definedName>
    <definedName name="PG_IsBlnkRowRout" localSheetId="3">COUNTA('Performance Gates'!$B1:$M1)=0</definedName>
    <definedName name="PG_IsBlnkRowRoutNext" localSheetId="3">COUNTA('Performance Gates'!$B2:$M2)=0</definedName>
    <definedName name="PG_Val" localSheetId="3">OFFSET('Performance Gates'!A1,0,-COLUMNS('Performance Gates'!XEE:A)+1)</definedName>
    <definedName name="PG_ValRand" localSheetId="3">IF('Performance Gates'!PG_IsBlnkRowRand,"",'Performance Gates'!PG_Val)</definedName>
    <definedName name="PG_ValRout" localSheetId="3">IF('Performance Gates'!PG_IsBlnkRowRout,"",'Performance Gates'!PG_Val)</definedName>
    <definedName name="PG_ValUOMx" localSheetId="3">'Performance Gates'!PG_Val*'Performance Gates'!PG_AnUOMx</definedName>
    <definedName name="PG_ValUOMxRand" localSheetId="3">IF('Performance Gates'!PG_IsBlnkRowRand,"",'Performance Gates'!PG_ValUOMx)</definedName>
    <definedName name="PG_ValUOMxRout" localSheetId="3">IF('Performance Gates'!PG_IsBlnkRowRout,"",'Performance Gates'!PG_ValUOMx)</definedName>
  </definedNames>
  <calcPr calcId="145621" calcMode="manual"/>
</workbook>
</file>

<file path=xl/calcChain.xml><?xml version="1.0" encoding="utf-8"?>
<calcChain xmlns="http://schemas.openxmlformats.org/spreadsheetml/2006/main">
  <c r="AC1" i="47886" l="1"/>
  <c r="AO13" i="47886" l="1"/>
  <c r="AO71" i="47886"/>
  <c r="AO70" i="47886"/>
  <c r="AO69" i="47886"/>
  <c r="AO68" i="47886"/>
  <c r="AO67" i="47886"/>
  <c r="AO66" i="47886"/>
  <c r="AO65" i="47886"/>
  <c r="AO64" i="47886"/>
  <c r="AO63" i="47886"/>
  <c r="AO62" i="47886"/>
  <c r="AO61" i="47886"/>
  <c r="AO60" i="47886"/>
  <c r="AO59" i="47886"/>
  <c r="AO58" i="47886"/>
  <c r="AO57" i="47886"/>
  <c r="AO56" i="47886"/>
  <c r="AO55" i="47886"/>
  <c r="AO54" i="47886"/>
  <c r="AO53" i="47886"/>
  <c r="AO52" i="47886"/>
  <c r="AO51" i="47886"/>
  <c r="AO50" i="47886"/>
  <c r="AO49" i="47886"/>
  <c r="AO48" i="47886"/>
  <c r="AO47" i="47886"/>
  <c r="AO46" i="47886"/>
  <c r="AO45" i="47886"/>
  <c r="AO44" i="47886"/>
  <c r="AO43" i="47886"/>
  <c r="AO42" i="47886"/>
  <c r="AO41" i="47886"/>
  <c r="AO40" i="47886"/>
  <c r="AO39" i="47886"/>
  <c r="AO38" i="47886"/>
  <c r="AO37" i="47886"/>
  <c r="AO36" i="47886"/>
  <c r="AO35" i="47886"/>
  <c r="AO34" i="47886"/>
  <c r="AO33" i="47886"/>
  <c r="AO32" i="47886"/>
  <c r="AO31" i="47886"/>
  <c r="AO30" i="47886"/>
  <c r="AO29" i="47886"/>
  <c r="AO28" i="47886"/>
  <c r="AO27" i="47886"/>
  <c r="AO26" i="47886"/>
  <c r="AO25" i="47886"/>
  <c r="AO24" i="47886"/>
  <c r="AO23" i="47886"/>
  <c r="AO22" i="47886"/>
  <c r="AO21" i="47886"/>
  <c r="AO20" i="47886"/>
  <c r="AO19" i="47886"/>
  <c r="AO18" i="47886"/>
  <c r="AO17" i="47886"/>
  <c r="AO16" i="47886"/>
  <c r="AO15" i="47886"/>
  <c r="AO14" i="47886"/>
  <c r="AO12" i="47886"/>
  <c r="AO11" i="47886"/>
  <c r="AO10" i="47886"/>
  <c r="AO9" i="47886"/>
  <c r="O3" i="47886"/>
  <c r="B3" i="47886"/>
  <c r="AZ71" i="47886" l="1"/>
  <c r="AY71" i="47886"/>
  <c r="AX71" i="47886"/>
  <c r="AW71" i="47886"/>
  <c r="AV71" i="47886"/>
  <c r="AU71" i="47886"/>
  <c r="AT71" i="47886"/>
  <c r="AS71" i="47886"/>
  <c r="AR71" i="47886"/>
  <c r="AQ71" i="47886"/>
  <c r="AP71" i="47886"/>
  <c r="AM71" i="47886"/>
  <c r="AL71" i="47886"/>
  <c r="AK71" i="47886"/>
  <c r="AJ71" i="47886"/>
  <c r="AI71" i="47886"/>
  <c r="AH71" i="47886"/>
  <c r="AG71" i="47886"/>
  <c r="AF71" i="47886"/>
  <c r="AE71" i="47886"/>
  <c r="AD71" i="47886"/>
  <c r="AC71" i="47886"/>
  <c r="AB71" i="47886"/>
  <c r="AZ70" i="47886"/>
  <c r="AY70" i="47886"/>
  <c r="AX70" i="47886"/>
  <c r="AW70" i="47886"/>
  <c r="AV70" i="47886"/>
  <c r="AU70" i="47886"/>
  <c r="AT70" i="47886"/>
  <c r="AS70" i="47886"/>
  <c r="AR70" i="47886"/>
  <c r="AQ70" i="47886"/>
  <c r="AP70" i="47886"/>
  <c r="AM70" i="47886"/>
  <c r="AL70" i="47886"/>
  <c r="AK70" i="47886"/>
  <c r="AJ70" i="47886"/>
  <c r="AI70" i="47886"/>
  <c r="AH70" i="47886"/>
  <c r="AG70" i="47886"/>
  <c r="AF70" i="47886"/>
  <c r="AE70" i="47886"/>
  <c r="AD70" i="47886"/>
  <c r="AC70" i="47886"/>
  <c r="AB70" i="47886"/>
  <c r="AZ69" i="47886"/>
  <c r="AY69" i="47886"/>
  <c r="AX69" i="47886"/>
  <c r="AW69" i="47886"/>
  <c r="AV69" i="47886"/>
  <c r="AU69" i="47886"/>
  <c r="AT69" i="47886"/>
  <c r="AS69" i="47886"/>
  <c r="AR69" i="47886"/>
  <c r="AQ69" i="47886"/>
  <c r="AP69" i="47886"/>
  <c r="AM69" i="47886"/>
  <c r="AL69" i="47886"/>
  <c r="AK69" i="47886"/>
  <c r="AJ69" i="47886"/>
  <c r="AI69" i="47886"/>
  <c r="AH69" i="47886"/>
  <c r="AG69" i="47886"/>
  <c r="AF69" i="47886"/>
  <c r="AE69" i="47886"/>
  <c r="AD69" i="47886"/>
  <c r="AC69" i="47886"/>
  <c r="AB69" i="47886"/>
  <c r="AZ68" i="47886"/>
  <c r="AY68" i="47886"/>
  <c r="AX68" i="47886"/>
  <c r="AW68" i="47886"/>
  <c r="AV68" i="47886"/>
  <c r="AU68" i="47886"/>
  <c r="AT68" i="47886"/>
  <c r="AS68" i="47886"/>
  <c r="AR68" i="47886"/>
  <c r="AQ68" i="47886"/>
  <c r="AP68" i="47886"/>
  <c r="AM68" i="47886"/>
  <c r="AL68" i="47886"/>
  <c r="AK68" i="47886"/>
  <c r="AJ68" i="47886"/>
  <c r="AI68" i="47886"/>
  <c r="AH68" i="47886"/>
  <c r="AG68" i="47886"/>
  <c r="AF68" i="47886"/>
  <c r="AE68" i="47886"/>
  <c r="AD68" i="47886"/>
  <c r="AC68" i="47886"/>
  <c r="AB68" i="47886"/>
  <c r="AZ67" i="47886"/>
  <c r="AY67" i="47886"/>
  <c r="AX67" i="47886"/>
  <c r="AW67" i="47886"/>
  <c r="AV67" i="47886"/>
  <c r="AU67" i="47886"/>
  <c r="AT67" i="47886"/>
  <c r="AS67" i="47886"/>
  <c r="AR67" i="47886"/>
  <c r="AQ67" i="47886"/>
  <c r="AP67" i="47886"/>
  <c r="AM67" i="47886"/>
  <c r="AL67" i="47886"/>
  <c r="AK67" i="47886"/>
  <c r="AJ67" i="47886"/>
  <c r="AI67" i="47886"/>
  <c r="AH67" i="47886"/>
  <c r="AG67" i="47886"/>
  <c r="AF67" i="47886"/>
  <c r="AE67" i="47886"/>
  <c r="AD67" i="47886"/>
  <c r="AC67" i="47886"/>
  <c r="AB67" i="47886"/>
  <c r="AZ66" i="47886"/>
  <c r="AY66" i="47886"/>
  <c r="AX66" i="47886"/>
  <c r="AW66" i="47886"/>
  <c r="AV66" i="47886"/>
  <c r="AU66" i="47886"/>
  <c r="AT66" i="47886"/>
  <c r="AS66" i="47886"/>
  <c r="AR66" i="47886"/>
  <c r="AQ66" i="47886"/>
  <c r="AP66" i="47886"/>
  <c r="AM66" i="47886"/>
  <c r="AL66" i="47886"/>
  <c r="AK66" i="47886"/>
  <c r="AJ66" i="47886"/>
  <c r="AI66" i="47886"/>
  <c r="AH66" i="47886"/>
  <c r="AG66" i="47886"/>
  <c r="AF66" i="47886"/>
  <c r="AE66" i="47886"/>
  <c r="AD66" i="47886"/>
  <c r="AC66" i="47886"/>
  <c r="AB66" i="47886"/>
  <c r="AZ65" i="47886"/>
  <c r="AY65" i="47886"/>
  <c r="AX65" i="47886"/>
  <c r="AW65" i="47886"/>
  <c r="AV65" i="47886"/>
  <c r="AU65" i="47886"/>
  <c r="AT65" i="47886"/>
  <c r="AS65" i="47886"/>
  <c r="AR65" i="47886"/>
  <c r="AQ65" i="47886"/>
  <c r="AP65" i="47886"/>
  <c r="AM65" i="47886"/>
  <c r="AL65" i="47886"/>
  <c r="AK65" i="47886"/>
  <c r="AJ65" i="47886"/>
  <c r="AI65" i="47886"/>
  <c r="AH65" i="47886"/>
  <c r="AG65" i="47886"/>
  <c r="AF65" i="47886"/>
  <c r="AE65" i="47886"/>
  <c r="AD65" i="47886"/>
  <c r="AC65" i="47886"/>
  <c r="AB65" i="47886"/>
  <c r="AZ64" i="47886"/>
  <c r="AY64" i="47886"/>
  <c r="AX64" i="47886"/>
  <c r="AW64" i="47886"/>
  <c r="AV64" i="47886"/>
  <c r="AU64" i="47886"/>
  <c r="AT64" i="47886"/>
  <c r="AS64" i="47886"/>
  <c r="AR64" i="47886"/>
  <c r="AQ64" i="47886"/>
  <c r="AP64" i="47886"/>
  <c r="AM64" i="47886"/>
  <c r="AL64" i="47886"/>
  <c r="AK64" i="47886"/>
  <c r="AJ64" i="47886"/>
  <c r="AI64" i="47886"/>
  <c r="AH64" i="47886"/>
  <c r="AG64" i="47886"/>
  <c r="AF64" i="47886"/>
  <c r="AE64" i="47886"/>
  <c r="AD64" i="47886"/>
  <c r="AC64" i="47886"/>
  <c r="AB64" i="47886"/>
  <c r="AZ63" i="47886"/>
  <c r="AY63" i="47886"/>
  <c r="AX63" i="47886"/>
  <c r="AW63" i="47886"/>
  <c r="AV63" i="47886"/>
  <c r="AU63" i="47886"/>
  <c r="AT63" i="47886"/>
  <c r="AS63" i="47886"/>
  <c r="AR63" i="47886"/>
  <c r="AQ63" i="47886"/>
  <c r="AP63" i="47886"/>
  <c r="AM63" i="47886"/>
  <c r="AL63" i="47886"/>
  <c r="AK63" i="47886"/>
  <c r="AJ63" i="47886"/>
  <c r="AI63" i="47886"/>
  <c r="AH63" i="47886"/>
  <c r="AG63" i="47886"/>
  <c r="AF63" i="47886"/>
  <c r="AE63" i="47886"/>
  <c r="AD63" i="47886"/>
  <c r="AC63" i="47886"/>
  <c r="AB63" i="47886"/>
  <c r="AZ62" i="47886"/>
  <c r="AY62" i="47886"/>
  <c r="AX62" i="47886"/>
  <c r="AW62" i="47886"/>
  <c r="AV62" i="47886"/>
  <c r="AU62" i="47886"/>
  <c r="AT62" i="47886"/>
  <c r="AS62" i="47886"/>
  <c r="AR62" i="47886"/>
  <c r="AQ62" i="47886"/>
  <c r="AP62" i="47886"/>
  <c r="AM62" i="47886"/>
  <c r="AL62" i="47886"/>
  <c r="AK62" i="47886"/>
  <c r="AJ62" i="47886"/>
  <c r="AI62" i="47886"/>
  <c r="AH62" i="47886"/>
  <c r="AG62" i="47886"/>
  <c r="AF62" i="47886"/>
  <c r="AE62" i="47886"/>
  <c r="AD62" i="47886"/>
  <c r="AC62" i="47886"/>
  <c r="AB62" i="47886"/>
  <c r="AZ61" i="47886"/>
  <c r="AY61" i="47886"/>
  <c r="AX61" i="47886"/>
  <c r="AW61" i="47886"/>
  <c r="AV61" i="47886"/>
  <c r="AU61" i="47886"/>
  <c r="AT61" i="47886"/>
  <c r="AS61" i="47886"/>
  <c r="AR61" i="47886"/>
  <c r="AQ61" i="47886"/>
  <c r="AP61" i="47886"/>
  <c r="AM61" i="47886"/>
  <c r="AL61" i="47886"/>
  <c r="AK61" i="47886"/>
  <c r="AJ61" i="47886"/>
  <c r="AI61" i="47886"/>
  <c r="AH61" i="47886"/>
  <c r="AG61" i="47886"/>
  <c r="AF61" i="47886"/>
  <c r="AE61" i="47886"/>
  <c r="AD61" i="47886"/>
  <c r="AC61" i="47886"/>
  <c r="AB61" i="47886"/>
  <c r="AZ60" i="47886"/>
  <c r="AY60" i="47886"/>
  <c r="AX60" i="47886"/>
  <c r="AW60" i="47886"/>
  <c r="AV60" i="47886"/>
  <c r="AU60" i="47886"/>
  <c r="AT60" i="47886"/>
  <c r="AS60" i="47886"/>
  <c r="AR60" i="47886"/>
  <c r="AQ60" i="47886"/>
  <c r="AP60" i="47886"/>
  <c r="AM60" i="47886"/>
  <c r="AL60" i="47886"/>
  <c r="AK60" i="47886"/>
  <c r="AJ60" i="47886"/>
  <c r="AI60" i="47886"/>
  <c r="AH60" i="47886"/>
  <c r="AG60" i="47886"/>
  <c r="AF60" i="47886"/>
  <c r="AE60" i="47886"/>
  <c r="AD60" i="47886"/>
  <c r="AC60" i="47886"/>
  <c r="AB60" i="47886"/>
  <c r="AZ59" i="47886"/>
  <c r="AY59" i="47886"/>
  <c r="AX59" i="47886"/>
  <c r="AW59" i="47886"/>
  <c r="AV59" i="47886"/>
  <c r="AU59" i="47886"/>
  <c r="AT59" i="47886"/>
  <c r="AS59" i="47886"/>
  <c r="AR59" i="47886"/>
  <c r="AQ59" i="47886"/>
  <c r="AP59" i="47886"/>
  <c r="AM59" i="47886"/>
  <c r="AL59" i="47886"/>
  <c r="AK59" i="47886"/>
  <c r="AJ59" i="47886"/>
  <c r="AI59" i="47886"/>
  <c r="AH59" i="47886"/>
  <c r="AG59" i="47886"/>
  <c r="AF59" i="47886"/>
  <c r="AE59" i="47886"/>
  <c r="AD59" i="47886"/>
  <c r="AC59" i="47886"/>
  <c r="AB59" i="47886"/>
  <c r="AZ58" i="47886"/>
  <c r="AY58" i="47886"/>
  <c r="AX58" i="47886"/>
  <c r="AW58" i="47886"/>
  <c r="AV58" i="47886"/>
  <c r="AU58" i="47886"/>
  <c r="AT58" i="47886"/>
  <c r="AS58" i="47886"/>
  <c r="AR58" i="47886"/>
  <c r="AQ58" i="47886"/>
  <c r="AP58" i="47886"/>
  <c r="AM58" i="47886"/>
  <c r="AL58" i="47886"/>
  <c r="AK58" i="47886"/>
  <c r="AJ58" i="47886"/>
  <c r="AI58" i="47886"/>
  <c r="AH58" i="47886"/>
  <c r="AG58" i="47886"/>
  <c r="AF58" i="47886"/>
  <c r="AE58" i="47886"/>
  <c r="AD58" i="47886"/>
  <c r="AC58" i="47886"/>
  <c r="AB58" i="47886"/>
  <c r="AZ57" i="47886"/>
  <c r="AY57" i="47886"/>
  <c r="AX57" i="47886"/>
  <c r="AW57" i="47886"/>
  <c r="AV57" i="47886"/>
  <c r="AU57" i="47886"/>
  <c r="AT57" i="47886"/>
  <c r="AS57" i="47886"/>
  <c r="AR57" i="47886"/>
  <c r="AQ57" i="47886"/>
  <c r="AP57" i="47886"/>
  <c r="AM57" i="47886"/>
  <c r="AL57" i="47886"/>
  <c r="AK57" i="47886"/>
  <c r="AJ57" i="47886"/>
  <c r="AI57" i="47886"/>
  <c r="AH57" i="47886"/>
  <c r="AG57" i="47886"/>
  <c r="AF57" i="47886"/>
  <c r="AE57" i="47886"/>
  <c r="AD57" i="47886"/>
  <c r="AC57" i="47886"/>
  <c r="AB57" i="47886"/>
  <c r="AZ56" i="47886"/>
  <c r="AY56" i="47886"/>
  <c r="AX56" i="47886"/>
  <c r="AW56" i="47886"/>
  <c r="AV56" i="47886"/>
  <c r="AU56" i="47886"/>
  <c r="AT56" i="47886"/>
  <c r="AS56" i="47886"/>
  <c r="AR56" i="47886"/>
  <c r="AQ56" i="47886"/>
  <c r="AP56" i="47886"/>
  <c r="AM56" i="47886"/>
  <c r="AL56" i="47886"/>
  <c r="AK56" i="47886"/>
  <c r="AJ56" i="47886"/>
  <c r="AI56" i="47886"/>
  <c r="AH56" i="47886"/>
  <c r="AG56" i="47886"/>
  <c r="AF56" i="47886"/>
  <c r="AE56" i="47886"/>
  <c r="AD56" i="47886"/>
  <c r="AC56" i="47886"/>
  <c r="AB56" i="47886"/>
  <c r="AZ55" i="47886"/>
  <c r="AY55" i="47886"/>
  <c r="AX55" i="47886"/>
  <c r="AW55" i="47886"/>
  <c r="AV55" i="47886"/>
  <c r="AU55" i="47886"/>
  <c r="AT55" i="47886"/>
  <c r="AS55" i="47886"/>
  <c r="AR55" i="47886"/>
  <c r="AQ55" i="47886"/>
  <c r="AP55" i="47886"/>
  <c r="AM55" i="47886"/>
  <c r="AL55" i="47886"/>
  <c r="AK55" i="47886"/>
  <c r="AJ55" i="47886"/>
  <c r="AI55" i="47886"/>
  <c r="AH55" i="47886"/>
  <c r="AG55" i="47886"/>
  <c r="AF55" i="47886"/>
  <c r="AE55" i="47886"/>
  <c r="AD55" i="47886"/>
  <c r="AC55" i="47886"/>
  <c r="AB55" i="47886"/>
  <c r="AZ54" i="47886"/>
  <c r="AY54" i="47886"/>
  <c r="AX54" i="47886"/>
  <c r="AW54" i="47886"/>
  <c r="AV54" i="47886"/>
  <c r="AU54" i="47886"/>
  <c r="AT54" i="47886"/>
  <c r="AS54" i="47886"/>
  <c r="AR54" i="47886"/>
  <c r="AQ54" i="47886"/>
  <c r="AP54" i="47886"/>
  <c r="AM54" i="47886"/>
  <c r="AL54" i="47886"/>
  <c r="AK54" i="47886"/>
  <c r="AJ54" i="47886"/>
  <c r="AI54" i="47886"/>
  <c r="AH54" i="47886"/>
  <c r="AG54" i="47886"/>
  <c r="AF54" i="47886"/>
  <c r="AE54" i="47886"/>
  <c r="AD54" i="47886"/>
  <c r="AC54" i="47886"/>
  <c r="AB54" i="47886"/>
  <c r="AZ53" i="47886"/>
  <c r="AY53" i="47886"/>
  <c r="AX53" i="47886"/>
  <c r="AW53" i="47886"/>
  <c r="AV53" i="47886"/>
  <c r="AU53" i="47886"/>
  <c r="AT53" i="47886"/>
  <c r="AS53" i="47886"/>
  <c r="AR53" i="47886"/>
  <c r="AQ53" i="47886"/>
  <c r="AP53" i="47886"/>
  <c r="AM53" i="47886"/>
  <c r="AL53" i="47886"/>
  <c r="AK53" i="47886"/>
  <c r="AJ53" i="47886"/>
  <c r="AI53" i="47886"/>
  <c r="AH53" i="47886"/>
  <c r="AG53" i="47886"/>
  <c r="AF53" i="47886"/>
  <c r="AE53" i="47886"/>
  <c r="AD53" i="47886"/>
  <c r="AC53" i="47886"/>
  <c r="AB53" i="47886"/>
  <c r="AZ52" i="47886"/>
  <c r="AY52" i="47886"/>
  <c r="AX52" i="47886"/>
  <c r="AW52" i="47886"/>
  <c r="AV52" i="47886"/>
  <c r="AU52" i="47886"/>
  <c r="AT52" i="47886"/>
  <c r="AS52" i="47886"/>
  <c r="AR52" i="47886"/>
  <c r="AQ52" i="47886"/>
  <c r="AP52" i="47886"/>
  <c r="AM52" i="47886"/>
  <c r="AL52" i="47886"/>
  <c r="AK52" i="47886"/>
  <c r="AJ52" i="47886"/>
  <c r="AI52" i="47886"/>
  <c r="AH52" i="47886"/>
  <c r="AG52" i="47886"/>
  <c r="AF52" i="47886"/>
  <c r="AE52" i="47886"/>
  <c r="AD52" i="47886"/>
  <c r="AC52" i="47886"/>
  <c r="AB52" i="47886"/>
  <c r="AZ51" i="47886"/>
  <c r="AY51" i="47886"/>
  <c r="AX51" i="47886"/>
  <c r="AW51" i="47886"/>
  <c r="AV51" i="47886"/>
  <c r="AU51" i="47886"/>
  <c r="AT51" i="47886"/>
  <c r="AS51" i="47886"/>
  <c r="AR51" i="47886"/>
  <c r="AQ51" i="47886"/>
  <c r="AP51" i="47886"/>
  <c r="AM51" i="47886"/>
  <c r="AL51" i="47886"/>
  <c r="AK51" i="47886"/>
  <c r="AJ51" i="47886"/>
  <c r="AI51" i="47886"/>
  <c r="AH51" i="47886"/>
  <c r="AG51" i="47886"/>
  <c r="AF51" i="47886"/>
  <c r="AE51" i="47886"/>
  <c r="AD51" i="47886"/>
  <c r="AC51" i="47886"/>
  <c r="AB51" i="47886"/>
  <c r="AZ50" i="47886"/>
  <c r="AY50" i="47886"/>
  <c r="AX50" i="47886"/>
  <c r="AW50" i="47886"/>
  <c r="AV50" i="47886"/>
  <c r="AU50" i="47886"/>
  <c r="AT50" i="47886"/>
  <c r="AS50" i="47886"/>
  <c r="AR50" i="47886"/>
  <c r="AQ50" i="47886"/>
  <c r="AP50" i="47886"/>
  <c r="AM50" i="47886"/>
  <c r="AL50" i="47886"/>
  <c r="AK50" i="47886"/>
  <c r="AJ50" i="47886"/>
  <c r="AI50" i="47886"/>
  <c r="AH50" i="47886"/>
  <c r="AG50" i="47886"/>
  <c r="AF50" i="47886"/>
  <c r="AE50" i="47886"/>
  <c r="AD50" i="47886"/>
  <c r="AC50" i="47886"/>
  <c r="AB50" i="47886"/>
  <c r="AZ49" i="47886"/>
  <c r="AY49" i="47886"/>
  <c r="AX49" i="47886"/>
  <c r="AW49" i="47886"/>
  <c r="AV49" i="47886"/>
  <c r="AU49" i="47886"/>
  <c r="AT49" i="47886"/>
  <c r="AS49" i="47886"/>
  <c r="AR49" i="47886"/>
  <c r="AQ49" i="47886"/>
  <c r="AP49" i="47886"/>
  <c r="AM49" i="47886"/>
  <c r="AL49" i="47886"/>
  <c r="AK49" i="47886"/>
  <c r="AJ49" i="47886"/>
  <c r="AI49" i="47886"/>
  <c r="AH49" i="47886"/>
  <c r="AG49" i="47886"/>
  <c r="AF49" i="47886"/>
  <c r="AE49" i="47886"/>
  <c r="AD49" i="47886"/>
  <c r="AC49" i="47886"/>
  <c r="AB49" i="47886"/>
  <c r="AZ48" i="47886"/>
  <c r="AY48" i="47886"/>
  <c r="AX48" i="47886"/>
  <c r="AW48" i="47886"/>
  <c r="AV48" i="47886"/>
  <c r="AU48" i="47886"/>
  <c r="AT48" i="47886"/>
  <c r="AS48" i="47886"/>
  <c r="AR48" i="47886"/>
  <c r="AQ48" i="47886"/>
  <c r="AP48" i="47886"/>
  <c r="AM48" i="47886"/>
  <c r="AL48" i="47886"/>
  <c r="AK48" i="47886"/>
  <c r="AJ48" i="47886"/>
  <c r="AI48" i="47886"/>
  <c r="AH48" i="47886"/>
  <c r="AG48" i="47886"/>
  <c r="AF48" i="47886"/>
  <c r="AE48" i="47886"/>
  <c r="AD48" i="47886"/>
  <c r="AC48" i="47886"/>
  <c r="AB48" i="47886"/>
  <c r="AZ47" i="47886"/>
  <c r="AY47" i="47886"/>
  <c r="AX47" i="47886"/>
  <c r="AW47" i="47886"/>
  <c r="AV47" i="47886"/>
  <c r="AU47" i="47886"/>
  <c r="AT47" i="47886"/>
  <c r="AS47" i="47886"/>
  <c r="AR47" i="47886"/>
  <c r="AQ47" i="47886"/>
  <c r="AP47" i="47886"/>
  <c r="AM47" i="47886"/>
  <c r="AL47" i="47886"/>
  <c r="AK47" i="47886"/>
  <c r="AJ47" i="47886"/>
  <c r="AI47" i="47886"/>
  <c r="AH47" i="47886"/>
  <c r="AG47" i="47886"/>
  <c r="AF47" i="47886"/>
  <c r="AE47" i="47886"/>
  <c r="AD47" i="47886"/>
  <c r="AC47" i="47886"/>
  <c r="AB47" i="47886"/>
  <c r="AZ46" i="47886"/>
  <c r="AY46" i="47886"/>
  <c r="AX46" i="47886"/>
  <c r="AW46" i="47886"/>
  <c r="AV46" i="47886"/>
  <c r="AU46" i="47886"/>
  <c r="AT46" i="47886"/>
  <c r="AS46" i="47886"/>
  <c r="AR46" i="47886"/>
  <c r="AQ46" i="47886"/>
  <c r="AP46" i="47886"/>
  <c r="AM46" i="47886"/>
  <c r="AL46" i="47886"/>
  <c r="AK46" i="47886"/>
  <c r="AJ46" i="47886"/>
  <c r="AI46" i="47886"/>
  <c r="AH46" i="47886"/>
  <c r="AG46" i="47886"/>
  <c r="AF46" i="47886"/>
  <c r="AE46" i="47886"/>
  <c r="AD46" i="47886"/>
  <c r="AC46" i="47886"/>
  <c r="AB46" i="47886"/>
  <c r="AZ45" i="47886"/>
  <c r="AY45" i="47886"/>
  <c r="AX45" i="47886"/>
  <c r="AW45" i="47886"/>
  <c r="AV45" i="47886"/>
  <c r="AU45" i="47886"/>
  <c r="AT45" i="47886"/>
  <c r="AS45" i="47886"/>
  <c r="AR45" i="47886"/>
  <c r="AQ45" i="47886"/>
  <c r="AP45" i="47886"/>
  <c r="AM45" i="47886"/>
  <c r="AL45" i="47886"/>
  <c r="AK45" i="47886"/>
  <c r="AJ45" i="47886"/>
  <c r="AI45" i="47886"/>
  <c r="AH45" i="47886"/>
  <c r="AG45" i="47886"/>
  <c r="AF45" i="47886"/>
  <c r="AE45" i="47886"/>
  <c r="AD45" i="47886"/>
  <c r="AC45" i="47886"/>
  <c r="AB45" i="47886"/>
  <c r="AZ44" i="47886"/>
  <c r="AY44" i="47886"/>
  <c r="AX44" i="47886"/>
  <c r="AW44" i="47886"/>
  <c r="AV44" i="47886"/>
  <c r="AU44" i="47886"/>
  <c r="AT44" i="47886"/>
  <c r="AS44" i="47886"/>
  <c r="AR44" i="47886"/>
  <c r="AQ44" i="47886"/>
  <c r="AP44" i="47886"/>
  <c r="AM44" i="47886"/>
  <c r="AL44" i="47886"/>
  <c r="AK44" i="47886"/>
  <c r="AJ44" i="47886"/>
  <c r="AI44" i="47886"/>
  <c r="AH44" i="47886"/>
  <c r="AG44" i="47886"/>
  <c r="AF44" i="47886"/>
  <c r="AE44" i="47886"/>
  <c r="AD44" i="47886"/>
  <c r="AC44" i="47886"/>
  <c r="AB44" i="47886"/>
  <c r="AZ43" i="47886"/>
  <c r="AY43" i="47886"/>
  <c r="AX43" i="47886"/>
  <c r="AW43" i="47886"/>
  <c r="AV43" i="47886"/>
  <c r="AU43" i="47886"/>
  <c r="AT43" i="47886"/>
  <c r="AS43" i="47886"/>
  <c r="AR43" i="47886"/>
  <c r="AQ43" i="47886"/>
  <c r="AP43" i="47886"/>
  <c r="AM43" i="47886"/>
  <c r="AL43" i="47886"/>
  <c r="AK43" i="47886"/>
  <c r="AJ43" i="47886"/>
  <c r="AI43" i="47886"/>
  <c r="AH43" i="47886"/>
  <c r="AG43" i="47886"/>
  <c r="AF43" i="47886"/>
  <c r="AE43" i="47886"/>
  <c r="AD43" i="47886"/>
  <c r="AC43" i="47886"/>
  <c r="AB43" i="47886"/>
  <c r="AZ42" i="47886"/>
  <c r="AY42" i="47886"/>
  <c r="AX42" i="47886"/>
  <c r="AW42" i="47886"/>
  <c r="AV42" i="47886"/>
  <c r="AU42" i="47886"/>
  <c r="AT42" i="47886"/>
  <c r="AS42" i="47886"/>
  <c r="AR42" i="47886"/>
  <c r="AQ42" i="47886"/>
  <c r="AP42" i="47886"/>
  <c r="AM42" i="47886"/>
  <c r="AL42" i="47886"/>
  <c r="AK42" i="47886"/>
  <c r="AJ42" i="47886"/>
  <c r="AI42" i="47886"/>
  <c r="AH42" i="47886"/>
  <c r="AG42" i="47886"/>
  <c r="AF42" i="47886"/>
  <c r="AE42" i="47886"/>
  <c r="AD42" i="47886"/>
  <c r="AC42" i="47886"/>
  <c r="AB42" i="47886"/>
  <c r="AZ41" i="47886"/>
  <c r="AY41" i="47886"/>
  <c r="AX41" i="47886"/>
  <c r="AW41" i="47886"/>
  <c r="AV41" i="47886"/>
  <c r="AU41" i="47886"/>
  <c r="AT41" i="47886"/>
  <c r="AS41" i="47886"/>
  <c r="AR41" i="47886"/>
  <c r="AQ41" i="47886"/>
  <c r="AP41" i="47886"/>
  <c r="AM41" i="47886"/>
  <c r="AL41" i="47886"/>
  <c r="AK41" i="47886"/>
  <c r="AJ41" i="47886"/>
  <c r="AI41" i="47886"/>
  <c r="AH41" i="47886"/>
  <c r="AG41" i="47886"/>
  <c r="AF41" i="47886"/>
  <c r="AE41" i="47886"/>
  <c r="AD41" i="47886"/>
  <c r="AC41" i="47886"/>
  <c r="AB41" i="47886"/>
  <c r="AZ40" i="47886"/>
  <c r="AY40" i="47886"/>
  <c r="AX40" i="47886"/>
  <c r="AW40" i="47886"/>
  <c r="AV40" i="47886"/>
  <c r="AU40" i="47886"/>
  <c r="AT40" i="47886"/>
  <c r="AS40" i="47886"/>
  <c r="AR40" i="47886"/>
  <c r="AQ40" i="47886"/>
  <c r="AP40" i="47886"/>
  <c r="AM40" i="47886"/>
  <c r="AL40" i="47886"/>
  <c r="AK40" i="47886"/>
  <c r="AJ40" i="47886"/>
  <c r="AI40" i="47886"/>
  <c r="AH40" i="47886"/>
  <c r="AG40" i="47886"/>
  <c r="AF40" i="47886"/>
  <c r="AE40" i="47886"/>
  <c r="AD40" i="47886"/>
  <c r="AC40" i="47886"/>
  <c r="AB40" i="47886"/>
  <c r="AZ39" i="47886"/>
  <c r="AY39" i="47886"/>
  <c r="AX39" i="47886"/>
  <c r="AW39" i="47886"/>
  <c r="AV39" i="47886"/>
  <c r="AU39" i="47886"/>
  <c r="AT39" i="47886"/>
  <c r="AS39" i="47886"/>
  <c r="AR39" i="47886"/>
  <c r="AQ39" i="47886"/>
  <c r="AP39" i="47886"/>
  <c r="AM39" i="47886"/>
  <c r="AL39" i="47886"/>
  <c r="AK39" i="47886"/>
  <c r="AJ39" i="47886"/>
  <c r="AI39" i="47886"/>
  <c r="AH39" i="47886"/>
  <c r="AG39" i="47886"/>
  <c r="AF39" i="47886"/>
  <c r="AE39" i="47886"/>
  <c r="AD39" i="47886"/>
  <c r="AC39" i="47886"/>
  <c r="AB39" i="47886"/>
  <c r="AZ38" i="47886"/>
  <c r="AY38" i="47886"/>
  <c r="AX38" i="47886"/>
  <c r="AW38" i="47886"/>
  <c r="AV38" i="47886"/>
  <c r="AU38" i="47886"/>
  <c r="AT38" i="47886"/>
  <c r="AS38" i="47886"/>
  <c r="AR38" i="47886"/>
  <c r="AQ38" i="47886"/>
  <c r="AP38" i="47886"/>
  <c r="AM38" i="47886"/>
  <c r="AL38" i="47886"/>
  <c r="AK38" i="47886"/>
  <c r="AJ38" i="47886"/>
  <c r="AI38" i="47886"/>
  <c r="AH38" i="47886"/>
  <c r="AG38" i="47886"/>
  <c r="AF38" i="47886"/>
  <c r="AE38" i="47886"/>
  <c r="AD38" i="47886"/>
  <c r="AC38" i="47886"/>
  <c r="AB38" i="47886"/>
  <c r="AZ37" i="47886"/>
  <c r="AY37" i="47886"/>
  <c r="AX37" i="47886"/>
  <c r="AW37" i="47886"/>
  <c r="AV37" i="47886"/>
  <c r="AU37" i="47886"/>
  <c r="AT37" i="47886"/>
  <c r="AS37" i="47886"/>
  <c r="AR37" i="47886"/>
  <c r="AQ37" i="47886"/>
  <c r="AP37" i="47886"/>
  <c r="AM37" i="47886"/>
  <c r="AL37" i="47886"/>
  <c r="AK37" i="47886"/>
  <c r="AI37" i="47886"/>
  <c r="AH37" i="47886"/>
  <c r="AG37" i="47886"/>
  <c r="AF37" i="47886"/>
  <c r="AE37" i="47886"/>
  <c r="AD37" i="47886"/>
  <c r="AC37" i="47886"/>
  <c r="AB37" i="47886"/>
  <c r="AZ36" i="47886"/>
  <c r="AY36" i="47886"/>
  <c r="AX36" i="47886"/>
  <c r="AW36" i="47886"/>
  <c r="AV36" i="47886"/>
  <c r="AU36" i="47886"/>
  <c r="AT36" i="47886"/>
  <c r="AS36" i="47886"/>
  <c r="AR36" i="47886"/>
  <c r="AQ36" i="47886"/>
  <c r="AP36" i="47886"/>
  <c r="AM36" i="47886"/>
  <c r="AL36" i="47886"/>
  <c r="AK36" i="47886"/>
  <c r="AJ36" i="47886"/>
  <c r="AI36" i="47886"/>
  <c r="AH36" i="47886"/>
  <c r="AG36" i="47886"/>
  <c r="AF36" i="47886"/>
  <c r="AE36" i="47886"/>
  <c r="AD36" i="47886"/>
  <c r="AC36" i="47886"/>
  <c r="AB36" i="47886"/>
  <c r="AZ35" i="47886"/>
  <c r="AY35" i="47886"/>
  <c r="AX35" i="47886"/>
  <c r="AW35" i="47886"/>
  <c r="AV35" i="47886"/>
  <c r="AU35" i="47886"/>
  <c r="AT35" i="47886"/>
  <c r="AS35" i="47886"/>
  <c r="AR35" i="47886"/>
  <c r="AQ35" i="47886"/>
  <c r="AP35" i="47886"/>
  <c r="AM35" i="47886"/>
  <c r="AL35" i="47886"/>
  <c r="AK35" i="47886"/>
  <c r="AJ35" i="47886"/>
  <c r="AI35" i="47886"/>
  <c r="AH35" i="47886"/>
  <c r="AG35" i="47886"/>
  <c r="AF35" i="47886"/>
  <c r="AE35" i="47886"/>
  <c r="AD35" i="47886"/>
  <c r="AC35" i="47886"/>
  <c r="AB35" i="47886"/>
  <c r="AZ34" i="47886"/>
  <c r="AY34" i="47886"/>
  <c r="AX34" i="47886"/>
  <c r="AW34" i="47886"/>
  <c r="AV34" i="47886"/>
  <c r="AU34" i="47886"/>
  <c r="AT34" i="47886"/>
  <c r="AS34" i="47886"/>
  <c r="AR34" i="47886"/>
  <c r="AQ34" i="47886"/>
  <c r="AP34" i="47886"/>
  <c r="AM34" i="47886"/>
  <c r="AL34" i="47886"/>
  <c r="AK34" i="47886"/>
  <c r="AJ34" i="47886"/>
  <c r="AI34" i="47886"/>
  <c r="AH34" i="47886"/>
  <c r="AG34" i="47886"/>
  <c r="AF34" i="47886"/>
  <c r="AE34" i="47886"/>
  <c r="AD34" i="47886"/>
  <c r="AC34" i="47886"/>
  <c r="AB34" i="47886"/>
  <c r="AZ33" i="47886"/>
  <c r="AY33" i="47886"/>
  <c r="AX33" i="47886"/>
  <c r="AW33" i="47886"/>
  <c r="AV33" i="47886"/>
  <c r="AU33" i="47886"/>
  <c r="AT33" i="47886"/>
  <c r="AS33" i="47886"/>
  <c r="AR33" i="47886"/>
  <c r="AQ33" i="47886"/>
  <c r="AP33" i="47886"/>
  <c r="AM33" i="47886"/>
  <c r="AL33" i="47886"/>
  <c r="AK33" i="47886"/>
  <c r="AJ33" i="47886"/>
  <c r="AI33" i="47886"/>
  <c r="AH33" i="47886"/>
  <c r="AG33" i="47886"/>
  <c r="AF33" i="47886"/>
  <c r="AE33" i="47886"/>
  <c r="AD33" i="47886"/>
  <c r="AC33" i="47886"/>
  <c r="AB33" i="47886"/>
  <c r="AZ32" i="47886"/>
  <c r="AY32" i="47886"/>
  <c r="AX32" i="47886"/>
  <c r="AW32" i="47886"/>
  <c r="AV32" i="47886"/>
  <c r="AU32" i="47886"/>
  <c r="AT32" i="47886"/>
  <c r="AS32" i="47886"/>
  <c r="AR32" i="47886"/>
  <c r="AQ32" i="47886"/>
  <c r="AP32" i="47886"/>
  <c r="AM32" i="47886"/>
  <c r="AL32" i="47886"/>
  <c r="AK32" i="47886"/>
  <c r="AJ32" i="47886"/>
  <c r="AI32" i="47886"/>
  <c r="AH32" i="47886"/>
  <c r="AG32" i="47886"/>
  <c r="AF32" i="47886"/>
  <c r="AE32" i="47886"/>
  <c r="AD32" i="47886"/>
  <c r="AC32" i="47886"/>
  <c r="AB32" i="47886"/>
  <c r="AZ31" i="47886"/>
  <c r="AY31" i="47886"/>
  <c r="AX31" i="47886"/>
  <c r="AW31" i="47886"/>
  <c r="AV31" i="47886"/>
  <c r="AU31" i="47886"/>
  <c r="AT31" i="47886"/>
  <c r="AS31" i="47886"/>
  <c r="AR31" i="47886"/>
  <c r="AQ31" i="47886"/>
  <c r="AP31" i="47886"/>
  <c r="AM31" i="47886"/>
  <c r="AL31" i="47886"/>
  <c r="AK31" i="47886"/>
  <c r="AJ31" i="47886"/>
  <c r="AI31" i="47886"/>
  <c r="AH31" i="47886"/>
  <c r="AG31" i="47886"/>
  <c r="AF31" i="47886"/>
  <c r="AE31" i="47886"/>
  <c r="AD31" i="47886"/>
  <c r="AC31" i="47886"/>
  <c r="AB31" i="47886"/>
  <c r="AZ30" i="47886"/>
  <c r="AY30" i="47886"/>
  <c r="AX30" i="47886"/>
  <c r="AW30" i="47886"/>
  <c r="AV30" i="47886"/>
  <c r="AU30" i="47886"/>
  <c r="AT30" i="47886"/>
  <c r="AS30" i="47886"/>
  <c r="AR30" i="47886"/>
  <c r="AQ30" i="47886"/>
  <c r="AP30" i="47886"/>
  <c r="AM30" i="47886"/>
  <c r="AL30" i="47886"/>
  <c r="AK30" i="47886"/>
  <c r="AJ30" i="47886"/>
  <c r="AI30" i="47886"/>
  <c r="AH30" i="47886"/>
  <c r="AG30" i="47886"/>
  <c r="AF30" i="47886"/>
  <c r="AE30" i="47886"/>
  <c r="AD30" i="47886"/>
  <c r="AC30" i="47886"/>
  <c r="AB30" i="47886"/>
  <c r="AZ29" i="47886"/>
  <c r="AY29" i="47886"/>
  <c r="AX29" i="47886"/>
  <c r="AW29" i="47886"/>
  <c r="AV29" i="47886"/>
  <c r="AU29" i="47886"/>
  <c r="AT29" i="47886"/>
  <c r="AS29" i="47886"/>
  <c r="AR29" i="47886"/>
  <c r="AQ29" i="47886"/>
  <c r="AP29" i="47886"/>
  <c r="AM29" i="47886"/>
  <c r="AL29" i="47886"/>
  <c r="AK29" i="47886"/>
  <c r="AJ29" i="47886"/>
  <c r="AI29" i="47886"/>
  <c r="AH29" i="47886"/>
  <c r="AG29" i="47886"/>
  <c r="AF29" i="47886"/>
  <c r="AE29" i="47886"/>
  <c r="AD29" i="47886"/>
  <c r="AC29" i="47886"/>
  <c r="AB29" i="47886"/>
  <c r="AZ28" i="47886"/>
  <c r="AY28" i="47886"/>
  <c r="AX28" i="47886"/>
  <c r="AW28" i="47886"/>
  <c r="AV28" i="47886"/>
  <c r="AU28" i="47886"/>
  <c r="AT28" i="47886"/>
  <c r="AS28" i="47886"/>
  <c r="AR28" i="47886"/>
  <c r="AQ28" i="47886"/>
  <c r="AP28" i="47886"/>
  <c r="AM28" i="47886"/>
  <c r="AL28" i="47886"/>
  <c r="AK28" i="47886"/>
  <c r="AJ28" i="47886"/>
  <c r="AI28" i="47886"/>
  <c r="AH28" i="47886"/>
  <c r="AG28" i="47886"/>
  <c r="AF28" i="47886"/>
  <c r="AE28" i="47886"/>
  <c r="AD28" i="47886"/>
  <c r="AC28" i="47886"/>
  <c r="AB28" i="47886"/>
  <c r="AZ27" i="47886"/>
  <c r="AY27" i="47886"/>
  <c r="AX27" i="47886"/>
  <c r="AW27" i="47886"/>
  <c r="AV27" i="47886"/>
  <c r="AU27" i="47886"/>
  <c r="AT27" i="47886"/>
  <c r="AS27" i="47886"/>
  <c r="AR27" i="47886"/>
  <c r="AQ27" i="47886"/>
  <c r="AP27" i="47886"/>
  <c r="AM27" i="47886"/>
  <c r="AL27" i="47886"/>
  <c r="AK27" i="47886"/>
  <c r="AJ27" i="47886"/>
  <c r="AI27" i="47886"/>
  <c r="AH27" i="47886"/>
  <c r="AG27" i="47886"/>
  <c r="AF27" i="47886"/>
  <c r="AE27" i="47886"/>
  <c r="AD27" i="47886"/>
  <c r="AC27" i="47886"/>
  <c r="AB27" i="47886"/>
  <c r="AZ26" i="47886"/>
  <c r="AY26" i="47886"/>
  <c r="AX26" i="47886"/>
  <c r="AW26" i="47886"/>
  <c r="AV26" i="47886"/>
  <c r="AU26" i="47886"/>
  <c r="AT26" i="47886"/>
  <c r="AS26" i="47886"/>
  <c r="AR26" i="47886"/>
  <c r="AQ26" i="47886"/>
  <c r="AP26" i="47886"/>
  <c r="AM26" i="47886"/>
  <c r="AL26" i="47886"/>
  <c r="AK26" i="47886"/>
  <c r="AJ26" i="47886"/>
  <c r="AI26" i="47886"/>
  <c r="AH26" i="47886"/>
  <c r="AG26" i="47886"/>
  <c r="AF26" i="47886"/>
  <c r="AE26" i="47886"/>
  <c r="AD26" i="47886"/>
  <c r="AC26" i="47886"/>
  <c r="AB26" i="47886"/>
  <c r="AZ25" i="47886"/>
  <c r="AY25" i="47886"/>
  <c r="AX25" i="47886"/>
  <c r="AW25" i="47886"/>
  <c r="AV25" i="47886"/>
  <c r="AU25" i="47886"/>
  <c r="AT25" i="47886"/>
  <c r="AS25" i="47886"/>
  <c r="AR25" i="47886"/>
  <c r="AQ25" i="47886"/>
  <c r="AP25" i="47886"/>
  <c r="AM25" i="47886"/>
  <c r="AL25" i="47886"/>
  <c r="AK25" i="47886"/>
  <c r="AJ25" i="47886"/>
  <c r="AI25" i="47886"/>
  <c r="AH25" i="47886"/>
  <c r="AG25" i="47886"/>
  <c r="AF25" i="47886"/>
  <c r="AE25" i="47886"/>
  <c r="AD25" i="47886"/>
  <c r="AC25" i="47886"/>
  <c r="AB25" i="47886"/>
  <c r="AZ24" i="47886"/>
  <c r="AY24" i="47886"/>
  <c r="AX24" i="47886"/>
  <c r="AW24" i="47886"/>
  <c r="AV24" i="47886"/>
  <c r="AU24" i="47886"/>
  <c r="AT24" i="47886"/>
  <c r="AS24" i="47886"/>
  <c r="AR24" i="47886"/>
  <c r="AQ24" i="47886"/>
  <c r="AP24" i="47886"/>
  <c r="AM24" i="47886"/>
  <c r="AL24" i="47886"/>
  <c r="AK24" i="47886"/>
  <c r="AJ24" i="47886"/>
  <c r="AI24" i="47886"/>
  <c r="AH24" i="47886"/>
  <c r="AG24" i="47886"/>
  <c r="AF24" i="47886"/>
  <c r="AE24" i="47886"/>
  <c r="AD24" i="47886"/>
  <c r="AC24" i="47886"/>
  <c r="AB24" i="47886"/>
  <c r="AZ23" i="47886"/>
  <c r="AY23" i="47886"/>
  <c r="AX23" i="47886"/>
  <c r="AW23" i="47886"/>
  <c r="AV23" i="47886"/>
  <c r="AU23" i="47886"/>
  <c r="AT23" i="47886"/>
  <c r="AS23" i="47886"/>
  <c r="AR23" i="47886"/>
  <c r="AQ23" i="47886"/>
  <c r="AP23" i="47886"/>
  <c r="AM23" i="47886"/>
  <c r="AL23" i="47886"/>
  <c r="AK23" i="47886"/>
  <c r="AJ23" i="47886"/>
  <c r="AI23" i="47886"/>
  <c r="AH23" i="47886"/>
  <c r="AG23" i="47886"/>
  <c r="AF23" i="47886"/>
  <c r="AE23" i="47886"/>
  <c r="AD23" i="47886"/>
  <c r="AC23" i="47886"/>
  <c r="AB23" i="47886"/>
  <c r="AZ22" i="47886"/>
  <c r="AY22" i="47886"/>
  <c r="AX22" i="47886"/>
  <c r="AW22" i="47886"/>
  <c r="AV22" i="47886"/>
  <c r="AU22" i="47886"/>
  <c r="AT22" i="47886"/>
  <c r="AS22" i="47886"/>
  <c r="AR22" i="47886"/>
  <c r="AQ22" i="47886"/>
  <c r="AP22" i="47886"/>
  <c r="AM22" i="47886"/>
  <c r="AL22" i="47886"/>
  <c r="AK22" i="47886"/>
  <c r="AJ22" i="47886"/>
  <c r="AI22" i="47886"/>
  <c r="AH22" i="47886"/>
  <c r="AG22" i="47886"/>
  <c r="AF22" i="47886"/>
  <c r="AE22" i="47886"/>
  <c r="AD22" i="47886"/>
  <c r="AC22" i="47886"/>
  <c r="AB22" i="47886"/>
  <c r="AZ21" i="47886"/>
  <c r="AY21" i="47886"/>
  <c r="AX21" i="47886"/>
  <c r="AW21" i="47886"/>
  <c r="AV21" i="47886"/>
  <c r="AU21" i="47886"/>
  <c r="AT21" i="47886"/>
  <c r="AS21" i="47886"/>
  <c r="AR21" i="47886"/>
  <c r="AQ21" i="47886"/>
  <c r="AP21" i="47886"/>
  <c r="AM21" i="47886"/>
  <c r="AL21" i="47886"/>
  <c r="AK21" i="47886"/>
  <c r="AJ21" i="47886"/>
  <c r="AI21" i="47886"/>
  <c r="AH21" i="47886"/>
  <c r="AG21" i="47886"/>
  <c r="AF21" i="47886"/>
  <c r="AE21" i="47886"/>
  <c r="AD21" i="47886"/>
  <c r="AC21" i="47886"/>
  <c r="AB21" i="47886"/>
  <c r="AZ20" i="47886"/>
  <c r="AY20" i="47886"/>
  <c r="AX20" i="47886"/>
  <c r="AW20" i="47886"/>
  <c r="AV20" i="47886"/>
  <c r="AU20" i="47886"/>
  <c r="AT20" i="47886"/>
  <c r="AS20" i="47886"/>
  <c r="AR20" i="47886"/>
  <c r="AQ20" i="47886"/>
  <c r="AP20" i="47886"/>
  <c r="AM20" i="47886"/>
  <c r="AL20" i="47886"/>
  <c r="AK20" i="47886"/>
  <c r="AJ20" i="47886"/>
  <c r="AI20" i="47886"/>
  <c r="AH20" i="47886"/>
  <c r="AG20" i="47886"/>
  <c r="AF20" i="47886"/>
  <c r="AE20" i="47886"/>
  <c r="AD20" i="47886"/>
  <c r="AC20" i="47886"/>
  <c r="AB20" i="47886"/>
  <c r="AZ19" i="47886"/>
  <c r="AY19" i="47886"/>
  <c r="AX19" i="47886"/>
  <c r="AW19" i="47886"/>
  <c r="AV19" i="47886"/>
  <c r="AU19" i="47886"/>
  <c r="AT19" i="47886"/>
  <c r="AS19" i="47886"/>
  <c r="AR19" i="47886"/>
  <c r="AQ19" i="47886"/>
  <c r="AP19" i="47886"/>
  <c r="AM19" i="47886"/>
  <c r="AL19" i="47886"/>
  <c r="AK19" i="47886"/>
  <c r="AJ19" i="47886"/>
  <c r="AI19" i="47886"/>
  <c r="AH19" i="47886"/>
  <c r="AG19" i="47886"/>
  <c r="AF19" i="47886"/>
  <c r="AE19" i="47886"/>
  <c r="AD19" i="47886"/>
  <c r="AC19" i="47886"/>
  <c r="AB19" i="47886"/>
  <c r="AZ18" i="47886"/>
  <c r="AY18" i="47886"/>
  <c r="AX18" i="47886"/>
  <c r="AW18" i="47886"/>
  <c r="AV18" i="47886"/>
  <c r="AU18" i="47886"/>
  <c r="AT18" i="47886"/>
  <c r="AS18" i="47886"/>
  <c r="AR18" i="47886"/>
  <c r="AQ18" i="47886"/>
  <c r="AP18" i="47886"/>
  <c r="AM18" i="47886"/>
  <c r="AL18" i="47886"/>
  <c r="AK18" i="47886"/>
  <c r="AJ18" i="47886"/>
  <c r="AI18" i="47886"/>
  <c r="AH18" i="47886"/>
  <c r="AG18" i="47886"/>
  <c r="AF18" i="47886"/>
  <c r="AE18" i="47886"/>
  <c r="AD18" i="47886"/>
  <c r="AC18" i="47886"/>
  <c r="AB18" i="47886"/>
  <c r="AZ17" i="47886"/>
  <c r="AY17" i="47886"/>
  <c r="AX17" i="47886"/>
  <c r="AW17" i="47886"/>
  <c r="AV17" i="47886"/>
  <c r="AU17" i="47886"/>
  <c r="AT17" i="47886"/>
  <c r="AS17" i="47886"/>
  <c r="AR17" i="47886"/>
  <c r="AQ17" i="47886"/>
  <c r="AP17" i="47886"/>
  <c r="AM17" i="47886"/>
  <c r="AL17" i="47886"/>
  <c r="AK17" i="47886"/>
  <c r="AJ17" i="47886"/>
  <c r="AI17" i="47886"/>
  <c r="AH17" i="47886"/>
  <c r="AG17" i="47886"/>
  <c r="AF17" i="47886"/>
  <c r="AE17" i="47886"/>
  <c r="AD17" i="47886"/>
  <c r="AC17" i="47886"/>
  <c r="AB17" i="47886"/>
  <c r="AZ16" i="47886"/>
  <c r="AY16" i="47886"/>
  <c r="AX16" i="47886"/>
  <c r="AW16" i="47886"/>
  <c r="AV16" i="47886"/>
  <c r="AU16" i="47886"/>
  <c r="AT16" i="47886"/>
  <c r="AS16" i="47886"/>
  <c r="AR16" i="47886"/>
  <c r="AQ16" i="47886"/>
  <c r="AP16" i="47886"/>
  <c r="AM16" i="47886"/>
  <c r="AL16" i="47886"/>
  <c r="AK16" i="47886"/>
  <c r="AJ16" i="47886"/>
  <c r="AI16" i="47886"/>
  <c r="AH16" i="47886"/>
  <c r="AG16" i="47886"/>
  <c r="AF16" i="47886"/>
  <c r="AE16" i="47886"/>
  <c r="AD16" i="47886"/>
  <c r="AC16" i="47886"/>
  <c r="AB16" i="47886"/>
  <c r="AZ15" i="47886"/>
  <c r="AY15" i="47886"/>
  <c r="AX15" i="47886"/>
  <c r="AW15" i="47886"/>
  <c r="AV15" i="47886"/>
  <c r="AU15" i="47886"/>
  <c r="AT15" i="47886"/>
  <c r="AS15" i="47886"/>
  <c r="AR15" i="47886"/>
  <c r="AQ15" i="47886"/>
  <c r="AP15" i="47886"/>
  <c r="AM15" i="47886"/>
  <c r="AL15" i="47886"/>
  <c r="AK15" i="47886"/>
  <c r="AJ15" i="47886"/>
  <c r="AI15" i="47886"/>
  <c r="AH15" i="47886"/>
  <c r="AG15" i="47886"/>
  <c r="AF15" i="47886"/>
  <c r="AE15" i="47886"/>
  <c r="AD15" i="47886"/>
  <c r="AC15" i="47886"/>
  <c r="AB15" i="47886"/>
  <c r="AZ14" i="47886"/>
  <c r="AY14" i="47886"/>
  <c r="AX14" i="47886"/>
  <c r="AW14" i="47886"/>
  <c r="AV14" i="47886"/>
  <c r="AU14" i="47886"/>
  <c r="AT14" i="47886"/>
  <c r="AS14" i="47886"/>
  <c r="AR14" i="47886"/>
  <c r="AQ14" i="47886"/>
  <c r="AP14" i="47886"/>
  <c r="AM14" i="47886"/>
  <c r="AL14" i="47886"/>
  <c r="AK14" i="47886"/>
  <c r="AJ14" i="47886"/>
  <c r="AI14" i="47886"/>
  <c r="AH14" i="47886"/>
  <c r="AG14" i="47886"/>
  <c r="AF14" i="47886"/>
  <c r="AE14" i="47886"/>
  <c r="AD14" i="47886"/>
  <c r="AC14" i="47886"/>
  <c r="AB14" i="47886"/>
  <c r="AZ13" i="47886"/>
  <c r="AY13" i="47886"/>
  <c r="AX13" i="47886"/>
  <c r="AW13" i="47886"/>
  <c r="AV13" i="47886"/>
  <c r="AU13" i="47886"/>
  <c r="AT13" i="47886"/>
  <c r="AS13" i="47886"/>
  <c r="AR13" i="47886"/>
  <c r="AQ13" i="47886"/>
  <c r="AP13" i="47886"/>
  <c r="AM13" i="47886"/>
  <c r="AL13" i="47886"/>
  <c r="AK13" i="47886"/>
  <c r="AJ13" i="47886"/>
  <c r="AI13" i="47886"/>
  <c r="AH13" i="47886"/>
  <c r="AG13" i="47886"/>
  <c r="AF13" i="47886"/>
  <c r="AE13" i="47886"/>
  <c r="AD13" i="47886"/>
  <c r="AC13" i="47886"/>
  <c r="AB13" i="47886"/>
  <c r="AZ12" i="47886"/>
  <c r="AY12" i="47886"/>
  <c r="AX12" i="47886"/>
  <c r="AW12" i="47886"/>
  <c r="AV12" i="47886"/>
  <c r="AU12" i="47886"/>
  <c r="AT12" i="47886"/>
  <c r="AS12" i="47886"/>
  <c r="AR12" i="47886"/>
  <c r="AQ12" i="47886"/>
  <c r="AP12" i="47886"/>
  <c r="AM12" i="47886"/>
  <c r="AL12" i="47886"/>
  <c r="AK12" i="47886"/>
  <c r="AJ12" i="47886"/>
  <c r="AI12" i="47886"/>
  <c r="AH12" i="47886"/>
  <c r="AG12" i="47886"/>
  <c r="AF12" i="47886"/>
  <c r="AE12" i="47886"/>
  <c r="AD12" i="47886"/>
  <c r="AC12" i="47886"/>
  <c r="AB12" i="47886"/>
  <c r="AZ11" i="47886"/>
  <c r="AY11" i="47886"/>
  <c r="AX11" i="47886"/>
  <c r="AW11" i="47886"/>
  <c r="AV11" i="47886"/>
  <c r="AU11" i="47886"/>
  <c r="AT11" i="47886"/>
  <c r="AS11" i="47886"/>
  <c r="AR11" i="47886"/>
  <c r="AQ11" i="47886"/>
  <c r="AP11" i="47886"/>
  <c r="AM11" i="47886"/>
  <c r="AL11" i="47886"/>
  <c r="AK11" i="47886"/>
  <c r="AJ11" i="47886"/>
  <c r="AI11" i="47886"/>
  <c r="AH11" i="47886"/>
  <c r="AG11" i="47886"/>
  <c r="AF11" i="47886"/>
  <c r="AE11" i="47886"/>
  <c r="AD11" i="47886"/>
  <c r="AC11" i="47886"/>
  <c r="AB11" i="47886"/>
  <c r="AZ10" i="47886"/>
  <c r="AY10" i="47886"/>
  <c r="AX10" i="47886"/>
  <c r="AW10" i="47886"/>
  <c r="AV10" i="47886"/>
  <c r="AU10" i="47886"/>
  <c r="AT10" i="47886"/>
  <c r="AS10" i="47886"/>
  <c r="AR10" i="47886"/>
  <c r="AQ10" i="47886"/>
  <c r="AP10" i="47886"/>
  <c r="AM10" i="47886"/>
  <c r="AL10" i="47886"/>
  <c r="AK10" i="47886"/>
  <c r="AJ10" i="47886"/>
  <c r="AI10" i="47886"/>
  <c r="AH10" i="47886"/>
  <c r="AG10" i="47886"/>
  <c r="AF10" i="47886"/>
  <c r="AE10" i="47886"/>
  <c r="AD10" i="47886"/>
  <c r="AC10" i="47886"/>
  <c r="AB10" i="47886"/>
  <c r="AZ9" i="47886"/>
  <c r="AY9" i="47886"/>
  <c r="AX9" i="47886"/>
  <c r="AW9" i="47886"/>
  <c r="AV9" i="47886"/>
  <c r="AU9" i="47886"/>
  <c r="AT9" i="47886"/>
  <c r="AS9" i="47886"/>
  <c r="AR9" i="47886"/>
  <c r="AQ9" i="47886"/>
  <c r="AP9" i="47886"/>
  <c r="AM9" i="47886"/>
  <c r="AL9" i="47886"/>
  <c r="AK9" i="47886"/>
  <c r="AJ9" i="47886"/>
  <c r="AI9" i="47886"/>
  <c r="AH9" i="47886"/>
  <c r="AG9" i="47886"/>
  <c r="AF9" i="47886"/>
  <c r="AE9" i="47886"/>
  <c r="AD9" i="47886"/>
  <c r="AC9" i="47886"/>
  <c r="AB9" i="47886"/>
  <c r="AX8" i="47886"/>
  <c r="AW8" i="47886"/>
  <c r="AV8" i="47886"/>
  <c r="AK8" i="47886"/>
  <c r="AJ8" i="47886"/>
  <c r="AI8" i="47886"/>
  <c r="AX7" i="47886"/>
  <c r="AW7" i="47886"/>
  <c r="AV7" i="47886"/>
  <c r="AK7" i="47886"/>
  <c r="AJ7" i="47886"/>
  <c r="AI7" i="47886"/>
  <c r="AX6" i="47886" l="1"/>
  <c r="AW6" i="47886"/>
  <c r="AV6" i="47886"/>
  <c r="AK6" i="47886"/>
  <c r="AJ6" i="47886"/>
  <c r="AI6" i="47886"/>
  <c r="AO7" i="47886" l="1"/>
  <c r="AO8" i="47886"/>
  <c r="AO6" i="47886"/>
  <c r="AS7" i="47886"/>
  <c r="AF7" i="47886"/>
  <c r="AB7" i="47886"/>
  <c r="AE7" i="47886"/>
  <c r="AZ7" i="47886"/>
  <c r="AR7" i="47886"/>
  <c r="AM7" i="47886"/>
  <c r="AG7" i="47886"/>
  <c r="AY7" i="47886"/>
  <c r="AU7" i="47886"/>
  <c r="AQ7" i="47886"/>
  <c r="AL7" i="47886"/>
  <c r="AH7" i="47886"/>
  <c r="AD7" i="47886"/>
  <c r="AC7" i="47886"/>
  <c r="AT7" i="47886"/>
  <c r="AP7" i="47886"/>
  <c r="AS8" i="47886"/>
  <c r="AF8" i="47886"/>
  <c r="AB8" i="47886"/>
  <c r="AZ8" i="47886"/>
  <c r="AR8" i="47886"/>
  <c r="AM8" i="47886"/>
  <c r="AE8" i="47886"/>
  <c r="AY8" i="47886"/>
  <c r="AU8" i="47886"/>
  <c r="AQ8" i="47886"/>
  <c r="AL8" i="47886"/>
  <c r="AH8" i="47886"/>
  <c r="AD8" i="47886"/>
  <c r="AT8" i="47886"/>
  <c r="AP8" i="47886"/>
  <c r="AG8" i="47886"/>
  <c r="AC8" i="47886"/>
  <c r="AB6" i="47886"/>
  <c r="AG6" i="47886"/>
  <c r="AU6" i="47886"/>
  <c r="AC6" i="47886"/>
  <c r="AR6" i="47886"/>
  <c r="AF6" i="47886"/>
  <c r="AM6" i="47886"/>
  <c r="AT6" i="47886"/>
  <c r="AP6" i="47886"/>
  <c r="AQ6" i="47886"/>
  <c r="AD6" i="47886"/>
  <c r="AH6" i="47886"/>
  <c r="AY6" i="47886"/>
  <c r="AE6" i="47886"/>
  <c r="AL6" i="47886"/>
  <c r="AS6" i="47886"/>
  <c r="AZ6" i="47886"/>
  <c r="AO3" i="47886" l="1"/>
  <c r="AB3" i="47886"/>
</calcChain>
</file>

<file path=xl/sharedStrings.xml><?xml version="1.0" encoding="utf-8"?>
<sst xmlns="http://schemas.openxmlformats.org/spreadsheetml/2006/main" count="1490" uniqueCount="253">
  <si>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</si>
  <si>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</si>
  <si>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</si>
  <si>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</si>
  <si>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</si>
  <si>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</si>
  <si>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</si>
  <si>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</si>
  <si>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</si>
  <si>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</si>
  <si>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</si>
  <si>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</si>
  <si>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</si>
  <si>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Sn</t>
  </si>
  <si>
    <t>Bi</t>
  </si>
  <si>
    <t>La</t>
  </si>
  <si>
    <t>Sr</t>
  </si>
  <si>
    <t>Cd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</si>
  <si>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</si>
  <si>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</si>
  <si>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</si>
  <si>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</si>
  <si>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</si>
  <si>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</si>
  <si>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</si>
  <si>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</si>
  <si>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</si>
  <si>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</si>
  <si>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</si>
  <si>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</si>
  <si>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</si>
  <si>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</si>
  <si>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</si>
  <si>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</si>
  <si>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</si>
  <si>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</si>
  <si>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</si>
  <si>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</si>
  <si>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</si>
  <si>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</si>
  <si>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</si>
  <si>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</si>
  <si>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</si>
  <si>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</si>
  <si>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</si>
  <si>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</si>
  <si>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</si>
  <si>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</si>
  <si>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</si>
  <si>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</si>
  <si>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</si>
  <si>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</si>
  <si>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</si>
  <si>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</si>
  <si>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</si>
  <si>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</si>
  <si>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</si>
  <si>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</si>
  <si>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</si>
  <si>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</si>
  <si>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</si>
  <si>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</si>
  <si>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</si>
  <si>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</si>
  <si>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</si>
  <si>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</si>
  <si>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</si>
  <si>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</si>
  <si>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</si>
  <si>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</si>
  <si>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</si>
  <si>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</si>
  <si>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</si>
  <si>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</si>
  <si>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</si>
  <si>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</si>
  <si>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</si>
  <si>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NB. Formatted area for above table ends at row 71 inclusive, allowing for 66 maximum potential analytes.</t>
  </si>
  <si>
    <t>CuT (wt.%)</t>
  </si>
  <si>
    <t>CuS (wt.%)</t>
  </si>
  <si>
    <t>CaCO3 (wt.%)</t>
  </si>
  <si>
    <t xml:space="preserve">1SD  </t>
  </si>
  <si>
    <t>Analyte</t>
  </si>
  <si>
    <r>
      <t>CaCO</t>
    </r>
    <r>
      <rPr>
        <vertAlign val="subscript"/>
        <sz val="10"/>
        <rFont val="Arial"/>
        <family val="2"/>
      </rPr>
      <t>3</t>
    </r>
  </si>
  <si>
    <t>CuS</t>
  </si>
  <si>
    <t>ppb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</si>
  <si>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</si>
  <si>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</si>
  <si>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</si>
  <si>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</si>
  <si>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</si>
  <si>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</si>
  <si>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</si>
  <si>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</si>
  <si>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</si>
  <si>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</si>
  <si>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</si>
  <si>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t>Template:</t>
  </si>
  <si>
    <r>
      <t>PDM</t>
    </r>
    <r>
      <rPr>
        <vertAlign val="superscript"/>
        <sz val="10"/>
        <rFont val="Arial"/>
        <family val="2"/>
      </rPr>
      <t>3</t>
    </r>
  </si>
  <si>
    <t>`</t>
  </si>
  <si>
    <t>OreLob Exported Routine &amp; Random Performance Gates</t>
  </si>
  <si>
    <t>95% Confidence Limits</t>
  </si>
  <si>
    <t>95% Tolerance Limits</t>
  </si>
  <si>
    <t>Au</t>
  </si>
  <si>
    <t>BF*MS</t>
  </si>
  <si>
    <t>lithium borate fusion with ICP-MS finish</t>
  </si>
  <si>
    <t>BF*OES</t>
  </si>
  <si>
    <t>lithium borate fusion with ICP-OES finish</t>
  </si>
  <si>
    <t>IRC</t>
  </si>
  <si>
    <t>infrared combustion furnace</t>
  </si>
  <si>
    <t>&lt; 5</t>
  </si>
  <si>
    <t>C</t>
  </si>
  <si>
    <t>LOI</t>
  </si>
  <si>
    <t>Round</t>
  </si>
  <si>
    <t>Replicate</t>
  </si>
  <si>
    <t>INAA</t>
  </si>
  <si>
    <t>4A*OES</t>
  </si>
  <si>
    <t>30g</t>
  </si>
  <si>
    <t>25g</t>
  </si>
  <si>
    <t>(for Method Group Tabulated Results omitted in the determination of Certified Values)</t>
  </si>
  <si>
    <t>Legend:-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</si>
  <si>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</si>
  <si>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</si>
  <si>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</si>
  <si>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</si>
  <si>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</si>
  <si>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</si>
  <si>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t>Pb Fire Assay</t>
  </si>
  <si>
    <t>Thermogravimetry</t>
  </si>
  <si>
    <t>Borate Fusion ICP</t>
  </si>
  <si>
    <t>&lt; 0.5</t>
  </si>
  <si>
    <t>4-Acid Digestion</t>
  </si>
  <si>
    <t>Infrared Combustion</t>
  </si>
  <si>
    <t>Aqua Regia Digestion</t>
  </si>
  <si>
    <t>&gt; 250</t>
  </si>
  <si>
    <t>Lab</t>
  </si>
  <si>
    <t>No</t>
  </si>
  <si>
    <t>00</t>
  </si>
  <si>
    <t>1.01</t>
  </si>
  <si>
    <t>1.02</t>
  </si>
  <si>
    <t>1.03</t>
  </si>
  <si>
    <t>1.04</t>
  </si>
  <si>
    <t>1.06</t>
  </si>
  <si>
    <t>1.07</t>
  </si>
  <si>
    <t>1.08</t>
  </si>
  <si>
    <t>1.09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</si>
  <si>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</si>
  <si>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</si>
  <si>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</si>
  <si>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</si>
  <si>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</si>
  <si>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</si>
  <si>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</si>
  <si>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</si>
  <si>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</si>
  <si>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</si>
  <si>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</si>
  <si>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3.01</t>
  </si>
  <si>
    <t>FA*AAS</t>
  </si>
  <si>
    <t>FA*OES</t>
  </si>
  <si>
    <t>1.0g</t>
  </si>
  <si>
    <t>50g</t>
  </si>
  <si>
    <t>40g</t>
  </si>
  <si>
    <t>Mean</t>
  </si>
  <si>
    <t>Median</t>
  </si>
  <si>
    <t>Std Dev.</t>
  </si>
  <si>
    <t>PDM3</t>
  </si>
  <si>
    <t>Indicative</t>
  </si>
  <si>
    <t>at 1000°C</t>
  </si>
  <si>
    <t>AR*MS</t>
  </si>
  <si>
    <t>&gt;250</t>
  </si>
  <si>
    <t>1.05</t>
  </si>
  <si>
    <t>AR*AAS</t>
  </si>
  <si>
    <t>AR*GFAAS</t>
  </si>
  <si>
    <t>AR*SXAAS</t>
  </si>
  <si>
    <t>fire assay with AAS finish</t>
  </si>
  <si>
    <t>fire assay with ICP-OES finish</t>
  </si>
  <si>
    <t>INAA using a charge weight as deemed appropriate</t>
  </si>
  <si>
    <t>loss on ignition at 1000°C</t>
  </si>
  <si>
    <t>4-acid (HF-HNO3-HClO4-HCl) digest with ICP-OES finish</t>
  </si>
  <si>
    <t>aqua regia digest with ICP-MS finish</t>
  </si>
  <si>
    <t>aqua regia digest with AAS finish</t>
  </si>
  <si>
    <t>aqua regia digest with graphite furnace AAS finish</t>
  </si>
  <si>
    <t>aqua regia digest with solvent extraction AAS finish</t>
  </si>
  <si>
    <t>Au, Gold (ppm)</t>
  </si>
  <si>
    <t>Analytical results for Au in OREAS 203 (Certified Value 0.871 ppm)</t>
  </si>
  <si>
    <t>Analytical results for Pd in OREAS 203 (Indicative Value &lt; 5 ppb)</t>
  </si>
  <si>
    <t>Analytical results for Pt in OREAS 203 (Indicative Value &lt; 5 ppb)</t>
  </si>
  <si>
    <t>Analytical results for LOI in OREAS 203 (Indicative Value 2.25 wt.%)</t>
  </si>
  <si>
    <t>Analytical results for Al in OREAS 203 (Indicative Value 7.16 wt.%)</t>
  </si>
  <si>
    <t>Analytical results for Ba in OREAS 203 (Indicative Value 537 ppm)</t>
  </si>
  <si>
    <t>Analytical results for Ca in OREAS 203 (Indicative Value 4.27 wt.%)</t>
  </si>
  <si>
    <t>Analytical results for Ce in OREAS 203 (Indicative Value 55 ppm)</t>
  </si>
  <si>
    <t>Analytical results for Cr in OREAS 203 (Indicative Value 230 ppm)</t>
  </si>
  <si>
    <t>Analytical results for Cs in OREAS 203 (Indicative Value 4.83 ppm)</t>
  </si>
  <si>
    <t>Analytical results for Dy in OREAS 203 (Indicative Value 5.32 ppm)</t>
  </si>
  <si>
    <t>Analytical results for Er in OREAS 203 (Indicative Value 3.01 ppm)</t>
  </si>
  <si>
    <t>Analytical results for Eu in OREAS 203 (Indicative Value 1.74 ppm)</t>
  </si>
  <si>
    <t>Analytical results for Fe in OREAS 203 (Indicative Value 8.31 wt.%)</t>
  </si>
  <si>
    <t>Analytical results for Ga in OREAS 203 (Indicative Value 19.5 ppm)</t>
  </si>
  <si>
    <t>Analytical results for Gd in OREAS 203 (Indicative Value 5.86 ppm)</t>
  </si>
  <si>
    <t>Analytical results for Hf in OREAS 203 (Indicative Value 4.2 ppm)</t>
  </si>
  <si>
    <t>Analytical results for Ho in OREAS 203 (Indicative Value 1.1 ppm)</t>
  </si>
  <si>
    <t>Analytical results for K in OREAS 203 (Indicative Value 1.23 wt.%)</t>
  </si>
  <si>
    <t>Analytical results for La in OREAS 203 (Indicative Value 29.6 ppm)</t>
  </si>
  <si>
    <t>Analytical results for Lu in OREAS 203 (Indicative Value 0.38 ppm)</t>
  </si>
  <si>
    <t>Analytical results for Mg in OREAS 203 (Indicative Value 3.14 wt.%)</t>
  </si>
  <si>
    <t>Analytical results for Mn in OREAS 203 (Indicative Value 0.217 wt.%)</t>
  </si>
  <si>
    <t>Analytical results for Na in OREAS 203 (Indicative Value 1.65 wt.%)</t>
  </si>
  <si>
    <t>Analytical results for Nb in OREAS 203 (Indicative Value 19.1 ppm)</t>
  </si>
  <si>
    <t>Analytical results for Nd in OREAS 203 (Indicative Value 27.8 ppm)</t>
  </si>
  <si>
    <t>Analytical results for P in OREAS 203 (Indicative Value 0.159 wt.%)</t>
  </si>
  <si>
    <t>Analytical results for Pr in OREAS 203 (Indicative Value 6.84 ppm)</t>
  </si>
  <si>
    <t>Analytical results for Rb in OREAS 203 (Indicative Value 68 ppm)</t>
  </si>
  <si>
    <t>Analytical results for Si in OREAS 203 (Indicative Value 26.18 wt.%)</t>
  </si>
  <si>
    <t>Analytical results for Sm in OREAS 203 (Indicative Value 6.11 ppm)</t>
  </si>
  <si>
    <t>Analytical results for Sn in OREAS 203 (Indicative Value 2 ppm)</t>
  </si>
  <si>
    <t>Analytical results for Sr in OREAS 203 (Indicative Value 338 ppm)</t>
  </si>
  <si>
    <t>Analytical results for Ta in OREAS 203 (Indicative Value 1.35 ppm)</t>
  </si>
  <si>
    <t>Analytical results for Tb in OREAS 203 (Indicative Value 0.88 ppm)</t>
  </si>
  <si>
    <t>Analytical results for Th in OREAS 203 (Indicative Value 7.49 ppm)</t>
  </si>
  <si>
    <t>Analytical results for Ti in OREAS 203 (Indicative Value 0.854 wt.%)</t>
  </si>
  <si>
    <t>Analytical results for Tl in OREAS 203 (Indicative Value &lt; 0.5 ppm)</t>
  </si>
  <si>
    <t>Analytical results for Tm in OREAS 203 (Indicative Value 0.44 ppm)</t>
  </si>
  <si>
    <t>Analytical results for U in OREAS 203 (Indicative Value 1.75 ppm)</t>
  </si>
  <si>
    <t>Analytical results for V in OREAS 203 (Indicative Value 166 ppm)</t>
  </si>
  <si>
    <t>Analytical results for W in OREAS 203 (Indicative Value 2 ppm)</t>
  </si>
  <si>
    <t>Analytical results for Y in OREAS 203 (Indicative Value 31.5 ppm)</t>
  </si>
  <si>
    <t>Analytical results for Yb in OREAS 203 (Indicative Value 2.62 ppm)</t>
  </si>
  <si>
    <t>Analytical results for Zr in OREAS 203 (Indicative Value 170 ppm)</t>
  </si>
  <si>
    <t>Analytical results for Ag in OREAS 203 (Indicative Value &lt; 0.5 ppm)</t>
  </si>
  <si>
    <t>Analytical results for Cd in OREAS 203 (Indicative Value &lt; 0.5 ppm)</t>
  </si>
  <si>
    <t>Analytical results for Co in OREAS 203 (Indicative Value 31.5 ppm)</t>
  </si>
  <si>
    <t>Analytical results for Cu in OREAS 203 (Indicative Value 74 ppm)</t>
  </si>
  <si>
    <t>Analytical results for Mo in OREAS 203 (Indicative Value 1.5 ppm)</t>
  </si>
  <si>
    <t>Analytical results for Ni in OREAS 203 (Indicative Value 110 ppm)</t>
  </si>
  <si>
    <t>Analytical results for Pb in OREAS 203 (Indicative Value 12.5 ppm)</t>
  </si>
  <si>
    <t>Analytical results for Sc in OREAS 203 (Indicative Value 15.5 ppm)</t>
  </si>
  <si>
    <t>Analytical results for Zn in OREAS 203 (Indicative Value 121 ppm)</t>
  </si>
  <si>
    <t>Analytical results for C in OREAS 203 (Indicative Value 0.237 wt.%)</t>
  </si>
  <si>
    <t>Analytical results for S in OREAS 203 (Indicative Value 0.721 wt.%)</t>
  </si>
  <si>
    <t>Analytical results for As in OREAS 203 (Indicative Value &gt; 250 ppm)</t>
  </si>
  <si>
    <t>Analytical results for Au in OREAS 203 (Certified Value 0.825 ppm)</t>
  </si>
  <si>
    <t>Analytical results for Bi in OREAS 203 (Indicative Value 0.26 ppm)</t>
  </si>
  <si>
    <t>Analytical results for Hg in OREAS 203 (Indicative Value 4 ppb)</t>
  </si>
  <si>
    <t>Analytical results for Sb in OREAS 203 (Indicative Value 0.65 ppm)</t>
  </si>
  <si>
    <t>Analytical results for Se in OREAS 203 (Indicative Value 1.45 ppm)</t>
  </si>
  <si>
    <t>Analytical results for Te in OREAS 203 (Indicative Value 0.04 ppm)</t>
  </si>
  <si>
    <t/>
  </si>
  <si>
    <t>Table 3. Indicative Values for OREAS 203</t>
  </si>
  <si>
    <t>Table 2. Certified Values, SD's, 95% Confidence and Tolerance Limits for OREAS 203</t>
  </si>
  <si>
    <t>SD</t>
  </si>
  <si>
    <t>Table 1. Abbreviations used for OREAS 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</si>
</sst>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&quot;g&quot;"/>
    <numFmt numFmtId="167" formatCode="0.0&quot;g&quot;"/>
  </numFmts>
  <fonts count="40">
    <font>
      <sz val="12"/>
      <name val="Arial MT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vertAlign val="subscript"/>
      <sz val="10"/>
      <name val="Arial"/>
      <family val="2"/>
    </font>
    <font>
      <sz val="12"/>
      <name val="Arial MT"/>
    </font>
    <font>
      <sz val="10"/>
      <name val="Arial"/>
      <family val="2"/>
    </font>
    <font>
      <b/>
      <sz val="8"/>
      <name val="Arial"/>
      <family val="2"/>
    </font>
    <font>
      <sz val="8.5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b/>
      <u/>
      <sz val="10"/>
      <name val="Arial MT"/>
    </font>
    <font>
      <sz val="9"/>
      <name val="Arial"/>
      <family val="2"/>
    </font>
    <font>
      <b/>
      <i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99CC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</fills>
  <borders count="8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</borders>
  <cellStyleXfs count="47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9" fillId="0" borderId="0" applyFont="0" applyFill="0" applyBorder="0" applyAlignment="0" applyProtection="0"/>
    <xf numFmtId="0" fontId="30" fillId="0" borderId="0"/>
    <xf numFmtId="0" fontId="1" fillId="0" borderId="0"/>
    <xf numFmtId="0" fontId="35" fillId="0" borderId="0" applyNumberFormat="0" applyFill="0" applyBorder="0" applyAlignment="0" applyProtection="0"/>
  </cellStyleXfs>
  <cellXfs count="221">
    <xf numFmtId="0" fontId="0" fillId="0" borderId="0" xfId="0"/>
    <xf numFmtId="0" fontId="2" fillId="0" borderId="0" xfId="0" applyFont="1"/>
    <xf numFmtId="0" fontId="2" fillId="0" borderId="0" xfId="0" applyFont="1" applyBorder="1"/>
    <xf numFmtId="0" fontId="27" fillId="26" borderId="0" xfId="0" applyFont="1" applyFill="1"/>
    <xf numFmtId="0" fontId="5" fillId="0" borderId="0" xfId="0" applyFont="1"/>
    <xf numFmtId="0" fontId="6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165" fontId="2" fillId="0" borderId="10" xfId="0" applyNumberFormat="1" applyFont="1" applyFill="1" applyBorder="1" applyAlignment="1">
      <alignment horizontal="center" vertical="center"/>
    </xf>
    <xf numFmtId="0" fontId="3" fillId="0" borderId="0" xfId="0" applyFont="1"/>
    <xf numFmtId="0" fontId="3" fillId="0" borderId="25" xfId="0" applyFont="1" applyFill="1" applyBorder="1" applyAlignment="1">
      <alignment vertical="center"/>
    </xf>
    <xf numFmtId="165" fontId="3" fillId="0" borderId="13" xfId="0" applyNumberFormat="1" applyFont="1" applyFill="1" applyBorder="1" applyAlignment="1">
      <alignment horizontal="center" vertical="center"/>
    </xf>
    <xf numFmtId="165" fontId="3" fillId="0" borderId="32" xfId="44" applyNumberFormat="1" applyFont="1" applyFill="1" applyBorder="1" applyAlignment="1">
      <alignment horizontal="center" vertical="center"/>
    </xf>
    <xf numFmtId="165" fontId="3" fillId="0" borderId="10" xfId="44" applyNumberFormat="1" applyFont="1" applyFill="1" applyBorder="1" applyAlignment="1">
      <alignment horizontal="center" vertical="center"/>
    </xf>
    <xf numFmtId="165" fontId="3" fillId="0" borderId="13" xfId="44" applyNumberFormat="1" applyFont="1" applyFill="1" applyBorder="1" applyAlignment="1">
      <alignment horizontal="center" vertical="center"/>
    </xf>
    <xf numFmtId="10" fontId="3" fillId="0" borderId="11" xfId="43" applyNumberFormat="1" applyFont="1" applyFill="1" applyBorder="1" applyAlignment="1">
      <alignment horizontal="center" vertical="center"/>
    </xf>
    <xf numFmtId="10" fontId="3" fillId="0" borderId="10" xfId="43" applyNumberFormat="1" applyFont="1" applyFill="1" applyBorder="1" applyAlignment="1">
      <alignment horizontal="center" vertical="center"/>
    </xf>
    <xf numFmtId="10" fontId="3" fillId="0" borderId="16" xfId="43" applyNumberFormat="1" applyFont="1" applyFill="1" applyBorder="1" applyAlignment="1">
      <alignment horizontal="center" vertical="center"/>
    </xf>
    <xf numFmtId="0" fontId="3" fillId="0" borderId="32" xfId="0" applyFont="1" applyBorder="1" applyAlignment="1">
      <alignment vertical="center"/>
    </xf>
    <xf numFmtId="0" fontId="3" fillId="26" borderId="0" xfId="0" applyFont="1" applyFill="1"/>
    <xf numFmtId="0" fontId="32" fillId="0" borderId="0" xfId="0" applyFont="1" applyAlignment="1">
      <alignment vertical="center"/>
    </xf>
    <xf numFmtId="0" fontId="32" fillId="0" borderId="0" xfId="0" applyFont="1"/>
    <xf numFmtId="0" fontId="31" fillId="0" borderId="0" xfId="0" applyFont="1" applyAlignment="1">
      <alignment vertical="center"/>
    </xf>
    <xf numFmtId="0" fontId="31" fillId="0" borderId="0" xfId="0" applyFont="1"/>
    <xf numFmtId="0" fontId="32" fillId="25" borderId="33" xfId="44" applyFont="1" applyFill="1" applyBorder="1" applyAlignment="1">
      <alignment horizontal="center" vertical="center"/>
    </xf>
    <xf numFmtId="0" fontId="32" fillId="25" borderId="12" xfId="44" applyFont="1" applyFill="1" applyBorder="1" applyAlignment="1">
      <alignment horizontal="center" vertical="center"/>
    </xf>
    <xf numFmtId="0" fontId="32" fillId="25" borderId="15" xfId="44" applyFont="1" applyFill="1" applyBorder="1" applyAlignment="1">
      <alignment horizontal="center" vertical="center"/>
    </xf>
    <xf numFmtId="0" fontId="32" fillId="25" borderId="17" xfId="44" applyFont="1" applyFill="1" applyBorder="1" applyAlignment="1">
      <alignment horizontal="center" vertical="center"/>
    </xf>
    <xf numFmtId="0" fontId="32" fillId="25" borderId="14" xfId="44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/>
    <xf numFmtId="0" fontId="3" fillId="0" borderId="0" xfId="0" applyFont="1" applyBorder="1" applyAlignment="1">
      <alignment vertical="center"/>
    </xf>
    <xf numFmtId="0" fontId="3" fillId="0" borderId="0" xfId="0" applyFont="1" applyBorder="1"/>
    <xf numFmtId="0" fontId="3" fillId="0" borderId="45" xfId="0" applyFont="1" applyBorder="1" applyAlignment="1">
      <alignment vertical="center"/>
    </xf>
    <xf numFmtId="165" fontId="3" fillId="0" borderId="27" xfId="0" applyNumberFormat="1" applyFont="1" applyFill="1" applyBorder="1" applyAlignment="1">
      <alignment horizontal="center" vertical="center"/>
    </xf>
    <xf numFmtId="165" fontId="3" fillId="0" borderId="45" xfId="44" applyNumberFormat="1" applyFont="1" applyFill="1" applyBorder="1" applyAlignment="1">
      <alignment horizontal="center" vertical="center"/>
    </xf>
    <xf numFmtId="165" fontId="3" fillId="0" borderId="46" xfId="44" applyNumberFormat="1" applyFont="1" applyFill="1" applyBorder="1" applyAlignment="1">
      <alignment horizontal="center" vertical="center"/>
    </xf>
    <xf numFmtId="165" fontId="3" fillId="0" borderId="27" xfId="44" applyNumberFormat="1" applyFont="1" applyFill="1" applyBorder="1" applyAlignment="1">
      <alignment horizontal="center" vertical="center"/>
    </xf>
    <xf numFmtId="10" fontId="3" fillId="0" borderId="48" xfId="43" applyNumberFormat="1" applyFont="1" applyFill="1" applyBorder="1" applyAlignment="1">
      <alignment horizontal="center" vertical="center"/>
    </xf>
    <xf numFmtId="10" fontId="3" fillId="0" borderId="46" xfId="43" applyNumberFormat="1" applyFont="1" applyFill="1" applyBorder="1" applyAlignment="1">
      <alignment horizontal="center" vertical="center"/>
    </xf>
    <xf numFmtId="10" fontId="3" fillId="0" borderId="47" xfId="43" applyNumberFormat="1" applyFont="1" applyFill="1" applyBorder="1" applyAlignment="1">
      <alignment horizontal="center" vertical="center"/>
    </xf>
    <xf numFmtId="0" fontId="32" fillId="25" borderId="32" xfId="44" applyFont="1" applyFill="1" applyBorder="1" applyAlignment="1">
      <alignment horizontal="center" vertical="center"/>
    </xf>
    <xf numFmtId="0" fontId="32" fillId="25" borderId="10" xfId="44" applyFont="1" applyFill="1" applyBorder="1" applyAlignment="1">
      <alignment horizontal="center" vertical="center"/>
    </xf>
    <xf numFmtId="0" fontId="32" fillId="25" borderId="13" xfId="44" applyFont="1" applyFill="1" applyBorder="1" applyAlignment="1">
      <alignment horizontal="center" vertical="center"/>
    </xf>
    <xf numFmtId="0" fontId="32" fillId="25" borderId="11" xfId="44" applyFont="1" applyFill="1" applyBorder="1" applyAlignment="1">
      <alignment horizontal="center" vertical="center"/>
    </xf>
    <xf numFmtId="0" fontId="32" fillId="25" borderId="16" xfId="44" applyFont="1" applyFill="1" applyBorder="1" applyAlignment="1">
      <alignment horizontal="center" vertical="center"/>
    </xf>
    <xf numFmtId="0" fontId="3" fillId="0" borderId="49" xfId="0" applyFont="1" applyFill="1" applyBorder="1" applyAlignment="1">
      <alignment vertical="center"/>
    </xf>
    <xf numFmtId="165" fontId="3" fillId="0" borderId="44" xfId="44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2" fillId="28" borderId="0" xfId="0" applyFont="1" applyFill="1"/>
    <xf numFmtId="0" fontId="3" fillId="28" borderId="0" xfId="0" applyFont="1" applyFill="1"/>
    <xf numFmtId="0" fontId="2" fillId="0" borderId="44" xfId="0" applyFont="1" applyBorder="1" applyAlignment="1">
      <alignment vertical="center" wrapText="1"/>
    </xf>
    <xf numFmtId="0" fontId="2" fillId="0" borderId="3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45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5" fillId="0" borderId="25" xfId="0" applyFont="1" applyBorder="1"/>
    <xf numFmtId="0" fontId="3" fillId="24" borderId="0" xfId="0" applyFont="1" applyFill="1" applyAlignment="1">
      <alignment horizontal="centerContinuous" vertical="center"/>
    </xf>
    <xf numFmtId="0" fontId="2" fillId="0" borderId="52" xfId="0" applyFont="1" applyBorder="1" applyAlignment="1">
      <alignment vertical="center" wrapText="1"/>
    </xf>
    <xf numFmtId="165" fontId="3" fillId="0" borderId="52" xfId="0" applyNumberFormat="1" applyFont="1" applyFill="1" applyBorder="1" applyAlignment="1">
      <alignment horizontal="center" vertical="center"/>
    </xf>
    <xf numFmtId="165" fontId="3" fillId="0" borderId="52" xfId="44" applyNumberFormat="1" applyFont="1" applyFill="1" applyBorder="1" applyAlignment="1">
      <alignment horizontal="center" vertical="center"/>
    </xf>
    <xf numFmtId="10" fontId="3" fillId="0" borderId="51" xfId="43" applyNumberFormat="1" applyFont="1" applyFill="1" applyBorder="1" applyAlignment="1">
      <alignment horizontal="center"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 applyAlignment="1">
      <alignment vertical="center"/>
    </xf>
    <xf numFmtId="0" fontId="3" fillId="0" borderId="54" xfId="0" applyFont="1" applyBorder="1" applyAlignment="1">
      <alignment vertical="center"/>
    </xf>
    <xf numFmtId="0" fontId="3" fillId="0" borderId="54" xfId="0" applyFont="1" applyBorder="1"/>
    <xf numFmtId="0" fontId="3" fillId="0" borderId="11" xfId="0" applyFont="1" applyBorder="1" applyAlignment="1">
      <alignment vertical="center"/>
    </xf>
    <xf numFmtId="0" fontId="3" fillId="0" borderId="25" xfId="0" applyFont="1" applyBorder="1"/>
    <xf numFmtId="0" fontId="4" fillId="24" borderId="0" xfId="0" applyFont="1" applyFill="1" applyBorder="1" applyAlignment="1">
      <alignment horizontal="centerContinuous" vertical="center"/>
    </xf>
    <xf numFmtId="0" fontId="4" fillId="28" borderId="0" xfId="0" applyFont="1" applyFill="1"/>
    <xf numFmtId="165" fontId="3" fillId="0" borderId="55" xfId="44" applyNumberFormat="1" applyFont="1" applyFill="1" applyBorder="1" applyAlignment="1">
      <alignment horizontal="center" vertical="center"/>
    </xf>
    <xf numFmtId="10" fontId="3" fillId="0" borderId="55" xfId="43" applyNumberFormat="1" applyFont="1" applyFill="1" applyBorder="1" applyAlignment="1">
      <alignment horizontal="center" vertical="center"/>
    </xf>
    <xf numFmtId="10" fontId="3" fillId="0" borderId="56" xfId="43" applyNumberFormat="1" applyFont="1" applyFill="1" applyBorder="1" applyAlignment="1">
      <alignment horizontal="center" vertical="center"/>
    </xf>
    <xf numFmtId="164" fontId="26" fillId="0" borderId="0" xfId="0" applyNumberFormat="1" applyFont="1" applyAlignment="1">
      <alignment horizontal="centerContinuous" vertical="center"/>
    </xf>
    <xf numFmtId="164" fontId="26" fillId="0" borderId="0" xfId="0" applyNumberFormat="1" applyFont="1" applyAlignment="1">
      <alignment horizontal="left" vertical="center"/>
    </xf>
    <xf numFmtId="164" fontId="25" fillId="0" borderId="0" xfId="0" applyNumberFormat="1" applyFont="1" applyAlignment="1">
      <alignment vertical="center"/>
    </xf>
    <xf numFmtId="164" fontId="25" fillId="0" borderId="0" xfId="0" applyNumberFormat="1" applyFont="1" applyBorder="1" applyAlignment="1">
      <alignment vertical="center"/>
    </xf>
    <xf numFmtId="164" fontId="2" fillId="0" borderId="32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0" fontId="4" fillId="30" borderId="60" xfId="0" applyFont="1" applyFill="1" applyBorder="1" applyAlignment="1">
      <alignment horizontal="center" vertical="center" wrapText="1"/>
    </xf>
    <xf numFmtId="165" fontId="2" fillId="0" borderId="21" xfId="0" applyNumberFormat="1" applyFont="1" applyFill="1" applyBorder="1" applyAlignment="1">
      <alignment horizontal="center" vertical="center"/>
    </xf>
    <xf numFmtId="0" fontId="4" fillId="30" borderId="10" xfId="0" applyFont="1" applyFill="1" applyBorder="1" applyAlignment="1">
      <alignment horizontal="center" vertical="center"/>
    </xf>
    <xf numFmtId="0" fontId="4" fillId="30" borderId="21" xfId="0" applyFont="1" applyFill="1" applyBorder="1" applyAlignment="1">
      <alignment horizontal="center" vertical="center"/>
    </xf>
    <xf numFmtId="164" fontId="2" fillId="30" borderId="28" xfId="0" applyNumberFormat="1" applyFont="1" applyFill="1" applyBorder="1" applyAlignment="1">
      <alignment horizontal="center" vertical="center"/>
    </xf>
    <xf numFmtId="164" fontId="2" fillId="30" borderId="29" xfId="0" applyNumberFormat="1" applyFont="1" applyFill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0" fontId="2" fillId="30" borderId="40" xfId="0" applyFont="1" applyFill="1" applyBorder="1" applyAlignment="1">
      <alignment horizontal="center" vertical="center" wrapText="1"/>
    </xf>
    <xf numFmtId="0" fontId="2" fillId="30" borderId="41" xfId="0" applyFont="1" applyFill="1" applyBorder="1" applyAlignment="1">
      <alignment horizontal="center" vertical="center" wrapText="1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64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68" xfId="0" applyFont="1" applyBorder="1" applyAlignment="1" applyProtection="1">
      <alignment horizontal="center"/>
    </xf>
    <xf numFmtId="0" fontId="2" fillId="0" borderId="69" xfId="0" applyFont="1" applyBorder="1" applyAlignment="1" applyProtection="1">
      <alignment horizontal="center"/>
    </xf>
    <xf numFmtId="2" fontId="2" fillId="0" borderId="68" xfId="0" applyNumberFormat="1" applyFont="1" applyFill="1" applyBorder="1" applyAlignment="1" applyProtection="1">
      <alignment horizontal="center"/>
    </xf>
    <xf numFmtId="2" fontId="2" fillId="0" borderId="70" xfId="0" applyNumberFormat="1" applyFont="1" applyFill="1" applyBorder="1" applyAlignment="1" applyProtection="1">
      <alignment horizontal="center"/>
    </xf>
    <xf numFmtId="0" fontId="2" fillId="0" borderId="72" xfId="0" applyFont="1" applyBorder="1" applyAlignment="1" applyProtection="1">
      <alignment horizontal="center"/>
    </xf>
    <xf numFmtId="0" fontId="2" fillId="0" borderId="73" xfId="0" applyFont="1" applyBorder="1" applyAlignment="1" applyProtection="1">
      <alignment horizontal="center"/>
    </xf>
    <xf numFmtId="0" fontId="2" fillId="0" borderId="18" xfId="0" applyFont="1" applyBorder="1"/>
    <xf numFmtId="0" fontId="2" fillId="0" borderId="0" xfId="0" applyFont="1" applyFill="1" applyBorder="1"/>
    <xf numFmtId="2" fontId="2" fillId="0" borderId="66" xfId="0" applyNumberFormat="1" applyFont="1" applyFill="1" applyBorder="1" applyAlignment="1" applyProtection="1">
      <alignment horizontal="center"/>
    </xf>
    <xf numFmtId="2" fontId="2" fillId="0" borderId="55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9" borderId="18" xfId="0" applyNumberFormat="1" applyFont="1" applyFill="1" applyBorder="1" applyAlignment="1">
      <alignment horizontal="center" vertical="center"/>
    </xf>
    <xf numFmtId="0" fontId="25" fillId="0" borderId="74" xfId="0" applyFont="1" applyFill="1" applyBorder="1" applyAlignment="1">
      <alignment horizontal="center" vertical="center"/>
    </xf>
    <xf numFmtId="2" fontId="4" fillId="29" borderId="18" xfId="0" applyNumberFormat="1" applyFont="1" applyFill="1" applyBorder="1" applyAlignment="1">
      <alignment horizontal="center" vertical="center"/>
    </xf>
    <xf numFmtId="2" fontId="4" fillId="29" borderId="76" xfId="0" applyNumberFormat="1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6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/>
    <xf numFmtId="0" fontId="2" fillId="0" borderId="11" xfId="0" applyFont="1" applyBorder="1"/>
    <xf numFmtId="16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10" fontId="2" fillId="0" borderId="12" xfId="43" applyNumberFormat="1" applyFont="1" applyFill="1" applyBorder="1" applyAlignment="1">
      <alignment horizontal="center"/>
    </xf>
    <xf numFmtId="166" fontId="2" fillId="0" borderId="79" xfId="0" applyNumberFormat="1" applyFont="1" applyFill="1" applyBorder="1" applyAlignment="1" applyProtection="1">
      <alignment horizontal="center"/>
    </xf>
    <xf numFmtId="0" fontId="0" fillId="0" borderId="0" xfId="0" applyFont="1"/>
    <xf numFmtId="0" fontId="0" fillId="0" borderId="74" xfId="0" applyFont="1" applyBorder="1"/>
    <xf numFmtId="0" fontId="37" fillId="0" borderId="0" xfId="0" applyFont="1" applyBorder="1"/>
    <xf numFmtId="0" fontId="4" fillId="32" borderId="0" xfId="0" applyFont="1" applyFill="1" applyBorder="1" applyAlignment="1">
      <alignment horizontal="center"/>
    </xf>
    <xf numFmtId="0" fontId="5" fillId="0" borderId="0" xfId="0" quotePrefix="1" applyFont="1" applyBorder="1"/>
    <xf numFmtId="0" fontId="4" fillId="31" borderId="0" xfId="0" applyFont="1" applyFill="1" applyBorder="1" applyAlignment="1">
      <alignment horizontal="center"/>
    </xf>
    <xf numFmtId="0" fontId="0" fillId="0" borderId="58" xfId="0" applyBorder="1"/>
    <xf numFmtId="0" fontId="38" fillId="0" borderId="18" xfId="0" applyFont="1" applyFill="1" applyBorder="1"/>
    <xf numFmtId="165" fontId="2" fillId="0" borderId="57" xfId="0" applyNumberFormat="1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2" fontId="27" fillId="0" borderId="13" xfId="0" applyNumberFormat="1" applyFont="1" applyBorder="1" applyAlignment="1">
      <alignment horizontal="center" vertical="center"/>
    </xf>
    <xf numFmtId="164" fontId="27" fillId="0" borderId="13" xfId="0" applyNumberFormat="1" applyFont="1" applyBorder="1" applyAlignment="1">
      <alignment horizontal="center" vertical="center"/>
    </xf>
    <xf numFmtId="1" fontId="27" fillId="0" borderId="13" xfId="0" applyNumberFormat="1" applyFont="1" applyBorder="1" applyAlignment="1">
      <alignment horizontal="center" vertic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71" xfId="0" applyFont="1" applyBorder="1"/>
    <xf numFmtId="2" fontId="2" fillId="31" borderId="66" xfId="0" applyNumberFormat="1" applyFont="1" applyFill="1" applyBorder="1" applyAlignment="1" applyProtection="1">
      <alignment horizontal="center"/>
    </xf>
    <xf numFmtId="2" fontId="2" fillId="31" borderId="10" xfId="0" applyNumberFormat="1" applyFont="1" applyFill="1" applyBorder="1" applyAlignment="1" applyProtection="1">
      <alignment horizontal="center"/>
    </xf>
    <xf numFmtId="165" fontId="2" fillId="0" borderId="71" xfId="0" applyNumberFormat="1" applyFont="1" applyFill="1" applyBorder="1" applyAlignment="1">
      <alignment horizontal="center" vertical="center"/>
    </xf>
    <xf numFmtId="165" fontId="2" fillId="0" borderId="74" xfId="0" applyNumberFormat="1" applyFont="1" applyFill="1" applyBorder="1" applyAlignment="1">
      <alignment horizontal="center" vertical="center"/>
    </xf>
    <xf numFmtId="164" fontId="4" fillId="29" borderId="25" xfId="0" applyNumberFormat="1" applyFont="1" applyFill="1" applyBorder="1" applyAlignment="1">
      <alignment horizontal="left" vertical="center"/>
    </xf>
    <xf numFmtId="164" fontId="4" fillId="29" borderId="0" xfId="0" applyNumberFormat="1" applyFont="1" applyFill="1" applyBorder="1" applyAlignment="1">
      <alignment horizontal="center" vertical="center"/>
    </xf>
    <xf numFmtId="2" fontId="39" fillId="29" borderId="0" xfId="0" applyNumberFormat="1" applyFont="1" applyFill="1" applyBorder="1" applyAlignment="1">
      <alignment horizontal="center" vertical="center"/>
    </xf>
    <xf numFmtId="164" fontId="39" fillId="29" borderId="0" xfId="0" applyNumberFormat="1" applyFont="1" applyFill="1" applyBorder="1" applyAlignment="1">
      <alignment horizontal="center" vertical="center"/>
    </xf>
    <xf numFmtId="1" fontId="39" fillId="29" borderId="50" xfId="0" applyNumberFormat="1" applyFont="1" applyFill="1" applyBorder="1" applyAlignment="1">
      <alignment horizontal="center" vertical="center"/>
    </xf>
    <xf numFmtId="164" fontId="35" fillId="0" borderId="32" xfId="46" applyNumberFormat="1" applyBorder="1" applyAlignment="1">
      <alignment horizontal="center" vertical="center"/>
    </xf>
    <xf numFmtId="165" fontId="27" fillId="0" borderId="13" xfId="0" applyNumberFormat="1" applyFont="1" applyBorder="1" applyAlignment="1">
      <alignment horizontal="center" vertical="center"/>
    </xf>
    <xf numFmtId="0" fontId="4" fillId="30" borderId="74" xfId="0" applyFont="1" applyFill="1" applyBorder="1" applyAlignment="1">
      <alignment horizontal="center" vertical="center"/>
    </xf>
    <xf numFmtId="0" fontId="35" fillId="0" borderId="20" xfId="46" applyFill="1" applyBorder="1" applyAlignment="1">
      <alignment vertical="center"/>
    </xf>
    <xf numFmtId="164" fontId="2" fillId="0" borderId="46" xfId="0" applyNumberFormat="1" applyFont="1" applyBorder="1" applyAlignment="1">
      <alignment horizontal="center" vertical="center"/>
    </xf>
    <xf numFmtId="164" fontId="35" fillId="0" borderId="45" xfId="46" applyNumberFormat="1" applyBorder="1" applyAlignment="1">
      <alignment horizontal="center" vertical="center"/>
    </xf>
    <xf numFmtId="2" fontId="27" fillId="0" borderId="27" xfId="0" applyNumberFormat="1" applyFont="1" applyBorder="1" applyAlignment="1">
      <alignment horizontal="center" vertical="center"/>
    </xf>
    <xf numFmtId="165" fontId="27" fillId="0" borderId="27" xfId="0" applyNumberFormat="1" applyFont="1" applyBorder="1" applyAlignment="1">
      <alignment horizontal="center" vertical="center"/>
    </xf>
    <xf numFmtId="0" fontId="35" fillId="0" borderId="22" xfId="46" applyFill="1" applyBorder="1" applyAlignment="1">
      <alignment vertical="center"/>
    </xf>
    <xf numFmtId="165" fontId="2" fillId="0" borderId="23" xfId="0" applyNumberFormat="1" applyFont="1" applyFill="1" applyBorder="1" applyAlignment="1">
      <alignment horizontal="center" vertical="center"/>
    </xf>
    <xf numFmtId="165" fontId="2" fillId="0" borderId="77" xfId="0" applyNumberFormat="1" applyFont="1" applyFill="1" applyBorder="1" applyAlignment="1">
      <alignment horizontal="center" vertical="center"/>
    </xf>
    <xf numFmtId="165" fontId="2" fillId="0" borderId="24" xfId="0" applyNumberFormat="1" applyFont="1" applyFill="1" applyBorder="1" applyAlignment="1">
      <alignment horizontal="center" vertical="center"/>
    </xf>
    <xf numFmtId="165" fontId="2" fillId="0" borderId="65" xfId="0" applyNumberFormat="1" applyFont="1" applyBorder="1" applyAlignment="1" applyProtection="1">
      <alignment horizontal="center"/>
    </xf>
    <xf numFmtId="165" fontId="2" fillId="0" borderId="66" xfId="0" applyNumberFormat="1" applyFont="1" applyFill="1" applyBorder="1" applyAlignment="1" applyProtection="1">
      <alignment horizontal="center"/>
    </xf>
    <xf numFmtId="165" fontId="2" fillId="0" borderId="66" xfId="0" applyNumberFormat="1" applyFont="1" applyBorder="1" applyAlignment="1">
      <alignment horizontal="center"/>
    </xf>
    <xf numFmtId="165" fontId="2" fillId="0" borderId="67" xfId="0" applyNumberFormat="1" applyFont="1" applyFill="1" applyBorder="1" applyAlignment="1" applyProtection="1">
      <alignment horizontal="center"/>
    </xf>
    <xf numFmtId="165" fontId="2" fillId="0" borderId="70" xfId="0" applyNumberFormat="1" applyFont="1" applyFill="1" applyBorder="1" applyAlignment="1" applyProtection="1">
      <alignment horizontal="center"/>
    </xf>
    <xf numFmtId="165" fontId="36" fillId="0" borderId="0" xfId="0" applyNumberFormat="1" applyFont="1" applyFill="1" applyBorder="1" applyAlignment="1">
      <alignment horizontal="center"/>
    </xf>
    <xf numFmtId="165" fontId="2" fillId="0" borderId="11" xfId="0" applyNumberFormat="1" applyFont="1" applyBorder="1" applyAlignment="1" applyProtection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0" borderId="16" xfId="0" applyNumberFormat="1" applyFont="1" applyFill="1" applyBorder="1" applyAlignment="1" applyProtection="1">
      <alignment horizontal="center"/>
    </xf>
    <xf numFmtId="165" fontId="2" fillId="32" borderId="10" xfId="0" applyNumberFormat="1" applyFont="1" applyFill="1" applyBorder="1" applyAlignment="1" applyProtection="1">
      <alignment horizontal="center"/>
    </xf>
    <xf numFmtId="165" fontId="2" fillId="0" borderId="55" xfId="0" applyNumberFormat="1" applyFont="1" applyBorder="1" applyAlignment="1">
      <alignment horizontal="center"/>
    </xf>
    <xf numFmtId="165" fontId="2" fillId="0" borderId="78" xfId="0" applyNumberFormat="1" applyFont="1" applyBorder="1" applyAlignment="1">
      <alignment horizontal="center"/>
    </xf>
    <xf numFmtId="1" fontId="2" fillId="0" borderId="66" xfId="0" applyNumberFormat="1" applyFont="1" applyFill="1" applyBorder="1" applyAlignment="1" applyProtection="1">
      <alignment horizontal="center"/>
    </xf>
    <xf numFmtId="1" fontId="2" fillId="0" borderId="71" xfId="0" applyNumberFormat="1" applyFont="1" applyBorder="1"/>
    <xf numFmtId="1" fontId="2" fillId="0" borderId="0" xfId="0" applyNumberFormat="1" applyFont="1" applyBorder="1"/>
    <xf numFmtId="1" fontId="36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0" xfId="0" applyNumberFormat="1" applyFont="1" applyFill="1" applyBorder="1" applyAlignment="1"/>
    <xf numFmtId="1" fontId="2" fillId="0" borderId="55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2" fontId="2" fillId="0" borderId="71" xfId="0" applyNumberFormat="1" applyFont="1" applyBorder="1"/>
    <xf numFmtId="2" fontId="2" fillId="0" borderId="0" xfId="0" applyNumberFormat="1" applyFont="1" applyBorder="1"/>
    <xf numFmtId="164" fontId="2" fillId="0" borderId="66" xfId="0" applyNumberFormat="1" applyFont="1" applyFill="1" applyBorder="1" applyAlignment="1" applyProtection="1">
      <alignment horizontal="center"/>
    </xf>
    <xf numFmtId="164" fontId="2" fillId="0" borderId="71" xfId="0" applyNumberFormat="1" applyFont="1" applyBorder="1"/>
    <xf numFmtId="164" fontId="2" fillId="0" borderId="0" xfId="0" applyNumberFormat="1" applyFont="1" applyBorder="1"/>
    <xf numFmtId="164" fontId="36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55" xfId="0" applyNumberFormat="1" applyFont="1" applyBorder="1" applyAlignment="1">
      <alignment horizontal="center"/>
    </xf>
    <xf numFmtId="164" fontId="2" fillId="0" borderId="0" xfId="0" applyNumberFormat="1" applyFont="1" applyFill="1" applyBorder="1" applyAlignment="1"/>
    <xf numFmtId="164" fontId="2" fillId="0" borderId="10" xfId="0" applyNumberFormat="1" applyFont="1" applyFill="1" applyBorder="1" applyAlignment="1">
      <alignment horizontal="center"/>
    </xf>
    <xf numFmtId="165" fontId="2" fillId="0" borderId="71" xfId="0" applyNumberFormat="1" applyFont="1" applyBorder="1"/>
    <xf numFmtId="165" fontId="2" fillId="0" borderId="0" xfId="0" applyNumberFormat="1" applyFont="1" applyBorder="1"/>
    <xf numFmtId="165" fontId="2" fillId="31" borderId="66" xfId="0" applyNumberFormat="1" applyFont="1" applyFill="1" applyBorder="1" applyAlignment="1" applyProtection="1">
      <alignment horizontal="center"/>
    </xf>
    <xf numFmtId="165" fontId="2" fillId="31" borderId="10" xfId="0" applyNumberFormat="1" applyFont="1" applyFill="1" applyBorder="1" applyAlignment="1" applyProtection="1">
      <alignment horizontal="center"/>
    </xf>
    <xf numFmtId="0" fontId="4" fillId="29" borderId="75" xfId="46" applyFont="1" applyFill="1" applyBorder="1" applyAlignment="1">
      <alignment horizontal="left" vertical="center"/>
    </xf>
    <xf numFmtId="0" fontId="34" fillId="30" borderId="61" xfId="0" applyFont="1" applyFill="1" applyBorder="1" applyAlignment="1">
      <alignment horizontal="center" vertical="center" wrapText="1"/>
    </xf>
    <xf numFmtId="0" fontId="34" fillId="30" borderId="63" xfId="0" applyFont="1" applyFill="1" applyBorder="1" applyAlignment="1">
      <alignment horizontal="center" vertical="center" wrapText="1"/>
    </xf>
    <xf numFmtId="0" fontId="4" fillId="30" borderId="60" xfId="0" applyFont="1" applyFill="1" applyBorder="1" applyAlignment="1">
      <alignment horizontal="center" vertical="center" wrapText="1"/>
    </xf>
    <xf numFmtId="0" fontId="4" fillId="30" borderId="10" xfId="0" applyFont="1" applyFill="1" applyBorder="1" applyAlignment="1">
      <alignment horizontal="center" vertical="center" wrapText="1"/>
    </xf>
    <xf numFmtId="0" fontId="4" fillId="30" borderId="59" xfId="0" applyFont="1" applyFill="1" applyBorder="1" applyAlignment="1">
      <alignment horizontal="center" vertical="center"/>
    </xf>
    <xf numFmtId="0" fontId="4" fillId="30" borderId="2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4" fillId="30" borderId="62" xfId="0" applyFont="1" applyFill="1" applyBorder="1" applyAlignment="1">
      <alignment horizontal="center" vertical="center" wrapText="1"/>
    </xf>
    <xf numFmtId="0" fontId="32" fillId="25" borderId="35" xfId="44" applyFont="1" applyFill="1" applyBorder="1" applyAlignment="1">
      <alignment horizontal="center" vertical="center"/>
    </xf>
    <xf numFmtId="0" fontId="32" fillId="0" borderId="42" xfId="0" applyFont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2" fillId="25" borderId="34" xfId="44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2" fillId="27" borderId="28" xfId="0" applyFont="1" applyFill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31" fillId="0" borderId="19" xfId="0" applyFont="1" applyBorder="1" applyAlignment="1">
      <alignment horizontal="center" vertical="center"/>
    </xf>
    <xf numFmtId="0" fontId="0" fillId="0" borderId="19" xfId="0" applyBorder="1" applyAlignment="1"/>
    <xf numFmtId="9" fontId="32" fillId="25" borderId="40" xfId="44" applyNumberFormat="1" applyFont="1" applyFill="1" applyBorder="1" applyAlignment="1">
      <alignment horizontal="center" vertical="center"/>
    </xf>
    <xf numFmtId="9" fontId="32" fillId="25" borderId="41" xfId="44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9" fontId="32" fillId="25" borderId="36" xfId="44" applyNumberFormat="1" applyFont="1" applyFill="1" applyBorder="1" applyAlignment="1">
      <alignment horizontal="center" vertical="center"/>
    </xf>
    <xf numFmtId="0" fontId="32" fillId="0" borderId="37" xfId="0" applyFont="1" applyBorder="1" applyAlignment="1">
      <alignment horizontal="center" vertical="center"/>
    </xf>
    <xf numFmtId="0" fontId="32" fillId="0" borderId="31" xfId="0" applyFont="1" applyBorder="1" applyAlignment="1">
      <alignment horizontal="center" vertical="center"/>
    </xf>
    <xf numFmtId="0" fontId="32" fillId="27" borderId="38" xfId="44" applyFont="1" applyFill="1" applyBorder="1" applyAlignment="1">
      <alignment horizontal="center" vertical="center"/>
    </xf>
    <xf numFmtId="0" fontId="32" fillId="0" borderId="39" xfId="44" applyFont="1" applyBorder="1" applyAlignment="1">
      <alignment vertical="center"/>
    </xf>
    <xf numFmtId="0" fontId="32" fillId="0" borderId="30" xfId="44" applyFont="1" applyBorder="1" applyAlignment="1">
      <alignment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43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FF9999"/>
      <color rgb="FFFFCC99"/>
      <color rgb="FFFF99CC"/>
      <color rgb="FFFFFF99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2</xdr:col>
      <xdr:colOff>5797144</xdr:colOff>
      <xdr:row>33</xdr:row>
      <xdr:rowOff>62179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229225"/>
          <a:ext cx="7035394" cy="8718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9</xdr:col>
      <xdr:colOff>18644</xdr:colOff>
      <xdr:row>13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841500"/>
          <a:ext cx="7035394" cy="8718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11</xdr:col>
      <xdr:colOff>482194</xdr:colOff>
      <xdr:row>36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429375"/>
          <a:ext cx="7035394" cy="8718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66</xdr:row>
      <xdr:rowOff>0</xdr:rowOff>
    </xdr:from>
    <xdr:to>
      <xdr:col>10</xdr:col>
      <xdr:colOff>214265</xdr:colOff>
      <xdr:row>70</xdr:row>
      <xdr:rowOff>93417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903" y="12843387"/>
          <a:ext cx="7035394" cy="87180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10</xdr:col>
      <xdr:colOff>177394</xdr:colOff>
      <xdr:row>18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667000"/>
          <a:ext cx="7035394" cy="8718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534</xdr:row>
      <xdr:rowOff>0</xdr:rowOff>
    </xdr:from>
    <xdr:to>
      <xdr:col>10</xdr:col>
      <xdr:colOff>177394</xdr:colOff>
      <xdr:row>538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01727000"/>
          <a:ext cx="7035394" cy="8718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118</xdr:row>
      <xdr:rowOff>0</xdr:rowOff>
    </xdr:from>
    <xdr:to>
      <xdr:col>10</xdr:col>
      <xdr:colOff>177394</xdr:colOff>
      <xdr:row>122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2479000"/>
          <a:ext cx="7035394" cy="87180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10</xdr:col>
      <xdr:colOff>177394</xdr:colOff>
      <xdr:row>39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667500"/>
          <a:ext cx="7035394" cy="87180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96</xdr:row>
      <xdr:rowOff>0</xdr:rowOff>
    </xdr:from>
    <xdr:to>
      <xdr:col>10</xdr:col>
      <xdr:colOff>163224</xdr:colOff>
      <xdr:row>100</xdr:row>
      <xdr:rowOff>116102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574" y="18136860"/>
          <a:ext cx="7035394" cy="8718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8"/>
  <sheetViews>
    <sheetView workbookViewId="0"/>
  </sheetViews>
  <sheetFormatPr defaultRowHeight="12.75"/>
  <cols>
    <col min="1" max="1" width="8.88671875" style="4"/>
    <col min="2" max="2" width="14.44140625" style="4" customWidth="1"/>
    <col min="3" max="3" width="73.33203125" style="4" customWidth="1"/>
    <col min="4" max="16384" width="8.88671875" style="4"/>
  </cols>
  <sheetData>
    <row r="1" spans="2:10" ht="30" customHeight="1" thickBot="1">
      <c r="B1" s="73" t="s">
        <v>252</v>
      </c>
      <c r="C1" s="73"/>
    </row>
    <row r="2" spans="2:10" ht="27.95" customHeight="1" thickTop="1">
      <c r="B2" s="86" t="s">
        <v>86</v>
      </c>
      <c r="C2" s="87" t="s">
        <v>87</v>
      </c>
    </row>
    <row r="3" spans="2:10" ht="15" customHeight="1">
      <c r="B3" s="51" t="s">
        <v>88</v>
      </c>
      <c r="C3" s="58" t="s">
        <v>89</v>
      </c>
    </row>
    <row r="4" spans="2:10" ht="15" customHeight="1">
      <c r="B4" s="52" t="s">
        <v>90</v>
      </c>
      <c r="C4" s="53" t="s">
        <v>91</v>
      </c>
    </row>
    <row r="5" spans="2:10" ht="15" customHeight="1">
      <c r="B5" s="52" t="s">
        <v>98</v>
      </c>
      <c r="C5" s="53" t="s">
        <v>92</v>
      </c>
    </row>
    <row r="6" spans="2:10" ht="15" customHeight="1">
      <c r="B6" s="52" t="s">
        <v>93</v>
      </c>
      <c r="C6" s="53" t="s">
        <v>94</v>
      </c>
    </row>
    <row r="7" spans="2:10" ht="15" customHeight="1">
      <c r="B7" s="52" t="s">
        <v>95</v>
      </c>
      <c r="C7" s="53" t="s">
        <v>96</v>
      </c>
    </row>
    <row r="8" spans="2:10" ht="15" customHeight="1">
      <c r="B8" s="52" t="s">
        <v>158</v>
      </c>
      <c r="C8" s="53" t="s">
        <v>175</v>
      </c>
    </row>
    <row r="9" spans="2:10" ht="15" customHeight="1">
      <c r="B9" s="52" t="s">
        <v>159</v>
      </c>
      <c r="C9" s="53" t="s">
        <v>176</v>
      </c>
      <c r="D9" s="29"/>
      <c r="E9" s="29"/>
      <c r="F9" s="29"/>
      <c r="G9" s="29"/>
      <c r="H9" s="29"/>
      <c r="I9" s="29"/>
      <c r="J9" s="29"/>
    </row>
    <row r="10" spans="2:10">
      <c r="B10" s="52" t="s">
        <v>115</v>
      </c>
      <c r="C10" s="53" t="s">
        <v>177</v>
      </c>
      <c r="D10" s="56"/>
      <c r="E10" s="29"/>
      <c r="F10" s="29"/>
      <c r="G10" s="29"/>
      <c r="H10" s="29"/>
      <c r="I10" s="29"/>
      <c r="J10" s="29"/>
    </row>
    <row r="11" spans="2:10">
      <c r="B11" s="52" t="s">
        <v>168</v>
      </c>
      <c r="C11" s="53" t="s">
        <v>178</v>
      </c>
    </row>
    <row r="12" spans="2:10">
      <c r="B12" s="52" t="s">
        <v>106</v>
      </c>
      <c r="C12" s="53" t="s">
        <v>107</v>
      </c>
    </row>
    <row r="13" spans="2:10">
      <c r="B13" s="52" t="s">
        <v>104</v>
      </c>
      <c r="C13" s="53" t="s">
        <v>105</v>
      </c>
    </row>
    <row r="14" spans="2:10">
      <c r="B14" s="52" t="s">
        <v>116</v>
      </c>
      <c r="C14" s="53" t="s">
        <v>179</v>
      </c>
    </row>
    <row r="15" spans="2:10">
      <c r="B15" s="52" t="s">
        <v>108</v>
      </c>
      <c r="C15" s="53" t="s">
        <v>109</v>
      </c>
    </row>
    <row r="16" spans="2:10">
      <c r="B16" s="52" t="s">
        <v>169</v>
      </c>
      <c r="C16" s="53" t="s">
        <v>180</v>
      </c>
    </row>
    <row r="17" spans="2:3">
      <c r="B17" s="52" t="s">
        <v>172</v>
      </c>
      <c r="C17" s="53" t="s">
        <v>181</v>
      </c>
    </row>
    <row r="18" spans="2:3">
      <c r="B18" s="52" t="s">
        <v>173</v>
      </c>
      <c r="C18" s="53" t="s">
        <v>182</v>
      </c>
    </row>
    <row r="19" spans="2:3" ht="13.5" thickBot="1">
      <c r="B19" s="54" t="s">
        <v>174</v>
      </c>
      <c r="C19" s="55" t="s">
        <v>183</v>
      </c>
    </row>
    <row r="20" spans="2:3" ht="13.5" thickTop="1">
      <c r="B20" s="52"/>
      <c r="C20" s="53"/>
    </row>
    <row r="22" spans="2:3">
      <c r="B22" s="121" t="s">
        <v>120</v>
      </c>
      <c r="C22" s="29" t="s">
        <v>119</v>
      </c>
    </row>
    <row r="23" spans="2:3">
      <c r="B23" s="29"/>
      <c r="C23" s="29"/>
    </row>
    <row r="24" spans="2:3">
      <c r="B24" s="122" t="s">
        <v>124</v>
      </c>
      <c r="C24" s="123" t="s">
        <v>123</v>
      </c>
    </row>
    <row r="25" spans="2:3">
      <c r="B25" s="29"/>
      <c r="C25" s="29"/>
    </row>
    <row r="26" spans="2:3">
      <c r="B26" s="124" t="s">
        <v>121</v>
      </c>
      <c r="C26" s="123" t="s">
        <v>122</v>
      </c>
    </row>
    <row r="27" spans="2:3" ht="15.75" thickBot="1">
      <c r="B27" s="125"/>
      <c r="C27" s="125"/>
    </row>
    <row r="28" spans="2:3" ht="15">
      <c r="B28"/>
      <c r="C28"/>
    </row>
  </sheetData>
  <conditionalFormatting sqref="B4:C20">
    <cfRule type="expression" dxfId="142" priority="1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Y95"/>
  <sheetViews>
    <sheetView zoomScale="121" zoomScaleNormal="121" workbookViewId="0"/>
  </sheetViews>
  <sheetFormatPr defaultRowHeight="15"/>
  <cols>
    <col min="1" max="1" width="8.88671875" style="119"/>
    <col min="2" max="18" width="8.88671875" style="1"/>
    <col min="19" max="19" width="8.88671875" style="1" customWidth="1"/>
    <col min="20" max="16384" width="8.88671875" style="1"/>
  </cols>
  <sheetData>
    <row r="1" spans="1:25">
      <c r="B1" s="130" t="s">
        <v>241</v>
      </c>
      <c r="Y1" s="112" t="s">
        <v>167</v>
      </c>
    </row>
    <row r="2" spans="1:25">
      <c r="A2" s="106" t="s">
        <v>7</v>
      </c>
      <c r="B2" s="98" t="s">
        <v>113</v>
      </c>
      <c r="C2" s="95" t="s">
        <v>114</v>
      </c>
      <c r="D2" s="96" t="s">
        <v>135</v>
      </c>
      <c r="E2" s="13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12">
        <v>1</v>
      </c>
    </row>
    <row r="3" spans="1:25">
      <c r="A3" s="120"/>
      <c r="B3" s="99" t="s">
        <v>136</v>
      </c>
      <c r="C3" s="88" t="s">
        <v>136</v>
      </c>
      <c r="D3" s="135" t="s">
        <v>147</v>
      </c>
      <c r="E3" s="13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12" t="s">
        <v>3</v>
      </c>
    </row>
    <row r="4" spans="1:25">
      <c r="A4" s="120"/>
      <c r="B4" s="99"/>
      <c r="C4" s="88"/>
      <c r="D4" s="89" t="s">
        <v>169</v>
      </c>
      <c r="E4" s="13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12">
        <v>0</v>
      </c>
    </row>
    <row r="5" spans="1:25">
      <c r="A5" s="120"/>
      <c r="B5" s="99"/>
      <c r="C5" s="88"/>
      <c r="D5" s="109"/>
      <c r="E5" s="13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12">
        <v>0</v>
      </c>
    </row>
    <row r="6" spans="1:25">
      <c r="A6" s="120"/>
      <c r="B6" s="98">
        <v>1</v>
      </c>
      <c r="C6" s="94">
        <v>1</v>
      </c>
      <c r="D6" s="172" t="s">
        <v>170</v>
      </c>
      <c r="E6" s="173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  <c r="W6" s="174"/>
      <c r="X6" s="174"/>
      <c r="Y6" s="175">
        <v>1</v>
      </c>
    </row>
    <row r="7" spans="1:25">
      <c r="A7" s="120"/>
      <c r="B7" s="99">
        <v>1</v>
      </c>
      <c r="C7" s="88">
        <v>2</v>
      </c>
      <c r="D7" s="176" t="s">
        <v>170</v>
      </c>
      <c r="E7" s="173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5">
        <v>26</v>
      </c>
    </row>
    <row r="8" spans="1:25">
      <c r="A8" s="120"/>
      <c r="B8" s="100" t="s">
        <v>163</v>
      </c>
      <c r="C8" s="92"/>
      <c r="D8" s="178" t="s">
        <v>248</v>
      </c>
      <c r="E8" s="173"/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7"/>
    </row>
    <row r="9" spans="1:25">
      <c r="A9" s="120"/>
      <c r="B9" s="2" t="s">
        <v>164</v>
      </c>
      <c r="C9" s="114"/>
      <c r="D9" s="179" t="s">
        <v>248</v>
      </c>
      <c r="E9" s="173"/>
      <c r="F9" s="174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7" t="s">
        <v>134</v>
      </c>
    </row>
    <row r="10" spans="1:25">
      <c r="A10" s="120"/>
      <c r="B10" s="2" t="s">
        <v>165</v>
      </c>
      <c r="C10" s="114"/>
      <c r="D10" s="179" t="s">
        <v>248</v>
      </c>
      <c r="E10" s="173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7"/>
    </row>
    <row r="11" spans="1:25">
      <c r="A11" s="120"/>
      <c r="B11" s="2" t="s">
        <v>90</v>
      </c>
      <c r="C11" s="114"/>
      <c r="D11" s="93" t="s">
        <v>248</v>
      </c>
      <c r="E11" s="13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116"/>
    </row>
    <row r="12" spans="1:25">
      <c r="A12" s="120"/>
      <c r="B12" s="101" t="s">
        <v>166</v>
      </c>
      <c r="C12" s="114"/>
      <c r="D12" s="93" t="s">
        <v>248</v>
      </c>
      <c r="E12" s="13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116"/>
    </row>
    <row r="13" spans="1:25">
      <c r="B13" s="126"/>
      <c r="C13" s="100"/>
      <c r="D13" s="111"/>
    </row>
    <row r="14" spans="1:25">
      <c r="B14" s="130" t="s">
        <v>242</v>
      </c>
      <c r="Y14" s="112" t="s">
        <v>62</v>
      </c>
    </row>
    <row r="15" spans="1:25">
      <c r="A15" s="106" t="s">
        <v>103</v>
      </c>
      <c r="B15" s="98" t="s">
        <v>113</v>
      </c>
      <c r="C15" s="95" t="s">
        <v>114</v>
      </c>
      <c r="D15" s="96" t="s">
        <v>135</v>
      </c>
      <c r="E15" s="97" t="s">
        <v>135</v>
      </c>
      <c r="F15" s="97" t="s">
        <v>135</v>
      </c>
      <c r="G15" s="97" t="s">
        <v>135</v>
      </c>
      <c r="H15" s="97" t="s">
        <v>135</v>
      </c>
      <c r="I15" s="97" t="s">
        <v>135</v>
      </c>
      <c r="J15" s="97" t="s">
        <v>135</v>
      </c>
      <c r="K15" s="97" t="s">
        <v>135</v>
      </c>
      <c r="L15" s="97" t="s">
        <v>135</v>
      </c>
      <c r="M15" s="97" t="s">
        <v>135</v>
      </c>
      <c r="N15" s="97" t="s">
        <v>135</v>
      </c>
      <c r="O15" s="97" t="s">
        <v>135</v>
      </c>
      <c r="P15" s="97" t="s">
        <v>135</v>
      </c>
      <c r="Q15" s="97" t="s">
        <v>135</v>
      </c>
      <c r="R15" s="97" t="s">
        <v>135</v>
      </c>
      <c r="S15" s="137"/>
      <c r="T15" s="2"/>
      <c r="U15" s="2"/>
      <c r="V15" s="2"/>
      <c r="W15" s="2"/>
      <c r="X15" s="2"/>
      <c r="Y15" s="112">
        <v>1</v>
      </c>
    </row>
    <row r="16" spans="1:25">
      <c r="A16" s="120"/>
      <c r="B16" s="99" t="s">
        <v>136</v>
      </c>
      <c r="C16" s="88" t="s">
        <v>136</v>
      </c>
      <c r="D16" s="135" t="s">
        <v>138</v>
      </c>
      <c r="E16" s="136" t="s">
        <v>141</v>
      </c>
      <c r="F16" s="136" t="s">
        <v>171</v>
      </c>
      <c r="G16" s="136" t="s">
        <v>142</v>
      </c>
      <c r="H16" s="136" t="s">
        <v>143</v>
      </c>
      <c r="I16" s="136" t="s">
        <v>144</v>
      </c>
      <c r="J16" s="136" t="s">
        <v>145</v>
      </c>
      <c r="K16" s="136" t="s">
        <v>146</v>
      </c>
      <c r="L16" s="136" t="s">
        <v>147</v>
      </c>
      <c r="M16" s="136" t="s">
        <v>148</v>
      </c>
      <c r="N16" s="136" t="s">
        <v>150</v>
      </c>
      <c r="O16" s="136" t="s">
        <v>152</v>
      </c>
      <c r="P16" s="136" t="s">
        <v>154</v>
      </c>
      <c r="Q16" s="136" t="s">
        <v>155</v>
      </c>
      <c r="R16" s="136" t="s">
        <v>156</v>
      </c>
      <c r="S16" s="137"/>
      <c r="T16" s="2"/>
      <c r="U16" s="2"/>
      <c r="V16" s="2"/>
      <c r="W16" s="2"/>
      <c r="X16" s="2"/>
      <c r="Y16" s="112" t="s">
        <v>3</v>
      </c>
    </row>
    <row r="17" spans="1:25">
      <c r="A17" s="120"/>
      <c r="B17" s="99"/>
      <c r="C17" s="88"/>
      <c r="D17" s="89" t="s">
        <v>172</v>
      </c>
      <c r="E17" s="90" t="s">
        <v>169</v>
      </c>
      <c r="F17" s="90" t="s">
        <v>172</v>
      </c>
      <c r="G17" s="90" t="s">
        <v>172</v>
      </c>
      <c r="H17" s="90" t="s">
        <v>169</v>
      </c>
      <c r="I17" s="90" t="s">
        <v>169</v>
      </c>
      <c r="J17" s="90" t="s">
        <v>173</v>
      </c>
      <c r="K17" s="90" t="s">
        <v>173</v>
      </c>
      <c r="L17" s="90" t="s">
        <v>169</v>
      </c>
      <c r="M17" s="90" t="s">
        <v>172</v>
      </c>
      <c r="N17" s="90" t="s">
        <v>169</v>
      </c>
      <c r="O17" s="90" t="s">
        <v>174</v>
      </c>
      <c r="P17" s="90" t="s">
        <v>169</v>
      </c>
      <c r="Q17" s="90" t="s">
        <v>169</v>
      </c>
      <c r="R17" s="90" t="s">
        <v>172</v>
      </c>
      <c r="S17" s="137"/>
      <c r="T17" s="2"/>
      <c r="U17" s="2"/>
      <c r="V17" s="2"/>
      <c r="W17" s="2"/>
      <c r="X17" s="2"/>
      <c r="Y17" s="112">
        <v>3</v>
      </c>
    </row>
    <row r="18" spans="1:25">
      <c r="A18" s="120"/>
      <c r="B18" s="99"/>
      <c r="C18" s="88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 t="s">
        <v>118</v>
      </c>
      <c r="P18" s="109"/>
      <c r="Q18" s="109"/>
      <c r="R18" s="109"/>
      <c r="S18" s="137"/>
      <c r="T18" s="2"/>
      <c r="U18" s="2"/>
      <c r="V18" s="2"/>
      <c r="W18" s="2"/>
      <c r="X18" s="2"/>
      <c r="Y18" s="112">
        <v>3</v>
      </c>
    </row>
    <row r="19" spans="1:25">
      <c r="A19" s="120"/>
      <c r="B19" s="98">
        <v>1</v>
      </c>
      <c r="C19" s="94">
        <v>1</v>
      </c>
      <c r="D19" s="160">
        <v>0.86</v>
      </c>
      <c r="E19" s="160">
        <v>0.89802999999999999</v>
      </c>
      <c r="F19" s="161">
        <v>0.74</v>
      </c>
      <c r="G19" s="160">
        <v>0.89</v>
      </c>
      <c r="H19" s="161">
        <v>0.87</v>
      </c>
      <c r="I19" s="160">
        <v>0.85899999999999999</v>
      </c>
      <c r="J19" s="161">
        <v>0.77800000000000002</v>
      </c>
      <c r="K19" s="160">
        <v>0.755</v>
      </c>
      <c r="L19" s="160">
        <v>0.85099999999999998</v>
      </c>
      <c r="M19" s="160">
        <v>0.85199999999999998</v>
      </c>
      <c r="N19" s="160">
        <v>0.85299999999999998</v>
      </c>
      <c r="O19" s="160">
        <v>0.88</v>
      </c>
      <c r="P19" s="160">
        <v>0.752</v>
      </c>
      <c r="Q19" s="160">
        <v>0.83299999999999996</v>
      </c>
      <c r="R19" s="160">
        <v>0.76</v>
      </c>
      <c r="S19" s="190"/>
      <c r="T19" s="191"/>
      <c r="U19" s="191"/>
      <c r="V19" s="191"/>
      <c r="W19" s="191"/>
      <c r="X19" s="191"/>
      <c r="Y19" s="164">
        <v>1</v>
      </c>
    </row>
    <row r="20" spans="1:25">
      <c r="A20" s="120"/>
      <c r="B20" s="99">
        <v>1</v>
      </c>
      <c r="C20" s="88">
        <v>2</v>
      </c>
      <c r="D20" s="166">
        <v>0.84</v>
      </c>
      <c r="E20" s="166">
        <v>0.89105999999999996</v>
      </c>
      <c r="F20" s="167">
        <v>0.69</v>
      </c>
      <c r="G20" s="166">
        <v>0.8</v>
      </c>
      <c r="H20" s="167">
        <v>0.86</v>
      </c>
      <c r="I20" s="166">
        <v>0.86099999999999999</v>
      </c>
      <c r="J20" s="167">
        <v>0.76300000000000001</v>
      </c>
      <c r="K20" s="166">
        <v>0.76900000000000002</v>
      </c>
      <c r="L20" s="166">
        <v>0.90700000000000003</v>
      </c>
      <c r="M20" s="166">
        <v>0.86399999999999999</v>
      </c>
      <c r="N20" s="166">
        <v>0.84299999999999997</v>
      </c>
      <c r="O20" s="166">
        <v>0.9</v>
      </c>
      <c r="P20" s="166">
        <v>0.72440000000000004</v>
      </c>
      <c r="Q20" s="166">
        <v>0.82799999999999996</v>
      </c>
      <c r="R20" s="166">
        <v>0.74</v>
      </c>
      <c r="S20" s="190"/>
      <c r="T20" s="191"/>
      <c r="U20" s="191"/>
      <c r="V20" s="191"/>
      <c r="W20" s="191"/>
      <c r="X20" s="191"/>
      <c r="Y20" s="164" t="e">
        <v>#N/A</v>
      </c>
    </row>
    <row r="21" spans="1:25">
      <c r="A21" s="120"/>
      <c r="B21" s="99">
        <v>1</v>
      </c>
      <c r="C21" s="88">
        <v>3</v>
      </c>
      <c r="D21" s="166">
        <v>0.84</v>
      </c>
      <c r="E21" s="166">
        <v>0.88668000000000002</v>
      </c>
      <c r="F21" s="167">
        <v>0.7</v>
      </c>
      <c r="G21" s="166">
        <v>0.8</v>
      </c>
      <c r="H21" s="167">
        <v>0.89</v>
      </c>
      <c r="I21" s="166">
        <v>0.86099999999999999</v>
      </c>
      <c r="J21" s="167">
        <v>0.77500000000000002</v>
      </c>
      <c r="K21" s="167">
        <v>0.73899999999999999</v>
      </c>
      <c r="L21" s="104">
        <v>0.94</v>
      </c>
      <c r="M21" s="104">
        <v>0.88666666666666671</v>
      </c>
      <c r="N21" s="104">
        <v>0.84499999999999997</v>
      </c>
      <c r="O21" s="104">
        <v>0.79</v>
      </c>
      <c r="P21" s="104">
        <v>0.74119999999999997</v>
      </c>
      <c r="Q21" s="104">
        <v>0.83</v>
      </c>
      <c r="R21" s="104">
        <v>0.76</v>
      </c>
      <c r="S21" s="190"/>
      <c r="T21" s="191"/>
      <c r="U21" s="191"/>
      <c r="V21" s="191"/>
      <c r="W21" s="191"/>
      <c r="X21" s="191"/>
      <c r="Y21" s="164">
        <v>16</v>
      </c>
    </row>
    <row r="22" spans="1:25">
      <c r="A22" s="120"/>
      <c r="B22" s="99">
        <v>1</v>
      </c>
      <c r="C22" s="88">
        <v>4</v>
      </c>
      <c r="D22" s="166">
        <v>0.86</v>
      </c>
      <c r="E22" s="166">
        <v>0.89927000000000001</v>
      </c>
      <c r="F22" s="167">
        <v>0.68</v>
      </c>
      <c r="G22" s="166">
        <v>0.78</v>
      </c>
      <c r="H22" s="167">
        <v>0.89</v>
      </c>
      <c r="I22" s="166">
        <v>0.85499999999999998</v>
      </c>
      <c r="J22" s="167">
        <v>0.7320000000000001</v>
      </c>
      <c r="K22" s="167">
        <v>0.78900000000000003</v>
      </c>
      <c r="L22" s="104">
        <v>0.91400000000000003</v>
      </c>
      <c r="M22" s="104">
        <v>0.8706666666666667</v>
      </c>
      <c r="N22" s="104">
        <v>0.83299999999999996</v>
      </c>
      <c r="O22" s="104">
        <v>0.8</v>
      </c>
      <c r="P22" s="104">
        <v>0.71410000000000007</v>
      </c>
      <c r="Q22" s="104">
        <v>0.84699999999999998</v>
      </c>
      <c r="R22" s="104">
        <v>0.89</v>
      </c>
      <c r="S22" s="190"/>
      <c r="T22" s="191"/>
      <c r="U22" s="191"/>
      <c r="V22" s="191"/>
      <c r="W22" s="191"/>
      <c r="X22" s="191"/>
      <c r="Y22" s="164">
        <v>0.82480603703703714</v>
      </c>
    </row>
    <row r="23" spans="1:25">
      <c r="A23" s="120"/>
      <c r="B23" s="99">
        <v>1</v>
      </c>
      <c r="C23" s="88">
        <v>5</v>
      </c>
      <c r="D23" s="166">
        <v>0.82</v>
      </c>
      <c r="E23" s="166">
        <v>0.87435000000000007</v>
      </c>
      <c r="F23" s="166">
        <v>0.78</v>
      </c>
      <c r="G23" s="166">
        <v>0.84</v>
      </c>
      <c r="H23" s="166">
        <v>0.88</v>
      </c>
      <c r="I23" s="166">
        <v>0.876</v>
      </c>
      <c r="J23" s="166">
        <v>0.78700000000000003</v>
      </c>
      <c r="K23" s="166">
        <v>0.747</v>
      </c>
      <c r="L23" s="166">
        <v>0.89200000000000002</v>
      </c>
      <c r="M23" s="166">
        <v>0.9</v>
      </c>
      <c r="N23" s="169">
        <v>0.80400000000000005</v>
      </c>
      <c r="O23" s="166">
        <v>0.87</v>
      </c>
      <c r="P23" s="166">
        <v>0.71009999999999995</v>
      </c>
      <c r="Q23" s="166">
        <v>0.82899999999999996</v>
      </c>
      <c r="R23" s="166">
        <v>0.85</v>
      </c>
      <c r="S23" s="190"/>
      <c r="T23" s="191"/>
      <c r="U23" s="191"/>
      <c r="V23" s="191"/>
      <c r="W23" s="191"/>
      <c r="X23" s="191"/>
      <c r="Y23" s="115"/>
    </row>
    <row r="24" spans="1:25">
      <c r="A24" s="120"/>
      <c r="B24" s="99">
        <v>1</v>
      </c>
      <c r="C24" s="88">
        <v>6</v>
      </c>
      <c r="D24" s="166">
        <v>0.86</v>
      </c>
      <c r="E24" s="166">
        <v>0.88461999999999996</v>
      </c>
      <c r="F24" s="166">
        <v>0.71</v>
      </c>
      <c r="G24" s="166">
        <v>0.89</v>
      </c>
      <c r="H24" s="166">
        <v>0.88</v>
      </c>
      <c r="I24" s="166">
        <v>0.86899999999999999</v>
      </c>
      <c r="J24" s="166">
        <v>0.753</v>
      </c>
      <c r="K24" s="166">
        <v>0.78999999999999992</v>
      </c>
      <c r="L24" s="166">
        <v>0.873</v>
      </c>
      <c r="M24" s="166">
        <v>0.85799999999999998</v>
      </c>
      <c r="N24" s="166">
        <v>0.83500000000000008</v>
      </c>
      <c r="O24" s="166">
        <v>0.83</v>
      </c>
      <c r="P24" s="166">
        <v>0.70860000000000001</v>
      </c>
      <c r="Q24" s="166">
        <v>0.84399999999999997</v>
      </c>
      <c r="R24" s="166">
        <v>0.8</v>
      </c>
      <c r="S24" s="190"/>
      <c r="T24" s="191"/>
      <c r="U24" s="191"/>
      <c r="V24" s="191"/>
      <c r="W24" s="191"/>
      <c r="X24" s="191"/>
      <c r="Y24" s="115"/>
    </row>
    <row r="25" spans="1:25">
      <c r="A25" s="120"/>
      <c r="B25" s="100" t="s">
        <v>163</v>
      </c>
      <c r="C25" s="92"/>
      <c r="D25" s="170">
        <v>0.84666666666666668</v>
      </c>
      <c r="E25" s="170">
        <v>0.88900166666666669</v>
      </c>
      <c r="F25" s="170">
        <v>0.71666666666666667</v>
      </c>
      <c r="G25" s="170">
        <v>0.83333333333333337</v>
      </c>
      <c r="H25" s="170">
        <v>0.87833333333333341</v>
      </c>
      <c r="I25" s="170">
        <v>0.86350000000000005</v>
      </c>
      <c r="J25" s="170">
        <v>0.76466666666666672</v>
      </c>
      <c r="K25" s="170">
        <v>0.76483333333333325</v>
      </c>
      <c r="L25" s="170">
        <v>0.89616666666666678</v>
      </c>
      <c r="M25" s="170">
        <v>0.87188888888888894</v>
      </c>
      <c r="N25" s="170">
        <v>0.83550000000000002</v>
      </c>
      <c r="O25" s="170">
        <v>0.84500000000000008</v>
      </c>
      <c r="P25" s="170">
        <v>0.72506666666666664</v>
      </c>
      <c r="Q25" s="170">
        <v>0.83516666666666672</v>
      </c>
      <c r="R25" s="170">
        <v>0.79999999999999993</v>
      </c>
      <c r="S25" s="190"/>
      <c r="T25" s="191"/>
      <c r="U25" s="191"/>
      <c r="V25" s="191"/>
      <c r="W25" s="191"/>
      <c r="X25" s="191"/>
      <c r="Y25" s="115"/>
    </row>
    <row r="26" spans="1:25">
      <c r="A26" s="120"/>
      <c r="B26" s="2" t="s">
        <v>164</v>
      </c>
      <c r="C26" s="114"/>
      <c r="D26" s="104">
        <v>0.85</v>
      </c>
      <c r="E26" s="104">
        <v>0.88887000000000005</v>
      </c>
      <c r="F26" s="104">
        <v>0.70499999999999996</v>
      </c>
      <c r="G26" s="104">
        <v>0.82000000000000006</v>
      </c>
      <c r="H26" s="104">
        <v>0.88</v>
      </c>
      <c r="I26" s="104">
        <v>0.86099999999999999</v>
      </c>
      <c r="J26" s="104">
        <v>0.76900000000000002</v>
      </c>
      <c r="K26" s="104">
        <v>0.76200000000000001</v>
      </c>
      <c r="L26" s="104">
        <v>0.89949999999999997</v>
      </c>
      <c r="M26" s="104">
        <v>0.86733333333333329</v>
      </c>
      <c r="N26" s="104">
        <v>0.83899999999999997</v>
      </c>
      <c r="O26" s="104">
        <v>0.85</v>
      </c>
      <c r="P26" s="104">
        <v>0.71925000000000006</v>
      </c>
      <c r="Q26" s="104">
        <v>0.83149999999999991</v>
      </c>
      <c r="R26" s="104">
        <v>0.78</v>
      </c>
      <c r="S26" s="190"/>
      <c r="T26" s="191"/>
      <c r="U26" s="191"/>
      <c r="V26" s="191"/>
      <c r="W26" s="191"/>
      <c r="X26" s="191"/>
      <c r="Y26" s="115"/>
    </row>
    <row r="27" spans="1:25">
      <c r="A27" s="120"/>
      <c r="B27" s="2" t="s">
        <v>165</v>
      </c>
      <c r="C27" s="114"/>
      <c r="D27" s="104">
        <v>1.6329931618554533E-2</v>
      </c>
      <c r="E27" s="104">
        <v>9.2784339555048983E-3</v>
      </c>
      <c r="F27" s="104">
        <v>3.7237973450050518E-2</v>
      </c>
      <c r="G27" s="104">
        <v>4.8027769744874327E-2</v>
      </c>
      <c r="H27" s="104">
        <v>1.1690451944500132E-2</v>
      </c>
      <c r="I27" s="104">
        <v>7.6354436675284366E-3</v>
      </c>
      <c r="J27" s="104">
        <v>1.994659536529144E-2</v>
      </c>
      <c r="K27" s="104">
        <v>2.1525953327708076E-2</v>
      </c>
      <c r="L27" s="104">
        <v>3.1466913840837114E-2</v>
      </c>
      <c r="M27" s="104">
        <v>1.822533848692429E-2</v>
      </c>
      <c r="N27" s="104">
        <v>1.7038192392387141E-2</v>
      </c>
      <c r="O27" s="104">
        <v>4.5055521304275231E-2</v>
      </c>
      <c r="P27" s="104">
        <v>1.7897225110800455E-2</v>
      </c>
      <c r="Q27" s="104">
        <v>8.2320511822186072E-3</v>
      </c>
      <c r="R27" s="104">
        <v>5.8991524815010507E-2</v>
      </c>
      <c r="S27" s="137"/>
      <c r="T27" s="2"/>
      <c r="U27" s="2"/>
      <c r="V27" s="2"/>
      <c r="W27" s="2"/>
      <c r="X27" s="2"/>
      <c r="Y27" s="115"/>
    </row>
    <row r="28" spans="1:25">
      <c r="A28" s="120"/>
      <c r="B28" s="2" t="s">
        <v>90</v>
      </c>
      <c r="C28" s="114"/>
      <c r="D28" s="93">
        <v>1.9287320809316378E-2</v>
      </c>
      <c r="E28" s="93">
        <v>1.0436914016477171E-2</v>
      </c>
      <c r="F28" s="93">
        <v>5.1959962953558862E-2</v>
      </c>
      <c r="G28" s="93">
        <v>5.7633323693849187E-2</v>
      </c>
      <c r="H28" s="93">
        <v>1.3309812460531457E-2</v>
      </c>
      <c r="I28" s="93">
        <v>8.8424362102240139E-3</v>
      </c>
      <c r="J28" s="93">
        <v>2.6085347033946955E-2</v>
      </c>
      <c r="K28" s="93">
        <v>2.8144632810252444E-2</v>
      </c>
      <c r="L28" s="93">
        <v>3.5112792085739752E-2</v>
      </c>
      <c r="M28" s="93">
        <v>2.0903281047829566E-2</v>
      </c>
      <c r="N28" s="93">
        <v>2.0392809565992986E-2</v>
      </c>
      <c r="O28" s="93">
        <v>5.3320143555355297E-2</v>
      </c>
      <c r="P28" s="93">
        <v>2.4683557986576576E-2</v>
      </c>
      <c r="Q28" s="93">
        <v>9.8567765103395807E-3</v>
      </c>
      <c r="R28" s="93">
        <v>7.3739406018763137E-2</v>
      </c>
      <c r="S28" s="137"/>
      <c r="T28" s="2"/>
      <c r="U28" s="2"/>
      <c r="V28" s="2"/>
      <c r="W28" s="2"/>
      <c r="X28" s="2"/>
      <c r="Y28" s="116"/>
    </row>
    <row r="29" spans="1:25">
      <c r="A29" s="120"/>
      <c r="B29" s="101" t="s">
        <v>166</v>
      </c>
      <c r="C29" s="114"/>
      <c r="D29" s="93">
        <v>2.6503964141872505E-2</v>
      </c>
      <c r="E29" s="93">
        <v>7.7831183026060735E-2</v>
      </c>
      <c r="F29" s="93">
        <v>-0.13110884924998989</v>
      </c>
      <c r="G29" s="93">
        <v>1.0338547383732744E-2</v>
      </c>
      <c r="H29" s="93">
        <v>6.4896828942454299E-2</v>
      </c>
      <c r="I29" s="93">
        <v>4.6912802799023767E-2</v>
      </c>
      <c r="J29" s="93">
        <v>-7.2913348920686794E-2</v>
      </c>
      <c r="K29" s="93">
        <v>-7.2711281211210177E-2</v>
      </c>
      <c r="L29" s="93">
        <v>8.6518073856466371E-2</v>
      </c>
      <c r="M29" s="93">
        <v>5.7083544176020018E-2</v>
      </c>
      <c r="N29" s="93">
        <v>1.2965427606930424E-2</v>
      </c>
      <c r="O29" s="93">
        <v>2.4483287047105007E-2</v>
      </c>
      <c r="P29" s="93">
        <v>-0.12092463669236186</v>
      </c>
      <c r="Q29" s="93">
        <v>1.2561292187976969E-2</v>
      </c>
      <c r="R29" s="93">
        <v>-3.0074994511616659E-2</v>
      </c>
      <c r="S29" s="137"/>
      <c r="T29" s="2"/>
      <c r="U29" s="2"/>
      <c r="V29" s="2"/>
      <c r="W29" s="2"/>
      <c r="X29" s="2"/>
      <c r="Y29" s="116"/>
    </row>
    <row r="30" spans="1:25">
      <c r="B30" s="126"/>
      <c r="C30" s="100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</row>
    <row r="31" spans="1:25">
      <c r="B31" s="130" t="s">
        <v>243</v>
      </c>
      <c r="Y31" s="112" t="s">
        <v>167</v>
      </c>
    </row>
    <row r="32" spans="1:25">
      <c r="A32" s="106" t="s">
        <v>14</v>
      </c>
      <c r="B32" s="98" t="s">
        <v>113</v>
      </c>
      <c r="C32" s="95" t="s">
        <v>114</v>
      </c>
      <c r="D32" s="96" t="s">
        <v>135</v>
      </c>
      <c r="E32" s="13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12">
        <v>1</v>
      </c>
    </row>
    <row r="33" spans="1:25">
      <c r="A33" s="120"/>
      <c r="B33" s="99" t="s">
        <v>136</v>
      </c>
      <c r="C33" s="88" t="s">
        <v>136</v>
      </c>
      <c r="D33" s="135" t="s">
        <v>147</v>
      </c>
      <c r="E33" s="13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12" t="s">
        <v>3</v>
      </c>
    </row>
    <row r="34" spans="1:25">
      <c r="A34" s="120"/>
      <c r="B34" s="99"/>
      <c r="C34" s="88"/>
      <c r="D34" s="89" t="s">
        <v>169</v>
      </c>
      <c r="E34" s="13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112">
        <v>2</v>
      </c>
    </row>
    <row r="35" spans="1:25">
      <c r="A35" s="120"/>
      <c r="B35" s="99"/>
      <c r="C35" s="88"/>
      <c r="D35" s="109"/>
      <c r="E35" s="13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112">
        <v>2</v>
      </c>
    </row>
    <row r="36" spans="1:25">
      <c r="A36" s="120"/>
      <c r="B36" s="98">
        <v>1</v>
      </c>
      <c r="C36" s="94">
        <v>1</v>
      </c>
      <c r="D36" s="102">
        <v>0.25</v>
      </c>
      <c r="E36" s="13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112">
        <v>1</v>
      </c>
    </row>
    <row r="37" spans="1:25">
      <c r="A37" s="120"/>
      <c r="B37" s="99">
        <v>1</v>
      </c>
      <c r="C37" s="88">
        <v>2</v>
      </c>
      <c r="D37" s="90">
        <v>0.27</v>
      </c>
      <c r="E37" s="13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112">
        <v>27</v>
      </c>
    </row>
    <row r="38" spans="1:25">
      <c r="A38" s="120"/>
      <c r="B38" s="100" t="s">
        <v>163</v>
      </c>
      <c r="C38" s="92"/>
      <c r="D38" s="103">
        <v>0.26</v>
      </c>
      <c r="E38" s="13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113"/>
    </row>
    <row r="39" spans="1:25">
      <c r="A39" s="120"/>
      <c r="B39" s="2" t="s">
        <v>164</v>
      </c>
      <c r="C39" s="114"/>
      <c r="D39" s="91">
        <v>0.26</v>
      </c>
      <c r="E39" s="13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113">
        <v>0.26</v>
      </c>
    </row>
    <row r="40" spans="1:25">
      <c r="A40" s="120"/>
      <c r="B40" s="2" t="s">
        <v>165</v>
      </c>
      <c r="C40" s="114"/>
      <c r="D40" s="91">
        <v>1.4142135623730963E-2</v>
      </c>
      <c r="E40" s="180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13"/>
    </row>
    <row r="41" spans="1:25">
      <c r="A41" s="120"/>
      <c r="B41" s="2" t="s">
        <v>90</v>
      </c>
      <c r="C41" s="114"/>
      <c r="D41" s="93">
        <v>5.439282932204216E-2</v>
      </c>
      <c r="E41" s="13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116"/>
    </row>
    <row r="42" spans="1:25">
      <c r="A42" s="120"/>
      <c r="B42" s="101" t="s">
        <v>166</v>
      </c>
      <c r="C42" s="114"/>
      <c r="D42" s="93">
        <v>0</v>
      </c>
      <c r="E42" s="13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116"/>
    </row>
    <row r="43" spans="1:25">
      <c r="B43" s="126"/>
      <c r="C43" s="100"/>
      <c r="D43" s="111"/>
    </row>
    <row r="44" spans="1:25">
      <c r="B44" s="130" t="s">
        <v>244</v>
      </c>
      <c r="Y44" s="112" t="s">
        <v>167</v>
      </c>
    </row>
    <row r="45" spans="1:25">
      <c r="A45" s="106" t="s">
        <v>49</v>
      </c>
      <c r="B45" s="98" t="s">
        <v>113</v>
      </c>
      <c r="C45" s="95" t="s">
        <v>114</v>
      </c>
      <c r="D45" s="96" t="s">
        <v>135</v>
      </c>
      <c r="E45" s="13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112">
        <v>1</v>
      </c>
    </row>
    <row r="46" spans="1:25">
      <c r="A46" s="120"/>
      <c r="B46" s="99" t="s">
        <v>136</v>
      </c>
      <c r="C46" s="88" t="s">
        <v>136</v>
      </c>
      <c r="D46" s="135" t="s">
        <v>147</v>
      </c>
      <c r="E46" s="13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112" t="s">
        <v>85</v>
      </c>
    </row>
    <row r="47" spans="1:25">
      <c r="A47" s="120"/>
      <c r="B47" s="99"/>
      <c r="C47" s="88"/>
      <c r="D47" s="89" t="s">
        <v>169</v>
      </c>
      <c r="E47" s="13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112">
        <v>0</v>
      </c>
    </row>
    <row r="48" spans="1:25">
      <c r="A48" s="120"/>
      <c r="B48" s="99"/>
      <c r="C48" s="88"/>
      <c r="D48" s="109"/>
      <c r="E48" s="13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112">
        <v>0</v>
      </c>
    </row>
    <row r="49" spans="1:25">
      <c r="A49" s="120"/>
      <c r="B49" s="98">
        <v>1</v>
      </c>
      <c r="C49" s="94">
        <v>1</v>
      </c>
      <c r="D49" s="172" t="s">
        <v>110</v>
      </c>
      <c r="E49" s="173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5">
        <v>1</v>
      </c>
    </row>
    <row r="50" spans="1:25">
      <c r="A50" s="120"/>
      <c r="B50" s="99">
        <v>1</v>
      </c>
      <c r="C50" s="88">
        <v>2</v>
      </c>
      <c r="D50" s="176">
        <v>5</v>
      </c>
      <c r="E50" s="173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5">
        <v>26</v>
      </c>
    </row>
    <row r="51" spans="1:25">
      <c r="A51" s="120"/>
      <c r="B51" s="100" t="s">
        <v>163</v>
      </c>
      <c r="C51" s="92"/>
      <c r="D51" s="178">
        <v>5</v>
      </c>
      <c r="E51" s="173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7"/>
    </row>
    <row r="52" spans="1:25">
      <c r="A52" s="120"/>
      <c r="B52" s="2" t="s">
        <v>164</v>
      </c>
      <c r="C52" s="114"/>
      <c r="D52" s="179">
        <v>5</v>
      </c>
      <c r="E52" s="173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7">
        <v>3.75</v>
      </c>
    </row>
    <row r="53" spans="1:25">
      <c r="A53" s="120"/>
      <c r="B53" s="2" t="s">
        <v>165</v>
      </c>
      <c r="C53" s="114"/>
      <c r="D53" s="179" t="s">
        <v>248</v>
      </c>
      <c r="E53" s="173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7"/>
    </row>
    <row r="54" spans="1:25">
      <c r="A54" s="120"/>
      <c r="B54" s="2" t="s">
        <v>90</v>
      </c>
      <c r="C54" s="114"/>
      <c r="D54" s="93" t="s">
        <v>248</v>
      </c>
      <c r="E54" s="13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116"/>
    </row>
    <row r="55" spans="1:25">
      <c r="A55" s="120"/>
      <c r="B55" s="101" t="s">
        <v>166</v>
      </c>
      <c r="C55" s="114"/>
      <c r="D55" s="93">
        <v>0.33333333333333326</v>
      </c>
      <c r="E55" s="13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116"/>
    </row>
    <row r="56" spans="1:25">
      <c r="B56" s="126"/>
      <c r="C56" s="100"/>
      <c r="D56" s="111"/>
    </row>
    <row r="57" spans="1:25">
      <c r="B57" s="130" t="s">
        <v>245</v>
      </c>
      <c r="Y57" s="112" t="s">
        <v>167</v>
      </c>
    </row>
    <row r="58" spans="1:25">
      <c r="A58" s="106" t="s">
        <v>6</v>
      </c>
      <c r="B58" s="98" t="s">
        <v>113</v>
      </c>
      <c r="C58" s="95" t="s">
        <v>114</v>
      </c>
      <c r="D58" s="96" t="s">
        <v>135</v>
      </c>
      <c r="E58" s="13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112">
        <v>1</v>
      </c>
    </row>
    <row r="59" spans="1:25">
      <c r="A59" s="120"/>
      <c r="B59" s="99" t="s">
        <v>136</v>
      </c>
      <c r="C59" s="88" t="s">
        <v>136</v>
      </c>
      <c r="D59" s="135" t="s">
        <v>147</v>
      </c>
      <c r="E59" s="13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112" t="s">
        <v>3</v>
      </c>
    </row>
    <row r="60" spans="1:25">
      <c r="A60" s="120"/>
      <c r="B60" s="99"/>
      <c r="C60" s="88"/>
      <c r="D60" s="89" t="s">
        <v>169</v>
      </c>
      <c r="E60" s="13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112">
        <v>2</v>
      </c>
    </row>
    <row r="61" spans="1:25">
      <c r="A61" s="120"/>
      <c r="B61" s="99"/>
      <c r="C61" s="88"/>
      <c r="D61" s="109"/>
      <c r="E61" s="13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112">
        <v>2</v>
      </c>
    </row>
    <row r="62" spans="1:25">
      <c r="A62" s="120"/>
      <c r="B62" s="98">
        <v>1</v>
      </c>
      <c r="C62" s="94">
        <v>1</v>
      </c>
      <c r="D62" s="102">
        <v>0.64</v>
      </c>
      <c r="E62" s="13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112">
        <v>1</v>
      </c>
    </row>
    <row r="63" spans="1:25">
      <c r="A63" s="120"/>
      <c r="B63" s="99">
        <v>1</v>
      </c>
      <c r="C63" s="88">
        <v>2</v>
      </c>
      <c r="D63" s="90">
        <v>0.66</v>
      </c>
      <c r="E63" s="13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112">
        <v>27</v>
      </c>
    </row>
    <row r="64" spans="1:25">
      <c r="A64" s="120"/>
      <c r="B64" s="100" t="s">
        <v>163</v>
      </c>
      <c r="C64" s="92"/>
      <c r="D64" s="103">
        <v>0.65</v>
      </c>
      <c r="E64" s="13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113"/>
    </row>
    <row r="65" spans="1:25">
      <c r="A65" s="120"/>
      <c r="B65" s="2" t="s">
        <v>164</v>
      </c>
      <c r="C65" s="114"/>
      <c r="D65" s="91">
        <v>0.65</v>
      </c>
      <c r="E65" s="13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113">
        <v>0.65</v>
      </c>
    </row>
    <row r="66" spans="1:25">
      <c r="A66" s="120"/>
      <c r="B66" s="2" t="s">
        <v>165</v>
      </c>
      <c r="C66" s="114"/>
      <c r="D66" s="91">
        <v>1.4142135623730963E-2</v>
      </c>
      <c r="E66" s="180"/>
      <c r="F66" s="181"/>
      <c r="G66" s="181"/>
      <c r="H66" s="181"/>
      <c r="I66" s="181"/>
      <c r="J66" s="181"/>
      <c r="K66" s="181"/>
      <c r="L66" s="181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1"/>
      <c r="X66" s="181"/>
      <c r="Y66" s="113"/>
    </row>
    <row r="67" spans="1:25">
      <c r="A67" s="120"/>
      <c r="B67" s="2" t="s">
        <v>90</v>
      </c>
      <c r="C67" s="114"/>
      <c r="D67" s="93">
        <v>2.1757131728816863E-2</v>
      </c>
      <c r="E67" s="13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116"/>
    </row>
    <row r="68" spans="1:25">
      <c r="A68" s="120"/>
      <c r="B68" s="101" t="s">
        <v>166</v>
      </c>
      <c r="C68" s="114"/>
      <c r="D68" s="93">
        <v>0</v>
      </c>
      <c r="E68" s="13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116"/>
    </row>
    <row r="69" spans="1:25">
      <c r="B69" s="126"/>
      <c r="C69" s="100"/>
      <c r="D69" s="111"/>
    </row>
    <row r="70" spans="1:25">
      <c r="B70" s="130" t="s">
        <v>246</v>
      </c>
      <c r="Y70" s="112" t="s">
        <v>167</v>
      </c>
    </row>
    <row r="71" spans="1:25">
      <c r="A71" s="106" t="s">
        <v>56</v>
      </c>
      <c r="B71" s="98" t="s">
        <v>113</v>
      </c>
      <c r="C71" s="95" t="s">
        <v>114</v>
      </c>
      <c r="D71" s="96" t="s">
        <v>135</v>
      </c>
      <c r="E71" s="13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112">
        <v>1</v>
      </c>
    </row>
    <row r="72" spans="1:25">
      <c r="A72" s="120"/>
      <c r="B72" s="99" t="s">
        <v>136</v>
      </c>
      <c r="C72" s="88" t="s">
        <v>136</v>
      </c>
      <c r="D72" s="135" t="s">
        <v>147</v>
      </c>
      <c r="E72" s="13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112" t="s">
        <v>3</v>
      </c>
    </row>
    <row r="73" spans="1:25">
      <c r="A73" s="120"/>
      <c r="B73" s="99"/>
      <c r="C73" s="88"/>
      <c r="D73" s="89" t="s">
        <v>169</v>
      </c>
      <c r="E73" s="13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112">
        <v>2</v>
      </c>
    </row>
    <row r="74" spans="1:25">
      <c r="A74" s="120"/>
      <c r="B74" s="99"/>
      <c r="C74" s="88"/>
      <c r="D74" s="109"/>
      <c r="E74" s="13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112">
        <v>2</v>
      </c>
    </row>
    <row r="75" spans="1:25">
      <c r="A75" s="120"/>
      <c r="B75" s="98">
        <v>1</v>
      </c>
      <c r="C75" s="94">
        <v>1</v>
      </c>
      <c r="D75" s="102">
        <v>1.5</v>
      </c>
      <c r="E75" s="13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112">
        <v>1</v>
      </c>
    </row>
    <row r="76" spans="1:25">
      <c r="A76" s="120"/>
      <c r="B76" s="99">
        <v>1</v>
      </c>
      <c r="C76" s="88">
        <v>2</v>
      </c>
      <c r="D76" s="90">
        <v>1.4</v>
      </c>
      <c r="E76" s="13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112">
        <v>26</v>
      </c>
    </row>
    <row r="77" spans="1:25">
      <c r="A77" s="120"/>
      <c r="B77" s="100" t="s">
        <v>163</v>
      </c>
      <c r="C77" s="92"/>
      <c r="D77" s="103">
        <v>1.45</v>
      </c>
      <c r="E77" s="13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113"/>
    </row>
    <row r="78" spans="1:25">
      <c r="A78" s="120"/>
      <c r="B78" s="2" t="s">
        <v>164</v>
      </c>
      <c r="C78" s="114"/>
      <c r="D78" s="91">
        <v>1.45</v>
      </c>
      <c r="E78" s="13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113">
        <v>1.45</v>
      </c>
    </row>
    <row r="79" spans="1:25">
      <c r="A79" s="120"/>
      <c r="B79" s="2" t="s">
        <v>165</v>
      </c>
      <c r="C79" s="114"/>
      <c r="D79" s="91">
        <v>7.0710678118654821E-2</v>
      </c>
      <c r="E79" s="180"/>
      <c r="F79" s="181"/>
      <c r="G79" s="181"/>
      <c r="H79" s="181"/>
      <c r="I79" s="181"/>
      <c r="J79" s="181"/>
      <c r="K79" s="181"/>
      <c r="L79" s="181"/>
      <c r="M79" s="181"/>
      <c r="N79" s="181"/>
      <c r="O79" s="181"/>
      <c r="P79" s="181"/>
      <c r="Q79" s="181"/>
      <c r="R79" s="181"/>
      <c r="S79" s="181"/>
      <c r="T79" s="181"/>
      <c r="U79" s="181"/>
      <c r="V79" s="181"/>
      <c r="W79" s="181"/>
      <c r="X79" s="181"/>
      <c r="Y79" s="113"/>
    </row>
    <row r="80" spans="1:25">
      <c r="A80" s="120"/>
      <c r="B80" s="2" t="s">
        <v>90</v>
      </c>
      <c r="C80" s="114"/>
      <c r="D80" s="93">
        <v>4.8765984909417116E-2</v>
      </c>
      <c r="E80" s="13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116"/>
    </row>
    <row r="81" spans="1:25">
      <c r="A81" s="120"/>
      <c r="B81" s="101" t="s">
        <v>166</v>
      </c>
      <c r="C81" s="114"/>
      <c r="D81" s="93">
        <v>0</v>
      </c>
      <c r="E81" s="13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116"/>
    </row>
    <row r="82" spans="1:25">
      <c r="B82" s="126"/>
      <c r="C82" s="100"/>
      <c r="D82" s="111"/>
    </row>
    <row r="83" spans="1:25">
      <c r="B83" s="130" t="s">
        <v>247</v>
      </c>
      <c r="Y83" s="112" t="s">
        <v>167</v>
      </c>
    </row>
    <row r="84" spans="1:25">
      <c r="A84" s="106" t="s">
        <v>24</v>
      </c>
      <c r="B84" s="98" t="s">
        <v>113</v>
      </c>
      <c r="C84" s="95" t="s">
        <v>114</v>
      </c>
      <c r="D84" s="96" t="s">
        <v>135</v>
      </c>
      <c r="E84" s="13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112">
        <v>1</v>
      </c>
    </row>
    <row r="85" spans="1:25">
      <c r="A85" s="120"/>
      <c r="B85" s="99" t="s">
        <v>136</v>
      </c>
      <c r="C85" s="88" t="s">
        <v>136</v>
      </c>
      <c r="D85" s="135" t="s">
        <v>147</v>
      </c>
      <c r="E85" s="13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112" t="s">
        <v>3</v>
      </c>
    </row>
    <row r="86" spans="1:25">
      <c r="A86" s="120"/>
      <c r="B86" s="99"/>
      <c r="C86" s="88"/>
      <c r="D86" s="89" t="s">
        <v>169</v>
      </c>
      <c r="E86" s="13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112">
        <v>3</v>
      </c>
    </row>
    <row r="87" spans="1:25">
      <c r="A87" s="120"/>
      <c r="B87" s="99"/>
      <c r="C87" s="88"/>
      <c r="D87" s="109"/>
      <c r="E87" s="13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112">
        <v>3</v>
      </c>
    </row>
    <row r="88" spans="1:25">
      <c r="A88" s="120"/>
      <c r="B88" s="98">
        <v>1</v>
      </c>
      <c r="C88" s="94">
        <v>1</v>
      </c>
      <c r="D88" s="160">
        <v>0.04</v>
      </c>
      <c r="E88" s="190"/>
      <c r="F88" s="191"/>
      <c r="G88" s="191"/>
      <c r="H88" s="191"/>
      <c r="I88" s="191"/>
      <c r="J88" s="191"/>
      <c r="K88" s="191"/>
      <c r="L88" s="191"/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64">
        <v>1</v>
      </c>
    </row>
    <row r="89" spans="1:25">
      <c r="A89" s="120"/>
      <c r="B89" s="99">
        <v>1</v>
      </c>
      <c r="C89" s="88">
        <v>2</v>
      </c>
      <c r="D89" s="166">
        <v>0.04</v>
      </c>
      <c r="E89" s="190"/>
      <c r="F89" s="191"/>
      <c r="G89" s="191"/>
      <c r="H89" s="191"/>
      <c r="I89" s="191"/>
      <c r="J89" s="191"/>
      <c r="K89" s="191"/>
      <c r="L89" s="191"/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64">
        <v>27</v>
      </c>
    </row>
    <row r="90" spans="1:25">
      <c r="A90" s="120"/>
      <c r="B90" s="100" t="s">
        <v>163</v>
      </c>
      <c r="C90" s="92"/>
      <c r="D90" s="170">
        <v>0.04</v>
      </c>
      <c r="E90" s="190"/>
      <c r="F90" s="191"/>
      <c r="G90" s="191"/>
      <c r="H90" s="191"/>
      <c r="I90" s="191"/>
      <c r="J90" s="191"/>
      <c r="K90" s="191"/>
      <c r="L90" s="191"/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15"/>
    </row>
    <row r="91" spans="1:25">
      <c r="A91" s="120"/>
      <c r="B91" s="2" t="s">
        <v>164</v>
      </c>
      <c r="C91" s="114"/>
      <c r="D91" s="104">
        <v>0.04</v>
      </c>
      <c r="E91" s="190"/>
      <c r="F91" s="191"/>
      <c r="G91" s="191"/>
      <c r="H91" s="191"/>
      <c r="I91" s="191"/>
      <c r="J91" s="191"/>
      <c r="K91" s="191"/>
      <c r="L91" s="191"/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15">
        <v>0.04</v>
      </c>
    </row>
    <row r="92" spans="1:25">
      <c r="A92" s="120"/>
      <c r="B92" s="2" t="s">
        <v>165</v>
      </c>
      <c r="C92" s="114"/>
      <c r="D92" s="104">
        <v>0</v>
      </c>
      <c r="E92" s="13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115"/>
    </row>
    <row r="93" spans="1:25">
      <c r="A93" s="120"/>
      <c r="B93" s="2" t="s">
        <v>90</v>
      </c>
      <c r="C93" s="114"/>
      <c r="D93" s="93">
        <v>0</v>
      </c>
      <c r="E93" s="13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116"/>
    </row>
    <row r="94" spans="1:25">
      <c r="A94" s="120"/>
      <c r="B94" s="101" t="s">
        <v>166</v>
      </c>
      <c r="C94" s="114"/>
      <c r="D94" s="93">
        <v>0</v>
      </c>
      <c r="E94" s="13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116"/>
    </row>
    <row r="95" spans="1:25">
      <c r="B95" s="126"/>
      <c r="C95" s="100"/>
      <c r="D95" s="111"/>
    </row>
  </sheetData>
  <dataConsolidate/>
  <conditionalFormatting sqref="C25:C30 C38:C43 C51:C56 C64:C69 C77:C82 C90:C95 C2:D13 D15:R30 D32:D43 D45:D56 D58:D69 D71:D82 D84:D95">
    <cfRule type="expression" dxfId="14" priority="60" stopIfTrue="1">
      <formula>AND(ISBLANK(INDIRECT(Anlyt_LabRefLastCol)),ISBLANK(INDIRECT(Anlyt_LabRefThisCol)))</formula>
    </cfRule>
    <cfRule type="expression" dxfId="13" priority="61">
      <formula>ISBLANK(INDIRECT(Anlyt_LabRefThisCol))</formula>
    </cfRule>
  </conditionalFormatting>
  <conditionalFormatting sqref="B6:D7 B19:R24 B36:D37 B49:D50 B62:D63 B75:D76 B88:D89">
    <cfRule type="expression" dxfId="12" priority="62">
      <formula>AND($B6&lt;&gt;$B5,NOT(ISBLANK(INDIRECT(Anlyt_LabRefThisCol))))</formula>
    </cfRule>
  </conditionalFormatting>
  <conditionalFormatting sqref="C15:C24">
    <cfRule type="expression" dxfId="11" priority="51" stopIfTrue="1">
      <formula>AND(ISBLANK(INDIRECT(Anlyt_LabRefLastCol)),ISBLANK(INDIRECT(Anlyt_LabRefThisCol)))</formula>
    </cfRule>
    <cfRule type="expression" dxfId="10" priority="52">
      <formula>ISBLANK(INDIRECT(Anlyt_LabRefThisCol))</formula>
    </cfRule>
  </conditionalFormatting>
  <conditionalFormatting sqref="C32:C37">
    <cfRule type="expression" dxfId="9" priority="42" stopIfTrue="1">
      <formula>AND(ISBLANK(INDIRECT(Anlyt_LabRefLastCol)),ISBLANK(INDIRECT(Anlyt_LabRefThisCol)))</formula>
    </cfRule>
    <cfRule type="expression" dxfId="8" priority="43">
      <formula>ISBLANK(INDIRECT(Anlyt_LabRefThisCol))</formula>
    </cfRule>
  </conditionalFormatting>
  <conditionalFormatting sqref="C45:C50">
    <cfRule type="expression" dxfId="7" priority="33" stopIfTrue="1">
      <formula>AND(ISBLANK(INDIRECT(Anlyt_LabRefLastCol)),ISBLANK(INDIRECT(Anlyt_LabRefThisCol)))</formula>
    </cfRule>
    <cfRule type="expression" dxfId="6" priority="34">
      <formula>ISBLANK(INDIRECT(Anlyt_LabRefThisCol))</formula>
    </cfRule>
  </conditionalFormatting>
  <conditionalFormatting sqref="C58:C63">
    <cfRule type="expression" dxfId="5" priority="24" stopIfTrue="1">
      <formula>AND(ISBLANK(INDIRECT(Anlyt_LabRefLastCol)),ISBLANK(INDIRECT(Anlyt_LabRefThisCol)))</formula>
    </cfRule>
    <cfRule type="expression" dxfId="4" priority="25">
      <formula>ISBLANK(INDIRECT(Anlyt_LabRefThisCol))</formula>
    </cfRule>
  </conditionalFormatting>
  <conditionalFormatting sqref="C71:C76">
    <cfRule type="expression" dxfId="3" priority="15" stopIfTrue="1">
      <formula>AND(ISBLANK(INDIRECT(Anlyt_LabRefLastCol)),ISBLANK(INDIRECT(Anlyt_LabRefThisCol)))</formula>
    </cfRule>
    <cfRule type="expression" dxfId="2" priority="16">
      <formula>ISBLANK(INDIRECT(Anlyt_LabRefThisCol))</formula>
    </cfRule>
  </conditionalFormatting>
  <conditionalFormatting sqref="C84:C89">
    <cfRule type="expression" dxfId="1" priority="6" stopIfTrue="1">
      <formula>AND(ISBLANK(INDIRECT(Anlyt_LabRefLastCol)),ISBLANK(INDIRECT(Anlyt_LabRefThisCol)))</formula>
    </cfRule>
    <cfRule type="expression" dxfId="0" priority="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7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"/>
  <cols>
    <col min="1" max="1" width="3.33203125" style="128" customWidth="1"/>
    <col min="2" max="2" width="22.77734375" style="4" customWidth="1"/>
    <col min="3" max="3" width="8" style="4" customWidth="1"/>
    <col min="4" max="4" width="8.21875" style="1" customWidth="1"/>
    <col min="5" max="6" width="8.33203125" style="4" customWidth="1"/>
    <col min="7" max="8" width="8.21875" style="4" customWidth="1"/>
    <col min="9" max="9" width="9.33203125" style="4" customWidth="1"/>
  </cols>
  <sheetData>
    <row r="1" spans="1:9" ht="23.25" customHeight="1" thickBot="1">
      <c r="B1" s="201" t="s">
        <v>250</v>
      </c>
      <c r="C1" s="201"/>
      <c r="D1" s="201"/>
      <c r="E1" s="201"/>
      <c r="F1" s="201"/>
      <c r="G1" s="201"/>
      <c r="H1" s="201"/>
      <c r="I1" s="47"/>
    </row>
    <row r="2" spans="1:9" ht="15.75" customHeight="1">
      <c r="B2" s="199" t="s">
        <v>2</v>
      </c>
      <c r="C2" s="79" t="s">
        <v>62</v>
      </c>
      <c r="D2" s="197" t="s">
        <v>251</v>
      </c>
      <c r="E2" s="195" t="s">
        <v>101</v>
      </c>
      <c r="F2" s="202"/>
      <c r="G2" s="195" t="s">
        <v>102</v>
      </c>
      <c r="H2" s="196"/>
      <c r="I2" s="5"/>
    </row>
    <row r="3" spans="1:9">
      <c r="B3" s="200"/>
      <c r="C3" s="81" t="s">
        <v>44</v>
      </c>
      <c r="D3" s="198"/>
      <c r="E3" s="81" t="s">
        <v>64</v>
      </c>
      <c r="F3" s="81" t="s">
        <v>65</v>
      </c>
      <c r="G3" s="149" t="s">
        <v>64</v>
      </c>
      <c r="H3" s="82" t="s">
        <v>65</v>
      </c>
      <c r="I3" s="6"/>
    </row>
    <row r="4" spans="1:9">
      <c r="A4" s="129"/>
      <c r="B4" s="194" t="s">
        <v>127</v>
      </c>
      <c r="C4" s="107"/>
      <c r="D4" s="105"/>
      <c r="E4" s="107"/>
      <c r="F4" s="107"/>
      <c r="G4" s="107"/>
      <c r="H4" s="108"/>
      <c r="I4" s="28"/>
    </row>
    <row r="5" spans="1:9">
      <c r="A5" s="129"/>
      <c r="B5" s="150" t="s">
        <v>184</v>
      </c>
      <c r="C5" s="7">
        <v>0.87117656944444433</v>
      </c>
      <c r="D5" s="140">
        <v>2.9922817227138715E-2</v>
      </c>
      <c r="E5" s="7">
        <v>0.85880379828857678</v>
      </c>
      <c r="F5" s="7">
        <v>0.88354934060031187</v>
      </c>
      <c r="G5" s="141">
        <v>0.86125218217670563</v>
      </c>
      <c r="H5" s="80">
        <v>0.88110095671218303</v>
      </c>
      <c r="I5" s="28"/>
    </row>
    <row r="6" spans="1:9">
      <c r="A6" s="129"/>
      <c r="B6" s="194" t="s">
        <v>133</v>
      </c>
      <c r="C6" s="107"/>
      <c r="D6" s="105"/>
      <c r="E6" s="107"/>
      <c r="F6" s="107"/>
      <c r="G6" s="107"/>
      <c r="H6" s="108"/>
      <c r="I6" s="28"/>
    </row>
    <row r="7" spans="1:9" ht="15.75" thickBot="1">
      <c r="A7" s="129"/>
      <c r="B7" s="155" t="s">
        <v>184</v>
      </c>
      <c r="C7" s="156">
        <v>0.82480603703703714</v>
      </c>
      <c r="D7" s="127">
        <v>6.227599341505221E-2</v>
      </c>
      <c r="E7" s="156">
        <v>0.79285011480263401</v>
      </c>
      <c r="F7" s="156">
        <v>0.85676195927144028</v>
      </c>
      <c r="G7" s="157">
        <v>0.79638778803029275</v>
      </c>
      <c r="H7" s="158">
        <v>0.85322428604378153</v>
      </c>
      <c r="I7" s="28"/>
    </row>
  </sheetData>
  <dataConsolidate/>
  <mergeCells count="5">
    <mergeCell ref="G2:H2"/>
    <mergeCell ref="D2:D3"/>
    <mergeCell ref="B2:B3"/>
    <mergeCell ref="B1:H1"/>
    <mergeCell ref="E2:F2"/>
  </mergeCells>
  <conditionalFormatting sqref="C5:H5 C7:H7 A7 A4:H4 A5 A6:H6">
    <cfRule type="expression" dxfId="141" priority="8">
      <formula>IF(CertVal_IsBlnkRow*CertVal_IsBlnkRowNext=1,TRUE,FALSE)</formula>
    </cfRule>
  </conditionalFormatting>
  <conditionalFormatting sqref="B4:B7">
    <cfRule type="expression" dxfId="140" priority="3">
      <formula>IF(CertVal_IsBlnkRow*CertVal_IsBlnkRowNext=1,TRUE,FALSE)</formula>
    </cfRule>
  </conditionalFormatting>
  <conditionalFormatting sqref="B7">
    <cfRule type="expression" dxfId="139" priority="1">
      <formula>IF(CertVal_IsBlnkRow*CertVal_IsBlnkRowNext=1,TRUE,FALSE)</formula>
    </cfRule>
  </conditionalFormatting>
  <hyperlinks>
    <hyperlink ref="B5" location="'Fire Assay'!$A$1" display="'Fire Assay'!$A$1"/>
    <hyperlink ref="B7" location="'Aqua Regia'!$A$13" display="'Aqua Regia'!$A$13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31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/>
  <cols>
    <col min="1" max="1" width="5.44140625" style="75" customWidth="1" collapsed="1"/>
    <col min="2" max="2" width="8.44140625" style="75" customWidth="1"/>
    <col min="3" max="3" width="5.77734375" style="75" customWidth="1"/>
    <col min="4" max="5" width="8.44140625" style="75" customWidth="1"/>
    <col min="6" max="6" width="5.77734375" style="75" customWidth="1"/>
    <col min="7" max="8" width="8.44140625" style="75" customWidth="1"/>
    <col min="9" max="9" width="5.77734375" style="75" customWidth="1"/>
    <col min="10" max="11" width="8.44140625" style="75" customWidth="1"/>
    <col min="12" max="16384" width="8.88671875" style="75"/>
  </cols>
  <sheetData>
    <row r="1" spans="1:11" ht="30" customHeight="1" thickBot="1">
      <c r="B1" s="73" t="s">
        <v>249</v>
      </c>
      <c r="C1" s="73"/>
      <c r="D1" s="73"/>
      <c r="E1" s="73"/>
      <c r="F1" s="73"/>
      <c r="G1" s="73"/>
      <c r="H1" s="73"/>
      <c r="I1" s="73"/>
      <c r="J1" s="73"/>
      <c r="K1" s="74"/>
    </row>
    <row r="2" spans="1:11" ht="24.75" customHeight="1" thickTop="1">
      <c r="B2" s="83" t="s">
        <v>2</v>
      </c>
      <c r="C2" s="84" t="s">
        <v>43</v>
      </c>
      <c r="D2" s="85" t="s">
        <v>44</v>
      </c>
      <c r="E2" s="83" t="s">
        <v>2</v>
      </c>
      <c r="F2" s="84" t="s">
        <v>43</v>
      </c>
      <c r="G2" s="85" t="s">
        <v>44</v>
      </c>
      <c r="H2" s="83" t="s">
        <v>2</v>
      </c>
      <c r="I2" s="84" t="s">
        <v>43</v>
      </c>
      <c r="J2" s="85" t="s">
        <v>44</v>
      </c>
    </row>
    <row r="3" spans="1:11" ht="15.75" customHeight="1">
      <c r="A3" s="76"/>
      <c r="B3" s="142" t="s">
        <v>127</v>
      </c>
      <c r="C3" s="143"/>
      <c r="D3" s="144"/>
      <c r="E3" s="143"/>
      <c r="F3" s="143"/>
      <c r="G3" s="145"/>
      <c r="H3" s="143"/>
      <c r="I3" s="143"/>
      <c r="J3" s="146"/>
    </row>
    <row r="4" spans="1:11">
      <c r="A4" s="76"/>
      <c r="B4" s="147" t="s">
        <v>125</v>
      </c>
      <c r="C4" s="78" t="s">
        <v>85</v>
      </c>
      <c r="D4" s="131" t="s">
        <v>110</v>
      </c>
      <c r="E4" s="147" t="s">
        <v>126</v>
      </c>
      <c r="F4" s="78" t="s">
        <v>85</v>
      </c>
      <c r="G4" s="132" t="s">
        <v>110</v>
      </c>
      <c r="H4" s="77" t="s">
        <v>248</v>
      </c>
      <c r="I4" s="78" t="s">
        <v>248</v>
      </c>
      <c r="J4" s="133" t="s">
        <v>248</v>
      </c>
    </row>
    <row r="5" spans="1:11">
      <c r="A5" s="76"/>
      <c r="B5" s="142" t="s">
        <v>128</v>
      </c>
      <c r="C5" s="143"/>
      <c r="D5" s="144"/>
      <c r="E5" s="143"/>
      <c r="F5" s="143"/>
      <c r="G5" s="145"/>
      <c r="H5" s="143"/>
      <c r="I5" s="143"/>
      <c r="J5" s="146"/>
    </row>
    <row r="6" spans="1:11">
      <c r="A6" s="76"/>
      <c r="B6" s="147" t="s">
        <v>112</v>
      </c>
      <c r="C6" s="78" t="s">
        <v>1</v>
      </c>
      <c r="D6" s="131">
        <v>2.25</v>
      </c>
      <c r="E6" s="77" t="s">
        <v>248</v>
      </c>
      <c r="F6" s="78" t="s">
        <v>248</v>
      </c>
      <c r="G6" s="132" t="s">
        <v>248</v>
      </c>
      <c r="H6" s="77" t="s">
        <v>248</v>
      </c>
      <c r="I6" s="78" t="s">
        <v>248</v>
      </c>
      <c r="J6" s="133" t="s">
        <v>248</v>
      </c>
    </row>
    <row r="7" spans="1:11">
      <c r="A7" s="76"/>
      <c r="B7" s="142" t="s">
        <v>129</v>
      </c>
      <c r="C7" s="143"/>
      <c r="D7" s="144"/>
      <c r="E7" s="143"/>
      <c r="F7" s="143"/>
      <c r="G7" s="145"/>
      <c r="H7" s="143"/>
      <c r="I7" s="143"/>
      <c r="J7" s="146"/>
    </row>
    <row r="8" spans="1:11">
      <c r="A8" s="76"/>
      <c r="B8" s="147" t="s">
        <v>45</v>
      </c>
      <c r="C8" s="78" t="s">
        <v>1</v>
      </c>
      <c r="D8" s="131">
        <v>7.1579783011378701</v>
      </c>
      <c r="E8" s="147" t="s">
        <v>50</v>
      </c>
      <c r="F8" s="78" t="s">
        <v>1</v>
      </c>
      <c r="G8" s="131">
        <v>1.2327743649344201</v>
      </c>
      <c r="H8" s="147" t="s">
        <v>16</v>
      </c>
      <c r="I8" s="78" t="s">
        <v>3</v>
      </c>
      <c r="J8" s="133">
        <v>338.23778116015598</v>
      </c>
    </row>
    <row r="9" spans="1:11">
      <c r="A9" s="76"/>
      <c r="B9" s="147" t="s">
        <v>10</v>
      </c>
      <c r="C9" s="78" t="s">
        <v>3</v>
      </c>
      <c r="D9" s="133">
        <v>537.39364084191698</v>
      </c>
      <c r="E9" s="147" t="s">
        <v>15</v>
      </c>
      <c r="F9" s="78" t="s">
        <v>3</v>
      </c>
      <c r="G9" s="132">
        <v>29.6</v>
      </c>
      <c r="H9" s="147" t="s">
        <v>18</v>
      </c>
      <c r="I9" s="78" t="s">
        <v>3</v>
      </c>
      <c r="J9" s="131">
        <v>1.35</v>
      </c>
    </row>
    <row r="10" spans="1:11">
      <c r="A10" s="76"/>
      <c r="B10" s="147" t="s">
        <v>46</v>
      </c>
      <c r="C10" s="78" t="s">
        <v>1</v>
      </c>
      <c r="D10" s="131">
        <v>4.2702973127501398</v>
      </c>
      <c r="E10" s="147" t="s">
        <v>20</v>
      </c>
      <c r="F10" s="78" t="s">
        <v>3</v>
      </c>
      <c r="G10" s="131">
        <v>0.38</v>
      </c>
      <c r="H10" s="147" t="s">
        <v>21</v>
      </c>
      <c r="I10" s="78" t="s">
        <v>3</v>
      </c>
      <c r="J10" s="131">
        <v>0.88</v>
      </c>
    </row>
    <row r="11" spans="1:11">
      <c r="A11" s="76"/>
      <c r="B11" s="147" t="s">
        <v>19</v>
      </c>
      <c r="C11" s="78" t="s">
        <v>3</v>
      </c>
      <c r="D11" s="133">
        <v>54.55</v>
      </c>
      <c r="E11" s="147" t="s">
        <v>51</v>
      </c>
      <c r="F11" s="78" t="s">
        <v>1</v>
      </c>
      <c r="G11" s="131">
        <v>3.1419611627065498</v>
      </c>
      <c r="H11" s="147" t="s">
        <v>27</v>
      </c>
      <c r="I11" s="78" t="s">
        <v>3</v>
      </c>
      <c r="J11" s="131">
        <v>7.4850000000000003</v>
      </c>
    </row>
    <row r="12" spans="1:11">
      <c r="A12" s="76"/>
      <c r="B12" s="147" t="s">
        <v>47</v>
      </c>
      <c r="C12" s="78" t="s">
        <v>3</v>
      </c>
      <c r="D12" s="133">
        <v>230</v>
      </c>
      <c r="E12" s="147" t="s">
        <v>52</v>
      </c>
      <c r="F12" s="78" t="s">
        <v>1</v>
      </c>
      <c r="G12" s="148">
        <v>0.216852540272615</v>
      </c>
      <c r="H12" s="147" t="s">
        <v>58</v>
      </c>
      <c r="I12" s="78" t="s">
        <v>1</v>
      </c>
      <c r="J12" s="148">
        <v>0.85426533181463904</v>
      </c>
    </row>
    <row r="13" spans="1:11">
      <c r="A13" s="76"/>
      <c r="B13" s="147" t="s">
        <v>25</v>
      </c>
      <c r="C13" s="78" t="s">
        <v>3</v>
      </c>
      <c r="D13" s="131">
        <v>4.83</v>
      </c>
      <c r="E13" s="147" t="s">
        <v>53</v>
      </c>
      <c r="F13" s="78" t="s">
        <v>1</v>
      </c>
      <c r="G13" s="131">
        <v>1.6543026706231501</v>
      </c>
      <c r="H13" s="147" t="s">
        <v>59</v>
      </c>
      <c r="I13" s="78" t="s">
        <v>3</v>
      </c>
      <c r="J13" s="133" t="s">
        <v>130</v>
      </c>
    </row>
    <row r="14" spans="1:11">
      <c r="A14" s="76"/>
      <c r="B14" s="147" t="s">
        <v>30</v>
      </c>
      <c r="C14" s="78" t="s">
        <v>3</v>
      </c>
      <c r="D14" s="131">
        <v>5.3150000000000004</v>
      </c>
      <c r="E14" s="147" t="s">
        <v>26</v>
      </c>
      <c r="F14" s="78" t="s">
        <v>3</v>
      </c>
      <c r="G14" s="132">
        <v>19.05</v>
      </c>
      <c r="H14" s="147" t="s">
        <v>60</v>
      </c>
      <c r="I14" s="78" t="s">
        <v>3</v>
      </c>
      <c r="J14" s="131">
        <v>0.435</v>
      </c>
    </row>
    <row r="15" spans="1:11">
      <c r="A15" s="76"/>
      <c r="B15" s="147" t="s">
        <v>33</v>
      </c>
      <c r="C15" s="78" t="s">
        <v>3</v>
      </c>
      <c r="D15" s="131">
        <v>3.0049999999999999</v>
      </c>
      <c r="E15" s="147" t="s">
        <v>28</v>
      </c>
      <c r="F15" s="78" t="s">
        <v>3</v>
      </c>
      <c r="G15" s="132">
        <v>27.75</v>
      </c>
      <c r="H15" s="147" t="s">
        <v>29</v>
      </c>
      <c r="I15" s="78" t="s">
        <v>3</v>
      </c>
      <c r="J15" s="131">
        <v>1.7450000000000001</v>
      </c>
    </row>
    <row r="16" spans="1:11">
      <c r="A16" s="76"/>
      <c r="B16" s="147" t="s">
        <v>36</v>
      </c>
      <c r="C16" s="78" t="s">
        <v>3</v>
      </c>
      <c r="D16" s="131">
        <v>1.7350000000000001</v>
      </c>
      <c r="E16" s="147" t="s">
        <v>54</v>
      </c>
      <c r="F16" s="78" t="s">
        <v>1</v>
      </c>
      <c r="G16" s="148">
        <v>0.15927736079595001</v>
      </c>
      <c r="H16" s="147" t="s">
        <v>61</v>
      </c>
      <c r="I16" s="78" t="s">
        <v>3</v>
      </c>
      <c r="J16" s="133">
        <v>166</v>
      </c>
    </row>
    <row r="17" spans="1:10">
      <c r="A17" s="76"/>
      <c r="B17" s="147" t="s">
        <v>48</v>
      </c>
      <c r="C17" s="78" t="s">
        <v>1</v>
      </c>
      <c r="D17" s="131">
        <v>8.3059383087360992</v>
      </c>
      <c r="E17" s="147" t="s">
        <v>37</v>
      </c>
      <c r="F17" s="78" t="s">
        <v>3</v>
      </c>
      <c r="G17" s="131">
        <v>6.84</v>
      </c>
      <c r="H17" s="147" t="s">
        <v>32</v>
      </c>
      <c r="I17" s="78" t="s">
        <v>3</v>
      </c>
      <c r="J17" s="131">
        <v>2</v>
      </c>
    </row>
    <row r="18" spans="1:10" ht="15" customHeight="1">
      <c r="A18" s="76"/>
      <c r="B18" s="147" t="s">
        <v>39</v>
      </c>
      <c r="C18" s="78" t="s">
        <v>3</v>
      </c>
      <c r="D18" s="132">
        <v>19.5</v>
      </c>
      <c r="E18" s="147" t="s">
        <v>40</v>
      </c>
      <c r="F18" s="78" t="s">
        <v>3</v>
      </c>
      <c r="G18" s="133">
        <v>67.55</v>
      </c>
      <c r="H18" s="147" t="s">
        <v>35</v>
      </c>
      <c r="I18" s="78" t="s">
        <v>3</v>
      </c>
      <c r="J18" s="132">
        <v>31.45</v>
      </c>
    </row>
    <row r="19" spans="1:10" ht="15" customHeight="1">
      <c r="A19" s="76"/>
      <c r="B19" s="147" t="s">
        <v>5</v>
      </c>
      <c r="C19" s="78" t="s">
        <v>3</v>
      </c>
      <c r="D19" s="131">
        <v>5.86</v>
      </c>
      <c r="E19" s="147" t="s">
        <v>57</v>
      </c>
      <c r="F19" s="78" t="s">
        <v>1</v>
      </c>
      <c r="G19" s="131">
        <v>26.1780104712042</v>
      </c>
      <c r="H19" s="147" t="s">
        <v>38</v>
      </c>
      <c r="I19" s="78" t="s">
        <v>3</v>
      </c>
      <c r="J19" s="131">
        <v>2.62</v>
      </c>
    </row>
    <row r="20" spans="1:10" ht="15" customHeight="1">
      <c r="A20" s="76"/>
      <c r="B20" s="147" t="s">
        <v>8</v>
      </c>
      <c r="C20" s="78" t="s">
        <v>3</v>
      </c>
      <c r="D20" s="131">
        <v>4.2</v>
      </c>
      <c r="E20" s="147" t="s">
        <v>12</v>
      </c>
      <c r="F20" s="78" t="s">
        <v>3</v>
      </c>
      <c r="G20" s="131">
        <v>6.11</v>
      </c>
      <c r="H20" s="147" t="s">
        <v>42</v>
      </c>
      <c r="I20" s="78" t="s">
        <v>3</v>
      </c>
      <c r="J20" s="133">
        <v>170</v>
      </c>
    </row>
    <row r="21" spans="1:10" ht="15" customHeight="1">
      <c r="A21" s="76"/>
      <c r="B21" s="147" t="s">
        <v>11</v>
      </c>
      <c r="C21" s="78" t="s">
        <v>3</v>
      </c>
      <c r="D21" s="131">
        <v>1.095</v>
      </c>
      <c r="E21" s="147" t="s">
        <v>13</v>
      </c>
      <c r="F21" s="78" t="s">
        <v>3</v>
      </c>
      <c r="G21" s="131">
        <v>2</v>
      </c>
      <c r="H21" s="77" t="s">
        <v>248</v>
      </c>
      <c r="I21" s="78" t="s">
        <v>248</v>
      </c>
      <c r="J21" s="133" t="s">
        <v>248</v>
      </c>
    </row>
    <row r="22" spans="1:10" ht="15" customHeight="1">
      <c r="A22" s="76"/>
      <c r="B22" s="142" t="s">
        <v>131</v>
      </c>
      <c r="C22" s="143"/>
      <c r="D22" s="144"/>
      <c r="E22" s="143"/>
      <c r="F22" s="143"/>
      <c r="G22" s="145"/>
      <c r="H22" s="143"/>
      <c r="I22" s="143"/>
      <c r="J22" s="146"/>
    </row>
    <row r="23" spans="1:10" ht="15" customHeight="1">
      <c r="A23" s="76"/>
      <c r="B23" s="147" t="s">
        <v>4</v>
      </c>
      <c r="C23" s="78" t="s">
        <v>3</v>
      </c>
      <c r="D23" s="131" t="s">
        <v>130</v>
      </c>
      <c r="E23" s="147" t="s">
        <v>0</v>
      </c>
      <c r="F23" s="78" t="s">
        <v>3</v>
      </c>
      <c r="G23" s="133">
        <v>74</v>
      </c>
      <c r="H23" s="147" t="s">
        <v>34</v>
      </c>
      <c r="I23" s="78" t="s">
        <v>3</v>
      </c>
      <c r="J23" s="132">
        <v>12.5</v>
      </c>
    </row>
    <row r="24" spans="1:10" ht="15" customHeight="1">
      <c r="A24" s="76"/>
      <c r="B24" s="147" t="s">
        <v>17</v>
      </c>
      <c r="C24" s="78" t="s">
        <v>3</v>
      </c>
      <c r="D24" s="131" t="s">
        <v>130</v>
      </c>
      <c r="E24" s="147" t="s">
        <v>23</v>
      </c>
      <c r="F24" s="78" t="s">
        <v>3</v>
      </c>
      <c r="G24" s="131">
        <v>1.5</v>
      </c>
      <c r="H24" s="147" t="s">
        <v>9</v>
      </c>
      <c r="I24" s="78" t="s">
        <v>3</v>
      </c>
      <c r="J24" s="132">
        <v>15.5</v>
      </c>
    </row>
    <row r="25" spans="1:10" ht="15" customHeight="1">
      <c r="A25" s="76"/>
      <c r="B25" s="147" t="s">
        <v>22</v>
      </c>
      <c r="C25" s="78" t="s">
        <v>3</v>
      </c>
      <c r="D25" s="132">
        <v>31.5</v>
      </c>
      <c r="E25" s="147" t="s">
        <v>31</v>
      </c>
      <c r="F25" s="78" t="s">
        <v>3</v>
      </c>
      <c r="G25" s="133">
        <v>109.5</v>
      </c>
      <c r="H25" s="147" t="s">
        <v>41</v>
      </c>
      <c r="I25" s="78" t="s">
        <v>3</v>
      </c>
      <c r="J25" s="133">
        <v>120.5</v>
      </c>
    </row>
    <row r="26" spans="1:10" ht="15" customHeight="1">
      <c r="A26" s="76"/>
      <c r="B26" s="142" t="s">
        <v>132</v>
      </c>
      <c r="C26" s="143"/>
      <c r="D26" s="144"/>
      <c r="E26" s="143"/>
      <c r="F26" s="143"/>
      <c r="G26" s="145"/>
      <c r="H26" s="143"/>
      <c r="I26" s="143"/>
      <c r="J26" s="146"/>
    </row>
    <row r="27" spans="1:10" ht="15" customHeight="1">
      <c r="A27" s="76"/>
      <c r="B27" s="147" t="s">
        <v>111</v>
      </c>
      <c r="C27" s="78" t="s">
        <v>1</v>
      </c>
      <c r="D27" s="148">
        <v>0.237222222222222</v>
      </c>
      <c r="E27" s="147" t="s">
        <v>55</v>
      </c>
      <c r="F27" s="78" t="s">
        <v>1</v>
      </c>
      <c r="G27" s="148">
        <v>0.72055555555555595</v>
      </c>
      <c r="H27" s="77" t="s">
        <v>248</v>
      </c>
      <c r="I27" s="78" t="s">
        <v>248</v>
      </c>
      <c r="J27" s="133" t="s">
        <v>248</v>
      </c>
    </row>
    <row r="28" spans="1:10" ht="15" customHeight="1">
      <c r="A28" s="76"/>
      <c r="B28" s="142" t="s">
        <v>133</v>
      </c>
      <c r="C28" s="143"/>
      <c r="D28" s="144"/>
      <c r="E28" s="143"/>
      <c r="F28" s="143"/>
      <c r="G28" s="145"/>
      <c r="H28" s="143"/>
      <c r="I28" s="143"/>
      <c r="J28" s="146"/>
    </row>
    <row r="29" spans="1:10" ht="15" customHeight="1">
      <c r="A29" s="76"/>
      <c r="B29" s="147" t="s">
        <v>7</v>
      </c>
      <c r="C29" s="78" t="s">
        <v>3</v>
      </c>
      <c r="D29" s="131" t="s">
        <v>134</v>
      </c>
      <c r="E29" s="147" t="s">
        <v>49</v>
      </c>
      <c r="F29" s="78" t="s">
        <v>85</v>
      </c>
      <c r="G29" s="133">
        <v>3.75</v>
      </c>
      <c r="H29" s="147" t="s">
        <v>56</v>
      </c>
      <c r="I29" s="78" t="s">
        <v>3</v>
      </c>
      <c r="J29" s="131">
        <v>1.45</v>
      </c>
    </row>
    <row r="30" spans="1:10" ht="15" customHeight="1" thickBot="1">
      <c r="A30" s="76"/>
      <c r="B30" s="152" t="s">
        <v>14</v>
      </c>
      <c r="C30" s="151" t="s">
        <v>3</v>
      </c>
      <c r="D30" s="153">
        <v>0.26</v>
      </c>
      <c r="E30" s="152" t="s">
        <v>6</v>
      </c>
      <c r="F30" s="151" t="s">
        <v>3</v>
      </c>
      <c r="G30" s="153">
        <v>0.65</v>
      </c>
      <c r="H30" s="152" t="s">
        <v>24</v>
      </c>
      <c r="I30" s="151" t="s">
        <v>3</v>
      </c>
      <c r="J30" s="154">
        <v>0.04</v>
      </c>
    </row>
    <row r="31" spans="1:10" ht="15.75" thickTop="1"/>
  </sheetData>
  <conditionalFormatting sqref="B3:J30">
    <cfRule type="expression" dxfId="138" priority="11">
      <formula>IF(IndVal_IsBlnkRow*IndVal_IsBlnkRowNext=1,TRUE,FALSE)</formula>
    </cfRule>
  </conditionalFormatting>
  <conditionalFormatting sqref="I3:I30 C3:C30 F3:F30">
    <cfRule type="expression" dxfId="137" priority="12">
      <formula>IndVal_LimitValDiffUOM</formula>
    </cfRule>
  </conditionalFormatting>
  <hyperlinks>
    <hyperlink ref="B4" location="'Fire Assay'!$A$55" display="'Fire Assay'!$A$55"/>
    <hyperlink ref="E4" location="'Fire Assay'!$A$72" display="'Fire Assay'!$A$72"/>
    <hyperlink ref="B6" location="'Thermograv'!$A$1" display="'Thermograv'!$A$1"/>
    <hyperlink ref="B8" location="'Fusion ICP'!$A$1" display="'Fusion ICP'!$A$1"/>
    <hyperlink ref="E8" location="'Fusion ICP'!$A$206" display="'Fusion ICP'!$A$206"/>
    <hyperlink ref="H8" location="'Fusion ICP'!$A$388" display="'Fusion ICP'!$A$388"/>
    <hyperlink ref="B9" location="'Fusion ICP'!$A$14" display="'Fusion ICP'!$A$14"/>
    <hyperlink ref="E9" location="'Fusion ICP'!$A$219" display="'Fusion ICP'!$A$219"/>
    <hyperlink ref="H9" location="'Fusion ICP'!$A$401" display="'Fusion ICP'!$A$401"/>
    <hyperlink ref="B10" location="'Fusion ICP'!$A$50" display="'Fusion ICP'!$A$50"/>
    <hyperlink ref="E10" location="'Fusion ICP'!$A$232" display="'Fusion ICP'!$A$232"/>
    <hyperlink ref="H10" location="'Fusion ICP'!$A$414" display="'Fusion ICP'!$A$414"/>
    <hyperlink ref="B11" location="'Fusion ICP'!$A$63" display="'Fusion ICP'!$A$63"/>
    <hyperlink ref="E11" location="'Fusion ICP'!$A$245" display="'Fusion ICP'!$A$245"/>
    <hyperlink ref="H11" location="'Fusion ICP'!$A$427" display="'Fusion ICP'!$A$427"/>
    <hyperlink ref="B12" location="'Fusion ICP'!$A$76" display="'Fusion ICP'!$A$76"/>
    <hyperlink ref="E12" location="'Fusion ICP'!$A$258" display="'Fusion ICP'!$A$258"/>
    <hyperlink ref="H12" location="'Fusion ICP'!$A$440" display="'Fusion ICP'!$A$440"/>
    <hyperlink ref="B13" location="'Fusion ICP'!$A$89" display="'Fusion ICP'!$A$89"/>
    <hyperlink ref="E13" location="'Fusion ICP'!$A$271" display="'Fusion ICP'!$A$271"/>
    <hyperlink ref="H13" location="'Fusion ICP'!$A$453" display="'Fusion ICP'!$A$453"/>
    <hyperlink ref="B14" location="'Fusion ICP'!$A$102" display="'Fusion ICP'!$A$102"/>
    <hyperlink ref="E14" location="'Fusion ICP'!$A$284" display="'Fusion ICP'!$A$284"/>
    <hyperlink ref="H14" location="'Fusion ICP'!$A$466" display="'Fusion ICP'!$A$466"/>
    <hyperlink ref="B15" location="'Fusion ICP'!$A$115" display="'Fusion ICP'!$A$115"/>
    <hyperlink ref="E15" location="'Fusion ICP'!$A$297" display="'Fusion ICP'!$A$297"/>
    <hyperlink ref="H15" location="'Fusion ICP'!$A$479" display="'Fusion ICP'!$A$479"/>
    <hyperlink ref="B16" location="'Fusion ICP'!$A$128" display="'Fusion ICP'!$A$128"/>
    <hyperlink ref="E16" location="'Fusion ICP'!$A$310" display="'Fusion ICP'!$A$310"/>
    <hyperlink ref="H16" location="'Fusion ICP'!$A$492" display="'Fusion ICP'!$A$492"/>
    <hyperlink ref="B17" location="'Fusion ICP'!$A$141" display="'Fusion ICP'!$A$141"/>
    <hyperlink ref="E17" location="'Fusion ICP'!$A$323" display="'Fusion ICP'!$A$323"/>
    <hyperlink ref="H17" location="'Fusion ICP'!$A$505" display="'Fusion ICP'!$A$505"/>
    <hyperlink ref="B18" location="'Fusion ICP'!$A$154" display="'Fusion ICP'!$A$154"/>
    <hyperlink ref="E18" location="'Fusion ICP'!$A$336" display="'Fusion ICP'!$A$336"/>
    <hyperlink ref="H18" location="'Fusion ICP'!$A$518" display="'Fusion ICP'!$A$518"/>
    <hyperlink ref="B19" location="'Fusion ICP'!$A$167" display="'Fusion ICP'!$A$167"/>
    <hyperlink ref="E19" location="'Fusion ICP'!$A$349" display="'Fusion ICP'!$A$349"/>
    <hyperlink ref="H19" location="'Fusion ICP'!$A$531" display="'Fusion ICP'!$A$531"/>
    <hyperlink ref="B20" location="'Fusion ICP'!$A$180" display="'Fusion ICP'!$A$180"/>
    <hyperlink ref="E20" location="'Fusion ICP'!$A$362" display="'Fusion ICP'!$A$362"/>
    <hyperlink ref="H20" location="'Fusion ICP'!$A$544" display="'Fusion ICP'!$A$544"/>
    <hyperlink ref="B21" location="'Fusion ICP'!$A$193" display="'Fusion ICP'!$A$193"/>
    <hyperlink ref="E21" location="'Fusion ICP'!$A$375" display="'Fusion ICP'!$A$375"/>
    <hyperlink ref="B23" location="'4-Acid'!$A$1" display="'4-Acid'!$A$1"/>
    <hyperlink ref="E23" location="'4-Acid'!$A$63" display="'4-Acid'!$A$63"/>
    <hyperlink ref="H23" location="'4-Acid'!$A$102" display="'4-Acid'!$A$102"/>
    <hyperlink ref="B24" location="'4-Acid'!$A$14" display="'4-Acid'!$A$14"/>
    <hyperlink ref="E24" location="'4-Acid'!$A$76" display="'4-Acid'!$A$76"/>
    <hyperlink ref="H24" location="'4-Acid'!$A$115" display="'4-Acid'!$A$115"/>
    <hyperlink ref="B25" location="'4-Acid'!$A$50" display="'4-Acid'!$A$50"/>
    <hyperlink ref="E25" location="'4-Acid'!$A$89" display="'4-Acid'!$A$89"/>
    <hyperlink ref="H25" location="'4-Acid'!$A$128" display="'4-Acid'!$A$128"/>
    <hyperlink ref="B27" location="'IRC'!$A$1" display="'IRC'!$A$1"/>
    <hyperlink ref="E27" location="'IRC'!$A$41" display="'IRC'!$A$41"/>
    <hyperlink ref="B29" location="'Aqua Regia'!$A$1" display="'Aqua Regia'!$A$1"/>
    <hyperlink ref="E29" location="'Aqua Regia'!$A$67" display="'Aqua Regia'!$A$67"/>
    <hyperlink ref="H29" location="'Aqua Regia'!$A$93" display="'Aqua Regia'!$A$93"/>
    <hyperlink ref="B30" location="'Aqua Regia'!$A$54" display="'Aqua Regia'!$A$54"/>
    <hyperlink ref="E30" location="'Aqua Regia'!$A$80" display="'Aqua Regia'!$A$80"/>
    <hyperlink ref="H30" location="'Aqua Regia'!$A$106" display="'Aqua Regia'!$A$106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Z301"/>
  <sheetViews>
    <sheetView topLeftCell="AA1" zoomScaleNormal="100" workbookViewId="0">
      <pane ySplit="5" topLeftCell="A6" activePane="bottomLeft" state="frozen"/>
      <selection pane="bottomLeft" activeCell="AF35" sqref="AF35"/>
    </sheetView>
  </sheetViews>
  <sheetFormatPr defaultRowHeight="15" customHeight="1" outlineLevelCol="1"/>
  <cols>
    <col min="1" max="1" width="7.44140625" style="8" hidden="1" customWidth="1" outlineLevel="1"/>
    <col min="2" max="2" width="9.33203125" style="8" hidden="1" customWidth="1" outlineLevel="1"/>
    <col min="3" max="3" width="6.88671875" style="8" hidden="1" customWidth="1" outlineLevel="1"/>
    <col min="4" max="4" width="5.109375" style="8" hidden="1" customWidth="1" outlineLevel="1"/>
    <col min="5" max="8" width="5" style="8" hidden="1" customWidth="1" outlineLevel="1"/>
    <col min="9" max="11" width="6.109375" style="8" hidden="1" customWidth="1" outlineLevel="1"/>
    <col min="12" max="13" width="5" style="8" hidden="1" customWidth="1" outlineLevel="1"/>
    <col min="14" max="14" width="3.88671875" style="8" hidden="1" customWidth="1" outlineLevel="1"/>
    <col min="15" max="15" width="9.33203125" style="8" hidden="1" customWidth="1" outlineLevel="1"/>
    <col min="16" max="16" width="6.88671875" style="8" hidden="1" customWidth="1" outlineLevel="1"/>
    <col min="17" max="17" width="5.109375" style="8" hidden="1" customWidth="1" outlineLevel="1"/>
    <col min="18" max="21" width="5" style="8" hidden="1" customWidth="1" outlineLevel="1"/>
    <col min="22" max="24" width="6.109375" style="8" hidden="1" customWidth="1" outlineLevel="1"/>
    <col min="25" max="26" width="5" style="8" hidden="1" customWidth="1" outlineLevel="1"/>
    <col min="27" max="27" width="3" style="8" customWidth="1" collapsed="1"/>
    <col min="28" max="28" width="9.33203125" style="8" customWidth="1"/>
    <col min="29" max="29" width="6.88671875" style="8" customWidth="1"/>
    <col min="30" max="30" width="5.109375" style="8" customWidth="1"/>
    <col min="31" max="34" width="5" style="8" customWidth="1"/>
    <col min="35" max="37" width="6.109375" style="8" customWidth="1"/>
    <col min="38" max="39" width="5" style="8" customWidth="1"/>
    <col min="40" max="40" width="3.5546875" style="8" customWidth="1"/>
    <col min="41" max="41" width="9.33203125" style="8" customWidth="1"/>
    <col min="42" max="42" width="6.88671875" style="8" customWidth="1"/>
    <col min="43" max="43" width="5.109375" style="8" customWidth="1"/>
    <col min="44" max="47" width="5" style="8" customWidth="1"/>
    <col min="48" max="50" width="6.109375" style="8" customWidth="1"/>
    <col min="51" max="52" width="5" style="8" customWidth="1"/>
    <col min="53" max="16384" width="8.88671875" style="8"/>
  </cols>
  <sheetData>
    <row r="1" spans="1:52" ht="15" customHeight="1">
      <c r="A1" s="68" t="s">
        <v>100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B1" s="69" t="s">
        <v>97</v>
      </c>
      <c r="AC1" s="69" t="e">
        <f>Parms_Tmplt</f>
        <v>#REF!</v>
      </c>
      <c r="AD1" s="49"/>
      <c r="AE1" s="49"/>
      <c r="AF1" s="50"/>
      <c r="AG1" s="50"/>
      <c r="AH1" s="50"/>
      <c r="AI1" s="50"/>
      <c r="AJ1" s="50"/>
      <c r="AK1" s="50"/>
      <c r="AL1" s="50"/>
      <c r="AM1" s="50"/>
      <c r="AO1" s="3" t="s">
        <v>77</v>
      </c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</row>
    <row r="3" spans="1:52" s="22" customFormat="1" ht="15" customHeight="1" thickBot="1">
      <c r="A3" s="21"/>
      <c r="B3" s="210" t="e">
        <f>"Within-Lab Performance Gates for "&amp;CRMCode</f>
        <v>#REF!</v>
      </c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"/>
      <c r="O3" s="210" t="e">
        <f>"Between-Lab Performance Gates for "&amp;CRMCode</f>
        <v>#REF!</v>
      </c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  <c r="AB3" s="210" t="e">
        <f ca="1">PG_Val</f>
        <v>#REF!</v>
      </c>
      <c r="AC3" s="211"/>
      <c r="AD3" s="211"/>
      <c r="AE3" s="211"/>
      <c r="AF3" s="211"/>
      <c r="AG3" s="211"/>
      <c r="AH3" s="211"/>
      <c r="AI3" s="211"/>
      <c r="AJ3" s="211"/>
      <c r="AK3" s="211"/>
      <c r="AL3" s="211"/>
      <c r="AM3" s="211"/>
      <c r="AN3" s="21"/>
      <c r="AO3" s="210" t="e">
        <f ca="1">PG_Val</f>
        <v>#REF!</v>
      </c>
      <c r="AP3" s="211"/>
      <c r="AQ3" s="211"/>
      <c r="AR3" s="211"/>
      <c r="AS3" s="211"/>
      <c r="AT3" s="211"/>
      <c r="AU3" s="211"/>
      <c r="AV3" s="211"/>
      <c r="AW3" s="211"/>
      <c r="AX3" s="211"/>
      <c r="AY3" s="211"/>
      <c r="AZ3" s="211"/>
    </row>
    <row r="4" spans="1:52" s="20" customFormat="1" ht="15" customHeight="1" thickTop="1">
      <c r="A4" s="208" t="s">
        <v>82</v>
      </c>
      <c r="B4" s="203" t="s">
        <v>2</v>
      </c>
      <c r="C4" s="206" t="s">
        <v>66</v>
      </c>
      <c r="D4" s="215" t="s">
        <v>67</v>
      </c>
      <c r="E4" s="216"/>
      <c r="F4" s="216"/>
      <c r="G4" s="216"/>
      <c r="H4" s="217"/>
      <c r="I4" s="218" t="s">
        <v>68</v>
      </c>
      <c r="J4" s="219"/>
      <c r="K4" s="220"/>
      <c r="L4" s="212" t="s">
        <v>69</v>
      </c>
      <c r="M4" s="213"/>
      <c r="N4" s="19"/>
      <c r="O4" s="203" t="s">
        <v>2</v>
      </c>
      <c r="P4" s="206" t="s">
        <v>66</v>
      </c>
      <c r="Q4" s="215" t="s">
        <v>67</v>
      </c>
      <c r="R4" s="216"/>
      <c r="S4" s="216"/>
      <c r="T4" s="216"/>
      <c r="U4" s="217"/>
      <c r="V4" s="218" t="s">
        <v>68</v>
      </c>
      <c r="W4" s="219"/>
      <c r="X4" s="220"/>
      <c r="Y4" s="212" t="s">
        <v>69</v>
      </c>
      <c r="Z4" s="213"/>
      <c r="AB4" s="203" t="s">
        <v>2</v>
      </c>
      <c r="AC4" s="206" t="s">
        <v>66</v>
      </c>
      <c r="AD4" s="215" t="s">
        <v>67</v>
      </c>
      <c r="AE4" s="216"/>
      <c r="AF4" s="216"/>
      <c r="AG4" s="216"/>
      <c r="AH4" s="217"/>
      <c r="AI4" s="218" t="s">
        <v>68</v>
      </c>
      <c r="AJ4" s="219"/>
      <c r="AK4" s="220"/>
      <c r="AL4" s="212" t="s">
        <v>69</v>
      </c>
      <c r="AM4" s="213"/>
      <c r="AN4" s="19"/>
      <c r="AO4" s="203" t="s">
        <v>2</v>
      </c>
      <c r="AP4" s="206" t="s">
        <v>66</v>
      </c>
      <c r="AQ4" s="215" t="s">
        <v>67</v>
      </c>
      <c r="AR4" s="216"/>
      <c r="AS4" s="216"/>
      <c r="AT4" s="216"/>
      <c r="AU4" s="217"/>
      <c r="AV4" s="218" t="s">
        <v>68</v>
      </c>
      <c r="AW4" s="219"/>
      <c r="AX4" s="220"/>
      <c r="AY4" s="212" t="s">
        <v>69</v>
      </c>
      <c r="AZ4" s="213"/>
    </row>
    <row r="5" spans="1:52" s="20" customFormat="1" ht="15" customHeight="1">
      <c r="A5" s="209"/>
      <c r="B5" s="204"/>
      <c r="C5" s="207"/>
      <c r="D5" s="23" t="s">
        <v>81</v>
      </c>
      <c r="E5" s="24" t="s">
        <v>70</v>
      </c>
      <c r="F5" s="24" t="s">
        <v>71</v>
      </c>
      <c r="G5" s="24" t="s">
        <v>72</v>
      </c>
      <c r="H5" s="25" t="s">
        <v>73</v>
      </c>
      <c r="I5" s="26" t="s">
        <v>74</v>
      </c>
      <c r="J5" s="24" t="s">
        <v>75</v>
      </c>
      <c r="K5" s="27" t="s">
        <v>76</v>
      </c>
      <c r="L5" s="23" t="s">
        <v>64</v>
      </c>
      <c r="M5" s="25" t="s">
        <v>65</v>
      </c>
      <c r="N5" s="19"/>
      <c r="O5" s="205"/>
      <c r="P5" s="214"/>
      <c r="Q5" s="40" t="s">
        <v>63</v>
      </c>
      <c r="R5" s="41" t="s">
        <v>70</v>
      </c>
      <c r="S5" s="41" t="s">
        <v>71</v>
      </c>
      <c r="T5" s="41" t="s">
        <v>72</v>
      </c>
      <c r="U5" s="42" t="s">
        <v>73</v>
      </c>
      <c r="V5" s="43" t="s">
        <v>74</v>
      </c>
      <c r="W5" s="41" t="s">
        <v>75</v>
      </c>
      <c r="X5" s="44" t="s">
        <v>76</v>
      </c>
      <c r="Y5" s="40" t="s">
        <v>64</v>
      </c>
      <c r="Z5" s="42" t="s">
        <v>65</v>
      </c>
      <c r="AB5" s="204"/>
      <c r="AC5" s="207"/>
      <c r="AD5" s="23" t="s">
        <v>81</v>
      </c>
      <c r="AE5" s="24" t="s">
        <v>70</v>
      </c>
      <c r="AF5" s="24" t="s">
        <v>71</v>
      </c>
      <c r="AG5" s="24" t="s">
        <v>72</v>
      </c>
      <c r="AH5" s="25" t="s">
        <v>73</v>
      </c>
      <c r="AI5" s="26" t="s">
        <v>74</v>
      </c>
      <c r="AJ5" s="24" t="s">
        <v>75</v>
      </c>
      <c r="AK5" s="27" t="s">
        <v>76</v>
      </c>
      <c r="AL5" s="23" t="s">
        <v>64</v>
      </c>
      <c r="AM5" s="25" t="s">
        <v>65</v>
      </c>
      <c r="AN5" s="19"/>
      <c r="AO5" s="205"/>
      <c r="AP5" s="214"/>
      <c r="AQ5" s="40" t="s">
        <v>63</v>
      </c>
      <c r="AR5" s="41" t="s">
        <v>70</v>
      </c>
      <c r="AS5" s="41" t="s">
        <v>71</v>
      </c>
      <c r="AT5" s="41" t="s">
        <v>72</v>
      </c>
      <c r="AU5" s="42" t="s">
        <v>73</v>
      </c>
      <c r="AV5" s="43" t="s">
        <v>74</v>
      </c>
      <c r="AW5" s="41" t="s">
        <v>75</v>
      </c>
      <c r="AX5" s="44" t="s">
        <v>76</v>
      </c>
      <c r="AY5" s="40" t="s">
        <v>64</v>
      </c>
      <c r="AZ5" s="42" t="s">
        <v>65</v>
      </c>
    </row>
    <row r="6" spans="1:52" ht="15" customHeight="1">
      <c r="A6" s="62" t="s">
        <v>0</v>
      </c>
      <c r="B6" s="9" t="s">
        <v>78</v>
      </c>
      <c r="C6" s="10">
        <v>1.2933625000000002</v>
      </c>
      <c r="D6" s="11">
        <v>1.5136623836404073E-2</v>
      </c>
      <c r="E6" s="12">
        <v>1.2630892523271919</v>
      </c>
      <c r="F6" s="12">
        <v>1.3236357476728084</v>
      </c>
      <c r="G6" s="12">
        <v>1.247952628490788</v>
      </c>
      <c r="H6" s="13">
        <v>1.3387723715092124</v>
      </c>
      <c r="I6" s="14">
        <v>1.1703311203474719E-2</v>
      </c>
      <c r="J6" s="15">
        <v>2.3406622406949438E-2</v>
      </c>
      <c r="K6" s="16">
        <v>3.5109933610424159E-2</v>
      </c>
      <c r="L6" s="11">
        <v>1.2286943750000001</v>
      </c>
      <c r="M6" s="13">
        <v>1.3580306250000003</v>
      </c>
      <c r="N6" s="30"/>
      <c r="O6" s="45" t="s">
        <v>78</v>
      </c>
      <c r="P6" s="59">
        <v>1.2933625000000002</v>
      </c>
      <c r="Q6" s="46">
        <v>1.5136623836404073E-2</v>
      </c>
      <c r="R6" s="70">
        <v>1.2630892523271919</v>
      </c>
      <c r="S6" s="70">
        <v>1.3236357476728084</v>
      </c>
      <c r="T6" s="70">
        <v>1.247952628490788</v>
      </c>
      <c r="U6" s="60">
        <v>1.3387723715092124</v>
      </c>
      <c r="V6" s="61">
        <v>1.1703311203474719E-2</v>
      </c>
      <c r="W6" s="71">
        <v>2.3406622406949438E-2</v>
      </c>
      <c r="X6" s="72">
        <v>3.5109933610424159E-2</v>
      </c>
      <c r="Y6" s="46">
        <v>1.2286943750000001</v>
      </c>
      <c r="Z6" s="60">
        <v>1.3580306250000003</v>
      </c>
      <c r="AA6" s="31"/>
      <c r="AB6" s="9" t="e">
        <f>PG_ConstNmRout</f>
        <v>#REF!</v>
      </c>
      <c r="AC6" s="10" t="e">
        <f ca="1">PG_ValUOMxRout</f>
        <v>#REF!</v>
      </c>
      <c r="AD6" s="11" t="e">
        <f ca="1">PG_ValUOMxRout</f>
        <v>#REF!</v>
      </c>
      <c r="AE6" s="12" t="e">
        <f ca="1">PG_ValUOMxRout</f>
        <v>#REF!</v>
      </c>
      <c r="AF6" s="12" t="e">
        <f ca="1">PG_ValUOMxRout</f>
        <v>#REF!</v>
      </c>
      <c r="AG6" s="12" t="e">
        <f ca="1">PG_ValUOMxRout</f>
        <v>#REF!</v>
      </c>
      <c r="AH6" s="13" t="e">
        <f ca="1">PG_ValUOMxRout</f>
        <v>#REF!</v>
      </c>
      <c r="AI6" s="14">
        <f ca="1">PG_ValRout</f>
        <v>1.1703311203474719E-2</v>
      </c>
      <c r="AJ6" s="15">
        <f ca="1">PG_ValRout</f>
        <v>2.3406622406949438E-2</v>
      </c>
      <c r="AK6" s="16">
        <f ca="1">PG_ValRout</f>
        <v>3.5109933610424159E-2</v>
      </c>
      <c r="AL6" s="11" t="e">
        <f ca="1">PG_ValUOMxRout</f>
        <v>#REF!</v>
      </c>
      <c r="AM6" s="13" t="e">
        <f ca="1">PG_ValUOMxRout</f>
        <v>#REF!</v>
      </c>
      <c r="AN6" s="30"/>
      <c r="AO6" s="45" t="e">
        <f>PG_ConstNmRand</f>
        <v>#REF!</v>
      </c>
      <c r="AP6" s="59" t="e">
        <f ca="1">PG_ValUOMxRand</f>
        <v>#REF!</v>
      </c>
      <c r="AQ6" s="46" t="e">
        <f ca="1">PG_ValUOMxRand</f>
        <v>#REF!</v>
      </c>
      <c r="AR6" s="70" t="e">
        <f ca="1">PG_ValUOMxRand</f>
        <v>#REF!</v>
      </c>
      <c r="AS6" s="70" t="e">
        <f ca="1">PG_ValUOMxRand</f>
        <v>#REF!</v>
      </c>
      <c r="AT6" s="70" t="e">
        <f ca="1">PG_ValUOMxRand</f>
        <v>#REF!</v>
      </c>
      <c r="AU6" s="60" t="e">
        <f ca="1">PG_ValUOMxRand</f>
        <v>#REF!</v>
      </c>
      <c r="AV6" s="61">
        <f ca="1">PG_ValRand</f>
        <v>1.1703311203474719E-2</v>
      </c>
      <c r="AW6" s="71">
        <f ca="1">PG_ValRand</f>
        <v>2.3406622406949438E-2</v>
      </c>
      <c r="AX6" s="72">
        <f ca="1">PG_ValRand</f>
        <v>3.5109933610424159E-2</v>
      </c>
      <c r="AY6" s="46" t="e">
        <f ca="1">PG_ValUOMxRand</f>
        <v>#REF!</v>
      </c>
      <c r="AZ6" s="60" t="e">
        <f ca="1">PG_ValUOMxRand</f>
        <v>#REF!</v>
      </c>
    </row>
    <row r="7" spans="1:52" ht="15" customHeight="1">
      <c r="A7" s="63" t="s">
        <v>84</v>
      </c>
      <c r="B7" s="9" t="s">
        <v>79</v>
      </c>
      <c r="C7" s="10">
        <v>1.2703423295454543</v>
      </c>
      <c r="D7" s="11">
        <v>1.1306252148685211E-2</v>
      </c>
      <c r="E7" s="12">
        <v>1.247729825248084</v>
      </c>
      <c r="F7" s="12">
        <v>1.2929548338428247</v>
      </c>
      <c r="G7" s="12">
        <v>1.2364235730993987</v>
      </c>
      <c r="H7" s="13">
        <v>1.30426108599151</v>
      </c>
      <c r="I7" s="14">
        <v>8.900161701083157E-3</v>
      </c>
      <c r="J7" s="15">
        <v>1.7800323402166314E-2</v>
      </c>
      <c r="K7" s="16">
        <v>2.6700485103249471E-2</v>
      </c>
      <c r="L7" s="11">
        <v>1.2068252130681816</v>
      </c>
      <c r="M7" s="13">
        <v>1.3338594460227271</v>
      </c>
      <c r="N7" s="30"/>
      <c r="O7" s="9" t="s">
        <v>79</v>
      </c>
      <c r="P7" s="10">
        <v>1.2703423295454543</v>
      </c>
      <c r="Q7" s="11">
        <v>1.1306252148685211E-2</v>
      </c>
      <c r="R7" s="12">
        <v>1.247729825248084</v>
      </c>
      <c r="S7" s="12">
        <v>1.2929548338428247</v>
      </c>
      <c r="T7" s="12">
        <v>1.2364235730993987</v>
      </c>
      <c r="U7" s="13">
        <v>1.30426108599151</v>
      </c>
      <c r="V7" s="14">
        <v>8.900161701083157E-3</v>
      </c>
      <c r="W7" s="15">
        <v>1.7800323402166314E-2</v>
      </c>
      <c r="X7" s="16">
        <v>2.6700485103249471E-2</v>
      </c>
      <c r="Y7" s="11">
        <v>1.2068252130681816</v>
      </c>
      <c r="Z7" s="13">
        <v>1.3338594460227271</v>
      </c>
      <c r="AA7" s="31"/>
      <c r="AB7" s="9" t="e">
        <f>PG_ConstNmRout</f>
        <v>#REF!</v>
      </c>
      <c r="AC7" s="10" t="e">
        <f ca="1">PG_ValUOMxRout</f>
        <v>#REF!</v>
      </c>
      <c r="AD7" s="11" t="e">
        <f ca="1">PG_ValUOMxRout</f>
        <v>#REF!</v>
      </c>
      <c r="AE7" s="12" t="e">
        <f ca="1">PG_ValUOMxRout</f>
        <v>#REF!</v>
      </c>
      <c r="AF7" s="12" t="e">
        <f ca="1">PG_ValUOMxRout</f>
        <v>#REF!</v>
      </c>
      <c r="AG7" s="12" t="e">
        <f ca="1">PG_ValUOMxRout</f>
        <v>#REF!</v>
      </c>
      <c r="AH7" s="13" t="e">
        <f ca="1">PG_ValUOMxRout</f>
        <v>#REF!</v>
      </c>
      <c r="AI7" s="14">
        <f ca="1">PG_ValRout</f>
        <v>8.900161701083157E-3</v>
      </c>
      <c r="AJ7" s="15">
        <f ca="1">PG_ValRout</f>
        <v>1.7800323402166314E-2</v>
      </c>
      <c r="AK7" s="16">
        <f ca="1">PG_ValRout</f>
        <v>2.6700485103249471E-2</v>
      </c>
      <c r="AL7" s="11" t="e">
        <f ca="1">PG_ValUOMxRout</f>
        <v>#REF!</v>
      </c>
      <c r="AM7" s="13" t="e">
        <f ca="1">PG_ValUOMxRout</f>
        <v>#REF!</v>
      </c>
      <c r="AN7" s="30"/>
      <c r="AO7" s="9" t="e">
        <f>PG_ConstNmRand</f>
        <v>#REF!</v>
      </c>
      <c r="AP7" s="10" t="e">
        <f ca="1">PG_ValUOMxRand</f>
        <v>#REF!</v>
      </c>
      <c r="AQ7" s="11" t="e">
        <f ca="1">PG_ValUOMxRand</f>
        <v>#REF!</v>
      </c>
      <c r="AR7" s="12" t="e">
        <f ca="1">PG_ValUOMxRand</f>
        <v>#REF!</v>
      </c>
      <c r="AS7" s="12" t="e">
        <f ca="1">PG_ValUOMxRand</f>
        <v>#REF!</v>
      </c>
      <c r="AT7" s="12" t="e">
        <f ca="1">PG_ValUOMxRand</f>
        <v>#REF!</v>
      </c>
      <c r="AU7" s="13" t="e">
        <f ca="1">PG_ValUOMxRand</f>
        <v>#REF!</v>
      </c>
      <c r="AV7" s="14">
        <f ca="1">PG_ValRand</f>
        <v>8.900161701083157E-3</v>
      </c>
      <c r="AW7" s="15">
        <f ca="1">PG_ValRand</f>
        <v>1.7800323402166314E-2</v>
      </c>
      <c r="AX7" s="16">
        <f ca="1">PG_ValRand</f>
        <v>2.6700485103249471E-2</v>
      </c>
      <c r="AY7" s="11" t="e">
        <f ca="1">PG_ValUOMxRand</f>
        <v>#REF!</v>
      </c>
      <c r="AZ7" s="13" t="e">
        <f ca="1">PG_ValUOMxRand</f>
        <v>#REF!</v>
      </c>
    </row>
    <row r="8" spans="1:52" ht="15" customHeight="1" thickBot="1">
      <c r="A8" s="48" t="s">
        <v>83</v>
      </c>
      <c r="B8" s="32" t="s">
        <v>80</v>
      </c>
      <c r="C8" s="33">
        <v>2.3657374581818189</v>
      </c>
      <c r="D8" s="34">
        <v>6.4700213941111778E-2</v>
      </c>
      <c r="E8" s="35">
        <v>2.2363370302995955</v>
      </c>
      <c r="F8" s="35">
        <v>2.4951378860640423</v>
      </c>
      <c r="G8" s="35">
        <v>2.1716368163584834</v>
      </c>
      <c r="H8" s="36">
        <v>2.5598381000051544</v>
      </c>
      <c r="I8" s="37">
        <v>2.7348856364998741E-2</v>
      </c>
      <c r="J8" s="38">
        <v>5.4697712729997482E-2</v>
      </c>
      <c r="K8" s="39">
        <v>8.2046569094996219E-2</v>
      </c>
      <c r="L8" s="34">
        <v>2.2474505852727278</v>
      </c>
      <c r="M8" s="36">
        <v>2.48402433109091</v>
      </c>
      <c r="N8" s="30"/>
      <c r="O8" s="32" t="s">
        <v>80</v>
      </c>
      <c r="P8" s="33">
        <v>2.3657374581818189</v>
      </c>
      <c r="Q8" s="34">
        <v>6.4700213941111778E-2</v>
      </c>
      <c r="R8" s="35">
        <v>2.2363370302995955</v>
      </c>
      <c r="S8" s="35">
        <v>2.4951378860640423</v>
      </c>
      <c r="T8" s="35">
        <v>2.1716368163584834</v>
      </c>
      <c r="U8" s="36">
        <v>2.5598381000051544</v>
      </c>
      <c r="V8" s="37">
        <v>2.7348856364998741E-2</v>
      </c>
      <c r="W8" s="38">
        <v>5.4697712729997482E-2</v>
      </c>
      <c r="X8" s="39">
        <v>8.2046569094996219E-2</v>
      </c>
      <c r="Y8" s="34">
        <v>2.2474505852727278</v>
      </c>
      <c r="Z8" s="36">
        <v>2.48402433109091</v>
      </c>
      <c r="AA8" s="31"/>
      <c r="AB8" s="32" t="e">
        <f>PG_ConstNmRout</f>
        <v>#REF!</v>
      </c>
      <c r="AC8" s="33" t="e">
        <f ca="1">PG_ValUOMxRout</f>
        <v>#REF!</v>
      </c>
      <c r="AD8" s="34" t="e">
        <f ca="1">PG_ValUOMxRout</f>
        <v>#REF!</v>
      </c>
      <c r="AE8" s="35" t="e">
        <f ca="1">PG_ValUOMxRout</f>
        <v>#REF!</v>
      </c>
      <c r="AF8" s="35" t="e">
        <f ca="1">PG_ValUOMxRout</f>
        <v>#REF!</v>
      </c>
      <c r="AG8" s="35" t="e">
        <f ca="1">PG_ValUOMxRout</f>
        <v>#REF!</v>
      </c>
      <c r="AH8" s="36" t="e">
        <f ca="1">PG_ValUOMxRout</f>
        <v>#REF!</v>
      </c>
      <c r="AI8" s="37">
        <f ca="1">PG_ValRout</f>
        <v>2.7348856364998741E-2</v>
      </c>
      <c r="AJ8" s="38">
        <f ca="1">PG_ValRout</f>
        <v>5.4697712729997482E-2</v>
      </c>
      <c r="AK8" s="39">
        <f ca="1">PG_ValRout</f>
        <v>8.2046569094996219E-2</v>
      </c>
      <c r="AL8" s="34" t="e">
        <f ca="1">PG_ValUOMxRout</f>
        <v>#REF!</v>
      </c>
      <c r="AM8" s="36" t="e">
        <f ca="1">PG_ValUOMxRout</f>
        <v>#REF!</v>
      </c>
      <c r="AN8" s="30"/>
      <c r="AO8" s="32" t="e">
        <f>PG_ConstNmRand</f>
        <v>#REF!</v>
      </c>
      <c r="AP8" s="33" t="e">
        <f ca="1">PG_ValUOMxRand</f>
        <v>#REF!</v>
      </c>
      <c r="AQ8" s="34" t="e">
        <f ca="1">PG_ValUOMxRand</f>
        <v>#REF!</v>
      </c>
      <c r="AR8" s="35" t="e">
        <f ca="1">PG_ValUOMxRand</f>
        <v>#REF!</v>
      </c>
      <c r="AS8" s="35" t="e">
        <f ca="1">PG_ValUOMxRand</f>
        <v>#REF!</v>
      </c>
      <c r="AT8" s="35" t="e">
        <f ca="1">PG_ValUOMxRand</f>
        <v>#REF!</v>
      </c>
      <c r="AU8" s="36" t="e">
        <f ca="1">PG_ValUOMxRand</f>
        <v>#REF!</v>
      </c>
      <c r="AV8" s="37">
        <f ca="1">PG_ValRand</f>
        <v>2.7348856364998741E-2</v>
      </c>
      <c r="AW8" s="38">
        <f ca="1">PG_ValRand</f>
        <v>5.4697712729997482E-2</v>
      </c>
      <c r="AX8" s="39">
        <f ca="1">PG_ValRand</f>
        <v>8.2046569094996219E-2</v>
      </c>
      <c r="AY8" s="34" t="e">
        <f ca="1">PG_ValUOMxRand</f>
        <v>#REF!</v>
      </c>
      <c r="AZ8" s="36" t="e">
        <f ca="1">PG_ValUOMxRand</f>
        <v>#REF!</v>
      </c>
    </row>
    <row r="9" spans="1:52" ht="15" customHeight="1" thickTop="1">
      <c r="A9" s="64"/>
      <c r="B9" s="17"/>
      <c r="C9" s="10"/>
      <c r="D9" s="11"/>
      <c r="E9" s="12"/>
      <c r="F9" s="12"/>
      <c r="G9" s="12"/>
      <c r="H9" s="13"/>
      <c r="I9" s="14"/>
      <c r="J9" s="15"/>
      <c r="K9" s="16"/>
      <c r="L9" s="11"/>
      <c r="M9" s="13"/>
      <c r="N9" s="30"/>
      <c r="O9" s="17"/>
      <c r="P9" s="10"/>
      <c r="Q9" s="11"/>
      <c r="R9" s="12"/>
      <c r="S9" s="12"/>
      <c r="T9" s="12"/>
      <c r="U9" s="13"/>
      <c r="V9" s="14"/>
      <c r="W9" s="15"/>
      <c r="X9" s="16"/>
      <c r="Y9" s="11"/>
      <c r="Z9" s="13"/>
      <c r="AA9" s="31"/>
      <c r="AB9" s="17" t="str">
        <f>PG_ConstNmRout</f>
        <v/>
      </c>
      <c r="AC9" s="10" t="str">
        <f>PG_ValUOMxRout</f>
        <v/>
      </c>
      <c r="AD9" s="11" t="str">
        <f>PG_ValUOMxRout</f>
        <v/>
      </c>
      <c r="AE9" s="12" t="str">
        <f>PG_ValUOMxRout</f>
        <v/>
      </c>
      <c r="AF9" s="12" t="str">
        <f>PG_ValUOMxRout</f>
        <v/>
      </c>
      <c r="AG9" s="12" t="str">
        <f>PG_ValUOMxRout</f>
        <v/>
      </c>
      <c r="AH9" s="13" t="str">
        <f>PG_ValUOMxRout</f>
        <v/>
      </c>
      <c r="AI9" s="14" t="str">
        <f>PG_ValRout</f>
        <v/>
      </c>
      <c r="AJ9" s="15" t="str">
        <f>PG_ValRout</f>
        <v/>
      </c>
      <c r="AK9" s="16" t="str">
        <f>PG_ValRout</f>
        <v/>
      </c>
      <c r="AL9" s="11" t="str">
        <f>PG_ValUOMxRout</f>
        <v/>
      </c>
      <c r="AM9" s="13" t="str">
        <f>PG_ValUOMxRout</f>
        <v/>
      </c>
      <c r="AN9" s="30"/>
      <c r="AO9" s="17" t="str">
        <f>PG_ConstNmRand</f>
        <v/>
      </c>
      <c r="AP9" s="10" t="str">
        <f>PG_ValUOMxRand</f>
        <v/>
      </c>
      <c r="AQ9" s="11" t="str">
        <f>PG_ValUOMxRand</f>
        <v/>
      </c>
      <c r="AR9" s="12" t="str">
        <f>PG_ValUOMxRand</f>
        <v/>
      </c>
      <c r="AS9" s="12" t="str">
        <f>PG_ValUOMxRand</f>
        <v/>
      </c>
      <c r="AT9" s="12" t="str">
        <f>PG_ValUOMxRand</f>
        <v/>
      </c>
      <c r="AU9" s="13" t="str">
        <f>PG_ValUOMxRand</f>
        <v/>
      </c>
      <c r="AV9" s="14" t="str">
        <f>PG_ValRand</f>
        <v/>
      </c>
      <c r="AW9" s="15" t="str">
        <f>PG_ValRand</f>
        <v/>
      </c>
      <c r="AX9" s="16" t="str">
        <f>PG_ValRand</f>
        <v/>
      </c>
      <c r="AY9" s="11" t="str">
        <f>PG_ValUOMxRand</f>
        <v/>
      </c>
      <c r="AZ9" s="13" t="str">
        <f>PG_ValUOMxRand</f>
        <v/>
      </c>
    </row>
    <row r="10" spans="1:52" ht="15" customHeight="1">
      <c r="A10" s="65"/>
      <c r="B10" s="17"/>
      <c r="C10" s="10"/>
      <c r="D10" s="11"/>
      <c r="E10" s="12"/>
      <c r="F10" s="12"/>
      <c r="G10" s="12"/>
      <c r="H10" s="13"/>
      <c r="I10" s="14"/>
      <c r="J10" s="15"/>
      <c r="K10" s="16"/>
      <c r="L10" s="11"/>
      <c r="M10" s="13"/>
      <c r="N10" s="30"/>
      <c r="O10" s="17"/>
      <c r="P10" s="10"/>
      <c r="Q10" s="11"/>
      <c r="R10" s="12"/>
      <c r="S10" s="12"/>
      <c r="T10" s="12"/>
      <c r="U10" s="13"/>
      <c r="V10" s="14"/>
      <c r="W10" s="15"/>
      <c r="X10" s="16"/>
      <c r="Y10" s="11"/>
      <c r="Z10" s="13"/>
      <c r="AA10" s="31"/>
      <c r="AB10" s="17" t="str">
        <f>PG_ConstNmRout</f>
        <v/>
      </c>
      <c r="AC10" s="10" t="str">
        <f>PG_ValUOMxRout</f>
        <v/>
      </c>
      <c r="AD10" s="11" t="str">
        <f>PG_ValUOMxRout</f>
        <v/>
      </c>
      <c r="AE10" s="12" t="str">
        <f>PG_ValUOMxRout</f>
        <v/>
      </c>
      <c r="AF10" s="12" t="str">
        <f>PG_ValUOMxRout</f>
        <v/>
      </c>
      <c r="AG10" s="12" t="str">
        <f>PG_ValUOMxRout</f>
        <v/>
      </c>
      <c r="AH10" s="13" t="str">
        <f>PG_ValUOMxRout</f>
        <v/>
      </c>
      <c r="AI10" s="14" t="str">
        <f>PG_ValRout</f>
        <v/>
      </c>
      <c r="AJ10" s="15" t="str">
        <f>PG_ValRout</f>
        <v/>
      </c>
      <c r="AK10" s="16" t="str">
        <f>PG_ValRout</f>
        <v/>
      </c>
      <c r="AL10" s="11" t="str">
        <f>PG_ValUOMxRout</f>
        <v/>
      </c>
      <c r="AM10" s="13" t="str">
        <f>PG_ValUOMxRout</f>
        <v/>
      </c>
      <c r="AN10" s="30"/>
      <c r="AO10" s="17" t="str">
        <f>PG_ConstNmRand</f>
        <v/>
      </c>
      <c r="AP10" s="10" t="str">
        <f>PG_ValUOMxRand</f>
        <v/>
      </c>
      <c r="AQ10" s="11" t="str">
        <f>PG_ValUOMxRand</f>
        <v/>
      </c>
      <c r="AR10" s="12" t="str">
        <f>PG_ValUOMxRand</f>
        <v/>
      </c>
      <c r="AS10" s="12" t="str">
        <f>PG_ValUOMxRand</f>
        <v/>
      </c>
      <c r="AT10" s="12" t="str">
        <f>PG_ValUOMxRand</f>
        <v/>
      </c>
      <c r="AU10" s="13" t="str">
        <f>PG_ValUOMxRand</f>
        <v/>
      </c>
      <c r="AV10" s="14" t="str">
        <f>PG_ValRand</f>
        <v/>
      </c>
      <c r="AW10" s="15" t="str">
        <f>PG_ValRand</f>
        <v/>
      </c>
      <c r="AX10" s="16" t="str">
        <f>PG_ValRand</f>
        <v/>
      </c>
      <c r="AY10" s="11" t="str">
        <f>PG_ValUOMxRand</f>
        <v/>
      </c>
      <c r="AZ10" s="13" t="str">
        <f>PG_ValUOMxRand</f>
        <v/>
      </c>
    </row>
    <row r="11" spans="1:52" ht="15" customHeight="1">
      <c r="A11" s="67"/>
      <c r="B11" s="17"/>
      <c r="C11" s="10"/>
      <c r="D11" s="11"/>
      <c r="E11" s="12"/>
      <c r="F11" s="12"/>
      <c r="G11" s="12"/>
      <c r="H11" s="13"/>
      <c r="I11" s="14"/>
      <c r="J11" s="15"/>
      <c r="K11" s="16"/>
      <c r="L11" s="11"/>
      <c r="M11" s="13"/>
      <c r="N11" s="30"/>
      <c r="O11" s="17"/>
      <c r="P11" s="10"/>
      <c r="Q11" s="11"/>
      <c r="R11" s="12"/>
      <c r="S11" s="12"/>
      <c r="T11" s="12"/>
      <c r="U11" s="13"/>
      <c r="V11" s="14"/>
      <c r="W11" s="15"/>
      <c r="X11" s="16"/>
      <c r="Y11" s="11"/>
      <c r="Z11" s="13"/>
      <c r="AA11" s="31"/>
      <c r="AB11" s="17" t="str">
        <f>PG_ConstNmRout</f>
        <v/>
      </c>
      <c r="AC11" s="10" t="str">
        <f>PG_ValUOMxRout</f>
        <v/>
      </c>
      <c r="AD11" s="11" t="str">
        <f>PG_ValUOMxRout</f>
        <v/>
      </c>
      <c r="AE11" s="12" t="str">
        <f>PG_ValUOMxRout</f>
        <v/>
      </c>
      <c r="AF11" s="12" t="str">
        <f>PG_ValUOMxRout</f>
        <v/>
      </c>
      <c r="AG11" s="12" t="str">
        <f>PG_ValUOMxRout</f>
        <v/>
      </c>
      <c r="AH11" s="13" t="str">
        <f>PG_ValUOMxRout</f>
        <v/>
      </c>
      <c r="AI11" s="14" t="str">
        <f>PG_ValRout</f>
        <v/>
      </c>
      <c r="AJ11" s="15" t="str">
        <f>PG_ValRout</f>
        <v/>
      </c>
      <c r="AK11" s="16" t="str">
        <f>PG_ValRout</f>
        <v/>
      </c>
      <c r="AL11" s="11" t="str">
        <f>PG_ValUOMxRout</f>
        <v/>
      </c>
      <c r="AM11" s="13" t="str">
        <f>PG_ValUOMxRout</f>
        <v/>
      </c>
      <c r="AN11" s="30"/>
      <c r="AO11" s="17" t="str">
        <f>PG_ConstNmRand</f>
        <v/>
      </c>
      <c r="AP11" s="10" t="str">
        <f>PG_ValUOMxRand</f>
        <v/>
      </c>
      <c r="AQ11" s="11" t="str">
        <f>PG_ValUOMxRand</f>
        <v/>
      </c>
      <c r="AR11" s="12" t="str">
        <f>PG_ValUOMxRand</f>
        <v/>
      </c>
      <c r="AS11" s="12" t="str">
        <f>PG_ValUOMxRand</f>
        <v/>
      </c>
      <c r="AT11" s="12" t="str">
        <f>PG_ValUOMxRand</f>
        <v/>
      </c>
      <c r="AU11" s="13" t="str">
        <f>PG_ValUOMxRand</f>
        <v/>
      </c>
      <c r="AV11" s="14" t="str">
        <f>PG_ValRand</f>
        <v/>
      </c>
      <c r="AW11" s="15" t="str">
        <f>PG_ValRand</f>
        <v/>
      </c>
      <c r="AX11" s="16" t="str">
        <f>PG_ValRand</f>
        <v/>
      </c>
      <c r="AY11" s="11" t="str">
        <f>PG_ValUOMxRand</f>
        <v/>
      </c>
      <c r="AZ11" s="13" t="str">
        <f>PG_ValUOMxRand</f>
        <v/>
      </c>
    </row>
    <row r="12" spans="1:52" ht="15" customHeight="1">
      <c r="A12" s="65"/>
      <c r="B12" s="17"/>
      <c r="C12" s="10"/>
      <c r="D12" s="11"/>
      <c r="E12" s="12"/>
      <c r="F12" s="12"/>
      <c r="G12" s="12"/>
      <c r="H12" s="13"/>
      <c r="I12" s="14"/>
      <c r="J12" s="15"/>
      <c r="K12" s="16"/>
      <c r="L12" s="11"/>
      <c r="M12" s="13"/>
      <c r="N12" s="30"/>
      <c r="O12" s="17"/>
      <c r="P12" s="10"/>
      <c r="Q12" s="11"/>
      <c r="R12" s="12"/>
      <c r="S12" s="12"/>
      <c r="T12" s="12"/>
      <c r="U12" s="13"/>
      <c r="V12" s="14"/>
      <c r="W12" s="15"/>
      <c r="X12" s="16"/>
      <c r="Y12" s="11"/>
      <c r="Z12" s="13"/>
      <c r="AA12" s="31"/>
      <c r="AB12" s="17" t="str">
        <f>PG_ConstNmRout</f>
        <v/>
      </c>
      <c r="AC12" s="10" t="str">
        <f>PG_ValUOMxRout</f>
        <v/>
      </c>
      <c r="AD12" s="11" t="str">
        <f>PG_ValUOMxRout</f>
        <v/>
      </c>
      <c r="AE12" s="12" t="str">
        <f>PG_ValUOMxRout</f>
        <v/>
      </c>
      <c r="AF12" s="12" t="str">
        <f>PG_ValUOMxRout</f>
        <v/>
      </c>
      <c r="AG12" s="12" t="str">
        <f>PG_ValUOMxRout</f>
        <v/>
      </c>
      <c r="AH12" s="13" t="str">
        <f>PG_ValUOMxRout</f>
        <v/>
      </c>
      <c r="AI12" s="14" t="str">
        <f>PG_ValRout</f>
        <v/>
      </c>
      <c r="AJ12" s="15" t="str">
        <f>PG_ValRout</f>
        <v/>
      </c>
      <c r="AK12" s="16" t="str">
        <f>PG_ValRout</f>
        <v/>
      </c>
      <c r="AL12" s="11" t="str">
        <f>PG_ValUOMxRout</f>
        <v/>
      </c>
      <c r="AM12" s="13" t="str">
        <f>PG_ValUOMxRout</f>
        <v/>
      </c>
      <c r="AN12" s="30"/>
      <c r="AO12" s="17" t="str">
        <f>PG_ConstNmRand</f>
        <v/>
      </c>
      <c r="AP12" s="10" t="str">
        <f>PG_ValUOMxRand</f>
        <v/>
      </c>
      <c r="AQ12" s="11" t="str">
        <f>PG_ValUOMxRand</f>
        <v/>
      </c>
      <c r="AR12" s="12" t="str">
        <f>PG_ValUOMxRand</f>
        <v/>
      </c>
      <c r="AS12" s="12" t="str">
        <f>PG_ValUOMxRand</f>
        <v/>
      </c>
      <c r="AT12" s="12" t="str">
        <f>PG_ValUOMxRand</f>
        <v/>
      </c>
      <c r="AU12" s="13" t="str">
        <f>PG_ValUOMxRand</f>
        <v/>
      </c>
      <c r="AV12" s="14" t="str">
        <f>PG_ValRand</f>
        <v/>
      </c>
      <c r="AW12" s="15" t="str">
        <f>PG_ValRand</f>
        <v/>
      </c>
      <c r="AX12" s="16" t="str">
        <f>PG_ValRand</f>
        <v/>
      </c>
      <c r="AY12" s="11" t="str">
        <f>PG_ValUOMxRand</f>
        <v/>
      </c>
      <c r="AZ12" s="13" t="str">
        <f>PG_ValUOMxRand</f>
        <v/>
      </c>
    </row>
    <row r="13" spans="1:52" ht="15" customHeight="1">
      <c r="A13" s="65"/>
      <c r="B13" s="17"/>
      <c r="C13" s="10"/>
      <c r="D13" s="11"/>
      <c r="E13" s="12"/>
      <c r="F13" s="12"/>
      <c r="G13" s="12"/>
      <c r="H13" s="13"/>
      <c r="I13" s="14"/>
      <c r="J13" s="15"/>
      <c r="K13" s="16"/>
      <c r="L13" s="11"/>
      <c r="M13" s="13"/>
      <c r="N13" s="30"/>
      <c r="O13" s="17"/>
      <c r="P13" s="10"/>
      <c r="Q13" s="11"/>
      <c r="R13" s="12"/>
      <c r="S13" s="12"/>
      <c r="T13" s="12"/>
      <c r="U13" s="13"/>
      <c r="V13" s="14"/>
      <c r="W13" s="15"/>
      <c r="X13" s="16"/>
      <c r="Y13" s="11"/>
      <c r="Z13" s="13"/>
      <c r="AA13" s="31"/>
      <c r="AB13" s="17" t="str">
        <f>PG_ConstNmRout</f>
        <v/>
      </c>
      <c r="AC13" s="10" t="str">
        <f>PG_ValUOMxRout</f>
        <v/>
      </c>
      <c r="AD13" s="11" t="str">
        <f>PG_ValUOMxRout</f>
        <v/>
      </c>
      <c r="AE13" s="12" t="str">
        <f>PG_ValUOMxRout</f>
        <v/>
      </c>
      <c r="AF13" s="12" t="str">
        <f>PG_ValUOMxRout</f>
        <v/>
      </c>
      <c r="AG13" s="12" t="str">
        <f>PG_ValUOMxRout</f>
        <v/>
      </c>
      <c r="AH13" s="13" t="str">
        <f>PG_ValUOMxRout</f>
        <v/>
      </c>
      <c r="AI13" s="14" t="str">
        <f>PG_ValRout</f>
        <v/>
      </c>
      <c r="AJ13" s="15" t="str">
        <f>PG_ValRout</f>
        <v/>
      </c>
      <c r="AK13" s="16" t="str">
        <f>PG_ValRout</f>
        <v/>
      </c>
      <c r="AL13" s="11" t="str">
        <f>PG_ValUOMxRout</f>
        <v/>
      </c>
      <c r="AM13" s="13" t="str">
        <f>PG_ValUOMxRout</f>
        <v/>
      </c>
      <c r="AN13" s="30"/>
      <c r="AO13" s="17" t="str">
        <f>PG_ConstNmRand</f>
        <v/>
      </c>
      <c r="AP13" s="10" t="str">
        <f>PG_ValUOMxRand</f>
        <v/>
      </c>
      <c r="AQ13" s="11" t="str">
        <f>PG_ValUOMxRand</f>
        <v/>
      </c>
      <c r="AR13" s="12" t="str">
        <f>PG_ValUOMxRand</f>
        <v/>
      </c>
      <c r="AS13" s="12" t="str">
        <f>PG_ValUOMxRand</f>
        <v/>
      </c>
      <c r="AT13" s="12" t="str">
        <f>PG_ValUOMxRand</f>
        <v/>
      </c>
      <c r="AU13" s="13" t="str">
        <f>PG_ValUOMxRand</f>
        <v/>
      </c>
      <c r="AV13" s="14" t="str">
        <f>PG_ValRand</f>
        <v/>
      </c>
      <c r="AW13" s="15" t="str">
        <f>PG_ValRand</f>
        <v/>
      </c>
      <c r="AX13" s="16" t="str">
        <f>PG_ValRand</f>
        <v/>
      </c>
      <c r="AY13" s="11" t="str">
        <f>PG_ValUOMxRand</f>
        <v/>
      </c>
      <c r="AZ13" s="13" t="str">
        <f>PG_ValUOMxRand</f>
        <v/>
      </c>
    </row>
    <row r="14" spans="1:52" ht="15" customHeight="1">
      <c r="A14" s="65"/>
      <c r="B14" s="66"/>
      <c r="C14" s="10"/>
      <c r="D14" s="11"/>
      <c r="E14" s="12"/>
      <c r="F14" s="12"/>
      <c r="G14" s="12"/>
      <c r="H14" s="13"/>
      <c r="I14" s="14"/>
      <c r="J14" s="15"/>
      <c r="K14" s="16"/>
      <c r="L14" s="11"/>
      <c r="M14" s="13"/>
      <c r="N14" s="30"/>
      <c r="O14" s="17"/>
      <c r="P14" s="10"/>
      <c r="Q14" s="11"/>
      <c r="R14" s="12"/>
      <c r="S14" s="12"/>
      <c r="T14" s="12"/>
      <c r="U14" s="13"/>
      <c r="V14" s="14"/>
      <c r="W14" s="15"/>
      <c r="X14" s="16"/>
      <c r="Y14" s="11"/>
      <c r="Z14" s="13"/>
      <c r="AA14" s="31"/>
      <c r="AB14" s="17" t="str">
        <f>PG_ConstNmRout</f>
        <v/>
      </c>
      <c r="AC14" s="10" t="str">
        <f>PG_ValUOMxRout</f>
        <v/>
      </c>
      <c r="AD14" s="11" t="str">
        <f>PG_ValUOMxRout</f>
        <v/>
      </c>
      <c r="AE14" s="12" t="str">
        <f>PG_ValUOMxRout</f>
        <v/>
      </c>
      <c r="AF14" s="12" t="str">
        <f>PG_ValUOMxRout</f>
        <v/>
      </c>
      <c r="AG14" s="12" t="str">
        <f>PG_ValUOMxRout</f>
        <v/>
      </c>
      <c r="AH14" s="13" t="str">
        <f>PG_ValUOMxRout</f>
        <v/>
      </c>
      <c r="AI14" s="14" t="str">
        <f>PG_ValRout</f>
        <v/>
      </c>
      <c r="AJ14" s="15" t="str">
        <f>PG_ValRout</f>
        <v/>
      </c>
      <c r="AK14" s="16" t="str">
        <f>PG_ValRout</f>
        <v/>
      </c>
      <c r="AL14" s="11" t="str">
        <f>PG_ValUOMxRout</f>
        <v/>
      </c>
      <c r="AM14" s="13" t="str">
        <f>PG_ValUOMxRout</f>
        <v/>
      </c>
      <c r="AN14" s="30"/>
      <c r="AO14" s="17" t="str">
        <f>PG_ConstNmRand</f>
        <v/>
      </c>
      <c r="AP14" s="10" t="str">
        <f>PG_ValUOMxRand</f>
        <v/>
      </c>
      <c r="AQ14" s="11" t="str">
        <f>PG_ValUOMxRand</f>
        <v/>
      </c>
      <c r="AR14" s="12" t="str">
        <f>PG_ValUOMxRand</f>
        <v/>
      </c>
      <c r="AS14" s="12" t="str">
        <f>PG_ValUOMxRand</f>
        <v/>
      </c>
      <c r="AT14" s="12" t="str">
        <f>PG_ValUOMxRand</f>
        <v/>
      </c>
      <c r="AU14" s="13" t="str">
        <f>PG_ValUOMxRand</f>
        <v/>
      </c>
      <c r="AV14" s="14" t="str">
        <f>PG_ValRand</f>
        <v/>
      </c>
      <c r="AW14" s="15" t="str">
        <f>PG_ValRand</f>
        <v/>
      </c>
      <c r="AX14" s="16" t="str">
        <f>PG_ValRand</f>
        <v/>
      </c>
      <c r="AY14" s="11" t="str">
        <f>PG_ValUOMxRand</f>
        <v/>
      </c>
      <c r="AZ14" s="13" t="str">
        <f>PG_ValUOMxRand</f>
        <v/>
      </c>
    </row>
    <row r="15" spans="1:52" ht="15" customHeight="1">
      <c r="A15" s="65"/>
      <c r="B15" s="17"/>
      <c r="C15" s="10"/>
      <c r="D15" s="11"/>
      <c r="E15" s="12"/>
      <c r="F15" s="12"/>
      <c r="G15" s="12"/>
      <c r="H15" s="13"/>
      <c r="I15" s="14"/>
      <c r="J15" s="15"/>
      <c r="K15" s="16"/>
      <c r="L15" s="11"/>
      <c r="M15" s="13"/>
      <c r="N15" s="30"/>
      <c r="O15" s="17"/>
      <c r="P15" s="10"/>
      <c r="Q15" s="11"/>
      <c r="R15" s="12"/>
      <c r="S15" s="12"/>
      <c r="T15" s="12"/>
      <c r="U15" s="13"/>
      <c r="V15" s="14"/>
      <c r="W15" s="15"/>
      <c r="X15" s="16"/>
      <c r="Y15" s="11"/>
      <c r="Z15" s="13"/>
      <c r="AA15" s="31"/>
      <c r="AB15" s="17" t="str">
        <f>PG_ConstNmRout</f>
        <v/>
      </c>
      <c r="AC15" s="10" t="str">
        <f>PG_ValUOMxRout</f>
        <v/>
      </c>
      <c r="AD15" s="11" t="str">
        <f>PG_ValUOMxRout</f>
        <v/>
      </c>
      <c r="AE15" s="12" t="str">
        <f>PG_ValUOMxRout</f>
        <v/>
      </c>
      <c r="AF15" s="12" t="str">
        <f>PG_ValUOMxRout</f>
        <v/>
      </c>
      <c r="AG15" s="12" t="str">
        <f>PG_ValUOMxRout</f>
        <v/>
      </c>
      <c r="AH15" s="13" t="str">
        <f>PG_ValUOMxRout</f>
        <v/>
      </c>
      <c r="AI15" s="14" t="str">
        <f>PG_ValRout</f>
        <v/>
      </c>
      <c r="AJ15" s="15" t="str">
        <f>PG_ValRout</f>
        <v/>
      </c>
      <c r="AK15" s="16" t="str">
        <f>PG_ValRout</f>
        <v/>
      </c>
      <c r="AL15" s="11" t="str">
        <f>PG_ValUOMxRout</f>
        <v/>
      </c>
      <c r="AM15" s="13" t="str">
        <f>PG_ValUOMxRout</f>
        <v/>
      </c>
      <c r="AN15" s="30"/>
      <c r="AO15" s="17" t="str">
        <f>PG_ConstNmRand</f>
        <v/>
      </c>
      <c r="AP15" s="10" t="str">
        <f>PG_ValUOMxRand</f>
        <v/>
      </c>
      <c r="AQ15" s="11" t="str">
        <f>PG_ValUOMxRand</f>
        <v/>
      </c>
      <c r="AR15" s="12" t="str">
        <f>PG_ValUOMxRand</f>
        <v/>
      </c>
      <c r="AS15" s="12" t="str">
        <f>PG_ValUOMxRand</f>
        <v/>
      </c>
      <c r="AT15" s="12" t="str">
        <f>PG_ValUOMxRand</f>
        <v/>
      </c>
      <c r="AU15" s="13" t="str">
        <f>PG_ValUOMxRand</f>
        <v/>
      </c>
      <c r="AV15" s="14" t="str">
        <f>PG_ValRand</f>
        <v/>
      </c>
      <c r="AW15" s="15" t="str">
        <f>PG_ValRand</f>
        <v/>
      </c>
      <c r="AX15" s="16" t="str">
        <f>PG_ValRand</f>
        <v/>
      </c>
      <c r="AY15" s="11" t="str">
        <f>PG_ValUOMxRand</f>
        <v/>
      </c>
      <c r="AZ15" s="13" t="str">
        <f>PG_ValUOMxRand</f>
        <v/>
      </c>
    </row>
    <row r="16" spans="1:52" ht="15" customHeight="1">
      <c r="A16" s="65"/>
      <c r="B16" s="17"/>
      <c r="C16" s="10"/>
      <c r="D16" s="11"/>
      <c r="E16" s="12"/>
      <c r="F16" s="12"/>
      <c r="G16" s="12"/>
      <c r="H16" s="13"/>
      <c r="I16" s="14"/>
      <c r="J16" s="15"/>
      <c r="K16" s="16"/>
      <c r="L16" s="11"/>
      <c r="M16" s="13"/>
      <c r="N16" s="30"/>
      <c r="O16" s="17"/>
      <c r="P16" s="10"/>
      <c r="Q16" s="11"/>
      <c r="R16" s="12"/>
      <c r="S16" s="12"/>
      <c r="T16" s="12"/>
      <c r="U16" s="13"/>
      <c r="V16" s="14"/>
      <c r="W16" s="15"/>
      <c r="X16" s="16"/>
      <c r="Y16" s="11"/>
      <c r="Z16" s="13"/>
      <c r="AA16" s="31"/>
      <c r="AB16" s="17" t="str">
        <f>PG_ConstNmRout</f>
        <v/>
      </c>
      <c r="AC16" s="10" t="str">
        <f>PG_ValUOMxRout</f>
        <v/>
      </c>
      <c r="AD16" s="11" t="str">
        <f>PG_ValUOMxRout</f>
        <v/>
      </c>
      <c r="AE16" s="12" t="str">
        <f>PG_ValUOMxRout</f>
        <v/>
      </c>
      <c r="AF16" s="12" t="str">
        <f>PG_ValUOMxRout</f>
        <v/>
      </c>
      <c r="AG16" s="12" t="str">
        <f>PG_ValUOMxRout</f>
        <v/>
      </c>
      <c r="AH16" s="13" t="str">
        <f>PG_ValUOMxRout</f>
        <v/>
      </c>
      <c r="AI16" s="14" t="str">
        <f>PG_ValRout</f>
        <v/>
      </c>
      <c r="AJ16" s="15" t="str">
        <f>PG_ValRout</f>
        <v/>
      </c>
      <c r="AK16" s="16" t="str">
        <f>PG_ValRout</f>
        <v/>
      </c>
      <c r="AL16" s="11" t="str">
        <f>PG_ValUOMxRout</f>
        <v/>
      </c>
      <c r="AM16" s="13" t="str">
        <f>PG_ValUOMxRout</f>
        <v/>
      </c>
      <c r="AN16" s="30"/>
      <c r="AO16" s="17" t="str">
        <f>PG_ConstNmRand</f>
        <v/>
      </c>
      <c r="AP16" s="10" t="str">
        <f>PG_ValUOMxRand</f>
        <v/>
      </c>
      <c r="AQ16" s="11" t="str">
        <f>PG_ValUOMxRand</f>
        <v/>
      </c>
      <c r="AR16" s="12" t="str">
        <f>PG_ValUOMxRand</f>
        <v/>
      </c>
      <c r="AS16" s="12" t="str">
        <f>PG_ValUOMxRand</f>
        <v/>
      </c>
      <c r="AT16" s="12" t="str">
        <f>PG_ValUOMxRand</f>
        <v/>
      </c>
      <c r="AU16" s="13" t="str">
        <f>PG_ValUOMxRand</f>
        <v/>
      </c>
      <c r="AV16" s="14" t="str">
        <f>PG_ValRand</f>
        <v/>
      </c>
      <c r="AW16" s="15" t="str">
        <f>PG_ValRand</f>
        <v/>
      </c>
      <c r="AX16" s="16" t="str">
        <f>PG_ValRand</f>
        <v/>
      </c>
      <c r="AY16" s="11" t="str">
        <f>PG_ValUOMxRand</f>
        <v/>
      </c>
      <c r="AZ16" s="13" t="str">
        <f>PG_ValUOMxRand</f>
        <v/>
      </c>
    </row>
    <row r="17" spans="1:52" ht="15" customHeight="1">
      <c r="A17" s="65"/>
      <c r="B17" s="17"/>
      <c r="C17" s="10"/>
      <c r="D17" s="11"/>
      <c r="E17" s="12"/>
      <c r="F17" s="12"/>
      <c r="G17" s="12"/>
      <c r="H17" s="13"/>
      <c r="I17" s="14"/>
      <c r="J17" s="15"/>
      <c r="K17" s="16"/>
      <c r="L17" s="11"/>
      <c r="M17" s="13"/>
      <c r="N17" s="30"/>
      <c r="O17" s="17"/>
      <c r="P17" s="10"/>
      <c r="Q17" s="11"/>
      <c r="R17" s="12"/>
      <c r="S17" s="12"/>
      <c r="T17" s="12"/>
      <c r="U17" s="13"/>
      <c r="V17" s="14"/>
      <c r="W17" s="15"/>
      <c r="X17" s="16"/>
      <c r="Y17" s="11"/>
      <c r="Z17" s="13"/>
      <c r="AA17" s="31"/>
      <c r="AB17" s="17" t="str">
        <f>PG_ConstNmRout</f>
        <v/>
      </c>
      <c r="AC17" s="10" t="str">
        <f>PG_ValUOMxRout</f>
        <v/>
      </c>
      <c r="AD17" s="11" t="str">
        <f>PG_ValUOMxRout</f>
        <v/>
      </c>
      <c r="AE17" s="12" t="str">
        <f>PG_ValUOMxRout</f>
        <v/>
      </c>
      <c r="AF17" s="12" t="str">
        <f>PG_ValUOMxRout</f>
        <v/>
      </c>
      <c r="AG17" s="12" t="str">
        <f>PG_ValUOMxRout</f>
        <v/>
      </c>
      <c r="AH17" s="13" t="str">
        <f>PG_ValUOMxRout</f>
        <v/>
      </c>
      <c r="AI17" s="14" t="str">
        <f>PG_ValRout</f>
        <v/>
      </c>
      <c r="AJ17" s="15" t="str">
        <f>PG_ValRout</f>
        <v/>
      </c>
      <c r="AK17" s="16" t="str">
        <f>PG_ValRout</f>
        <v/>
      </c>
      <c r="AL17" s="11" t="str">
        <f>PG_ValUOMxRout</f>
        <v/>
      </c>
      <c r="AM17" s="13" t="str">
        <f>PG_ValUOMxRout</f>
        <v/>
      </c>
      <c r="AN17" s="30"/>
      <c r="AO17" s="17" t="str">
        <f>PG_ConstNmRand</f>
        <v/>
      </c>
      <c r="AP17" s="10" t="str">
        <f>PG_ValUOMxRand</f>
        <v/>
      </c>
      <c r="AQ17" s="11" t="str">
        <f>PG_ValUOMxRand</f>
        <v/>
      </c>
      <c r="AR17" s="12" t="str">
        <f>PG_ValUOMxRand</f>
        <v/>
      </c>
      <c r="AS17" s="12" t="str">
        <f>PG_ValUOMxRand</f>
        <v/>
      </c>
      <c r="AT17" s="12" t="str">
        <f>PG_ValUOMxRand</f>
        <v/>
      </c>
      <c r="AU17" s="13" t="str">
        <f>PG_ValUOMxRand</f>
        <v/>
      </c>
      <c r="AV17" s="14" t="str">
        <f>PG_ValRand</f>
        <v/>
      </c>
      <c r="AW17" s="15" t="str">
        <f>PG_ValRand</f>
        <v/>
      </c>
      <c r="AX17" s="16" t="str">
        <f>PG_ValRand</f>
        <v/>
      </c>
      <c r="AY17" s="11" t="str">
        <f>PG_ValUOMxRand</f>
        <v/>
      </c>
      <c r="AZ17" s="13" t="str">
        <f>PG_ValUOMxRand</f>
        <v/>
      </c>
    </row>
    <row r="18" spans="1:52" ht="15" customHeight="1">
      <c r="A18" s="65"/>
      <c r="B18" s="17"/>
      <c r="C18" s="10"/>
      <c r="D18" s="11"/>
      <c r="E18" s="12"/>
      <c r="F18" s="12"/>
      <c r="G18" s="12"/>
      <c r="H18" s="13"/>
      <c r="I18" s="14"/>
      <c r="J18" s="15"/>
      <c r="K18" s="16"/>
      <c r="L18" s="11"/>
      <c r="M18" s="13"/>
      <c r="N18" s="30"/>
      <c r="O18" s="17"/>
      <c r="P18" s="10"/>
      <c r="Q18" s="11"/>
      <c r="R18" s="12"/>
      <c r="S18" s="12"/>
      <c r="T18" s="12"/>
      <c r="U18" s="13"/>
      <c r="V18" s="14"/>
      <c r="W18" s="15"/>
      <c r="X18" s="16"/>
      <c r="Y18" s="11"/>
      <c r="Z18" s="13"/>
      <c r="AA18" s="31"/>
      <c r="AB18" s="17" t="str">
        <f>PG_ConstNmRout</f>
        <v/>
      </c>
      <c r="AC18" s="10" t="str">
        <f>PG_ValUOMxRout</f>
        <v/>
      </c>
      <c r="AD18" s="11" t="str">
        <f>PG_ValUOMxRout</f>
        <v/>
      </c>
      <c r="AE18" s="12" t="str">
        <f>PG_ValUOMxRout</f>
        <v/>
      </c>
      <c r="AF18" s="12" t="str">
        <f>PG_ValUOMxRout</f>
        <v/>
      </c>
      <c r="AG18" s="12" t="str">
        <f>PG_ValUOMxRout</f>
        <v/>
      </c>
      <c r="AH18" s="13" t="str">
        <f>PG_ValUOMxRout</f>
        <v/>
      </c>
      <c r="AI18" s="14" t="str">
        <f>PG_ValRout</f>
        <v/>
      </c>
      <c r="AJ18" s="15" t="str">
        <f>PG_ValRout</f>
        <v/>
      </c>
      <c r="AK18" s="16" t="str">
        <f>PG_ValRout</f>
        <v/>
      </c>
      <c r="AL18" s="11" t="str">
        <f>PG_ValUOMxRout</f>
        <v/>
      </c>
      <c r="AM18" s="13" t="str">
        <f>PG_ValUOMxRout</f>
        <v/>
      </c>
      <c r="AN18" s="30"/>
      <c r="AO18" s="17" t="str">
        <f>PG_ConstNmRand</f>
        <v/>
      </c>
      <c r="AP18" s="10" t="str">
        <f>PG_ValUOMxRand</f>
        <v/>
      </c>
      <c r="AQ18" s="11" t="str">
        <f>PG_ValUOMxRand</f>
        <v/>
      </c>
      <c r="AR18" s="12" t="str">
        <f>PG_ValUOMxRand</f>
        <v/>
      </c>
      <c r="AS18" s="12" t="str">
        <f>PG_ValUOMxRand</f>
        <v/>
      </c>
      <c r="AT18" s="12" t="str">
        <f>PG_ValUOMxRand</f>
        <v/>
      </c>
      <c r="AU18" s="13" t="str">
        <f>PG_ValUOMxRand</f>
        <v/>
      </c>
      <c r="AV18" s="14" t="str">
        <f>PG_ValRand</f>
        <v/>
      </c>
      <c r="AW18" s="15" t="str">
        <f>PG_ValRand</f>
        <v/>
      </c>
      <c r="AX18" s="16" t="str">
        <f>PG_ValRand</f>
        <v/>
      </c>
      <c r="AY18" s="11" t="str">
        <f>PG_ValUOMxRand</f>
        <v/>
      </c>
      <c r="AZ18" s="13" t="str">
        <f>PG_ValUOMxRand</f>
        <v/>
      </c>
    </row>
    <row r="19" spans="1:52" ht="15" customHeight="1">
      <c r="A19" s="65"/>
      <c r="B19" s="17"/>
      <c r="C19" s="10"/>
      <c r="D19" s="11"/>
      <c r="E19" s="12"/>
      <c r="F19" s="12"/>
      <c r="G19" s="12"/>
      <c r="H19" s="13"/>
      <c r="I19" s="14"/>
      <c r="J19" s="15"/>
      <c r="K19" s="16"/>
      <c r="L19" s="11"/>
      <c r="M19" s="13"/>
      <c r="N19" s="30"/>
      <c r="O19" s="17"/>
      <c r="P19" s="10"/>
      <c r="Q19" s="11"/>
      <c r="R19" s="12"/>
      <c r="S19" s="12"/>
      <c r="T19" s="12"/>
      <c r="U19" s="13"/>
      <c r="V19" s="14"/>
      <c r="W19" s="15"/>
      <c r="X19" s="16"/>
      <c r="Y19" s="11"/>
      <c r="Z19" s="13"/>
      <c r="AA19" s="31"/>
      <c r="AB19" s="17" t="str">
        <f>PG_ConstNmRout</f>
        <v/>
      </c>
      <c r="AC19" s="10" t="str">
        <f>PG_ValUOMxRout</f>
        <v/>
      </c>
      <c r="AD19" s="11" t="str">
        <f>PG_ValUOMxRout</f>
        <v/>
      </c>
      <c r="AE19" s="12" t="str">
        <f>PG_ValUOMxRout</f>
        <v/>
      </c>
      <c r="AF19" s="12" t="str">
        <f>PG_ValUOMxRout</f>
        <v/>
      </c>
      <c r="AG19" s="12" t="str">
        <f>PG_ValUOMxRout</f>
        <v/>
      </c>
      <c r="AH19" s="13" t="str">
        <f>PG_ValUOMxRout</f>
        <v/>
      </c>
      <c r="AI19" s="14" t="str">
        <f>PG_ValRout</f>
        <v/>
      </c>
      <c r="AJ19" s="15" t="str">
        <f>PG_ValRout</f>
        <v/>
      </c>
      <c r="AK19" s="16" t="str">
        <f>PG_ValRout</f>
        <v/>
      </c>
      <c r="AL19" s="11" t="str">
        <f>PG_ValUOMxRout</f>
        <v/>
      </c>
      <c r="AM19" s="13" t="str">
        <f>PG_ValUOMxRout</f>
        <v/>
      </c>
      <c r="AN19" s="30"/>
      <c r="AO19" s="17" t="str">
        <f>PG_ConstNmRand</f>
        <v/>
      </c>
      <c r="AP19" s="10" t="str">
        <f>PG_ValUOMxRand</f>
        <v/>
      </c>
      <c r="AQ19" s="11" t="str">
        <f>PG_ValUOMxRand</f>
        <v/>
      </c>
      <c r="AR19" s="12" t="str">
        <f>PG_ValUOMxRand</f>
        <v/>
      </c>
      <c r="AS19" s="12" t="str">
        <f>PG_ValUOMxRand</f>
        <v/>
      </c>
      <c r="AT19" s="12" t="str">
        <f>PG_ValUOMxRand</f>
        <v/>
      </c>
      <c r="AU19" s="13" t="str">
        <f>PG_ValUOMxRand</f>
        <v/>
      </c>
      <c r="AV19" s="14" t="str">
        <f>PG_ValRand</f>
        <v/>
      </c>
      <c r="AW19" s="15" t="str">
        <f>PG_ValRand</f>
        <v/>
      </c>
      <c r="AX19" s="16" t="str">
        <f>PG_ValRand</f>
        <v/>
      </c>
      <c r="AY19" s="11" t="str">
        <f>PG_ValUOMxRand</f>
        <v/>
      </c>
      <c r="AZ19" s="13" t="str">
        <f>PG_ValUOMxRand</f>
        <v/>
      </c>
    </row>
    <row r="20" spans="1:52" ht="15" customHeight="1">
      <c r="A20" s="65"/>
      <c r="B20" s="17"/>
      <c r="C20" s="10"/>
      <c r="D20" s="11"/>
      <c r="E20" s="12"/>
      <c r="F20" s="12"/>
      <c r="G20" s="12"/>
      <c r="H20" s="13"/>
      <c r="I20" s="14"/>
      <c r="J20" s="15"/>
      <c r="K20" s="16"/>
      <c r="L20" s="11"/>
      <c r="M20" s="13"/>
      <c r="N20" s="30"/>
      <c r="O20" s="17"/>
      <c r="P20" s="10"/>
      <c r="Q20" s="11"/>
      <c r="R20" s="12"/>
      <c r="S20" s="12"/>
      <c r="T20" s="12"/>
      <c r="U20" s="13"/>
      <c r="V20" s="14"/>
      <c r="W20" s="15"/>
      <c r="X20" s="16"/>
      <c r="Y20" s="11"/>
      <c r="Z20" s="13"/>
      <c r="AA20" s="31"/>
      <c r="AB20" s="17" t="str">
        <f>PG_ConstNmRout</f>
        <v/>
      </c>
      <c r="AC20" s="10" t="str">
        <f>PG_ValUOMxRout</f>
        <v/>
      </c>
      <c r="AD20" s="11" t="str">
        <f>PG_ValUOMxRout</f>
        <v/>
      </c>
      <c r="AE20" s="12" t="str">
        <f>PG_ValUOMxRout</f>
        <v/>
      </c>
      <c r="AF20" s="12" t="str">
        <f>PG_ValUOMxRout</f>
        <v/>
      </c>
      <c r="AG20" s="12" t="str">
        <f>PG_ValUOMxRout</f>
        <v/>
      </c>
      <c r="AH20" s="13" t="str">
        <f>PG_ValUOMxRout</f>
        <v/>
      </c>
      <c r="AI20" s="14" t="str">
        <f>PG_ValRout</f>
        <v/>
      </c>
      <c r="AJ20" s="15" t="str">
        <f>PG_ValRout</f>
        <v/>
      </c>
      <c r="AK20" s="16" t="str">
        <f>PG_ValRout</f>
        <v/>
      </c>
      <c r="AL20" s="11" t="str">
        <f>PG_ValUOMxRout</f>
        <v/>
      </c>
      <c r="AM20" s="13" t="str">
        <f>PG_ValUOMxRout</f>
        <v/>
      </c>
      <c r="AN20" s="30"/>
      <c r="AO20" s="17" t="str">
        <f>PG_ConstNmRand</f>
        <v/>
      </c>
      <c r="AP20" s="10" t="str">
        <f>PG_ValUOMxRand</f>
        <v/>
      </c>
      <c r="AQ20" s="11" t="str">
        <f>PG_ValUOMxRand</f>
        <v/>
      </c>
      <c r="AR20" s="12" t="str">
        <f>PG_ValUOMxRand</f>
        <v/>
      </c>
      <c r="AS20" s="12" t="str">
        <f>PG_ValUOMxRand</f>
        <v/>
      </c>
      <c r="AT20" s="12" t="str">
        <f>PG_ValUOMxRand</f>
        <v/>
      </c>
      <c r="AU20" s="13" t="str">
        <f>PG_ValUOMxRand</f>
        <v/>
      </c>
      <c r="AV20" s="14" t="str">
        <f>PG_ValRand</f>
        <v/>
      </c>
      <c r="AW20" s="15" t="str">
        <f>PG_ValRand</f>
        <v/>
      </c>
      <c r="AX20" s="16" t="str">
        <f>PG_ValRand</f>
        <v/>
      </c>
      <c r="AY20" s="11" t="str">
        <f>PG_ValUOMxRand</f>
        <v/>
      </c>
      <c r="AZ20" s="13" t="str">
        <f>PG_ValUOMxRand</f>
        <v/>
      </c>
    </row>
    <row r="21" spans="1:52" ht="15" customHeight="1">
      <c r="A21" s="65"/>
      <c r="B21" s="17"/>
      <c r="C21" s="10"/>
      <c r="D21" s="11"/>
      <c r="E21" s="12"/>
      <c r="F21" s="12"/>
      <c r="G21" s="12"/>
      <c r="H21" s="13"/>
      <c r="I21" s="14"/>
      <c r="J21" s="15"/>
      <c r="K21" s="16"/>
      <c r="L21" s="11"/>
      <c r="M21" s="13"/>
      <c r="N21" s="30"/>
      <c r="O21" s="17"/>
      <c r="P21" s="10"/>
      <c r="Q21" s="11"/>
      <c r="R21" s="12"/>
      <c r="S21" s="12"/>
      <c r="T21" s="12"/>
      <c r="U21" s="13"/>
      <c r="V21" s="14"/>
      <c r="W21" s="15"/>
      <c r="X21" s="16"/>
      <c r="Y21" s="11"/>
      <c r="Z21" s="13"/>
      <c r="AA21" s="31"/>
      <c r="AB21" s="17" t="str">
        <f>PG_ConstNmRout</f>
        <v/>
      </c>
      <c r="AC21" s="10" t="str">
        <f>PG_ValUOMxRout</f>
        <v/>
      </c>
      <c r="AD21" s="11" t="str">
        <f>PG_ValUOMxRout</f>
        <v/>
      </c>
      <c r="AE21" s="12" t="str">
        <f>PG_ValUOMxRout</f>
        <v/>
      </c>
      <c r="AF21" s="12" t="str">
        <f>PG_ValUOMxRout</f>
        <v/>
      </c>
      <c r="AG21" s="12" t="str">
        <f>PG_ValUOMxRout</f>
        <v/>
      </c>
      <c r="AH21" s="13" t="str">
        <f>PG_ValUOMxRout</f>
        <v/>
      </c>
      <c r="AI21" s="14" t="str">
        <f>PG_ValRout</f>
        <v/>
      </c>
      <c r="AJ21" s="15" t="str">
        <f>PG_ValRout</f>
        <v/>
      </c>
      <c r="AK21" s="16" t="str">
        <f>PG_ValRout</f>
        <v/>
      </c>
      <c r="AL21" s="11" t="str">
        <f>PG_ValUOMxRout</f>
        <v/>
      </c>
      <c r="AM21" s="13" t="str">
        <f>PG_ValUOMxRout</f>
        <v/>
      </c>
      <c r="AN21" s="30"/>
      <c r="AO21" s="17" t="str">
        <f>PG_ConstNmRand</f>
        <v/>
      </c>
      <c r="AP21" s="10" t="str">
        <f>PG_ValUOMxRand</f>
        <v/>
      </c>
      <c r="AQ21" s="11" t="str">
        <f>PG_ValUOMxRand</f>
        <v/>
      </c>
      <c r="AR21" s="12" t="str">
        <f>PG_ValUOMxRand</f>
        <v/>
      </c>
      <c r="AS21" s="12" t="str">
        <f>PG_ValUOMxRand</f>
        <v/>
      </c>
      <c r="AT21" s="12" t="str">
        <f>PG_ValUOMxRand</f>
        <v/>
      </c>
      <c r="AU21" s="13" t="str">
        <f>PG_ValUOMxRand</f>
        <v/>
      </c>
      <c r="AV21" s="14" t="str">
        <f>PG_ValRand</f>
        <v/>
      </c>
      <c r="AW21" s="15" t="str">
        <f>PG_ValRand</f>
        <v/>
      </c>
      <c r="AX21" s="16" t="str">
        <f>PG_ValRand</f>
        <v/>
      </c>
      <c r="AY21" s="11" t="str">
        <f>PG_ValUOMxRand</f>
        <v/>
      </c>
      <c r="AZ21" s="13" t="str">
        <f>PG_ValUOMxRand</f>
        <v/>
      </c>
    </row>
    <row r="22" spans="1:52" ht="15" customHeight="1">
      <c r="A22" s="65"/>
      <c r="B22" s="17"/>
      <c r="C22" s="10"/>
      <c r="D22" s="11"/>
      <c r="E22" s="12"/>
      <c r="F22" s="12"/>
      <c r="G22" s="12"/>
      <c r="H22" s="13"/>
      <c r="I22" s="14"/>
      <c r="J22" s="15"/>
      <c r="K22" s="16"/>
      <c r="L22" s="11"/>
      <c r="M22" s="13"/>
      <c r="N22" s="30"/>
      <c r="O22" s="17"/>
      <c r="P22" s="10"/>
      <c r="Q22" s="11"/>
      <c r="R22" s="12"/>
      <c r="S22" s="12"/>
      <c r="T22" s="12"/>
      <c r="U22" s="13"/>
      <c r="V22" s="14"/>
      <c r="W22" s="15"/>
      <c r="X22" s="16"/>
      <c r="Y22" s="11"/>
      <c r="Z22" s="13"/>
      <c r="AA22" s="31"/>
      <c r="AB22" s="17" t="str">
        <f>PG_ConstNmRout</f>
        <v/>
      </c>
      <c r="AC22" s="10" t="str">
        <f>PG_ValUOMxRout</f>
        <v/>
      </c>
      <c r="AD22" s="11" t="str">
        <f>PG_ValUOMxRout</f>
        <v/>
      </c>
      <c r="AE22" s="12" t="str">
        <f>PG_ValUOMxRout</f>
        <v/>
      </c>
      <c r="AF22" s="12" t="str">
        <f>PG_ValUOMxRout</f>
        <v/>
      </c>
      <c r="AG22" s="12" t="str">
        <f>PG_ValUOMxRout</f>
        <v/>
      </c>
      <c r="AH22" s="13" t="str">
        <f>PG_ValUOMxRout</f>
        <v/>
      </c>
      <c r="AI22" s="14" t="str">
        <f>PG_ValRout</f>
        <v/>
      </c>
      <c r="AJ22" s="15" t="str">
        <f>PG_ValRout</f>
        <v/>
      </c>
      <c r="AK22" s="16" t="str">
        <f>PG_ValRout</f>
        <v/>
      </c>
      <c r="AL22" s="11" t="str">
        <f>PG_ValUOMxRout</f>
        <v/>
      </c>
      <c r="AM22" s="13" t="str">
        <f>PG_ValUOMxRout</f>
        <v/>
      </c>
      <c r="AN22" s="30"/>
      <c r="AO22" s="17" t="str">
        <f>PG_ConstNmRand</f>
        <v/>
      </c>
      <c r="AP22" s="10" t="str">
        <f>PG_ValUOMxRand</f>
        <v/>
      </c>
      <c r="AQ22" s="11" t="str">
        <f>PG_ValUOMxRand</f>
        <v/>
      </c>
      <c r="AR22" s="12" t="str">
        <f>PG_ValUOMxRand</f>
        <v/>
      </c>
      <c r="AS22" s="12" t="str">
        <f>PG_ValUOMxRand</f>
        <v/>
      </c>
      <c r="AT22" s="12" t="str">
        <f>PG_ValUOMxRand</f>
        <v/>
      </c>
      <c r="AU22" s="13" t="str">
        <f>PG_ValUOMxRand</f>
        <v/>
      </c>
      <c r="AV22" s="14" t="str">
        <f>PG_ValRand</f>
        <v/>
      </c>
      <c r="AW22" s="15" t="str">
        <f>PG_ValRand</f>
        <v/>
      </c>
      <c r="AX22" s="16" t="str">
        <f>PG_ValRand</f>
        <v/>
      </c>
      <c r="AY22" s="11" t="str">
        <f>PG_ValUOMxRand</f>
        <v/>
      </c>
      <c r="AZ22" s="13" t="str">
        <f>PG_ValUOMxRand</f>
        <v/>
      </c>
    </row>
    <row r="23" spans="1:52" ht="15" customHeight="1">
      <c r="A23" s="65"/>
      <c r="B23" s="17"/>
      <c r="C23" s="10"/>
      <c r="D23" s="11"/>
      <c r="E23" s="12"/>
      <c r="F23" s="12"/>
      <c r="G23" s="12"/>
      <c r="H23" s="13"/>
      <c r="I23" s="14"/>
      <c r="J23" s="15"/>
      <c r="K23" s="16"/>
      <c r="L23" s="11"/>
      <c r="M23" s="13"/>
      <c r="N23" s="30"/>
      <c r="O23" s="17"/>
      <c r="P23" s="10"/>
      <c r="Q23" s="11"/>
      <c r="R23" s="12"/>
      <c r="S23" s="12"/>
      <c r="T23" s="12"/>
      <c r="U23" s="13"/>
      <c r="V23" s="14"/>
      <c r="W23" s="15"/>
      <c r="X23" s="16"/>
      <c r="Y23" s="11"/>
      <c r="Z23" s="13"/>
      <c r="AA23" s="31"/>
      <c r="AB23" s="17" t="str">
        <f>PG_ConstNmRout</f>
        <v/>
      </c>
      <c r="AC23" s="10" t="str">
        <f>PG_ValUOMxRout</f>
        <v/>
      </c>
      <c r="AD23" s="11" t="str">
        <f>PG_ValUOMxRout</f>
        <v/>
      </c>
      <c r="AE23" s="12" t="str">
        <f>PG_ValUOMxRout</f>
        <v/>
      </c>
      <c r="AF23" s="12" t="str">
        <f>PG_ValUOMxRout</f>
        <v/>
      </c>
      <c r="AG23" s="12" t="str">
        <f>PG_ValUOMxRout</f>
        <v/>
      </c>
      <c r="AH23" s="13" t="str">
        <f>PG_ValUOMxRout</f>
        <v/>
      </c>
      <c r="AI23" s="14" t="str">
        <f>PG_ValRout</f>
        <v/>
      </c>
      <c r="AJ23" s="15" t="str">
        <f>PG_ValRout</f>
        <v/>
      </c>
      <c r="AK23" s="16" t="str">
        <f>PG_ValRout</f>
        <v/>
      </c>
      <c r="AL23" s="11" t="str">
        <f>PG_ValUOMxRout</f>
        <v/>
      </c>
      <c r="AM23" s="13" t="str">
        <f>PG_ValUOMxRout</f>
        <v/>
      </c>
      <c r="AN23" s="30"/>
      <c r="AO23" s="17" t="str">
        <f>PG_ConstNmRand</f>
        <v/>
      </c>
      <c r="AP23" s="10" t="str">
        <f>PG_ValUOMxRand</f>
        <v/>
      </c>
      <c r="AQ23" s="11" t="str">
        <f>PG_ValUOMxRand</f>
        <v/>
      </c>
      <c r="AR23" s="12" t="str">
        <f>PG_ValUOMxRand</f>
        <v/>
      </c>
      <c r="AS23" s="12" t="str">
        <f>PG_ValUOMxRand</f>
        <v/>
      </c>
      <c r="AT23" s="12" t="str">
        <f>PG_ValUOMxRand</f>
        <v/>
      </c>
      <c r="AU23" s="13" t="str">
        <f>PG_ValUOMxRand</f>
        <v/>
      </c>
      <c r="AV23" s="14" t="str">
        <f>PG_ValRand</f>
        <v/>
      </c>
      <c r="AW23" s="15" t="str">
        <f>PG_ValRand</f>
        <v/>
      </c>
      <c r="AX23" s="16" t="str">
        <f>PG_ValRand</f>
        <v/>
      </c>
      <c r="AY23" s="11" t="str">
        <f>PG_ValUOMxRand</f>
        <v/>
      </c>
      <c r="AZ23" s="13" t="str">
        <f>PG_ValUOMxRand</f>
        <v/>
      </c>
    </row>
    <row r="24" spans="1:52" ht="15" customHeight="1">
      <c r="A24" s="65"/>
      <c r="B24" s="17"/>
      <c r="C24" s="10"/>
      <c r="D24" s="11"/>
      <c r="E24" s="12"/>
      <c r="F24" s="12"/>
      <c r="G24" s="12"/>
      <c r="H24" s="13"/>
      <c r="I24" s="14"/>
      <c r="J24" s="15"/>
      <c r="K24" s="16"/>
      <c r="L24" s="11"/>
      <c r="M24" s="13"/>
      <c r="N24" s="30"/>
      <c r="O24" s="17"/>
      <c r="P24" s="10"/>
      <c r="Q24" s="11"/>
      <c r="R24" s="12"/>
      <c r="S24" s="12"/>
      <c r="T24" s="12"/>
      <c r="U24" s="13"/>
      <c r="V24" s="14"/>
      <c r="W24" s="15"/>
      <c r="X24" s="16"/>
      <c r="Y24" s="11"/>
      <c r="Z24" s="13"/>
      <c r="AA24" s="31"/>
      <c r="AB24" s="17" t="str">
        <f>PG_ConstNmRout</f>
        <v/>
      </c>
      <c r="AC24" s="10" t="str">
        <f>PG_ValUOMxRout</f>
        <v/>
      </c>
      <c r="AD24" s="11" t="str">
        <f>PG_ValUOMxRout</f>
        <v/>
      </c>
      <c r="AE24" s="12" t="str">
        <f>PG_ValUOMxRout</f>
        <v/>
      </c>
      <c r="AF24" s="12" t="str">
        <f>PG_ValUOMxRout</f>
        <v/>
      </c>
      <c r="AG24" s="12" t="str">
        <f>PG_ValUOMxRout</f>
        <v/>
      </c>
      <c r="AH24" s="13" t="str">
        <f>PG_ValUOMxRout</f>
        <v/>
      </c>
      <c r="AI24" s="14" t="str">
        <f>PG_ValRout</f>
        <v/>
      </c>
      <c r="AJ24" s="15" t="str">
        <f>PG_ValRout</f>
        <v/>
      </c>
      <c r="AK24" s="16" t="str">
        <f>PG_ValRout</f>
        <v/>
      </c>
      <c r="AL24" s="11" t="str">
        <f>PG_ValUOMxRout</f>
        <v/>
      </c>
      <c r="AM24" s="13" t="str">
        <f>PG_ValUOMxRout</f>
        <v/>
      </c>
      <c r="AN24" s="30"/>
      <c r="AO24" s="17" t="str">
        <f>PG_ConstNmRand</f>
        <v/>
      </c>
      <c r="AP24" s="10" t="str">
        <f>PG_ValUOMxRand</f>
        <v/>
      </c>
      <c r="AQ24" s="11" t="str">
        <f>PG_ValUOMxRand</f>
        <v/>
      </c>
      <c r="AR24" s="12" t="str">
        <f>PG_ValUOMxRand</f>
        <v/>
      </c>
      <c r="AS24" s="12" t="str">
        <f>PG_ValUOMxRand</f>
        <v/>
      </c>
      <c r="AT24" s="12" t="str">
        <f>PG_ValUOMxRand</f>
        <v/>
      </c>
      <c r="AU24" s="13" t="str">
        <f>PG_ValUOMxRand</f>
        <v/>
      </c>
      <c r="AV24" s="14" t="str">
        <f>PG_ValRand</f>
        <v/>
      </c>
      <c r="AW24" s="15" t="str">
        <f>PG_ValRand</f>
        <v/>
      </c>
      <c r="AX24" s="16" t="str">
        <f>PG_ValRand</f>
        <v/>
      </c>
      <c r="AY24" s="11" t="str">
        <f>PG_ValUOMxRand</f>
        <v/>
      </c>
      <c r="AZ24" s="13" t="str">
        <f>PG_ValUOMxRand</f>
        <v/>
      </c>
    </row>
    <row r="25" spans="1:52" ht="15" customHeight="1">
      <c r="A25" s="65"/>
      <c r="B25" s="17"/>
      <c r="C25" s="10"/>
      <c r="D25" s="11"/>
      <c r="E25" s="12"/>
      <c r="F25" s="12"/>
      <c r="G25" s="12"/>
      <c r="H25" s="13"/>
      <c r="I25" s="14"/>
      <c r="J25" s="15"/>
      <c r="K25" s="16"/>
      <c r="L25" s="11"/>
      <c r="M25" s="13"/>
      <c r="N25" s="30"/>
      <c r="O25" s="17"/>
      <c r="P25" s="10"/>
      <c r="Q25" s="11"/>
      <c r="R25" s="12"/>
      <c r="S25" s="12"/>
      <c r="T25" s="12"/>
      <c r="U25" s="13"/>
      <c r="V25" s="14"/>
      <c r="W25" s="15"/>
      <c r="X25" s="16"/>
      <c r="Y25" s="11"/>
      <c r="Z25" s="13"/>
      <c r="AA25" s="31"/>
      <c r="AB25" s="17" t="str">
        <f>PG_ConstNmRout</f>
        <v/>
      </c>
      <c r="AC25" s="10" t="str">
        <f>PG_ValUOMxRout</f>
        <v/>
      </c>
      <c r="AD25" s="11" t="str">
        <f>PG_ValUOMxRout</f>
        <v/>
      </c>
      <c r="AE25" s="12" t="str">
        <f>PG_ValUOMxRout</f>
        <v/>
      </c>
      <c r="AF25" s="12" t="str">
        <f>PG_ValUOMxRout</f>
        <v/>
      </c>
      <c r="AG25" s="12" t="str">
        <f>PG_ValUOMxRout</f>
        <v/>
      </c>
      <c r="AH25" s="13" t="str">
        <f>PG_ValUOMxRout</f>
        <v/>
      </c>
      <c r="AI25" s="14" t="str">
        <f>PG_ValRout</f>
        <v/>
      </c>
      <c r="AJ25" s="15" t="str">
        <f>PG_ValRout</f>
        <v/>
      </c>
      <c r="AK25" s="16" t="str">
        <f>PG_ValRout</f>
        <v/>
      </c>
      <c r="AL25" s="11" t="str">
        <f>PG_ValUOMxRout</f>
        <v/>
      </c>
      <c r="AM25" s="13" t="str">
        <f>PG_ValUOMxRout</f>
        <v/>
      </c>
      <c r="AN25" s="30"/>
      <c r="AO25" s="17" t="str">
        <f>PG_ConstNmRand</f>
        <v/>
      </c>
      <c r="AP25" s="10" t="str">
        <f>PG_ValUOMxRand</f>
        <v/>
      </c>
      <c r="AQ25" s="11" t="str">
        <f>PG_ValUOMxRand</f>
        <v/>
      </c>
      <c r="AR25" s="12" t="str">
        <f>PG_ValUOMxRand</f>
        <v/>
      </c>
      <c r="AS25" s="12" t="str">
        <f>PG_ValUOMxRand</f>
        <v/>
      </c>
      <c r="AT25" s="12" t="str">
        <f>PG_ValUOMxRand</f>
        <v/>
      </c>
      <c r="AU25" s="13" t="str">
        <f>PG_ValUOMxRand</f>
        <v/>
      </c>
      <c r="AV25" s="14" t="str">
        <f>PG_ValRand</f>
        <v/>
      </c>
      <c r="AW25" s="15" t="str">
        <f>PG_ValRand</f>
        <v/>
      </c>
      <c r="AX25" s="16" t="str">
        <f>PG_ValRand</f>
        <v/>
      </c>
      <c r="AY25" s="11" t="str">
        <f>PG_ValUOMxRand</f>
        <v/>
      </c>
      <c r="AZ25" s="13" t="str">
        <f>PG_ValUOMxRand</f>
        <v/>
      </c>
    </row>
    <row r="26" spans="1:52" ht="15" customHeight="1">
      <c r="A26" s="65"/>
      <c r="B26" s="17"/>
      <c r="C26" s="10"/>
      <c r="D26" s="11"/>
      <c r="E26" s="12"/>
      <c r="F26" s="12"/>
      <c r="G26" s="12"/>
      <c r="H26" s="13"/>
      <c r="I26" s="14"/>
      <c r="J26" s="15"/>
      <c r="K26" s="16"/>
      <c r="L26" s="11"/>
      <c r="M26" s="13"/>
      <c r="N26" s="30"/>
      <c r="O26" s="17"/>
      <c r="P26" s="10"/>
      <c r="Q26" s="11"/>
      <c r="R26" s="12"/>
      <c r="S26" s="12"/>
      <c r="T26" s="12"/>
      <c r="U26" s="13"/>
      <c r="V26" s="14"/>
      <c r="W26" s="15"/>
      <c r="X26" s="16"/>
      <c r="Y26" s="11"/>
      <c r="Z26" s="13"/>
      <c r="AA26" s="31"/>
      <c r="AB26" s="17" t="str">
        <f>PG_ConstNmRout</f>
        <v/>
      </c>
      <c r="AC26" s="10" t="str">
        <f>PG_ValUOMxRout</f>
        <v/>
      </c>
      <c r="AD26" s="11" t="str">
        <f>PG_ValUOMxRout</f>
        <v/>
      </c>
      <c r="AE26" s="12" t="str">
        <f>PG_ValUOMxRout</f>
        <v/>
      </c>
      <c r="AF26" s="12" t="str">
        <f>PG_ValUOMxRout</f>
        <v/>
      </c>
      <c r="AG26" s="12" t="str">
        <f>PG_ValUOMxRout</f>
        <v/>
      </c>
      <c r="AH26" s="13" t="str">
        <f>PG_ValUOMxRout</f>
        <v/>
      </c>
      <c r="AI26" s="14" t="str">
        <f>PG_ValRout</f>
        <v/>
      </c>
      <c r="AJ26" s="15" t="str">
        <f>PG_ValRout</f>
        <v/>
      </c>
      <c r="AK26" s="16" t="str">
        <f>PG_ValRout</f>
        <v/>
      </c>
      <c r="AL26" s="11" t="str">
        <f>PG_ValUOMxRout</f>
        <v/>
      </c>
      <c r="AM26" s="13" t="str">
        <f>PG_ValUOMxRout</f>
        <v/>
      </c>
      <c r="AN26" s="30"/>
      <c r="AO26" s="17" t="str">
        <f>PG_ConstNmRand</f>
        <v/>
      </c>
      <c r="AP26" s="10" t="str">
        <f>PG_ValUOMxRand</f>
        <v/>
      </c>
      <c r="AQ26" s="11" t="str">
        <f>PG_ValUOMxRand</f>
        <v/>
      </c>
      <c r="AR26" s="12" t="str">
        <f>PG_ValUOMxRand</f>
        <v/>
      </c>
      <c r="AS26" s="12" t="str">
        <f>PG_ValUOMxRand</f>
        <v/>
      </c>
      <c r="AT26" s="12" t="str">
        <f>PG_ValUOMxRand</f>
        <v/>
      </c>
      <c r="AU26" s="13" t="str">
        <f>PG_ValUOMxRand</f>
        <v/>
      </c>
      <c r="AV26" s="14" t="str">
        <f>PG_ValRand</f>
        <v/>
      </c>
      <c r="AW26" s="15" t="str">
        <f>PG_ValRand</f>
        <v/>
      </c>
      <c r="AX26" s="16" t="str">
        <f>PG_ValRand</f>
        <v/>
      </c>
      <c r="AY26" s="11" t="str">
        <f>PG_ValUOMxRand</f>
        <v/>
      </c>
      <c r="AZ26" s="13" t="str">
        <f>PG_ValUOMxRand</f>
        <v/>
      </c>
    </row>
    <row r="27" spans="1:52" ht="15" customHeight="1">
      <c r="A27" s="65"/>
      <c r="B27" s="17"/>
      <c r="C27" s="10"/>
      <c r="D27" s="11"/>
      <c r="E27" s="12"/>
      <c r="F27" s="12"/>
      <c r="G27" s="12"/>
      <c r="H27" s="13"/>
      <c r="I27" s="14"/>
      <c r="J27" s="15"/>
      <c r="K27" s="16"/>
      <c r="L27" s="11"/>
      <c r="M27" s="13"/>
      <c r="N27" s="30"/>
      <c r="O27" s="17"/>
      <c r="P27" s="10"/>
      <c r="Q27" s="11"/>
      <c r="R27" s="12"/>
      <c r="S27" s="12"/>
      <c r="T27" s="12"/>
      <c r="U27" s="13"/>
      <c r="V27" s="14"/>
      <c r="W27" s="15"/>
      <c r="X27" s="16"/>
      <c r="Y27" s="11"/>
      <c r="Z27" s="13"/>
      <c r="AA27" s="31"/>
      <c r="AB27" s="17" t="str">
        <f>PG_ConstNmRout</f>
        <v/>
      </c>
      <c r="AC27" s="10" t="str">
        <f>PG_ValUOMxRout</f>
        <v/>
      </c>
      <c r="AD27" s="11" t="str">
        <f>PG_ValUOMxRout</f>
        <v/>
      </c>
      <c r="AE27" s="12" t="str">
        <f>PG_ValUOMxRout</f>
        <v/>
      </c>
      <c r="AF27" s="12" t="str">
        <f>PG_ValUOMxRout</f>
        <v/>
      </c>
      <c r="AG27" s="12" t="str">
        <f>PG_ValUOMxRout</f>
        <v/>
      </c>
      <c r="AH27" s="13" t="str">
        <f>PG_ValUOMxRout</f>
        <v/>
      </c>
      <c r="AI27" s="14" t="str">
        <f>PG_ValRout</f>
        <v/>
      </c>
      <c r="AJ27" s="15" t="str">
        <f>PG_ValRout</f>
        <v/>
      </c>
      <c r="AK27" s="16" t="str">
        <f>PG_ValRout</f>
        <v/>
      </c>
      <c r="AL27" s="11" t="str">
        <f>PG_ValUOMxRout</f>
        <v/>
      </c>
      <c r="AM27" s="13" t="str">
        <f>PG_ValUOMxRout</f>
        <v/>
      </c>
      <c r="AN27" s="30"/>
      <c r="AO27" s="17" t="str">
        <f>PG_ConstNmRand</f>
        <v/>
      </c>
      <c r="AP27" s="10" t="str">
        <f>PG_ValUOMxRand</f>
        <v/>
      </c>
      <c r="AQ27" s="11" t="str">
        <f>PG_ValUOMxRand</f>
        <v/>
      </c>
      <c r="AR27" s="12" t="str">
        <f>PG_ValUOMxRand</f>
        <v/>
      </c>
      <c r="AS27" s="12" t="str">
        <f>PG_ValUOMxRand</f>
        <v/>
      </c>
      <c r="AT27" s="12" t="str">
        <f>PG_ValUOMxRand</f>
        <v/>
      </c>
      <c r="AU27" s="13" t="str">
        <f>PG_ValUOMxRand</f>
        <v/>
      </c>
      <c r="AV27" s="14" t="str">
        <f>PG_ValRand</f>
        <v/>
      </c>
      <c r="AW27" s="15" t="str">
        <f>PG_ValRand</f>
        <v/>
      </c>
      <c r="AX27" s="16" t="str">
        <f>PG_ValRand</f>
        <v/>
      </c>
      <c r="AY27" s="11" t="str">
        <f>PG_ValUOMxRand</f>
        <v/>
      </c>
      <c r="AZ27" s="13" t="str">
        <f>PG_ValUOMxRand</f>
        <v/>
      </c>
    </row>
    <row r="28" spans="1:52" ht="15" customHeight="1">
      <c r="A28" s="65"/>
      <c r="B28" s="17"/>
      <c r="C28" s="10"/>
      <c r="D28" s="11"/>
      <c r="E28" s="12"/>
      <c r="F28" s="12"/>
      <c r="G28" s="12"/>
      <c r="H28" s="13"/>
      <c r="I28" s="14"/>
      <c r="J28" s="15"/>
      <c r="K28" s="16"/>
      <c r="L28" s="11"/>
      <c r="M28" s="13"/>
      <c r="N28" s="30"/>
      <c r="O28" s="17"/>
      <c r="P28" s="10"/>
      <c r="Q28" s="11"/>
      <c r="R28" s="12"/>
      <c r="S28" s="12"/>
      <c r="T28" s="12"/>
      <c r="U28" s="13"/>
      <c r="V28" s="14"/>
      <c r="W28" s="15"/>
      <c r="X28" s="16"/>
      <c r="Y28" s="11"/>
      <c r="Z28" s="13"/>
      <c r="AA28" s="31"/>
      <c r="AB28" s="17" t="str">
        <f>PG_ConstNmRout</f>
        <v/>
      </c>
      <c r="AC28" s="10" t="str">
        <f>PG_ValUOMxRout</f>
        <v/>
      </c>
      <c r="AD28" s="11" t="str">
        <f>PG_ValUOMxRout</f>
        <v/>
      </c>
      <c r="AE28" s="12" t="str">
        <f>PG_ValUOMxRout</f>
        <v/>
      </c>
      <c r="AF28" s="12" t="str">
        <f>PG_ValUOMxRout</f>
        <v/>
      </c>
      <c r="AG28" s="12" t="str">
        <f>PG_ValUOMxRout</f>
        <v/>
      </c>
      <c r="AH28" s="13" t="str">
        <f>PG_ValUOMxRout</f>
        <v/>
      </c>
      <c r="AI28" s="14" t="str">
        <f>PG_ValRout</f>
        <v/>
      </c>
      <c r="AJ28" s="15" t="str">
        <f>PG_ValRout</f>
        <v/>
      </c>
      <c r="AK28" s="16" t="str">
        <f>PG_ValRout</f>
        <v/>
      </c>
      <c r="AL28" s="11" t="str">
        <f>PG_ValUOMxRout</f>
        <v/>
      </c>
      <c r="AM28" s="13" t="str">
        <f>PG_ValUOMxRout</f>
        <v/>
      </c>
      <c r="AN28" s="30"/>
      <c r="AO28" s="17" t="str">
        <f>PG_ConstNmRand</f>
        <v/>
      </c>
      <c r="AP28" s="10" t="str">
        <f>PG_ValUOMxRand</f>
        <v/>
      </c>
      <c r="AQ28" s="11" t="str">
        <f>PG_ValUOMxRand</f>
        <v/>
      </c>
      <c r="AR28" s="12" t="str">
        <f>PG_ValUOMxRand</f>
        <v/>
      </c>
      <c r="AS28" s="12" t="str">
        <f>PG_ValUOMxRand</f>
        <v/>
      </c>
      <c r="AT28" s="12" t="str">
        <f>PG_ValUOMxRand</f>
        <v/>
      </c>
      <c r="AU28" s="13" t="str">
        <f>PG_ValUOMxRand</f>
        <v/>
      </c>
      <c r="AV28" s="14" t="str">
        <f>PG_ValRand</f>
        <v/>
      </c>
      <c r="AW28" s="15" t="str">
        <f>PG_ValRand</f>
        <v/>
      </c>
      <c r="AX28" s="16" t="str">
        <f>PG_ValRand</f>
        <v/>
      </c>
      <c r="AY28" s="11" t="str">
        <f>PG_ValUOMxRand</f>
        <v/>
      </c>
      <c r="AZ28" s="13" t="str">
        <f>PG_ValUOMxRand</f>
        <v/>
      </c>
    </row>
    <row r="29" spans="1:52" ht="15" customHeight="1">
      <c r="A29" s="65"/>
      <c r="B29" s="17"/>
      <c r="C29" s="10"/>
      <c r="D29" s="11"/>
      <c r="E29" s="12"/>
      <c r="F29" s="12"/>
      <c r="G29" s="12"/>
      <c r="H29" s="13"/>
      <c r="I29" s="14"/>
      <c r="J29" s="15"/>
      <c r="K29" s="16"/>
      <c r="L29" s="11"/>
      <c r="M29" s="13"/>
      <c r="N29" s="30"/>
      <c r="O29" s="17"/>
      <c r="P29" s="10"/>
      <c r="Q29" s="11"/>
      <c r="R29" s="12"/>
      <c r="S29" s="12"/>
      <c r="T29" s="12"/>
      <c r="U29" s="13"/>
      <c r="V29" s="14"/>
      <c r="W29" s="15"/>
      <c r="X29" s="16"/>
      <c r="Y29" s="11"/>
      <c r="Z29" s="13"/>
      <c r="AA29" s="31"/>
      <c r="AB29" s="17" t="str">
        <f>PG_ConstNmRout</f>
        <v/>
      </c>
      <c r="AC29" s="10" t="str">
        <f>PG_ValUOMxRout</f>
        <v/>
      </c>
      <c r="AD29" s="11" t="str">
        <f>PG_ValUOMxRout</f>
        <v/>
      </c>
      <c r="AE29" s="12" t="str">
        <f>PG_ValUOMxRout</f>
        <v/>
      </c>
      <c r="AF29" s="12" t="str">
        <f>PG_ValUOMxRout</f>
        <v/>
      </c>
      <c r="AG29" s="12" t="str">
        <f>PG_ValUOMxRout</f>
        <v/>
      </c>
      <c r="AH29" s="13" t="str">
        <f>PG_ValUOMxRout</f>
        <v/>
      </c>
      <c r="AI29" s="14" t="str">
        <f>PG_ValRout</f>
        <v/>
      </c>
      <c r="AJ29" s="15" t="str">
        <f>PG_ValRout</f>
        <v/>
      </c>
      <c r="AK29" s="16" t="str">
        <f>PG_ValRout</f>
        <v/>
      </c>
      <c r="AL29" s="11" t="str">
        <f>PG_ValUOMxRout</f>
        <v/>
      </c>
      <c r="AM29" s="13" t="str">
        <f>PG_ValUOMxRout</f>
        <v/>
      </c>
      <c r="AN29" s="30"/>
      <c r="AO29" s="17" t="str">
        <f>PG_ConstNmRand</f>
        <v/>
      </c>
      <c r="AP29" s="10" t="str">
        <f>PG_ValUOMxRand</f>
        <v/>
      </c>
      <c r="AQ29" s="11" t="str">
        <f>PG_ValUOMxRand</f>
        <v/>
      </c>
      <c r="AR29" s="12" t="str">
        <f>PG_ValUOMxRand</f>
        <v/>
      </c>
      <c r="AS29" s="12" t="str">
        <f>PG_ValUOMxRand</f>
        <v/>
      </c>
      <c r="AT29" s="12" t="str">
        <f>PG_ValUOMxRand</f>
        <v/>
      </c>
      <c r="AU29" s="13" t="str">
        <f>PG_ValUOMxRand</f>
        <v/>
      </c>
      <c r="AV29" s="14" t="str">
        <f>PG_ValRand</f>
        <v/>
      </c>
      <c r="AW29" s="15" t="str">
        <f>PG_ValRand</f>
        <v/>
      </c>
      <c r="AX29" s="16" t="str">
        <f>PG_ValRand</f>
        <v/>
      </c>
      <c r="AY29" s="11" t="str">
        <f>PG_ValUOMxRand</f>
        <v/>
      </c>
      <c r="AZ29" s="13" t="str">
        <f>PG_ValUOMxRand</f>
        <v/>
      </c>
    </row>
    <row r="30" spans="1:52" ht="15" customHeight="1">
      <c r="A30" s="65"/>
      <c r="B30" s="17"/>
      <c r="C30" s="10"/>
      <c r="D30" s="11"/>
      <c r="E30" s="12"/>
      <c r="F30" s="12"/>
      <c r="G30" s="12"/>
      <c r="H30" s="13"/>
      <c r="I30" s="14"/>
      <c r="J30" s="15"/>
      <c r="K30" s="16"/>
      <c r="L30" s="11"/>
      <c r="M30" s="13"/>
      <c r="N30" s="30"/>
      <c r="O30" s="17"/>
      <c r="P30" s="10"/>
      <c r="Q30" s="11"/>
      <c r="R30" s="12"/>
      <c r="S30" s="12"/>
      <c r="T30" s="12"/>
      <c r="U30" s="13"/>
      <c r="V30" s="14"/>
      <c r="W30" s="15"/>
      <c r="X30" s="16"/>
      <c r="Y30" s="11"/>
      <c r="Z30" s="13"/>
      <c r="AA30" s="31"/>
      <c r="AB30" s="17" t="str">
        <f>PG_ConstNmRout</f>
        <v/>
      </c>
      <c r="AC30" s="10" t="str">
        <f>PG_ValUOMxRout</f>
        <v/>
      </c>
      <c r="AD30" s="11" t="str">
        <f>PG_ValUOMxRout</f>
        <v/>
      </c>
      <c r="AE30" s="12" t="str">
        <f>PG_ValUOMxRout</f>
        <v/>
      </c>
      <c r="AF30" s="12" t="str">
        <f>PG_ValUOMxRout</f>
        <v/>
      </c>
      <c r="AG30" s="12" t="str">
        <f>PG_ValUOMxRout</f>
        <v/>
      </c>
      <c r="AH30" s="13" t="str">
        <f>PG_ValUOMxRout</f>
        <v/>
      </c>
      <c r="AI30" s="14" t="str">
        <f>PG_ValRout</f>
        <v/>
      </c>
      <c r="AJ30" s="15" t="str">
        <f>PG_ValRout</f>
        <v/>
      </c>
      <c r="AK30" s="16" t="str">
        <f>PG_ValRout</f>
        <v/>
      </c>
      <c r="AL30" s="11" t="str">
        <f>PG_ValUOMxRout</f>
        <v/>
      </c>
      <c r="AM30" s="13" t="str">
        <f>PG_ValUOMxRout</f>
        <v/>
      </c>
      <c r="AN30" s="30"/>
      <c r="AO30" s="17" t="str">
        <f>PG_ConstNmRand</f>
        <v/>
      </c>
      <c r="AP30" s="10" t="str">
        <f>PG_ValUOMxRand</f>
        <v/>
      </c>
      <c r="AQ30" s="11" t="str">
        <f>PG_ValUOMxRand</f>
        <v/>
      </c>
      <c r="AR30" s="12" t="str">
        <f>PG_ValUOMxRand</f>
        <v/>
      </c>
      <c r="AS30" s="12" t="str">
        <f>PG_ValUOMxRand</f>
        <v/>
      </c>
      <c r="AT30" s="12" t="str">
        <f>PG_ValUOMxRand</f>
        <v/>
      </c>
      <c r="AU30" s="13" t="str">
        <f>PG_ValUOMxRand</f>
        <v/>
      </c>
      <c r="AV30" s="14" t="str">
        <f>PG_ValRand</f>
        <v/>
      </c>
      <c r="AW30" s="15" t="str">
        <f>PG_ValRand</f>
        <v/>
      </c>
      <c r="AX30" s="16" t="str">
        <f>PG_ValRand</f>
        <v/>
      </c>
      <c r="AY30" s="11" t="str">
        <f>PG_ValUOMxRand</f>
        <v/>
      </c>
      <c r="AZ30" s="13" t="str">
        <f>PG_ValUOMxRand</f>
        <v/>
      </c>
    </row>
    <row r="31" spans="1:52" ht="15" customHeight="1">
      <c r="A31" s="65"/>
      <c r="B31" s="17"/>
      <c r="C31" s="10"/>
      <c r="D31" s="11"/>
      <c r="E31" s="12"/>
      <c r="F31" s="12"/>
      <c r="G31" s="12"/>
      <c r="H31" s="13"/>
      <c r="I31" s="14"/>
      <c r="J31" s="15"/>
      <c r="K31" s="16"/>
      <c r="L31" s="11"/>
      <c r="M31" s="13"/>
      <c r="N31" s="30"/>
      <c r="O31" s="17"/>
      <c r="P31" s="10"/>
      <c r="Q31" s="11"/>
      <c r="R31" s="12"/>
      <c r="S31" s="12"/>
      <c r="T31" s="12"/>
      <c r="U31" s="13"/>
      <c r="V31" s="14"/>
      <c r="W31" s="15"/>
      <c r="X31" s="16"/>
      <c r="Y31" s="11"/>
      <c r="Z31" s="13"/>
      <c r="AA31" s="31"/>
      <c r="AB31" s="17" t="str">
        <f>PG_ConstNmRout</f>
        <v/>
      </c>
      <c r="AC31" s="10" t="str">
        <f>PG_ValUOMxRout</f>
        <v/>
      </c>
      <c r="AD31" s="11" t="str">
        <f>PG_ValUOMxRout</f>
        <v/>
      </c>
      <c r="AE31" s="12" t="str">
        <f>PG_ValUOMxRout</f>
        <v/>
      </c>
      <c r="AF31" s="12" t="str">
        <f>PG_ValUOMxRout</f>
        <v/>
      </c>
      <c r="AG31" s="12" t="str">
        <f>PG_ValUOMxRout</f>
        <v/>
      </c>
      <c r="AH31" s="13" t="str">
        <f>PG_ValUOMxRout</f>
        <v/>
      </c>
      <c r="AI31" s="14" t="str">
        <f>PG_ValRout</f>
        <v/>
      </c>
      <c r="AJ31" s="15" t="str">
        <f>PG_ValRout</f>
        <v/>
      </c>
      <c r="AK31" s="16" t="str">
        <f>PG_ValRout</f>
        <v/>
      </c>
      <c r="AL31" s="11" t="str">
        <f>PG_ValUOMxRout</f>
        <v/>
      </c>
      <c r="AM31" s="13" t="str">
        <f>PG_ValUOMxRout</f>
        <v/>
      </c>
      <c r="AN31" s="30"/>
      <c r="AO31" s="17" t="str">
        <f>PG_ConstNmRand</f>
        <v/>
      </c>
      <c r="AP31" s="10" t="str">
        <f>PG_ValUOMxRand</f>
        <v/>
      </c>
      <c r="AQ31" s="11" t="str">
        <f>PG_ValUOMxRand</f>
        <v/>
      </c>
      <c r="AR31" s="12" t="str">
        <f>PG_ValUOMxRand</f>
        <v/>
      </c>
      <c r="AS31" s="12" t="str">
        <f>PG_ValUOMxRand</f>
        <v/>
      </c>
      <c r="AT31" s="12" t="str">
        <f>PG_ValUOMxRand</f>
        <v/>
      </c>
      <c r="AU31" s="13" t="str">
        <f>PG_ValUOMxRand</f>
        <v/>
      </c>
      <c r="AV31" s="14" t="str">
        <f>PG_ValRand</f>
        <v/>
      </c>
      <c r="AW31" s="15" t="str">
        <f>PG_ValRand</f>
        <v/>
      </c>
      <c r="AX31" s="16" t="str">
        <f>PG_ValRand</f>
        <v/>
      </c>
      <c r="AY31" s="11" t="str">
        <f>PG_ValUOMxRand</f>
        <v/>
      </c>
      <c r="AZ31" s="13" t="str">
        <f>PG_ValUOMxRand</f>
        <v/>
      </c>
    </row>
    <row r="32" spans="1:52" ht="15" customHeight="1">
      <c r="A32" s="65"/>
      <c r="B32" s="17"/>
      <c r="C32" s="10"/>
      <c r="D32" s="11"/>
      <c r="E32" s="12"/>
      <c r="F32" s="12"/>
      <c r="G32" s="12"/>
      <c r="H32" s="13"/>
      <c r="I32" s="14"/>
      <c r="J32" s="15"/>
      <c r="K32" s="16"/>
      <c r="L32" s="11"/>
      <c r="M32" s="13"/>
      <c r="N32" s="30"/>
      <c r="O32" s="17"/>
      <c r="P32" s="10"/>
      <c r="Q32" s="11"/>
      <c r="R32" s="12"/>
      <c r="S32" s="12"/>
      <c r="T32" s="12"/>
      <c r="U32" s="13"/>
      <c r="V32" s="14"/>
      <c r="W32" s="15"/>
      <c r="X32" s="16"/>
      <c r="Y32" s="11"/>
      <c r="Z32" s="13"/>
      <c r="AA32" s="31"/>
      <c r="AB32" s="17" t="str">
        <f>PG_ConstNmRout</f>
        <v/>
      </c>
      <c r="AC32" s="10" t="str">
        <f>PG_ValUOMxRout</f>
        <v/>
      </c>
      <c r="AD32" s="11" t="str">
        <f>PG_ValUOMxRout</f>
        <v/>
      </c>
      <c r="AE32" s="12" t="str">
        <f>PG_ValUOMxRout</f>
        <v/>
      </c>
      <c r="AF32" s="12" t="str">
        <f>PG_ValUOMxRout</f>
        <v/>
      </c>
      <c r="AG32" s="12" t="str">
        <f>PG_ValUOMxRout</f>
        <v/>
      </c>
      <c r="AH32" s="13" t="str">
        <f>PG_ValUOMxRout</f>
        <v/>
      </c>
      <c r="AI32" s="14" t="str">
        <f>PG_ValRout</f>
        <v/>
      </c>
      <c r="AJ32" s="15" t="str">
        <f>PG_ValRout</f>
        <v/>
      </c>
      <c r="AK32" s="16" t="str">
        <f>PG_ValRout</f>
        <v/>
      </c>
      <c r="AL32" s="11" t="str">
        <f>PG_ValUOMxRout</f>
        <v/>
      </c>
      <c r="AM32" s="13" t="str">
        <f>PG_ValUOMxRout</f>
        <v/>
      </c>
      <c r="AN32" s="30"/>
      <c r="AO32" s="17" t="str">
        <f>PG_ConstNmRand</f>
        <v/>
      </c>
      <c r="AP32" s="10" t="str">
        <f>PG_ValUOMxRand</f>
        <v/>
      </c>
      <c r="AQ32" s="11" t="str">
        <f>PG_ValUOMxRand</f>
        <v/>
      </c>
      <c r="AR32" s="12" t="str">
        <f>PG_ValUOMxRand</f>
        <v/>
      </c>
      <c r="AS32" s="12" t="str">
        <f>PG_ValUOMxRand</f>
        <v/>
      </c>
      <c r="AT32" s="12" t="str">
        <f>PG_ValUOMxRand</f>
        <v/>
      </c>
      <c r="AU32" s="13" t="str">
        <f>PG_ValUOMxRand</f>
        <v/>
      </c>
      <c r="AV32" s="14" t="str">
        <f>PG_ValRand</f>
        <v/>
      </c>
      <c r="AW32" s="15" t="str">
        <f>PG_ValRand</f>
        <v/>
      </c>
      <c r="AX32" s="16" t="str">
        <f>PG_ValRand</f>
        <v/>
      </c>
      <c r="AY32" s="11" t="str">
        <f>PG_ValUOMxRand</f>
        <v/>
      </c>
      <c r="AZ32" s="13" t="str">
        <f>PG_ValUOMxRand</f>
        <v/>
      </c>
    </row>
    <row r="33" spans="1:52" ht="15" customHeight="1">
      <c r="A33" s="65"/>
      <c r="B33" s="17"/>
      <c r="C33" s="10"/>
      <c r="D33" s="11"/>
      <c r="E33" s="12"/>
      <c r="F33" s="12"/>
      <c r="G33" s="12"/>
      <c r="H33" s="13"/>
      <c r="I33" s="14"/>
      <c r="J33" s="15"/>
      <c r="K33" s="16"/>
      <c r="L33" s="11"/>
      <c r="M33" s="13"/>
      <c r="N33" s="30"/>
      <c r="O33" s="17"/>
      <c r="P33" s="10"/>
      <c r="Q33" s="11"/>
      <c r="R33" s="12"/>
      <c r="S33" s="12"/>
      <c r="T33" s="12"/>
      <c r="U33" s="13"/>
      <c r="V33" s="14"/>
      <c r="W33" s="15"/>
      <c r="X33" s="16"/>
      <c r="Y33" s="11"/>
      <c r="Z33" s="13"/>
      <c r="AA33" s="31"/>
      <c r="AB33" s="17" t="str">
        <f>PG_ConstNmRout</f>
        <v/>
      </c>
      <c r="AC33" s="10" t="str">
        <f>PG_ValUOMxRout</f>
        <v/>
      </c>
      <c r="AD33" s="11" t="str">
        <f>PG_ValUOMxRout</f>
        <v/>
      </c>
      <c r="AE33" s="12" t="str">
        <f>PG_ValUOMxRout</f>
        <v/>
      </c>
      <c r="AF33" s="12" t="str">
        <f>PG_ValUOMxRout</f>
        <v/>
      </c>
      <c r="AG33" s="12" t="str">
        <f>PG_ValUOMxRout</f>
        <v/>
      </c>
      <c r="AH33" s="13" t="str">
        <f>PG_ValUOMxRout</f>
        <v/>
      </c>
      <c r="AI33" s="14" t="str">
        <f>PG_ValRout</f>
        <v/>
      </c>
      <c r="AJ33" s="15" t="str">
        <f>PG_ValRout</f>
        <v/>
      </c>
      <c r="AK33" s="16" t="str">
        <f>PG_ValRout</f>
        <v/>
      </c>
      <c r="AL33" s="11" t="str">
        <f>PG_ValUOMxRout</f>
        <v/>
      </c>
      <c r="AM33" s="13" t="str">
        <f>PG_ValUOMxRout</f>
        <v/>
      </c>
      <c r="AN33" s="30"/>
      <c r="AO33" s="17" t="str">
        <f>PG_ConstNmRand</f>
        <v/>
      </c>
      <c r="AP33" s="10" t="str">
        <f>PG_ValUOMxRand</f>
        <v/>
      </c>
      <c r="AQ33" s="11" t="str">
        <f>PG_ValUOMxRand</f>
        <v/>
      </c>
      <c r="AR33" s="12" t="str">
        <f>PG_ValUOMxRand</f>
        <v/>
      </c>
      <c r="AS33" s="12" t="str">
        <f>PG_ValUOMxRand</f>
        <v/>
      </c>
      <c r="AT33" s="12" t="str">
        <f>PG_ValUOMxRand</f>
        <v/>
      </c>
      <c r="AU33" s="13" t="str">
        <f>PG_ValUOMxRand</f>
        <v/>
      </c>
      <c r="AV33" s="14" t="str">
        <f>PG_ValRand</f>
        <v/>
      </c>
      <c r="AW33" s="15" t="str">
        <f>PG_ValRand</f>
        <v/>
      </c>
      <c r="AX33" s="16" t="str">
        <f>PG_ValRand</f>
        <v/>
      </c>
      <c r="AY33" s="11" t="str">
        <f>PG_ValUOMxRand</f>
        <v/>
      </c>
      <c r="AZ33" s="13" t="str">
        <f>PG_ValUOMxRand</f>
        <v/>
      </c>
    </row>
    <row r="34" spans="1:52" ht="15" customHeight="1">
      <c r="A34" s="65"/>
      <c r="B34" s="17"/>
      <c r="C34" s="10"/>
      <c r="D34" s="11"/>
      <c r="E34" s="12"/>
      <c r="F34" s="12"/>
      <c r="G34" s="12"/>
      <c r="H34" s="13"/>
      <c r="I34" s="14"/>
      <c r="J34" s="15"/>
      <c r="K34" s="16"/>
      <c r="L34" s="11"/>
      <c r="M34" s="13"/>
      <c r="N34" s="30"/>
      <c r="O34" s="17"/>
      <c r="P34" s="10"/>
      <c r="Q34" s="11"/>
      <c r="R34" s="12"/>
      <c r="S34" s="12"/>
      <c r="T34" s="12"/>
      <c r="U34" s="13"/>
      <c r="V34" s="14"/>
      <c r="W34" s="15"/>
      <c r="X34" s="16"/>
      <c r="Y34" s="11"/>
      <c r="Z34" s="13"/>
      <c r="AA34" s="31"/>
      <c r="AB34" s="17" t="str">
        <f>PG_ConstNmRout</f>
        <v/>
      </c>
      <c r="AC34" s="10" t="str">
        <f>PG_ValUOMxRout</f>
        <v/>
      </c>
      <c r="AD34" s="11" t="str">
        <f>PG_ValUOMxRout</f>
        <v/>
      </c>
      <c r="AE34" s="12" t="str">
        <f>PG_ValUOMxRout</f>
        <v/>
      </c>
      <c r="AF34" s="12" t="str">
        <f>PG_ValUOMxRout</f>
        <v/>
      </c>
      <c r="AG34" s="12" t="str">
        <f>PG_ValUOMxRout</f>
        <v/>
      </c>
      <c r="AH34" s="13" t="str">
        <f>PG_ValUOMxRout</f>
        <v/>
      </c>
      <c r="AI34" s="14" t="str">
        <f>PG_ValRout</f>
        <v/>
      </c>
      <c r="AJ34" s="15" t="str">
        <f>PG_ValRout</f>
        <v/>
      </c>
      <c r="AK34" s="16" t="str">
        <f>PG_ValRout</f>
        <v/>
      </c>
      <c r="AL34" s="11" t="str">
        <f>PG_ValUOMxRout</f>
        <v/>
      </c>
      <c r="AM34" s="13" t="str">
        <f>PG_ValUOMxRout</f>
        <v/>
      </c>
      <c r="AN34" s="30"/>
      <c r="AO34" s="17" t="str">
        <f>PG_ConstNmRand</f>
        <v/>
      </c>
      <c r="AP34" s="10" t="str">
        <f>PG_ValUOMxRand</f>
        <v/>
      </c>
      <c r="AQ34" s="11" t="str">
        <f>PG_ValUOMxRand</f>
        <v/>
      </c>
      <c r="AR34" s="12" t="str">
        <f>PG_ValUOMxRand</f>
        <v/>
      </c>
      <c r="AS34" s="12" t="str">
        <f>PG_ValUOMxRand</f>
        <v/>
      </c>
      <c r="AT34" s="12" t="str">
        <f>PG_ValUOMxRand</f>
        <v/>
      </c>
      <c r="AU34" s="13" t="str">
        <f>PG_ValUOMxRand</f>
        <v/>
      </c>
      <c r="AV34" s="14" t="str">
        <f>PG_ValRand</f>
        <v/>
      </c>
      <c r="AW34" s="15" t="str">
        <f>PG_ValRand</f>
        <v/>
      </c>
      <c r="AX34" s="16" t="str">
        <f>PG_ValRand</f>
        <v/>
      </c>
      <c r="AY34" s="11" t="str">
        <f>PG_ValUOMxRand</f>
        <v/>
      </c>
      <c r="AZ34" s="13" t="str">
        <f>PG_ValUOMxRand</f>
        <v/>
      </c>
    </row>
    <row r="35" spans="1:52" ht="15" customHeight="1">
      <c r="A35" s="65"/>
      <c r="B35" s="17"/>
      <c r="C35" s="10"/>
      <c r="D35" s="11"/>
      <c r="E35" s="12"/>
      <c r="F35" s="12"/>
      <c r="G35" s="12"/>
      <c r="H35" s="13"/>
      <c r="I35" s="14"/>
      <c r="J35" s="15"/>
      <c r="K35" s="16"/>
      <c r="L35" s="11"/>
      <c r="M35" s="13"/>
      <c r="N35" s="30"/>
      <c r="O35" s="17"/>
      <c r="P35" s="10"/>
      <c r="Q35" s="11"/>
      <c r="R35" s="12"/>
      <c r="S35" s="12"/>
      <c r="T35" s="12"/>
      <c r="U35" s="13"/>
      <c r="V35" s="14"/>
      <c r="W35" s="15"/>
      <c r="X35" s="16"/>
      <c r="Y35" s="11"/>
      <c r="Z35" s="13"/>
      <c r="AA35" s="31"/>
      <c r="AB35" s="17" t="str">
        <f>PG_ConstNmRout</f>
        <v/>
      </c>
      <c r="AC35" s="10" t="str">
        <f>PG_ValUOMxRout</f>
        <v/>
      </c>
      <c r="AD35" s="11" t="str">
        <f>PG_ValUOMxRout</f>
        <v/>
      </c>
      <c r="AE35" s="12" t="str">
        <f>PG_ValUOMxRout</f>
        <v/>
      </c>
      <c r="AF35" s="12" t="str">
        <f>PG_ValUOMxRout</f>
        <v/>
      </c>
      <c r="AG35" s="12" t="str">
        <f>PG_ValUOMxRout</f>
        <v/>
      </c>
      <c r="AH35" s="13" t="str">
        <f>PG_ValUOMxRout</f>
        <v/>
      </c>
      <c r="AI35" s="14" t="str">
        <f>PG_ValRout</f>
        <v/>
      </c>
      <c r="AJ35" s="15" t="str">
        <f>PG_ValRout</f>
        <v/>
      </c>
      <c r="AK35" s="16" t="str">
        <f>PG_ValRout</f>
        <v/>
      </c>
      <c r="AL35" s="11" t="str">
        <f>PG_ValUOMxRout</f>
        <v/>
      </c>
      <c r="AM35" s="13" t="str">
        <f>PG_ValUOMxRout</f>
        <v/>
      </c>
      <c r="AN35" s="30"/>
      <c r="AO35" s="17" t="str">
        <f>PG_ConstNmRand</f>
        <v/>
      </c>
      <c r="AP35" s="10" t="str">
        <f>PG_ValUOMxRand</f>
        <v/>
      </c>
      <c r="AQ35" s="11" t="str">
        <f>PG_ValUOMxRand</f>
        <v/>
      </c>
      <c r="AR35" s="12" t="str">
        <f>PG_ValUOMxRand</f>
        <v/>
      </c>
      <c r="AS35" s="12" t="str">
        <f>PG_ValUOMxRand</f>
        <v/>
      </c>
      <c r="AT35" s="12" t="str">
        <f>PG_ValUOMxRand</f>
        <v/>
      </c>
      <c r="AU35" s="13" t="str">
        <f>PG_ValUOMxRand</f>
        <v/>
      </c>
      <c r="AV35" s="14" t="str">
        <f>PG_ValRand</f>
        <v/>
      </c>
      <c r="AW35" s="15" t="str">
        <f>PG_ValRand</f>
        <v/>
      </c>
      <c r="AX35" s="16" t="str">
        <f>PG_ValRand</f>
        <v/>
      </c>
      <c r="AY35" s="11" t="str">
        <f>PG_ValUOMxRand</f>
        <v/>
      </c>
      <c r="AZ35" s="13" t="str">
        <f>PG_ValUOMxRand</f>
        <v/>
      </c>
    </row>
    <row r="36" spans="1:52" ht="15" customHeight="1">
      <c r="A36" s="65"/>
      <c r="B36" s="17"/>
      <c r="C36" s="10"/>
      <c r="D36" s="11"/>
      <c r="E36" s="12"/>
      <c r="F36" s="12"/>
      <c r="G36" s="12"/>
      <c r="H36" s="13"/>
      <c r="I36" s="14"/>
      <c r="J36" s="15"/>
      <c r="K36" s="16"/>
      <c r="L36" s="11"/>
      <c r="M36" s="13"/>
      <c r="N36" s="30"/>
      <c r="O36" s="17"/>
      <c r="P36" s="10"/>
      <c r="Q36" s="11"/>
      <c r="R36" s="12"/>
      <c r="S36" s="12"/>
      <c r="T36" s="12"/>
      <c r="U36" s="13"/>
      <c r="V36" s="14"/>
      <c r="W36" s="15"/>
      <c r="X36" s="16"/>
      <c r="Y36" s="11"/>
      <c r="Z36" s="13"/>
      <c r="AA36" s="31"/>
      <c r="AB36" s="17" t="str">
        <f>PG_ConstNmRout</f>
        <v/>
      </c>
      <c r="AC36" s="10" t="str">
        <f>PG_ValUOMxRout</f>
        <v/>
      </c>
      <c r="AD36" s="11" t="str">
        <f>PG_ValUOMxRout</f>
        <v/>
      </c>
      <c r="AE36" s="12" t="str">
        <f>PG_ValUOMxRout</f>
        <v/>
      </c>
      <c r="AF36" s="12" t="str">
        <f>PG_ValUOMxRout</f>
        <v/>
      </c>
      <c r="AG36" s="12" t="str">
        <f>PG_ValUOMxRout</f>
        <v/>
      </c>
      <c r="AH36" s="13" t="str">
        <f>PG_ValUOMxRout</f>
        <v/>
      </c>
      <c r="AI36" s="14" t="str">
        <f>PG_ValRout</f>
        <v/>
      </c>
      <c r="AJ36" s="15" t="str">
        <f>PG_ValRout</f>
        <v/>
      </c>
      <c r="AK36" s="16" t="str">
        <f>PG_ValRout</f>
        <v/>
      </c>
      <c r="AL36" s="11" t="str">
        <f>PG_ValUOMxRout</f>
        <v/>
      </c>
      <c r="AM36" s="13" t="str">
        <f>PG_ValUOMxRout</f>
        <v/>
      </c>
      <c r="AN36" s="30"/>
      <c r="AO36" s="17" t="str">
        <f>PG_ConstNmRand</f>
        <v/>
      </c>
      <c r="AP36" s="10" t="str">
        <f>PG_ValUOMxRand</f>
        <v/>
      </c>
      <c r="AQ36" s="11" t="str">
        <f>PG_ValUOMxRand</f>
        <v/>
      </c>
      <c r="AR36" s="12" t="str">
        <f>PG_ValUOMxRand</f>
        <v/>
      </c>
      <c r="AS36" s="12" t="str">
        <f>PG_ValUOMxRand</f>
        <v/>
      </c>
      <c r="AT36" s="12" t="str">
        <f>PG_ValUOMxRand</f>
        <v/>
      </c>
      <c r="AU36" s="13" t="str">
        <f>PG_ValUOMxRand</f>
        <v/>
      </c>
      <c r="AV36" s="14" t="str">
        <f>PG_ValRand</f>
        <v/>
      </c>
      <c r="AW36" s="15" t="str">
        <f>PG_ValRand</f>
        <v/>
      </c>
      <c r="AX36" s="16" t="str">
        <f>PG_ValRand</f>
        <v/>
      </c>
      <c r="AY36" s="11" t="str">
        <f>PG_ValUOMxRand</f>
        <v/>
      </c>
      <c r="AZ36" s="13" t="str">
        <f>PG_ValUOMxRand</f>
        <v/>
      </c>
    </row>
    <row r="37" spans="1:52" ht="15" customHeight="1">
      <c r="A37" s="65"/>
      <c r="B37" s="17"/>
      <c r="C37" s="10"/>
      <c r="D37" s="11"/>
      <c r="E37" s="12"/>
      <c r="F37" s="12"/>
      <c r="G37" s="12"/>
      <c r="H37" s="13"/>
      <c r="I37" s="14"/>
      <c r="J37" s="15"/>
      <c r="K37" s="16"/>
      <c r="L37" s="11"/>
      <c r="M37" s="13"/>
      <c r="N37" s="30"/>
      <c r="O37" s="17"/>
      <c r="P37" s="10"/>
      <c r="Q37" s="11"/>
      <c r="R37" s="12"/>
      <c r="S37" s="12"/>
      <c r="T37" s="12"/>
      <c r="U37" s="13"/>
      <c r="V37" s="14"/>
      <c r="W37" s="15"/>
      <c r="X37" s="16"/>
      <c r="Y37" s="11"/>
      <c r="Z37" s="13"/>
      <c r="AA37" s="31"/>
      <c r="AB37" s="17" t="str">
        <f>PG_ConstNmRout</f>
        <v/>
      </c>
      <c r="AC37" s="10" t="str">
        <f>PG_ValUOMxRout</f>
        <v/>
      </c>
      <c r="AD37" s="11" t="str">
        <f>PG_ValUOMxRout</f>
        <v/>
      </c>
      <c r="AE37" s="12" t="str">
        <f>PG_ValUOMxRout</f>
        <v/>
      </c>
      <c r="AF37" s="12" t="str">
        <f>PG_ValUOMxRout</f>
        <v/>
      </c>
      <c r="AG37" s="12" t="str">
        <f>PG_ValUOMxRout</f>
        <v/>
      </c>
      <c r="AH37" s="13" t="str">
        <f>PG_ValUOMxRout</f>
        <v/>
      </c>
      <c r="AI37" s="14" t="str">
        <f>PG_ValRout</f>
        <v/>
      </c>
      <c r="AJ37" s="15" t="s">
        <v>99</v>
      </c>
      <c r="AK37" s="16" t="str">
        <f>PG_ValRout</f>
        <v/>
      </c>
      <c r="AL37" s="11" t="str">
        <f>PG_ValUOMxRout</f>
        <v/>
      </c>
      <c r="AM37" s="13" t="str">
        <f>PG_ValUOMxRout</f>
        <v/>
      </c>
      <c r="AN37" s="30"/>
      <c r="AO37" s="17" t="str">
        <f>PG_ConstNmRand</f>
        <v/>
      </c>
      <c r="AP37" s="10" t="str">
        <f>PG_ValUOMxRand</f>
        <v/>
      </c>
      <c r="AQ37" s="11" t="str">
        <f>PG_ValUOMxRand</f>
        <v/>
      </c>
      <c r="AR37" s="12" t="str">
        <f>PG_ValUOMxRand</f>
        <v/>
      </c>
      <c r="AS37" s="12" t="str">
        <f>PG_ValUOMxRand</f>
        <v/>
      </c>
      <c r="AT37" s="12" t="str">
        <f>PG_ValUOMxRand</f>
        <v/>
      </c>
      <c r="AU37" s="13" t="str">
        <f>PG_ValUOMxRand</f>
        <v/>
      </c>
      <c r="AV37" s="14" t="str">
        <f>PG_ValRand</f>
        <v/>
      </c>
      <c r="AW37" s="15" t="str">
        <f>PG_ValRand</f>
        <v/>
      </c>
      <c r="AX37" s="16" t="str">
        <f>PG_ValRand</f>
        <v/>
      </c>
      <c r="AY37" s="11" t="str">
        <f>PG_ValUOMxRand</f>
        <v/>
      </c>
      <c r="AZ37" s="13" t="str">
        <f>PG_ValUOMxRand</f>
        <v/>
      </c>
    </row>
    <row r="38" spans="1:52" ht="15" customHeight="1">
      <c r="A38" s="65"/>
      <c r="B38" s="17"/>
      <c r="C38" s="10"/>
      <c r="D38" s="11"/>
      <c r="E38" s="12"/>
      <c r="F38" s="12"/>
      <c r="G38" s="12"/>
      <c r="H38" s="13"/>
      <c r="I38" s="14"/>
      <c r="J38" s="15"/>
      <c r="K38" s="16"/>
      <c r="L38" s="11"/>
      <c r="M38" s="13"/>
      <c r="N38" s="30"/>
      <c r="O38" s="17"/>
      <c r="P38" s="10"/>
      <c r="Q38" s="11"/>
      <c r="R38" s="12"/>
      <c r="S38" s="12"/>
      <c r="T38" s="12"/>
      <c r="U38" s="13"/>
      <c r="V38" s="14"/>
      <c r="W38" s="15"/>
      <c r="X38" s="16"/>
      <c r="Y38" s="11"/>
      <c r="Z38" s="13"/>
      <c r="AA38" s="31"/>
      <c r="AB38" s="17" t="str">
        <f>PG_ConstNmRout</f>
        <v/>
      </c>
      <c r="AC38" s="10" t="str">
        <f>PG_ValUOMxRout</f>
        <v/>
      </c>
      <c r="AD38" s="11" t="str">
        <f>PG_ValUOMxRout</f>
        <v/>
      </c>
      <c r="AE38" s="12" t="str">
        <f>PG_ValUOMxRout</f>
        <v/>
      </c>
      <c r="AF38" s="12" t="str">
        <f>PG_ValUOMxRout</f>
        <v/>
      </c>
      <c r="AG38" s="12" t="str">
        <f>PG_ValUOMxRout</f>
        <v/>
      </c>
      <c r="AH38" s="13" t="str">
        <f>PG_ValUOMxRout</f>
        <v/>
      </c>
      <c r="AI38" s="14" t="str">
        <f>PG_ValRout</f>
        <v/>
      </c>
      <c r="AJ38" s="15" t="str">
        <f>PG_ValRout</f>
        <v/>
      </c>
      <c r="AK38" s="16" t="str">
        <f>PG_ValRout</f>
        <v/>
      </c>
      <c r="AL38" s="11" t="str">
        <f>PG_ValUOMxRout</f>
        <v/>
      </c>
      <c r="AM38" s="13" t="str">
        <f>PG_ValUOMxRout</f>
        <v/>
      </c>
      <c r="AN38" s="30"/>
      <c r="AO38" s="17" t="str">
        <f>PG_ConstNmRand</f>
        <v/>
      </c>
      <c r="AP38" s="10" t="str">
        <f>PG_ValUOMxRand</f>
        <v/>
      </c>
      <c r="AQ38" s="11" t="str">
        <f>PG_ValUOMxRand</f>
        <v/>
      </c>
      <c r="AR38" s="12" t="str">
        <f>PG_ValUOMxRand</f>
        <v/>
      </c>
      <c r="AS38" s="12" t="str">
        <f>PG_ValUOMxRand</f>
        <v/>
      </c>
      <c r="AT38" s="12" t="str">
        <f>PG_ValUOMxRand</f>
        <v/>
      </c>
      <c r="AU38" s="13" t="str">
        <f>PG_ValUOMxRand</f>
        <v/>
      </c>
      <c r="AV38" s="14" t="str">
        <f>PG_ValRand</f>
        <v/>
      </c>
      <c r="AW38" s="15" t="str">
        <f>PG_ValRand</f>
        <v/>
      </c>
      <c r="AX38" s="16" t="str">
        <f>PG_ValRand</f>
        <v/>
      </c>
      <c r="AY38" s="11" t="str">
        <f>PG_ValUOMxRand</f>
        <v/>
      </c>
      <c r="AZ38" s="13" t="str">
        <f>PG_ValUOMxRand</f>
        <v/>
      </c>
    </row>
    <row r="39" spans="1:52" ht="15" customHeight="1">
      <c r="A39" s="65"/>
      <c r="B39" s="17"/>
      <c r="C39" s="10"/>
      <c r="D39" s="11"/>
      <c r="E39" s="12"/>
      <c r="F39" s="12"/>
      <c r="G39" s="12"/>
      <c r="H39" s="13"/>
      <c r="I39" s="14"/>
      <c r="J39" s="15"/>
      <c r="K39" s="16"/>
      <c r="L39" s="11"/>
      <c r="M39" s="13"/>
      <c r="N39" s="30"/>
      <c r="O39" s="17"/>
      <c r="P39" s="10"/>
      <c r="Q39" s="11"/>
      <c r="R39" s="12"/>
      <c r="S39" s="12"/>
      <c r="T39" s="12"/>
      <c r="U39" s="13"/>
      <c r="V39" s="14"/>
      <c r="W39" s="15"/>
      <c r="X39" s="16"/>
      <c r="Y39" s="11"/>
      <c r="Z39" s="13"/>
      <c r="AA39" s="31"/>
      <c r="AB39" s="17" t="str">
        <f>PG_ConstNmRout</f>
        <v/>
      </c>
      <c r="AC39" s="10" t="str">
        <f>PG_ValUOMxRout</f>
        <v/>
      </c>
      <c r="AD39" s="11" t="str">
        <f>PG_ValUOMxRout</f>
        <v/>
      </c>
      <c r="AE39" s="12" t="str">
        <f>PG_ValUOMxRout</f>
        <v/>
      </c>
      <c r="AF39" s="12" t="str">
        <f>PG_ValUOMxRout</f>
        <v/>
      </c>
      <c r="AG39" s="12" t="str">
        <f>PG_ValUOMxRout</f>
        <v/>
      </c>
      <c r="AH39" s="13" t="str">
        <f>PG_ValUOMxRout</f>
        <v/>
      </c>
      <c r="AI39" s="14" t="str">
        <f>PG_ValRout</f>
        <v/>
      </c>
      <c r="AJ39" s="15" t="str">
        <f>PG_ValRout</f>
        <v/>
      </c>
      <c r="AK39" s="16" t="str">
        <f>PG_ValRout</f>
        <v/>
      </c>
      <c r="AL39" s="11" t="str">
        <f>PG_ValUOMxRout</f>
        <v/>
      </c>
      <c r="AM39" s="13" t="str">
        <f>PG_ValUOMxRout</f>
        <v/>
      </c>
      <c r="AN39" s="30"/>
      <c r="AO39" s="17" t="str">
        <f>PG_ConstNmRand</f>
        <v/>
      </c>
      <c r="AP39" s="10" t="str">
        <f>PG_ValUOMxRand</f>
        <v/>
      </c>
      <c r="AQ39" s="11" t="str">
        <f>PG_ValUOMxRand</f>
        <v/>
      </c>
      <c r="AR39" s="12" t="str">
        <f>PG_ValUOMxRand</f>
        <v/>
      </c>
      <c r="AS39" s="12" t="str">
        <f>PG_ValUOMxRand</f>
        <v/>
      </c>
      <c r="AT39" s="12" t="str">
        <f>PG_ValUOMxRand</f>
        <v/>
      </c>
      <c r="AU39" s="13" t="str">
        <f>PG_ValUOMxRand</f>
        <v/>
      </c>
      <c r="AV39" s="14" t="str">
        <f>PG_ValRand</f>
        <v/>
      </c>
      <c r="AW39" s="15" t="str">
        <f>PG_ValRand</f>
        <v/>
      </c>
      <c r="AX39" s="16" t="str">
        <f>PG_ValRand</f>
        <v/>
      </c>
      <c r="AY39" s="11" t="str">
        <f>PG_ValUOMxRand</f>
        <v/>
      </c>
      <c r="AZ39" s="13" t="str">
        <f>PG_ValUOMxRand</f>
        <v/>
      </c>
    </row>
    <row r="40" spans="1:52" ht="15" customHeight="1">
      <c r="A40" s="65"/>
      <c r="B40" s="17"/>
      <c r="C40" s="10"/>
      <c r="D40" s="11"/>
      <c r="E40" s="12"/>
      <c r="F40" s="12"/>
      <c r="G40" s="12"/>
      <c r="H40" s="13"/>
      <c r="I40" s="14"/>
      <c r="J40" s="15"/>
      <c r="K40" s="16"/>
      <c r="L40" s="11"/>
      <c r="M40" s="13"/>
      <c r="N40" s="30"/>
      <c r="O40" s="17"/>
      <c r="P40" s="10"/>
      <c r="Q40" s="11"/>
      <c r="R40" s="12"/>
      <c r="S40" s="12"/>
      <c r="T40" s="12"/>
      <c r="U40" s="13"/>
      <c r="V40" s="14"/>
      <c r="W40" s="15"/>
      <c r="X40" s="16"/>
      <c r="Y40" s="11"/>
      <c r="Z40" s="13"/>
      <c r="AA40" s="31"/>
      <c r="AB40" s="17" t="str">
        <f>PG_ConstNmRout</f>
        <v/>
      </c>
      <c r="AC40" s="10" t="str">
        <f>PG_ValUOMxRout</f>
        <v/>
      </c>
      <c r="AD40" s="11" t="str">
        <f>PG_ValUOMxRout</f>
        <v/>
      </c>
      <c r="AE40" s="12" t="str">
        <f>PG_ValUOMxRout</f>
        <v/>
      </c>
      <c r="AF40" s="12" t="str">
        <f>PG_ValUOMxRout</f>
        <v/>
      </c>
      <c r="AG40" s="12" t="str">
        <f>PG_ValUOMxRout</f>
        <v/>
      </c>
      <c r="AH40" s="13" t="str">
        <f>PG_ValUOMxRout</f>
        <v/>
      </c>
      <c r="AI40" s="14" t="str">
        <f>PG_ValRout</f>
        <v/>
      </c>
      <c r="AJ40" s="15" t="str">
        <f>PG_ValRout</f>
        <v/>
      </c>
      <c r="AK40" s="16" t="str">
        <f>PG_ValRout</f>
        <v/>
      </c>
      <c r="AL40" s="11" t="str">
        <f>PG_ValUOMxRout</f>
        <v/>
      </c>
      <c r="AM40" s="13" t="str">
        <f>PG_ValUOMxRout</f>
        <v/>
      </c>
      <c r="AN40" s="30"/>
      <c r="AO40" s="17" t="str">
        <f>PG_ConstNmRand</f>
        <v/>
      </c>
      <c r="AP40" s="10" t="str">
        <f>PG_ValUOMxRand</f>
        <v/>
      </c>
      <c r="AQ40" s="11" t="str">
        <f>PG_ValUOMxRand</f>
        <v/>
      </c>
      <c r="AR40" s="12" t="str">
        <f>PG_ValUOMxRand</f>
        <v/>
      </c>
      <c r="AS40" s="12" t="str">
        <f>PG_ValUOMxRand</f>
        <v/>
      </c>
      <c r="AT40" s="12" t="str">
        <f>PG_ValUOMxRand</f>
        <v/>
      </c>
      <c r="AU40" s="13" t="str">
        <f>PG_ValUOMxRand</f>
        <v/>
      </c>
      <c r="AV40" s="14" t="str">
        <f>PG_ValRand</f>
        <v/>
      </c>
      <c r="AW40" s="15" t="str">
        <f>PG_ValRand</f>
        <v/>
      </c>
      <c r="AX40" s="16" t="str">
        <f>PG_ValRand</f>
        <v/>
      </c>
      <c r="AY40" s="11" t="str">
        <f>PG_ValUOMxRand</f>
        <v/>
      </c>
      <c r="AZ40" s="13" t="str">
        <f>PG_ValUOMxRand</f>
        <v/>
      </c>
    </row>
    <row r="41" spans="1:52" ht="15" customHeight="1">
      <c r="A41" s="65"/>
      <c r="B41" s="17"/>
      <c r="C41" s="10"/>
      <c r="D41" s="11"/>
      <c r="E41" s="12"/>
      <c r="F41" s="12"/>
      <c r="G41" s="12"/>
      <c r="H41" s="13"/>
      <c r="I41" s="14"/>
      <c r="J41" s="15"/>
      <c r="K41" s="16"/>
      <c r="L41" s="11"/>
      <c r="M41" s="13"/>
      <c r="N41" s="30"/>
      <c r="O41" s="17"/>
      <c r="P41" s="10"/>
      <c r="Q41" s="11"/>
      <c r="R41" s="12"/>
      <c r="S41" s="12"/>
      <c r="T41" s="12"/>
      <c r="U41" s="13"/>
      <c r="V41" s="14"/>
      <c r="W41" s="15"/>
      <c r="X41" s="16"/>
      <c r="Y41" s="11"/>
      <c r="Z41" s="13"/>
      <c r="AA41" s="31"/>
      <c r="AB41" s="17" t="str">
        <f>PG_ConstNmRout</f>
        <v/>
      </c>
      <c r="AC41" s="10" t="str">
        <f>PG_ValUOMxRout</f>
        <v/>
      </c>
      <c r="AD41" s="11" t="str">
        <f>PG_ValUOMxRout</f>
        <v/>
      </c>
      <c r="AE41" s="12" t="str">
        <f>PG_ValUOMxRout</f>
        <v/>
      </c>
      <c r="AF41" s="12" t="str">
        <f>PG_ValUOMxRout</f>
        <v/>
      </c>
      <c r="AG41" s="12" t="str">
        <f>PG_ValUOMxRout</f>
        <v/>
      </c>
      <c r="AH41" s="13" t="str">
        <f>PG_ValUOMxRout</f>
        <v/>
      </c>
      <c r="AI41" s="14" t="str">
        <f>PG_ValRout</f>
        <v/>
      </c>
      <c r="AJ41" s="15" t="str">
        <f>PG_ValRout</f>
        <v/>
      </c>
      <c r="AK41" s="16" t="str">
        <f>PG_ValRout</f>
        <v/>
      </c>
      <c r="AL41" s="11" t="str">
        <f>PG_ValUOMxRout</f>
        <v/>
      </c>
      <c r="AM41" s="13" t="str">
        <f>PG_ValUOMxRout</f>
        <v/>
      </c>
      <c r="AN41" s="30"/>
      <c r="AO41" s="17" t="str">
        <f>PG_ConstNmRand</f>
        <v/>
      </c>
      <c r="AP41" s="10" t="str">
        <f>PG_ValUOMxRand</f>
        <v/>
      </c>
      <c r="AQ41" s="11" t="str">
        <f>PG_ValUOMxRand</f>
        <v/>
      </c>
      <c r="AR41" s="12" t="str">
        <f>PG_ValUOMxRand</f>
        <v/>
      </c>
      <c r="AS41" s="12" t="str">
        <f>PG_ValUOMxRand</f>
        <v/>
      </c>
      <c r="AT41" s="12" t="str">
        <f>PG_ValUOMxRand</f>
        <v/>
      </c>
      <c r="AU41" s="13" t="str">
        <f>PG_ValUOMxRand</f>
        <v/>
      </c>
      <c r="AV41" s="14" t="str">
        <f>PG_ValRand</f>
        <v/>
      </c>
      <c r="AW41" s="15" t="str">
        <f>PG_ValRand</f>
        <v/>
      </c>
      <c r="AX41" s="16" t="str">
        <f>PG_ValRand</f>
        <v/>
      </c>
      <c r="AY41" s="11" t="str">
        <f>PG_ValUOMxRand</f>
        <v/>
      </c>
      <c r="AZ41" s="13" t="str">
        <f>PG_ValUOMxRand</f>
        <v/>
      </c>
    </row>
    <row r="42" spans="1:52" ht="15" customHeight="1">
      <c r="A42" s="65"/>
      <c r="B42" s="17"/>
      <c r="C42" s="10"/>
      <c r="D42" s="11"/>
      <c r="E42" s="12"/>
      <c r="F42" s="12"/>
      <c r="G42" s="12"/>
      <c r="H42" s="13"/>
      <c r="I42" s="14"/>
      <c r="J42" s="15"/>
      <c r="K42" s="16"/>
      <c r="L42" s="11"/>
      <c r="M42" s="13"/>
      <c r="N42" s="30"/>
      <c r="O42" s="17"/>
      <c r="P42" s="10"/>
      <c r="Q42" s="11"/>
      <c r="R42" s="12"/>
      <c r="S42" s="12"/>
      <c r="T42" s="12"/>
      <c r="U42" s="13"/>
      <c r="V42" s="14"/>
      <c r="W42" s="15"/>
      <c r="X42" s="16"/>
      <c r="Y42" s="11"/>
      <c r="Z42" s="13"/>
      <c r="AA42" s="31"/>
      <c r="AB42" s="17" t="str">
        <f>PG_ConstNmRout</f>
        <v/>
      </c>
      <c r="AC42" s="10" t="str">
        <f>PG_ValUOMxRout</f>
        <v/>
      </c>
      <c r="AD42" s="11" t="str">
        <f>PG_ValUOMxRout</f>
        <v/>
      </c>
      <c r="AE42" s="12" t="str">
        <f>PG_ValUOMxRout</f>
        <v/>
      </c>
      <c r="AF42" s="12" t="str">
        <f>PG_ValUOMxRout</f>
        <v/>
      </c>
      <c r="AG42" s="12" t="str">
        <f>PG_ValUOMxRout</f>
        <v/>
      </c>
      <c r="AH42" s="13" t="str">
        <f>PG_ValUOMxRout</f>
        <v/>
      </c>
      <c r="AI42" s="14" t="str">
        <f>PG_ValRout</f>
        <v/>
      </c>
      <c r="AJ42" s="15" t="str">
        <f>PG_ValRout</f>
        <v/>
      </c>
      <c r="AK42" s="16" t="str">
        <f>PG_ValRout</f>
        <v/>
      </c>
      <c r="AL42" s="11" t="str">
        <f>PG_ValUOMxRout</f>
        <v/>
      </c>
      <c r="AM42" s="13" t="str">
        <f>PG_ValUOMxRout</f>
        <v/>
      </c>
      <c r="AN42" s="30"/>
      <c r="AO42" s="17" t="str">
        <f>PG_ConstNmRand</f>
        <v/>
      </c>
      <c r="AP42" s="10" t="str">
        <f>PG_ValUOMxRand</f>
        <v/>
      </c>
      <c r="AQ42" s="11" t="str">
        <f>PG_ValUOMxRand</f>
        <v/>
      </c>
      <c r="AR42" s="12" t="str">
        <f>PG_ValUOMxRand</f>
        <v/>
      </c>
      <c r="AS42" s="12" t="str">
        <f>PG_ValUOMxRand</f>
        <v/>
      </c>
      <c r="AT42" s="12" t="str">
        <f>PG_ValUOMxRand</f>
        <v/>
      </c>
      <c r="AU42" s="13" t="str">
        <f>PG_ValUOMxRand</f>
        <v/>
      </c>
      <c r="AV42" s="14" t="str">
        <f>PG_ValRand</f>
        <v/>
      </c>
      <c r="AW42" s="15" t="str">
        <f>PG_ValRand</f>
        <v/>
      </c>
      <c r="AX42" s="16" t="str">
        <f>PG_ValRand</f>
        <v/>
      </c>
      <c r="AY42" s="11" t="str">
        <f>PG_ValUOMxRand</f>
        <v/>
      </c>
      <c r="AZ42" s="13" t="str">
        <f>PG_ValUOMxRand</f>
        <v/>
      </c>
    </row>
    <row r="43" spans="1:52" ht="15" customHeight="1">
      <c r="A43" s="65"/>
      <c r="B43" s="17"/>
      <c r="C43" s="10"/>
      <c r="D43" s="11"/>
      <c r="E43" s="12"/>
      <c r="F43" s="12"/>
      <c r="G43" s="12"/>
      <c r="H43" s="13"/>
      <c r="I43" s="14"/>
      <c r="J43" s="15"/>
      <c r="K43" s="16"/>
      <c r="L43" s="11"/>
      <c r="M43" s="13"/>
      <c r="N43" s="30"/>
      <c r="O43" s="17"/>
      <c r="P43" s="10"/>
      <c r="Q43" s="11"/>
      <c r="R43" s="12"/>
      <c r="S43" s="12"/>
      <c r="T43" s="12"/>
      <c r="U43" s="13"/>
      <c r="V43" s="14"/>
      <c r="W43" s="15"/>
      <c r="X43" s="16"/>
      <c r="Y43" s="11"/>
      <c r="Z43" s="13"/>
      <c r="AA43" s="31"/>
      <c r="AB43" s="17" t="str">
        <f>PG_ConstNmRout</f>
        <v/>
      </c>
      <c r="AC43" s="10" t="str">
        <f>PG_ValUOMxRout</f>
        <v/>
      </c>
      <c r="AD43" s="11" t="str">
        <f>PG_ValUOMxRout</f>
        <v/>
      </c>
      <c r="AE43" s="12" t="str">
        <f>PG_ValUOMxRout</f>
        <v/>
      </c>
      <c r="AF43" s="12" t="str">
        <f>PG_ValUOMxRout</f>
        <v/>
      </c>
      <c r="AG43" s="12" t="str">
        <f>PG_ValUOMxRout</f>
        <v/>
      </c>
      <c r="AH43" s="13" t="str">
        <f>PG_ValUOMxRout</f>
        <v/>
      </c>
      <c r="AI43" s="14" t="str">
        <f>PG_ValRout</f>
        <v/>
      </c>
      <c r="AJ43" s="15" t="str">
        <f>PG_ValRout</f>
        <v/>
      </c>
      <c r="AK43" s="16" t="str">
        <f>PG_ValRout</f>
        <v/>
      </c>
      <c r="AL43" s="11" t="str">
        <f>PG_ValUOMxRout</f>
        <v/>
      </c>
      <c r="AM43" s="13" t="str">
        <f>PG_ValUOMxRout</f>
        <v/>
      </c>
      <c r="AN43" s="30"/>
      <c r="AO43" s="17" t="str">
        <f>PG_ConstNmRand</f>
        <v/>
      </c>
      <c r="AP43" s="10" t="str">
        <f>PG_ValUOMxRand</f>
        <v/>
      </c>
      <c r="AQ43" s="11" t="str">
        <f>PG_ValUOMxRand</f>
        <v/>
      </c>
      <c r="AR43" s="12" t="str">
        <f>PG_ValUOMxRand</f>
        <v/>
      </c>
      <c r="AS43" s="12" t="str">
        <f>PG_ValUOMxRand</f>
        <v/>
      </c>
      <c r="AT43" s="12" t="str">
        <f>PG_ValUOMxRand</f>
        <v/>
      </c>
      <c r="AU43" s="13" t="str">
        <f>PG_ValUOMxRand</f>
        <v/>
      </c>
      <c r="AV43" s="14" t="str">
        <f>PG_ValRand</f>
        <v/>
      </c>
      <c r="AW43" s="15" t="str">
        <f>PG_ValRand</f>
        <v/>
      </c>
      <c r="AX43" s="16" t="str">
        <f>PG_ValRand</f>
        <v/>
      </c>
      <c r="AY43" s="11" t="str">
        <f>PG_ValUOMxRand</f>
        <v/>
      </c>
      <c r="AZ43" s="13" t="str">
        <f>PG_ValUOMxRand</f>
        <v/>
      </c>
    </row>
    <row r="44" spans="1:52" ht="15" customHeight="1">
      <c r="A44" s="65"/>
      <c r="B44" s="17"/>
      <c r="C44" s="10"/>
      <c r="D44" s="11"/>
      <c r="E44" s="12"/>
      <c r="F44" s="12"/>
      <c r="G44" s="12"/>
      <c r="H44" s="13"/>
      <c r="I44" s="14"/>
      <c r="J44" s="15"/>
      <c r="K44" s="16"/>
      <c r="L44" s="11"/>
      <c r="M44" s="13"/>
      <c r="N44" s="30"/>
      <c r="O44" s="17"/>
      <c r="P44" s="10"/>
      <c r="Q44" s="11"/>
      <c r="R44" s="12"/>
      <c r="S44" s="12"/>
      <c r="T44" s="12"/>
      <c r="U44" s="13"/>
      <c r="V44" s="14"/>
      <c r="W44" s="15"/>
      <c r="X44" s="16"/>
      <c r="Y44" s="11"/>
      <c r="Z44" s="13"/>
      <c r="AA44" s="31"/>
      <c r="AB44" s="17" t="str">
        <f>PG_ConstNmRout</f>
        <v/>
      </c>
      <c r="AC44" s="10" t="str">
        <f>PG_ValUOMxRout</f>
        <v/>
      </c>
      <c r="AD44" s="11" t="str">
        <f>PG_ValUOMxRout</f>
        <v/>
      </c>
      <c r="AE44" s="12" t="str">
        <f>PG_ValUOMxRout</f>
        <v/>
      </c>
      <c r="AF44" s="12" t="str">
        <f>PG_ValUOMxRout</f>
        <v/>
      </c>
      <c r="AG44" s="12" t="str">
        <f>PG_ValUOMxRout</f>
        <v/>
      </c>
      <c r="AH44" s="13" t="str">
        <f>PG_ValUOMxRout</f>
        <v/>
      </c>
      <c r="AI44" s="14" t="str">
        <f>PG_ValRout</f>
        <v/>
      </c>
      <c r="AJ44" s="15" t="str">
        <f>PG_ValRout</f>
        <v/>
      </c>
      <c r="AK44" s="16" t="str">
        <f>PG_ValRout</f>
        <v/>
      </c>
      <c r="AL44" s="11" t="str">
        <f>PG_ValUOMxRout</f>
        <v/>
      </c>
      <c r="AM44" s="13" t="str">
        <f>PG_ValUOMxRout</f>
        <v/>
      </c>
      <c r="AN44" s="30"/>
      <c r="AO44" s="17" t="str">
        <f>PG_ConstNmRand</f>
        <v/>
      </c>
      <c r="AP44" s="10" t="str">
        <f>PG_ValUOMxRand</f>
        <v/>
      </c>
      <c r="AQ44" s="11" t="str">
        <f>PG_ValUOMxRand</f>
        <v/>
      </c>
      <c r="AR44" s="12" t="str">
        <f>PG_ValUOMxRand</f>
        <v/>
      </c>
      <c r="AS44" s="12" t="str">
        <f>PG_ValUOMxRand</f>
        <v/>
      </c>
      <c r="AT44" s="12" t="str">
        <f>PG_ValUOMxRand</f>
        <v/>
      </c>
      <c r="AU44" s="13" t="str">
        <f>PG_ValUOMxRand</f>
        <v/>
      </c>
      <c r="AV44" s="14" t="str">
        <f>PG_ValRand</f>
        <v/>
      </c>
      <c r="AW44" s="15" t="str">
        <f>PG_ValRand</f>
        <v/>
      </c>
      <c r="AX44" s="16" t="str">
        <f>PG_ValRand</f>
        <v/>
      </c>
      <c r="AY44" s="11" t="str">
        <f>PG_ValUOMxRand</f>
        <v/>
      </c>
      <c r="AZ44" s="13" t="str">
        <f>PG_ValUOMxRand</f>
        <v/>
      </c>
    </row>
    <row r="45" spans="1:52" ht="15" customHeight="1">
      <c r="A45" s="65"/>
      <c r="B45" s="17"/>
      <c r="C45" s="10"/>
      <c r="D45" s="11"/>
      <c r="E45" s="12"/>
      <c r="F45" s="12"/>
      <c r="G45" s="12"/>
      <c r="H45" s="13"/>
      <c r="I45" s="14"/>
      <c r="J45" s="15"/>
      <c r="K45" s="16"/>
      <c r="L45" s="11"/>
      <c r="M45" s="13"/>
      <c r="N45" s="30"/>
      <c r="O45" s="17"/>
      <c r="P45" s="10"/>
      <c r="Q45" s="11"/>
      <c r="R45" s="12"/>
      <c r="S45" s="12"/>
      <c r="T45" s="12"/>
      <c r="U45" s="13"/>
      <c r="V45" s="14"/>
      <c r="W45" s="15"/>
      <c r="X45" s="16"/>
      <c r="Y45" s="11"/>
      <c r="Z45" s="13"/>
      <c r="AA45" s="31"/>
      <c r="AB45" s="17" t="str">
        <f>PG_ConstNmRout</f>
        <v/>
      </c>
      <c r="AC45" s="10" t="str">
        <f>PG_ValUOMxRout</f>
        <v/>
      </c>
      <c r="AD45" s="11" t="str">
        <f>PG_ValUOMxRout</f>
        <v/>
      </c>
      <c r="AE45" s="12" t="str">
        <f>PG_ValUOMxRout</f>
        <v/>
      </c>
      <c r="AF45" s="12" t="str">
        <f>PG_ValUOMxRout</f>
        <v/>
      </c>
      <c r="AG45" s="12" t="str">
        <f>PG_ValUOMxRout</f>
        <v/>
      </c>
      <c r="AH45" s="13" t="str">
        <f>PG_ValUOMxRout</f>
        <v/>
      </c>
      <c r="AI45" s="14" t="str">
        <f>PG_ValRout</f>
        <v/>
      </c>
      <c r="AJ45" s="15" t="str">
        <f>PG_ValRout</f>
        <v/>
      </c>
      <c r="AK45" s="16" t="str">
        <f>PG_ValRout</f>
        <v/>
      </c>
      <c r="AL45" s="11" t="str">
        <f>PG_ValUOMxRout</f>
        <v/>
      </c>
      <c r="AM45" s="13" t="str">
        <f>PG_ValUOMxRout</f>
        <v/>
      </c>
      <c r="AN45" s="30"/>
      <c r="AO45" s="17" t="str">
        <f>PG_ConstNmRand</f>
        <v/>
      </c>
      <c r="AP45" s="10" t="str">
        <f>PG_ValUOMxRand</f>
        <v/>
      </c>
      <c r="AQ45" s="11" t="str">
        <f>PG_ValUOMxRand</f>
        <v/>
      </c>
      <c r="AR45" s="12" t="str">
        <f>PG_ValUOMxRand</f>
        <v/>
      </c>
      <c r="AS45" s="12" t="str">
        <f>PG_ValUOMxRand</f>
        <v/>
      </c>
      <c r="AT45" s="12" t="str">
        <f>PG_ValUOMxRand</f>
        <v/>
      </c>
      <c r="AU45" s="13" t="str">
        <f>PG_ValUOMxRand</f>
        <v/>
      </c>
      <c r="AV45" s="14" t="str">
        <f>PG_ValRand</f>
        <v/>
      </c>
      <c r="AW45" s="15" t="str">
        <f>PG_ValRand</f>
        <v/>
      </c>
      <c r="AX45" s="16" t="str">
        <f>PG_ValRand</f>
        <v/>
      </c>
      <c r="AY45" s="11" t="str">
        <f>PG_ValUOMxRand</f>
        <v/>
      </c>
      <c r="AZ45" s="13" t="str">
        <f>PG_ValUOMxRand</f>
        <v/>
      </c>
    </row>
    <row r="46" spans="1:52" ht="15" customHeight="1">
      <c r="A46" s="65"/>
      <c r="B46" s="17"/>
      <c r="C46" s="10"/>
      <c r="D46" s="11"/>
      <c r="E46" s="12"/>
      <c r="F46" s="12"/>
      <c r="G46" s="12"/>
      <c r="H46" s="13"/>
      <c r="I46" s="14"/>
      <c r="J46" s="15"/>
      <c r="K46" s="16"/>
      <c r="L46" s="11"/>
      <c r="M46" s="13"/>
      <c r="N46" s="30"/>
      <c r="O46" s="17"/>
      <c r="P46" s="10"/>
      <c r="Q46" s="11"/>
      <c r="R46" s="12"/>
      <c r="S46" s="12"/>
      <c r="T46" s="12"/>
      <c r="U46" s="13"/>
      <c r="V46" s="14"/>
      <c r="W46" s="15"/>
      <c r="X46" s="16"/>
      <c r="Y46" s="11"/>
      <c r="Z46" s="13"/>
      <c r="AA46" s="31"/>
      <c r="AB46" s="17" t="str">
        <f>PG_ConstNmRout</f>
        <v/>
      </c>
      <c r="AC46" s="10" t="str">
        <f>PG_ValUOMxRout</f>
        <v/>
      </c>
      <c r="AD46" s="11" t="str">
        <f>PG_ValUOMxRout</f>
        <v/>
      </c>
      <c r="AE46" s="12" t="str">
        <f>PG_ValUOMxRout</f>
        <v/>
      </c>
      <c r="AF46" s="12" t="str">
        <f>PG_ValUOMxRout</f>
        <v/>
      </c>
      <c r="AG46" s="12" t="str">
        <f>PG_ValUOMxRout</f>
        <v/>
      </c>
      <c r="AH46" s="13" t="str">
        <f>PG_ValUOMxRout</f>
        <v/>
      </c>
      <c r="AI46" s="14" t="str">
        <f>PG_ValRout</f>
        <v/>
      </c>
      <c r="AJ46" s="15" t="str">
        <f>PG_ValRout</f>
        <v/>
      </c>
      <c r="AK46" s="16" t="str">
        <f>PG_ValRout</f>
        <v/>
      </c>
      <c r="AL46" s="11" t="str">
        <f>PG_ValUOMxRout</f>
        <v/>
      </c>
      <c r="AM46" s="13" t="str">
        <f>PG_ValUOMxRout</f>
        <v/>
      </c>
      <c r="AN46" s="30"/>
      <c r="AO46" s="17" t="str">
        <f>PG_ConstNmRand</f>
        <v/>
      </c>
      <c r="AP46" s="10" t="str">
        <f>PG_ValUOMxRand</f>
        <v/>
      </c>
      <c r="AQ46" s="11" t="str">
        <f>PG_ValUOMxRand</f>
        <v/>
      </c>
      <c r="AR46" s="12" t="str">
        <f>PG_ValUOMxRand</f>
        <v/>
      </c>
      <c r="AS46" s="12" t="str">
        <f>PG_ValUOMxRand</f>
        <v/>
      </c>
      <c r="AT46" s="12" t="str">
        <f>PG_ValUOMxRand</f>
        <v/>
      </c>
      <c r="AU46" s="13" t="str">
        <f>PG_ValUOMxRand</f>
        <v/>
      </c>
      <c r="AV46" s="14" t="str">
        <f>PG_ValRand</f>
        <v/>
      </c>
      <c r="AW46" s="15" t="str">
        <f>PG_ValRand</f>
        <v/>
      </c>
      <c r="AX46" s="16" t="str">
        <f>PG_ValRand</f>
        <v/>
      </c>
      <c r="AY46" s="11" t="str">
        <f>PG_ValUOMxRand</f>
        <v/>
      </c>
      <c r="AZ46" s="13" t="str">
        <f>PG_ValUOMxRand</f>
        <v/>
      </c>
    </row>
    <row r="47" spans="1:52" ht="15" customHeight="1">
      <c r="A47" s="65"/>
      <c r="B47" s="17"/>
      <c r="C47" s="10"/>
      <c r="D47" s="11"/>
      <c r="E47" s="12"/>
      <c r="F47" s="12"/>
      <c r="G47" s="12"/>
      <c r="H47" s="13"/>
      <c r="I47" s="14"/>
      <c r="J47" s="15"/>
      <c r="K47" s="16"/>
      <c r="L47" s="11"/>
      <c r="M47" s="13"/>
      <c r="N47" s="30"/>
      <c r="O47" s="17"/>
      <c r="P47" s="10"/>
      <c r="Q47" s="11"/>
      <c r="R47" s="12"/>
      <c r="S47" s="12"/>
      <c r="T47" s="12"/>
      <c r="U47" s="13"/>
      <c r="V47" s="14"/>
      <c r="W47" s="15"/>
      <c r="X47" s="16"/>
      <c r="Y47" s="11"/>
      <c r="Z47" s="13"/>
      <c r="AA47" s="31"/>
      <c r="AB47" s="17" t="str">
        <f>PG_ConstNmRout</f>
        <v/>
      </c>
      <c r="AC47" s="10" t="str">
        <f>PG_ValUOMxRout</f>
        <v/>
      </c>
      <c r="AD47" s="11" t="str">
        <f>PG_ValUOMxRout</f>
        <v/>
      </c>
      <c r="AE47" s="12" t="str">
        <f>PG_ValUOMxRout</f>
        <v/>
      </c>
      <c r="AF47" s="12" t="str">
        <f>PG_ValUOMxRout</f>
        <v/>
      </c>
      <c r="AG47" s="12" t="str">
        <f>PG_ValUOMxRout</f>
        <v/>
      </c>
      <c r="AH47" s="13" t="str">
        <f>PG_ValUOMxRout</f>
        <v/>
      </c>
      <c r="AI47" s="14" t="str">
        <f>PG_ValRout</f>
        <v/>
      </c>
      <c r="AJ47" s="15" t="str">
        <f>PG_ValRout</f>
        <v/>
      </c>
      <c r="AK47" s="16" t="str">
        <f>PG_ValRout</f>
        <v/>
      </c>
      <c r="AL47" s="11" t="str">
        <f>PG_ValUOMxRout</f>
        <v/>
      </c>
      <c r="AM47" s="13" t="str">
        <f>PG_ValUOMxRout</f>
        <v/>
      </c>
      <c r="AN47" s="30"/>
      <c r="AO47" s="17" t="str">
        <f>PG_ConstNmRand</f>
        <v/>
      </c>
      <c r="AP47" s="10" t="str">
        <f>PG_ValUOMxRand</f>
        <v/>
      </c>
      <c r="AQ47" s="11" t="str">
        <f>PG_ValUOMxRand</f>
        <v/>
      </c>
      <c r="AR47" s="12" t="str">
        <f>PG_ValUOMxRand</f>
        <v/>
      </c>
      <c r="AS47" s="12" t="str">
        <f>PG_ValUOMxRand</f>
        <v/>
      </c>
      <c r="AT47" s="12" t="str">
        <f>PG_ValUOMxRand</f>
        <v/>
      </c>
      <c r="AU47" s="13" t="str">
        <f>PG_ValUOMxRand</f>
        <v/>
      </c>
      <c r="AV47" s="14" t="str">
        <f>PG_ValRand</f>
        <v/>
      </c>
      <c r="AW47" s="15" t="str">
        <f>PG_ValRand</f>
        <v/>
      </c>
      <c r="AX47" s="16" t="str">
        <f>PG_ValRand</f>
        <v/>
      </c>
      <c r="AY47" s="11" t="str">
        <f>PG_ValUOMxRand</f>
        <v/>
      </c>
      <c r="AZ47" s="13" t="str">
        <f>PG_ValUOMxRand</f>
        <v/>
      </c>
    </row>
    <row r="48" spans="1:52" ht="15" customHeight="1">
      <c r="A48" s="65"/>
      <c r="B48" s="17"/>
      <c r="C48" s="10"/>
      <c r="D48" s="11"/>
      <c r="E48" s="12"/>
      <c r="F48" s="12"/>
      <c r="G48" s="12"/>
      <c r="H48" s="13"/>
      <c r="I48" s="14"/>
      <c r="J48" s="15"/>
      <c r="K48" s="16"/>
      <c r="L48" s="11"/>
      <c r="M48" s="13"/>
      <c r="N48" s="30"/>
      <c r="O48" s="17"/>
      <c r="P48" s="10"/>
      <c r="Q48" s="11"/>
      <c r="R48" s="12"/>
      <c r="S48" s="12"/>
      <c r="T48" s="12"/>
      <c r="U48" s="13"/>
      <c r="V48" s="14"/>
      <c r="W48" s="15"/>
      <c r="X48" s="16"/>
      <c r="Y48" s="11"/>
      <c r="Z48" s="13"/>
      <c r="AA48" s="31"/>
      <c r="AB48" s="17" t="str">
        <f>PG_ConstNmRout</f>
        <v/>
      </c>
      <c r="AC48" s="10" t="str">
        <f>PG_ValUOMxRout</f>
        <v/>
      </c>
      <c r="AD48" s="11" t="str">
        <f>PG_ValUOMxRout</f>
        <v/>
      </c>
      <c r="AE48" s="12" t="str">
        <f>PG_ValUOMxRout</f>
        <v/>
      </c>
      <c r="AF48" s="12" t="str">
        <f>PG_ValUOMxRout</f>
        <v/>
      </c>
      <c r="AG48" s="12" t="str">
        <f>PG_ValUOMxRout</f>
        <v/>
      </c>
      <c r="AH48" s="13" t="str">
        <f>PG_ValUOMxRout</f>
        <v/>
      </c>
      <c r="AI48" s="14" t="str">
        <f>PG_ValRout</f>
        <v/>
      </c>
      <c r="AJ48" s="15" t="str">
        <f>PG_ValRout</f>
        <v/>
      </c>
      <c r="AK48" s="16" t="str">
        <f>PG_ValRout</f>
        <v/>
      </c>
      <c r="AL48" s="11" t="str">
        <f>PG_ValUOMxRout</f>
        <v/>
      </c>
      <c r="AM48" s="13" t="str">
        <f>PG_ValUOMxRout</f>
        <v/>
      </c>
      <c r="AN48" s="30"/>
      <c r="AO48" s="17" t="str">
        <f>PG_ConstNmRand</f>
        <v/>
      </c>
      <c r="AP48" s="10" t="str">
        <f>PG_ValUOMxRand</f>
        <v/>
      </c>
      <c r="AQ48" s="11" t="str">
        <f>PG_ValUOMxRand</f>
        <v/>
      </c>
      <c r="AR48" s="12" t="str">
        <f>PG_ValUOMxRand</f>
        <v/>
      </c>
      <c r="AS48" s="12" t="str">
        <f>PG_ValUOMxRand</f>
        <v/>
      </c>
      <c r="AT48" s="12" t="str">
        <f>PG_ValUOMxRand</f>
        <v/>
      </c>
      <c r="AU48" s="13" t="str">
        <f>PG_ValUOMxRand</f>
        <v/>
      </c>
      <c r="AV48" s="14" t="str">
        <f>PG_ValRand</f>
        <v/>
      </c>
      <c r="AW48" s="15" t="str">
        <f>PG_ValRand</f>
        <v/>
      </c>
      <c r="AX48" s="16" t="str">
        <f>PG_ValRand</f>
        <v/>
      </c>
      <c r="AY48" s="11" t="str">
        <f>PG_ValUOMxRand</f>
        <v/>
      </c>
      <c r="AZ48" s="13" t="str">
        <f>PG_ValUOMxRand</f>
        <v/>
      </c>
    </row>
    <row r="49" spans="1:52" ht="15" customHeight="1">
      <c r="A49" s="65"/>
      <c r="B49" s="17"/>
      <c r="C49" s="10"/>
      <c r="D49" s="11"/>
      <c r="E49" s="12"/>
      <c r="F49" s="12"/>
      <c r="G49" s="12"/>
      <c r="H49" s="13"/>
      <c r="I49" s="14"/>
      <c r="J49" s="15"/>
      <c r="K49" s="16"/>
      <c r="L49" s="11"/>
      <c r="M49" s="13"/>
      <c r="N49" s="30"/>
      <c r="O49" s="17"/>
      <c r="P49" s="10"/>
      <c r="Q49" s="11"/>
      <c r="R49" s="12"/>
      <c r="S49" s="12"/>
      <c r="T49" s="12"/>
      <c r="U49" s="13"/>
      <c r="V49" s="14"/>
      <c r="W49" s="15"/>
      <c r="X49" s="16"/>
      <c r="Y49" s="11"/>
      <c r="Z49" s="13"/>
      <c r="AA49" s="31"/>
      <c r="AB49" s="17" t="str">
        <f>PG_ConstNmRout</f>
        <v/>
      </c>
      <c r="AC49" s="10" t="str">
        <f>PG_ValUOMxRout</f>
        <v/>
      </c>
      <c r="AD49" s="11" t="str">
        <f>PG_ValUOMxRout</f>
        <v/>
      </c>
      <c r="AE49" s="12" t="str">
        <f>PG_ValUOMxRout</f>
        <v/>
      </c>
      <c r="AF49" s="12" t="str">
        <f>PG_ValUOMxRout</f>
        <v/>
      </c>
      <c r="AG49" s="12" t="str">
        <f>PG_ValUOMxRout</f>
        <v/>
      </c>
      <c r="AH49" s="13" t="str">
        <f>PG_ValUOMxRout</f>
        <v/>
      </c>
      <c r="AI49" s="14" t="str">
        <f>PG_ValRout</f>
        <v/>
      </c>
      <c r="AJ49" s="15" t="str">
        <f>PG_ValRout</f>
        <v/>
      </c>
      <c r="AK49" s="16" t="str">
        <f>PG_ValRout</f>
        <v/>
      </c>
      <c r="AL49" s="11" t="str">
        <f>PG_ValUOMxRout</f>
        <v/>
      </c>
      <c r="AM49" s="13" t="str">
        <f>PG_ValUOMxRout</f>
        <v/>
      </c>
      <c r="AN49" s="30"/>
      <c r="AO49" s="17" t="str">
        <f>PG_ConstNmRand</f>
        <v/>
      </c>
      <c r="AP49" s="10" t="str">
        <f>PG_ValUOMxRand</f>
        <v/>
      </c>
      <c r="AQ49" s="11" t="str">
        <f>PG_ValUOMxRand</f>
        <v/>
      </c>
      <c r="AR49" s="12" t="str">
        <f>PG_ValUOMxRand</f>
        <v/>
      </c>
      <c r="AS49" s="12" t="str">
        <f>PG_ValUOMxRand</f>
        <v/>
      </c>
      <c r="AT49" s="12" t="str">
        <f>PG_ValUOMxRand</f>
        <v/>
      </c>
      <c r="AU49" s="13" t="str">
        <f>PG_ValUOMxRand</f>
        <v/>
      </c>
      <c r="AV49" s="14" t="str">
        <f>PG_ValRand</f>
        <v/>
      </c>
      <c r="AW49" s="15" t="str">
        <f>PG_ValRand</f>
        <v/>
      </c>
      <c r="AX49" s="16" t="str">
        <f>PG_ValRand</f>
        <v/>
      </c>
      <c r="AY49" s="11" t="str">
        <f>PG_ValUOMxRand</f>
        <v/>
      </c>
      <c r="AZ49" s="13" t="str">
        <f>PG_ValUOMxRand</f>
        <v/>
      </c>
    </row>
    <row r="50" spans="1:52" ht="15" customHeight="1">
      <c r="A50" s="65"/>
      <c r="B50" s="17"/>
      <c r="C50" s="10"/>
      <c r="D50" s="11"/>
      <c r="E50" s="12"/>
      <c r="F50" s="12"/>
      <c r="G50" s="12"/>
      <c r="H50" s="13"/>
      <c r="I50" s="14"/>
      <c r="J50" s="15"/>
      <c r="K50" s="16"/>
      <c r="L50" s="11"/>
      <c r="M50" s="13"/>
      <c r="N50" s="30"/>
      <c r="O50" s="17"/>
      <c r="P50" s="10"/>
      <c r="Q50" s="11"/>
      <c r="R50" s="12"/>
      <c r="S50" s="12"/>
      <c r="T50" s="12"/>
      <c r="U50" s="13"/>
      <c r="V50" s="14"/>
      <c r="W50" s="15"/>
      <c r="X50" s="16"/>
      <c r="Y50" s="11"/>
      <c r="Z50" s="13"/>
      <c r="AA50" s="31"/>
      <c r="AB50" s="17" t="str">
        <f>PG_ConstNmRout</f>
        <v/>
      </c>
      <c r="AC50" s="10" t="str">
        <f>PG_ValUOMxRout</f>
        <v/>
      </c>
      <c r="AD50" s="11" t="str">
        <f>PG_ValUOMxRout</f>
        <v/>
      </c>
      <c r="AE50" s="12" t="str">
        <f>PG_ValUOMxRout</f>
        <v/>
      </c>
      <c r="AF50" s="12" t="str">
        <f>PG_ValUOMxRout</f>
        <v/>
      </c>
      <c r="AG50" s="12" t="str">
        <f>PG_ValUOMxRout</f>
        <v/>
      </c>
      <c r="AH50" s="13" t="str">
        <f>PG_ValUOMxRout</f>
        <v/>
      </c>
      <c r="AI50" s="14" t="str">
        <f>PG_ValRout</f>
        <v/>
      </c>
      <c r="AJ50" s="15" t="str">
        <f>PG_ValRout</f>
        <v/>
      </c>
      <c r="AK50" s="16" t="str">
        <f>PG_ValRout</f>
        <v/>
      </c>
      <c r="AL50" s="11" t="str">
        <f>PG_ValUOMxRout</f>
        <v/>
      </c>
      <c r="AM50" s="13" t="str">
        <f>PG_ValUOMxRout</f>
        <v/>
      </c>
      <c r="AN50" s="30"/>
      <c r="AO50" s="17" t="str">
        <f>PG_ConstNmRand</f>
        <v/>
      </c>
      <c r="AP50" s="10" t="str">
        <f>PG_ValUOMxRand</f>
        <v/>
      </c>
      <c r="AQ50" s="11" t="str">
        <f>PG_ValUOMxRand</f>
        <v/>
      </c>
      <c r="AR50" s="12" t="str">
        <f>PG_ValUOMxRand</f>
        <v/>
      </c>
      <c r="AS50" s="12" t="str">
        <f>PG_ValUOMxRand</f>
        <v/>
      </c>
      <c r="AT50" s="12" t="str">
        <f>PG_ValUOMxRand</f>
        <v/>
      </c>
      <c r="AU50" s="13" t="str">
        <f>PG_ValUOMxRand</f>
        <v/>
      </c>
      <c r="AV50" s="14" t="str">
        <f>PG_ValRand</f>
        <v/>
      </c>
      <c r="AW50" s="15" t="str">
        <f>PG_ValRand</f>
        <v/>
      </c>
      <c r="AX50" s="16" t="str">
        <f>PG_ValRand</f>
        <v/>
      </c>
      <c r="AY50" s="11" t="str">
        <f>PG_ValUOMxRand</f>
        <v/>
      </c>
      <c r="AZ50" s="13" t="str">
        <f>PG_ValUOMxRand</f>
        <v/>
      </c>
    </row>
    <row r="51" spans="1:52" ht="15" customHeight="1">
      <c r="A51" s="65"/>
      <c r="B51" s="17"/>
      <c r="C51" s="10"/>
      <c r="D51" s="11"/>
      <c r="E51" s="12"/>
      <c r="F51" s="12"/>
      <c r="G51" s="12"/>
      <c r="H51" s="13"/>
      <c r="I51" s="14"/>
      <c r="J51" s="15"/>
      <c r="K51" s="16"/>
      <c r="L51" s="11"/>
      <c r="M51" s="13"/>
      <c r="N51" s="30"/>
      <c r="O51" s="17"/>
      <c r="P51" s="10"/>
      <c r="Q51" s="11"/>
      <c r="R51" s="12"/>
      <c r="S51" s="12"/>
      <c r="T51" s="12"/>
      <c r="U51" s="13"/>
      <c r="V51" s="14"/>
      <c r="W51" s="15"/>
      <c r="X51" s="16"/>
      <c r="Y51" s="11"/>
      <c r="Z51" s="13"/>
      <c r="AA51" s="31"/>
      <c r="AB51" s="17" t="str">
        <f>PG_ConstNmRout</f>
        <v/>
      </c>
      <c r="AC51" s="10" t="str">
        <f>PG_ValUOMxRout</f>
        <v/>
      </c>
      <c r="AD51" s="11" t="str">
        <f>PG_ValUOMxRout</f>
        <v/>
      </c>
      <c r="AE51" s="12" t="str">
        <f>PG_ValUOMxRout</f>
        <v/>
      </c>
      <c r="AF51" s="12" t="str">
        <f>PG_ValUOMxRout</f>
        <v/>
      </c>
      <c r="AG51" s="12" t="str">
        <f>PG_ValUOMxRout</f>
        <v/>
      </c>
      <c r="AH51" s="13" t="str">
        <f>PG_ValUOMxRout</f>
        <v/>
      </c>
      <c r="AI51" s="14" t="str">
        <f>PG_ValRout</f>
        <v/>
      </c>
      <c r="AJ51" s="15" t="str">
        <f>PG_ValRout</f>
        <v/>
      </c>
      <c r="AK51" s="16" t="str">
        <f>PG_ValRout</f>
        <v/>
      </c>
      <c r="AL51" s="11" t="str">
        <f>PG_ValUOMxRout</f>
        <v/>
      </c>
      <c r="AM51" s="13" t="str">
        <f>PG_ValUOMxRout</f>
        <v/>
      </c>
      <c r="AN51" s="30"/>
      <c r="AO51" s="17" t="str">
        <f>PG_ConstNmRand</f>
        <v/>
      </c>
      <c r="AP51" s="10" t="str">
        <f>PG_ValUOMxRand</f>
        <v/>
      </c>
      <c r="AQ51" s="11" t="str">
        <f>PG_ValUOMxRand</f>
        <v/>
      </c>
      <c r="AR51" s="12" t="str">
        <f>PG_ValUOMxRand</f>
        <v/>
      </c>
      <c r="AS51" s="12" t="str">
        <f>PG_ValUOMxRand</f>
        <v/>
      </c>
      <c r="AT51" s="12" t="str">
        <f>PG_ValUOMxRand</f>
        <v/>
      </c>
      <c r="AU51" s="13" t="str">
        <f>PG_ValUOMxRand</f>
        <v/>
      </c>
      <c r="AV51" s="14" t="str">
        <f>PG_ValRand</f>
        <v/>
      </c>
      <c r="AW51" s="15" t="str">
        <f>PG_ValRand</f>
        <v/>
      </c>
      <c r="AX51" s="16" t="str">
        <f>PG_ValRand</f>
        <v/>
      </c>
      <c r="AY51" s="11" t="str">
        <f>PG_ValUOMxRand</f>
        <v/>
      </c>
      <c r="AZ51" s="13" t="str">
        <f>PG_ValUOMxRand</f>
        <v/>
      </c>
    </row>
    <row r="52" spans="1:52" ht="15" customHeight="1">
      <c r="A52" s="65"/>
      <c r="B52" s="17"/>
      <c r="C52" s="10"/>
      <c r="D52" s="11"/>
      <c r="E52" s="12"/>
      <c r="F52" s="12"/>
      <c r="G52" s="12"/>
      <c r="H52" s="13"/>
      <c r="I52" s="14"/>
      <c r="J52" s="15"/>
      <c r="K52" s="16"/>
      <c r="L52" s="11"/>
      <c r="M52" s="13"/>
      <c r="N52" s="30"/>
      <c r="O52" s="17"/>
      <c r="P52" s="10"/>
      <c r="Q52" s="11"/>
      <c r="R52" s="12"/>
      <c r="S52" s="12"/>
      <c r="T52" s="12"/>
      <c r="U52" s="13"/>
      <c r="V52" s="14"/>
      <c r="W52" s="15"/>
      <c r="X52" s="16"/>
      <c r="Y52" s="11"/>
      <c r="Z52" s="13"/>
      <c r="AA52" s="31"/>
      <c r="AB52" s="17" t="str">
        <f>PG_ConstNmRout</f>
        <v/>
      </c>
      <c r="AC52" s="10" t="str">
        <f>PG_ValUOMxRout</f>
        <v/>
      </c>
      <c r="AD52" s="11" t="str">
        <f>PG_ValUOMxRout</f>
        <v/>
      </c>
      <c r="AE52" s="12" t="str">
        <f>PG_ValUOMxRout</f>
        <v/>
      </c>
      <c r="AF52" s="12" t="str">
        <f>PG_ValUOMxRout</f>
        <v/>
      </c>
      <c r="AG52" s="12" t="str">
        <f>PG_ValUOMxRout</f>
        <v/>
      </c>
      <c r="AH52" s="13" t="str">
        <f>PG_ValUOMxRout</f>
        <v/>
      </c>
      <c r="AI52" s="14" t="str">
        <f>PG_ValRout</f>
        <v/>
      </c>
      <c r="AJ52" s="15" t="str">
        <f>PG_ValRout</f>
        <v/>
      </c>
      <c r="AK52" s="16" t="str">
        <f>PG_ValRout</f>
        <v/>
      </c>
      <c r="AL52" s="11" t="str">
        <f>PG_ValUOMxRout</f>
        <v/>
      </c>
      <c r="AM52" s="13" t="str">
        <f>PG_ValUOMxRout</f>
        <v/>
      </c>
      <c r="AN52" s="30"/>
      <c r="AO52" s="17" t="str">
        <f>PG_ConstNmRand</f>
        <v/>
      </c>
      <c r="AP52" s="10" t="str">
        <f>PG_ValUOMxRand</f>
        <v/>
      </c>
      <c r="AQ52" s="11" t="str">
        <f>PG_ValUOMxRand</f>
        <v/>
      </c>
      <c r="AR52" s="12" t="str">
        <f>PG_ValUOMxRand</f>
        <v/>
      </c>
      <c r="AS52" s="12" t="str">
        <f>PG_ValUOMxRand</f>
        <v/>
      </c>
      <c r="AT52" s="12" t="str">
        <f>PG_ValUOMxRand</f>
        <v/>
      </c>
      <c r="AU52" s="13" t="str">
        <f>PG_ValUOMxRand</f>
        <v/>
      </c>
      <c r="AV52" s="14" t="str">
        <f>PG_ValRand</f>
        <v/>
      </c>
      <c r="AW52" s="15" t="str">
        <f>PG_ValRand</f>
        <v/>
      </c>
      <c r="AX52" s="16" t="str">
        <f>PG_ValRand</f>
        <v/>
      </c>
      <c r="AY52" s="11" t="str">
        <f>PG_ValUOMxRand</f>
        <v/>
      </c>
      <c r="AZ52" s="13" t="str">
        <f>PG_ValUOMxRand</f>
        <v/>
      </c>
    </row>
    <row r="53" spans="1:52" ht="15" customHeight="1">
      <c r="A53" s="65"/>
      <c r="B53" s="17"/>
      <c r="C53" s="10"/>
      <c r="D53" s="11"/>
      <c r="E53" s="12"/>
      <c r="F53" s="12"/>
      <c r="G53" s="12"/>
      <c r="H53" s="13"/>
      <c r="I53" s="14"/>
      <c r="J53" s="15"/>
      <c r="K53" s="16"/>
      <c r="L53" s="11"/>
      <c r="M53" s="13"/>
      <c r="N53" s="30"/>
      <c r="O53" s="17"/>
      <c r="P53" s="10"/>
      <c r="Q53" s="11"/>
      <c r="R53" s="12"/>
      <c r="S53" s="12"/>
      <c r="T53" s="12"/>
      <c r="U53" s="13"/>
      <c r="V53" s="14"/>
      <c r="W53" s="15"/>
      <c r="X53" s="16"/>
      <c r="Y53" s="11"/>
      <c r="Z53" s="13"/>
      <c r="AA53" s="31"/>
      <c r="AB53" s="17" t="str">
        <f>PG_ConstNmRout</f>
        <v/>
      </c>
      <c r="AC53" s="10" t="str">
        <f>PG_ValUOMxRout</f>
        <v/>
      </c>
      <c r="AD53" s="11" t="str">
        <f>PG_ValUOMxRout</f>
        <v/>
      </c>
      <c r="AE53" s="12" t="str">
        <f>PG_ValUOMxRout</f>
        <v/>
      </c>
      <c r="AF53" s="12" t="str">
        <f>PG_ValUOMxRout</f>
        <v/>
      </c>
      <c r="AG53" s="12" t="str">
        <f>PG_ValUOMxRout</f>
        <v/>
      </c>
      <c r="AH53" s="13" t="str">
        <f>PG_ValUOMxRout</f>
        <v/>
      </c>
      <c r="AI53" s="14" t="str">
        <f>PG_ValRout</f>
        <v/>
      </c>
      <c r="AJ53" s="15" t="str">
        <f>PG_ValRout</f>
        <v/>
      </c>
      <c r="AK53" s="16" t="str">
        <f>PG_ValRout</f>
        <v/>
      </c>
      <c r="AL53" s="11" t="str">
        <f>PG_ValUOMxRout</f>
        <v/>
      </c>
      <c r="AM53" s="13" t="str">
        <f>PG_ValUOMxRout</f>
        <v/>
      </c>
      <c r="AN53" s="30"/>
      <c r="AO53" s="17" t="str">
        <f>PG_ConstNmRand</f>
        <v/>
      </c>
      <c r="AP53" s="10" t="str">
        <f>PG_ValUOMxRand</f>
        <v/>
      </c>
      <c r="AQ53" s="11" t="str">
        <f>PG_ValUOMxRand</f>
        <v/>
      </c>
      <c r="AR53" s="12" t="str">
        <f>PG_ValUOMxRand</f>
        <v/>
      </c>
      <c r="AS53" s="12" t="str">
        <f>PG_ValUOMxRand</f>
        <v/>
      </c>
      <c r="AT53" s="12" t="str">
        <f>PG_ValUOMxRand</f>
        <v/>
      </c>
      <c r="AU53" s="13" t="str">
        <f>PG_ValUOMxRand</f>
        <v/>
      </c>
      <c r="AV53" s="14" t="str">
        <f>PG_ValRand</f>
        <v/>
      </c>
      <c r="AW53" s="15" t="str">
        <f>PG_ValRand</f>
        <v/>
      </c>
      <c r="AX53" s="16" t="str">
        <f>PG_ValRand</f>
        <v/>
      </c>
      <c r="AY53" s="11" t="str">
        <f>PG_ValUOMxRand</f>
        <v/>
      </c>
      <c r="AZ53" s="13" t="str">
        <f>PG_ValUOMxRand</f>
        <v/>
      </c>
    </row>
    <row r="54" spans="1:52" ht="15" customHeight="1">
      <c r="A54" s="65"/>
      <c r="B54" s="17"/>
      <c r="C54" s="10"/>
      <c r="D54" s="11"/>
      <c r="E54" s="12"/>
      <c r="F54" s="12"/>
      <c r="G54" s="12"/>
      <c r="H54" s="13"/>
      <c r="I54" s="14"/>
      <c r="J54" s="15"/>
      <c r="K54" s="16"/>
      <c r="L54" s="11"/>
      <c r="M54" s="13"/>
      <c r="N54" s="30"/>
      <c r="O54" s="17"/>
      <c r="P54" s="10"/>
      <c r="Q54" s="11"/>
      <c r="R54" s="12"/>
      <c r="S54" s="12"/>
      <c r="T54" s="12"/>
      <c r="U54" s="13"/>
      <c r="V54" s="14"/>
      <c r="W54" s="15"/>
      <c r="X54" s="16"/>
      <c r="Y54" s="11"/>
      <c r="Z54" s="13"/>
      <c r="AA54" s="31"/>
      <c r="AB54" s="17" t="str">
        <f>PG_ConstNmRout</f>
        <v/>
      </c>
      <c r="AC54" s="10" t="str">
        <f>PG_ValUOMxRout</f>
        <v/>
      </c>
      <c r="AD54" s="11" t="str">
        <f>PG_ValUOMxRout</f>
        <v/>
      </c>
      <c r="AE54" s="12" t="str">
        <f>PG_ValUOMxRout</f>
        <v/>
      </c>
      <c r="AF54" s="12" t="str">
        <f>PG_ValUOMxRout</f>
        <v/>
      </c>
      <c r="AG54" s="12" t="str">
        <f>PG_ValUOMxRout</f>
        <v/>
      </c>
      <c r="AH54" s="13" t="str">
        <f>PG_ValUOMxRout</f>
        <v/>
      </c>
      <c r="AI54" s="14" t="str">
        <f>PG_ValRout</f>
        <v/>
      </c>
      <c r="AJ54" s="15" t="str">
        <f>PG_ValRout</f>
        <v/>
      </c>
      <c r="AK54" s="16" t="str">
        <f>PG_ValRout</f>
        <v/>
      </c>
      <c r="AL54" s="11" t="str">
        <f>PG_ValUOMxRout</f>
        <v/>
      </c>
      <c r="AM54" s="13" t="str">
        <f>PG_ValUOMxRout</f>
        <v/>
      </c>
      <c r="AN54" s="30"/>
      <c r="AO54" s="17" t="str">
        <f>PG_ConstNmRand</f>
        <v/>
      </c>
      <c r="AP54" s="10" t="str">
        <f>PG_ValUOMxRand</f>
        <v/>
      </c>
      <c r="AQ54" s="11" t="str">
        <f>PG_ValUOMxRand</f>
        <v/>
      </c>
      <c r="AR54" s="12" t="str">
        <f>PG_ValUOMxRand</f>
        <v/>
      </c>
      <c r="AS54" s="12" t="str">
        <f>PG_ValUOMxRand</f>
        <v/>
      </c>
      <c r="AT54" s="12" t="str">
        <f>PG_ValUOMxRand</f>
        <v/>
      </c>
      <c r="AU54" s="13" t="str">
        <f>PG_ValUOMxRand</f>
        <v/>
      </c>
      <c r="AV54" s="14" t="str">
        <f>PG_ValRand</f>
        <v/>
      </c>
      <c r="AW54" s="15" t="str">
        <f>PG_ValRand</f>
        <v/>
      </c>
      <c r="AX54" s="16" t="str">
        <f>PG_ValRand</f>
        <v/>
      </c>
      <c r="AY54" s="11" t="str">
        <f>PG_ValUOMxRand</f>
        <v/>
      </c>
      <c r="AZ54" s="13" t="str">
        <f>PG_ValUOMxRand</f>
        <v/>
      </c>
    </row>
    <row r="55" spans="1:52" ht="15" customHeight="1">
      <c r="A55" s="65"/>
      <c r="B55" s="17"/>
      <c r="C55" s="10"/>
      <c r="D55" s="11"/>
      <c r="E55" s="12"/>
      <c r="F55" s="12"/>
      <c r="G55" s="12"/>
      <c r="H55" s="13"/>
      <c r="I55" s="14"/>
      <c r="J55" s="15"/>
      <c r="K55" s="16"/>
      <c r="L55" s="11"/>
      <c r="M55" s="13"/>
      <c r="N55" s="30"/>
      <c r="O55" s="17"/>
      <c r="P55" s="10"/>
      <c r="Q55" s="11"/>
      <c r="R55" s="12"/>
      <c r="S55" s="12"/>
      <c r="T55" s="12"/>
      <c r="U55" s="13"/>
      <c r="V55" s="14"/>
      <c r="W55" s="15"/>
      <c r="X55" s="16"/>
      <c r="Y55" s="11"/>
      <c r="Z55" s="13"/>
      <c r="AA55" s="31"/>
      <c r="AB55" s="17" t="str">
        <f>PG_ConstNmRout</f>
        <v/>
      </c>
      <c r="AC55" s="10" t="str">
        <f>PG_ValUOMxRout</f>
        <v/>
      </c>
      <c r="AD55" s="11" t="str">
        <f>PG_ValUOMxRout</f>
        <v/>
      </c>
      <c r="AE55" s="12" t="str">
        <f>PG_ValUOMxRout</f>
        <v/>
      </c>
      <c r="AF55" s="12" t="str">
        <f>PG_ValUOMxRout</f>
        <v/>
      </c>
      <c r="AG55" s="12" t="str">
        <f>PG_ValUOMxRout</f>
        <v/>
      </c>
      <c r="AH55" s="13" t="str">
        <f>PG_ValUOMxRout</f>
        <v/>
      </c>
      <c r="AI55" s="14" t="str">
        <f>PG_ValRout</f>
        <v/>
      </c>
      <c r="AJ55" s="15" t="str">
        <f>PG_ValRout</f>
        <v/>
      </c>
      <c r="AK55" s="16" t="str">
        <f>PG_ValRout</f>
        <v/>
      </c>
      <c r="AL55" s="11" t="str">
        <f>PG_ValUOMxRout</f>
        <v/>
      </c>
      <c r="AM55" s="13" t="str">
        <f>PG_ValUOMxRout</f>
        <v/>
      </c>
      <c r="AN55" s="30"/>
      <c r="AO55" s="17" t="str">
        <f>PG_ConstNmRand</f>
        <v/>
      </c>
      <c r="AP55" s="10" t="str">
        <f>PG_ValUOMxRand</f>
        <v/>
      </c>
      <c r="AQ55" s="11" t="str">
        <f>PG_ValUOMxRand</f>
        <v/>
      </c>
      <c r="AR55" s="12" t="str">
        <f>PG_ValUOMxRand</f>
        <v/>
      </c>
      <c r="AS55" s="12" t="str">
        <f>PG_ValUOMxRand</f>
        <v/>
      </c>
      <c r="AT55" s="12" t="str">
        <f>PG_ValUOMxRand</f>
        <v/>
      </c>
      <c r="AU55" s="13" t="str">
        <f>PG_ValUOMxRand</f>
        <v/>
      </c>
      <c r="AV55" s="14" t="str">
        <f>PG_ValRand</f>
        <v/>
      </c>
      <c r="AW55" s="15" t="str">
        <f>PG_ValRand</f>
        <v/>
      </c>
      <c r="AX55" s="16" t="str">
        <f>PG_ValRand</f>
        <v/>
      </c>
      <c r="AY55" s="11" t="str">
        <f>PG_ValUOMxRand</f>
        <v/>
      </c>
      <c r="AZ55" s="13" t="str">
        <f>PG_ValUOMxRand</f>
        <v/>
      </c>
    </row>
    <row r="56" spans="1:52" ht="15" customHeight="1">
      <c r="A56" s="65"/>
      <c r="B56" s="17"/>
      <c r="C56" s="10"/>
      <c r="D56" s="11"/>
      <c r="E56" s="12"/>
      <c r="F56" s="12"/>
      <c r="G56" s="12"/>
      <c r="H56" s="13"/>
      <c r="I56" s="14"/>
      <c r="J56" s="15"/>
      <c r="K56" s="16"/>
      <c r="L56" s="11"/>
      <c r="M56" s="13"/>
      <c r="N56" s="30"/>
      <c r="O56" s="17"/>
      <c r="P56" s="10"/>
      <c r="Q56" s="11"/>
      <c r="R56" s="12"/>
      <c r="S56" s="12"/>
      <c r="T56" s="12"/>
      <c r="U56" s="13"/>
      <c r="V56" s="14"/>
      <c r="W56" s="15"/>
      <c r="X56" s="16"/>
      <c r="Y56" s="11"/>
      <c r="Z56" s="13"/>
      <c r="AA56" s="31"/>
      <c r="AB56" s="17" t="str">
        <f>PG_ConstNmRout</f>
        <v/>
      </c>
      <c r="AC56" s="10" t="str">
        <f>PG_ValUOMxRout</f>
        <v/>
      </c>
      <c r="AD56" s="11" t="str">
        <f>PG_ValUOMxRout</f>
        <v/>
      </c>
      <c r="AE56" s="12" t="str">
        <f>PG_ValUOMxRout</f>
        <v/>
      </c>
      <c r="AF56" s="12" t="str">
        <f>PG_ValUOMxRout</f>
        <v/>
      </c>
      <c r="AG56" s="12" t="str">
        <f>PG_ValUOMxRout</f>
        <v/>
      </c>
      <c r="AH56" s="13" t="str">
        <f>PG_ValUOMxRout</f>
        <v/>
      </c>
      <c r="AI56" s="14" t="str">
        <f>PG_ValRout</f>
        <v/>
      </c>
      <c r="AJ56" s="15" t="str">
        <f>PG_ValRout</f>
        <v/>
      </c>
      <c r="AK56" s="16" t="str">
        <f>PG_ValRout</f>
        <v/>
      </c>
      <c r="AL56" s="11" t="str">
        <f>PG_ValUOMxRout</f>
        <v/>
      </c>
      <c r="AM56" s="13" t="str">
        <f>PG_ValUOMxRout</f>
        <v/>
      </c>
      <c r="AN56" s="30"/>
      <c r="AO56" s="17" t="str">
        <f>PG_ConstNmRand</f>
        <v/>
      </c>
      <c r="AP56" s="10" t="str">
        <f>PG_ValUOMxRand</f>
        <v/>
      </c>
      <c r="AQ56" s="11" t="str">
        <f>PG_ValUOMxRand</f>
        <v/>
      </c>
      <c r="AR56" s="12" t="str">
        <f>PG_ValUOMxRand</f>
        <v/>
      </c>
      <c r="AS56" s="12" t="str">
        <f>PG_ValUOMxRand</f>
        <v/>
      </c>
      <c r="AT56" s="12" t="str">
        <f>PG_ValUOMxRand</f>
        <v/>
      </c>
      <c r="AU56" s="13" t="str">
        <f>PG_ValUOMxRand</f>
        <v/>
      </c>
      <c r="AV56" s="14" t="str">
        <f>PG_ValRand</f>
        <v/>
      </c>
      <c r="AW56" s="15" t="str">
        <f>PG_ValRand</f>
        <v/>
      </c>
      <c r="AX56" s="16" t="str">
        <f>PG_ValRand</f>
        <v/>
      </c>
      <c r="AY56" s="11" t="str">
        <f>PG_ValUOMxRand</f>
        <v/>
      </c>
      <c r="AZ56" s="13" t="str">
        <f>PG_ValUOMxRand</f>
        <v/>
      </c>
    </row>
    <row r="57" spans="1:52" ht="15" customHeight="1">
      <c r="A57" s="65"/>
      <c r="B57" s="17"/>
      <c r="C57" s="10"/>
      <c r="D57" s="11"/>
      <c r="E57" s="12"/>
      <c r="F57" s="12"/>
      <c r="G57" s="12"/>
      <c r="H57" s="13"/>
      <c r="I57" s="14"/>
      <c r="J57" s="15"/>
      <c r="K57" s="16"/>
      <c r="L57" s="11"/>
      <c r="M57" s="13"/>
      <c r="N57" s="30"/>
      <c r="O57" s="17"/>
      <c r="P57" s="10"/>
      <c r="Q57" s="11"/>
      <c r="R57" s="12"/>
      <c r="S57" s="12"/>
      <c r="T57" s="12"/>
      <c r="U57" s="13"/>
      <c r="V57" s="14"/>
      <c r="W57" s="15"/>
      <c r="X57" s="16"/>
      <c r="Y57" s="11"/>
      <c r="Z57" s="13"/>
      <c r="AA57" s="31"/>
      <c r="AB57" s="17" t="str">
        <f>PG_ConstNmRout</f>
        <v/>
      </c>
      <c r="AC57" s="10" t="str">
        <f>PG_ValUOMxRout</f>
        <v/>
      </c>
      <c r="AD57" s="11" t="str">
        <f>PG_ValUOMxRout</f>
        <v/>
      </c>
      <c r="AE57" s="12" t="str">
        <f>PG_ValUOMxRout</f>
        <v/>
      </c>
      <c r="AF57" s="12" t="str">
        <f>PG_ValUOMxRout</f>
        <v/>
      </c>
      <c r="AG57" s="12" t="str">
        <f>PG_ValUOMxRout</f>
        <v/>
      </c>
      <c r="AH57" s="13" t="str">
        <f>PG_ValUOMxRout</f>
        <v/>
      </c>
      <c r="AI57" s="14" t="str">
        <f>PG_ValRout</f>
        <v/>
      </c>
      <c r="AJ57" s="15" t="str">
        <f>PG_ValRout</f>
        <v/>
      </c>
      <c r="AK57" s="16" t="str">
        <f>PG_ValRout</f>
        <v/>
      </c>
      <c r="AL57" s="11" t="str">
        <f>PG_ValUOMxRout</f>
        <v/>
      </c>
      <c r="AM57" s="13" t="str">
        <f>PG_ValUOMxRout</f>
        <v/>
      </c>
      <c r="AN57" s="30"/>
      <c r="AO57" s="17" t="str">
        <f>PG_ConstNmRand</f>
        <v/>
      </c>
      <c r="AP57" s="10" t="str">
        <f>PG_ValUOMxRand</f>
        <v/>
      </c>
      <c r="AQ57" s="11" t="str">
        <f>PG_ValUOMxRand</f>
        <v/>
      </c>
      <c r="AR57" s="12" t="str">
        <f>PG_ValUOMxRand</f>
        <v/>
      </c>
      <c r="AS57" s="12" t="str">
        <f>PG_ValUOMxRand</f>
        <v/>
      </c>
      <c r="AT57" s="12" t="str">
        <f>PG_ValUOMxRand</f>
        <v/>
      </c>
      <c r="AU57" s="13" t="str">
        <f>PG_ValUOMxRand</f>
        <v/>
      </c>
      <c r="AV57" s="14" t="str">
        <f>PG_ValRand</f>
        <v/>
      </c>
      <c r="AW57" s="15" t="str">
        <f>PG_ValRand</f>
        <v/>
      </c>
      <c r="AX57" s="16" t="str">
        <f>PG_ValRand</f>
        <v/>
      </c>
      <c r="AY57" s="11" t="str">
        <f>PG_ValUOMxRand</f>
        <v/>
      </c>
      <c r="AZ57" s="13" t="str">
        <f>PG_ValUOMxRand</f>
        <v/>
      </c>
    </row>
    <row r="58" spans="1:52" ht="15" customHeight="1">
      <c r="A58" s="65"/>
      <c r="B58" s="17"/>
      <c r="C58" s="10"/>
      <c r="D58" s="11"/>
      <c r="E58" s="12"/>
      <c r="F58" s="12"/>
      <c r="G58" s="12"/>
      <c r="H58" s="13"/>
      <c r="I58" s="14"/>
      <c r="J58" s="15"/>
      <c r="K58" s="16"/>
      <c r="L58" s="11"/>
      <c r="M58" s="13"/>
      <c r="N58" s="30"/>
      <c r="O58" s="17"/>
      <c r="P58" s="10"/>
      <c r="Q58" s="11"/>
      <c r="R58" s="12"/>
      <c r="S58" s="12"/>
      <c r="T58" s="12"/>
      <c r="U58" s="13"/>
      <c r="V58" s="14"/>
      <c r="W58" s="15"/>
      <c r="X58" s="16"/>
      <c r="Y58" s="11"/>
      <c r="Z58" s="13"/>
      <c r="AA58" s="31"/>
      <c r="AB58" s="17" t="str">
        <f>PG_ConstNmRout</f>
        <v/>
      </c>
      <c r="AC58" s="10" t="str">
        <f>PG_ValUOMxRout</f>
        <v/>
      </c>
      <c r="AD58" s="11" t="str">
        <f>PG_ValUOMxRout</f>
        <v/>
      </c>
      <c r="AE58" s="12" t="str">
        <f>PG_ValUOMxRout</f>
        <v/>
      </c>
      <c r="AF58" s="12" t="str">
        <f>PG_ValUOMxRout</f>
        <v/>
      </c>
      <c r="AG58" s="12" t="str">
        <f>PG_ValUOMxRout</f>
        <v/>
      </c>
      <c r="AH58" s="13" t="str">
        <f>PG_ValUOMxRout</f>
        <v/>
      </c>
      <c r="AI58" s="14" t="str">
        <f>PG_ValRout</f>
        <v/>
      </c>
      <c r="AJ58" s="15" t="str">
        <f>PG_ValRout</f>
        <v/>
      </c>
      <c r="AK58" s="16" t="str">
        <f>PG_ValRout</f>
        <v/>
      </c>
      <c r="AL58" s="11" t="str">
        <f>PG_ValUOMxRout</f>
        <v/>
      </c>
      <c r="AM58" s="13" t="str">
        <f>PG_ValUOMxRout</f>
        <v/>
      </c>
      <c r="AN58" s="30"/>
      <c r="AO58" s="17" t="str">
        <f>PG_ConstNmRand</f>
        <v/>
      </c>
      <c r="AP58" s="10" t="str">
        <f>PG_ValUOMxRand</f>
        <v/>
      </c>
      <c r="AQ58" s="11" t="str">
        <f>PG_ValUOMxRand</f>
        <v/>
      </c>
      <c r="AR58" s="12" t="str">
        <f>PG_ValUOMxRand</f>
        <v/>
      </c>
      <c r="AS58" s="12" t="str">
        <f>PG_ValUOMxRand</f>
        <v/>
      </c>
      <c r="AT58" s="12" t="str">
        <f>PG_ValUOMxRand</f>
        <v/>
      </c>
      <c r="AU58" s="13" t="str">
        <f>PG_ValUOMxRand</f>
        <v/>
      </c>
      <c r="AV58" s="14" t="str">
        <f>PG_ValRand</f>
        <v/>
      </c>
      <c r="AW58" s="15" t="str">
        <f>PG_ValRand</f>
        <v/>
      </c>
      <c r="AX58" s="16" t="str">
        <f>PG_ValRand</f>
        <v/>
      </c>
      <c r="AY58" s="11" t="str">
        <f>PG_ValUOMxRand</f>
        <v/>
      </c>
      <c r="AZ58" s="13" t="str">
        <f>PG_ValUOMxRand</f>
        <v/>
      </c>
    </row>
    <row r="59" spans="1:52" ht="15" customHeight="1">
      <c r="A59" s="65"/>
      <c r="B59" s="17"/>
      <c r="C59" s="10"/>
      <c r="D59" s="11"/>
      <c r="E59" s="12"/>
      <c r="F59" s="12"/>
      <c r="G59" s="12"/>
      <c r="H59" s="13"/>
      <c r="I59" s="14"/>
      <c r="J59" s="15"/>
      <c r="K59" s="16"/>
      <c r="L59" s="11"/>
      <c r="M59" s="13"/>
      <c r="N59" s="30"/>
      <c r="O59" s="17"/>
      <c r="P59" s="10"/>
      <c r="Q59" s="11"/>
      <c r="R59" s="12"/>
      <c r="S59" s="12"/>
      <c r="T59" s="12"/>
      <c r="U59" s="13"/>
      <c r="V59" s="14"/>
      <c r="W59" s="15"/>
      <c r="X59" s="16"/>
      <c r="Y59" s="11"/>
      <c r="Z59" s="13"/>
      <c r="AA59" s="31"/>
      <c r="AB59" s="17" t="str">
        <f>PG_ConstNmRout</f>
        <v/>
      </c>
      <c r="AC59" s="10" t="str">
        <f>PG_ValUOMxRout</f>
        <v/>
      </c>
      <c r="AD59" s="11" t="str">
        <f>PG_ValUOMxRout</f>
        <v/>
      </c>
      <c r="AE59" s="12" t="str">
        <f>PG_ValUOMxRout</f>
        <v/>
      </c>
      <c r="AF59" s="12" t="str">
        <f>PG_ValUOMxRout</f>
        <v/>
      </c>
      <c r="AG59" s="12" t="str">
        <f>PG_ValUOMxRout</f>
        <v/>
      </c>
      <c r="AH59" s="13" t="str">
        <f>PG_ValUOMxRout</f>
        <v/>
      </c>
      <c r="AI59" s="14" t="str">
        <f>PG_ValRout</f>
        <v/>
      </c>
      <c r="AJ59" s="15" t="str">
        <f>PG_ValRout</f>
        <v/>
      </c>
      <c r="AK59" s="16" t="str">
        <f>PG_ValRout</f>
        <v/>
      </c>
      <c r="AL59" s="11" t="str">
        <f>PG_ValUOMxRout</f>
        <v/>
      </c>
      <c r="AM59" s="13" t="str">
        <f>PG_ValUOMxRout</f>
        <v/>
      </c>
      <c r="AN59" s="30"/>
      <c r="AO59" s="17" t="str">
        <f>PG_ConstNmRand</f>
        <v/>
      </c>
      <c r="AP59" s="10" t="str">
        <f>PG_ValUOMxRand</f>
        <v/>
      </c>
      <c r="AQ59" s="11" t="str">
        <f>PG_ValUOMxRand</f>
        <v/>
      </c>
      <c r="AR59" s="12" t="str">
        <f>PG_ValUOMxRand</f>
        <v/>
      </c>
      <c r="AS59" s="12" t="str">
        <f>PG_ValUOMxRand</f>
        <v/>
      </c>
      <c r="AT59" s="12" t="str">
        <f>PG_ValUOMxRand</f>
        <v/>
      </c>
      <c r="AU59" s="13" t="str">
        <f>PG_ValUOMxRand</f>
        <v/>
      </c>
      <c r="AV59" s="14" t="str">
        <f>PG_ValRand</f>
        <v/>
      </c>
      <c r="AW59" s="15" t="str">
        <f>PG_ValRand</f>
        <v/>
      </c>
      <c r="AX59" s="16" t="str">
        <f>PG_ValRand</f>
        <v/>
      </c>
      <c r="AY59" s="11" t="str">
        <f>PG_ValUOMxRand</f>
        <v/>
      </c>
      <c r="AZ59" s="13" t="str">
        <f>PG_ValUOMxRand</f>
        <v/>
      </c>
    </row>
    <row r="60" spans="1:52" ht="15" customHeight="1">
      <c r="A60" s="65"/>
      <c r="B60" s="17"/>
      <c r="C60" s="10"/>
      <c r="D60" s="11"/>
      <c r="E60" s="12"/>
      <c r="F60" s="12"/>
      <c r="G60" s="12"/>
      <c r="H60" s="13"/>
      <c r="I60" s="14"/>
      <c r="J60" s="15"/>
      <c r="K60" s="16"/>
      <c r="L60" s="11"/>
      <c r="M60" s="13"/>
      <c r="N60" s="30"/>
      <c r="O60" s="17"/>
      <c r="P60" s="10"/>
      <c r="Q60" s="11"/>
      <c r="R60" s="12"/>
      <c r="S60" s="12"/>
      <c r="T60" s="12"/>
      <c r="U60" s="13"/>
      <c r="V60" s="14"/>
      <c r="W60" s="15"/>
      <c r="X60" s="16"/>
      <c r="Y60" s="11"/>
      <c r="Z60" s="13"/>
      <c r="AA60" s="31"/>
      <c r="AB60" s="17" t="str">
        <f>PG_ConstNmRout</f>
        <v/>
      </c>
      <c r="AC60" s="10" t="str">
        <f>PG_ValUOMxRout</f>
        <v/>
      </c>
      <c r="AD60" s="11" t="str">
        <f>PG_ValUOMxRout</f>
        <v/>
      </c>
      <c r="AE60" s="12" t="str">
        <f>PG_ValUOMxRout</f>
        <v/>
      </c>
      <c r="AF60" s="12" t="str">
        <f>PG_ValUOMxRout</f>
        <v/>
      </c>
      <c r="AG60" s="12" t="str">
        <f>PG_ValUOMxRout</f>
        <v/>
      </c>
      <c r="AH60" s="13" t="str">
        <f>PG_ValUOMxRout</f>
        <v/>
      </c>
      <c r="AI60" s="14" t="str">
        <f>PG_ValRout</f>
        <v/>
      </c>
      <c r="AJ60" s="15" t="str">
        <f>PG_ValRout</f>
        <v/>
      </c>
      <c r="AK60" s="16" t="str">
        <f>PG_ValRout</f>
        <v/>
      </c>
      <c r="AL60" s="11" t="str">
        <f>PG_ValUOMxRout</f>
        <v/>
      </c>
      <c r="AM60" s="13" t="str">
        <f>PG_ValUOMxRout</f>
        <v/>
      </c>
      <c r="AN60" s="30"/>
      <c r="AO60" s="17" t="str">
        <f>PG_ConstNmRand</f>
        <v/>
      </c>
      <c r="AP60" s="10" t="str">
        <f>PG_ValUOMxRand</f>
        <v/>
      </c>
      <c r="AQ60" s="11" t="str">
        <f>PG_ValUOMxRand</f>
        <v/>
      </c>
      <c r="AR60" s="12" t="str">
        <f>PG_ValUOMxRand</f>
        <v/>
      </c>
      <c r="AS60" s="12" t="str">
        <f>PG_ValUOMxRand</f>
        <v/>
      </c>
      <c r="AT60" s="12" t="str">
        <f>PG_ValUOMxRand</f>
        <v/>
      </c>
      <c r="AU60" s="13" t="str">
        <f>PG_ValUOMxRand</f>
        <v/>
      </c>
      <c r="AV60" s="14" t="str">
        <f>PG_ValRand</f>
        <v/>
      </c>
      <c r="AW60" s="15" t="str">
        <f>PG_ValRand</f>
        <v/>
      </c>
      <c r="AX60" s="16" t="str">
        <f>PG_ValRand</f>
        <v/>
      </c>
      <c r="AY60" s="11" t="str">
        <f>PG_ValUOMxRand</f>
        <v/>
      </c>
      <c r="AZ60" s="13" t="str">
        <f>PG_ValUOMxRand</f>
        <v/>
      </c>
    </row>
    <row r="61" spans="1:52" ht="15" customHeight="1">
      <c r="A61" s="65"/>
      <c r="B61" s="17"/>
      <c r="C61" s="10"/>
      <c r="D61" s="11"/>
      <c r="E61" s="12"/>
      <c r="F61" s="12"/>
      <c r="G61" s="12"/>
      <c r="H61" s="13"/>
      <c r="I61" s="14"/>
      <c r="J61" s="15"/>
      <c r="K61" s="16"/>
      <c r="L61" s="11"/>
      <c r="M61" s="13"/>
      <c r="N61" s="30"/>
      <c r="O61" s="17"/>
      <c r="P61" s="10"/>
      <c r="Q61" s="11"/>
      <c r="R61" s="12"/>
      <c r="S61" s="12"/>
      <c r="T61" s="12"/>
      <c r="U61" s="13"/>
      <c r="V61" s="14"/>
      <c r="W61" s="15"/>
      <c r="X61" s="16"/>
      <c r="Y61" s="11"/>
      <c r="Z61" s="13"/>
      <c r="AA61" s="31"/>
      <c r="AB61" s="17" t="str">
        <f>PG_ConstNmRout</f>
        <v/>
      </c>
      <c r="AC61" s="10" t="str">
        <f>PG_ValUOMxRout</f>
        <v/>
      </c>
      <c r="AD61" s="11" t="str">
        <f>PG_ValUOMxRout</f>
        <v/>
      </c>
      <c r="AE61" s="12" t="str">
        <f>PG_ValUOMxRout</f>
        <v/>
      </c>
      <c r="AF61" s="12" t="str">
        <f>PG_ValUOMxRout</f>
        <v/>
      </c>
      <c r="AG61" s="12" t="str">
        <f>PG_ValUOMxRout</f>
        <v/>
      </c>
      <c r="AH61" s="13" t="str">
        <f>PG_ValUOMxRout</f>
        <v/>
      </c>
      <c r="AI61" s="14" t="str">
        <f>PG_ValRout</f>
        <v/>
      </c>
      <c r="AJ61" s="15" t="str">
        <f>PG_ValRout</f>
        <v/>
      </c>
      <c r="AK61" s="16" t="str">
        <f>PG_ValRout</f>
        <v/>
      </c>
      <c r="AL61" s="11" t="str">
        <f>PG_ValUOMxRout</f>
        <v/>
      </c>
      <c r="AM61" s="13" t="str">
        <f>PG_ValUOMxRout</f>
        <v/>
      </c>
      <c r="AN61" s="30"/>
      <c r="AO61" s="17" t="str">
        <f>PG_ConstNmRand</f>
        <v/>
      </c>
      <c r="AP61" s="10" t="str">
        <f>PG_ValUOMxRand</f>
        <v/>
      </c>
      <c r="AQ61" s="11" t="str">
        <f>PG_ValUOMxRand</f>
        <v/>
      </c>
      <c r="AR61" s="12" t="str">
        <f>PG_ValUOMxRand</f>
        <v/>
      </c>
      <c r="AS61" s="12" t="str">
        <f>PG_ValUOMxRand</f>
        <v/>
      </c>
      <c r="AT61" s="12" t="str">
        <f>PG_ValUOMxRand</f>
        <v/>
      </c>
      <c r="AU61" s="13" t="str">
        <f>PG_ValUOMxRand</f>
        <v/>
      </c>
      <c r="AV61" s="14" t="str">
        <f>PG_ValRand</f>
        <v/>
      </c>
      <c r="AW61" s="15" t="str">
        <f>PG_ValRand</f>
        <v/>
      </c>
      <c r="AX61" s="16" t="str">
        <f>PG_ValRand</f>
        <v/>
      </c>
      <c r="AY61" s="11" t="str">
        <f>PG_ValUOMxRand</f>
        <v/>
      </c>
      <c r="AZ61" s="13" t="str">
        <f>PG_ValUOMxRand</f>
        <v/>
      </c>
    </row>
    <row r="62" spans="1:52" ht="15" customHeight="1">
      <c r="A62" s="65"/>
      <c r="B62" s="17"/>
      <c r="C62" s="10"/>
      <c r="D62" s="11"/>
      <c r="E62" s="12"/>
      <c r="F62" s="12"/>
      <c r="G62" s="12"/>
      <c r="H62" s="13"/>
      <c r="I62" s="14"/>
      <c r="J62" s="15"/>
      <c r="K62" s="16"/>
      <c r="L62" s="11"/>
      <c r="M62" s="13"/>
      <c r="N62" s="30"/>
      <c r="O62" s="17"/>
      <c r="P62" s="10"/>
      <c r="Q62" s="11"/>
      <c r="R62" s="12"/>
      <c r="S62" s="12"/>
      <c r="T62" s="12"/>
      <c r="U62" s="13"/>
      <c r="V62" s="14"/>
      <c r="W62" s="15"/>
      <c r="X62" s="16"/>
      <c r="Y62" s="11"/>
      <c r="Z62" s="13"/>
      <c r="AA62" s="31"/>
      <c r="AB62" s="17" t="str">
        <f>PG_ConstNmRout</f>
        <v/>
      </c>
      <c r="AC62" s="10" t="str">
        <f>PG_ValUOMxRout</f>
        <v/>
      </c>
      <c r="AD62" s="11" t="str">
        <f>PG_ValUOMxRout</f>
        <v/>
      </c>
      <c r="AE62" s="12" t="str">
        <f>PG_ValUOMxRout</f>
        <v/>
      </c>
      <c r="AF62" s="12" t="str">
        <f>PG_ValUOMxRout</f>
        <v/>
      </c>
      <c r="AG62" s="12" t="str">
        <f>PG_ValUOMxRout</f>
        <v/>
      </c>
      <c r="AH62" s="13" t="str">
        <f>PG_ValUOMxRout</f>
        <v/>
      </c>
      <c r="AI62" s="14" t="str">
        <f>PG_ValRout</f>
        <v/>
      </c>
      <c r="AJ62" s="15" t="str">
        <f>PG_ValRout</f>
        <v/>
      </c>
      <c r="AK62" s="16" t="str">
        <f>PG_ValRout</f>
        <v/>
      </c>
      <c r="AL62" s="11" t="str">
        <f>PG_ValUOMxRout</f>
        <v/>
      </c>
      <c r="AM62" s="13" t="str">
        <f>PG_ValUOMxRout</f>
        <v/>
      </c>
      <c r="AN62" s="30"/>
      <c r="AO62" s="17" t="str">
        <f>PG_ConstNmRand</f>
        <v/>
      </c>
      <c r="AP62" s="10" t="str">
        <f>PG_ValUOMxRand</f>
        <v/>
      </c>
      <c r="AQ62" s="11" t="str">
        <f>PG_ValUOMxRand</f>
        <v/>
      </c>
      <c r="AR62" s="12" t="str">
        <f>PG_ValUOMxRand</f>
        <v/>
      </c>
      <c r="AS62" s="12" t="str">
        <f>PG_ValUOMxRand</f>
        <v/>
      </c>
      <c r="AT62" s="12" t="str">
        <f>PG_ValUOMxRand</f>
        <v/>
      </c>
      <c r="AU62" s="13" t="str">
        <f>PG_ValUOMxRand</f>
        <v/>
      </c>
      <c r="AV62" s="14" t="str">
        <f>PG_ValRand</f>
        <v/>
      </c>
      <c r="AW62" s="15" t="str">
        <f>PG_ValRand</f>
        <v/>
      </c>
      <c r="AX62" s="16" t="str">
        <f>PG_ValRand</f>
        <v/>
      </c>
      <c r="AY62" s="11" t="str">
        <f>PG_ValUOMxRand</f>
        <v/>
      </c>
      <c r="AZ62" s="13" t="str">
        <f>PG_ValUOMxRand</f>
        <v/>
      </c>
    </row>
    <row r="63" spans="1:52" ht="15" customHeight="1">
      <c r="A63" s="65"/>
      <c r="B63" s="17"/>
      <c r="C63" s="10"/>
      <c r="D63" s="11"/>
      <c r="E63" s="12"/>
      <c r="F63" s="12"/>
      <c r="G63" s="12"/>
      <c r="H63" s="13"/>
      <c r="I63" s="14"/>
      <c r="J63" s="15"/>
      <c r="K63" s="16"/>
      <c r="L63" s="11"/>
      <c r="M63" s="13"/>
      <c r="N63" s="30"/>
      <c r="O63" s="17"/>
      <c r="P63" s="10"/>
      <c r="Q63" s="11"/>
      <c r="R63" s="12"/>
      <c r="S63" s="12"/>
      <c r="T63" s="12"/>
      <c r="U63" s="13"/>
      <c r="V63" s="14"/>
      <c r="W63" s="15"/>
      <c r="X63" s="16"/>
      <c r="Y63" s="11"/>
      <c r="Z63" s="13"/>
      <c r="AA63" s="31"/>
      <c r="AB63" s="17" t="str">
        <f>PG_ConstNmRout</f>
        <v/>
      </c>
      <c r="AC63" s="10" t="str">
        <f>PG_ValUOMxRout</f>
        <v/>
      </c>
      <c r="AD63" s="11" t="str">
        <f>PG_ValUOMxRout</f>
        <v/>
      </c>
      <c r="AE63" s="12" t="str">
        <f>PG_ValUOMxRout</f>
        <v/>
      </c>
      <c r="AF63" s="12" t="str">
        <f>PG_ValUOMxRout</f>
        <v/>
      </c>
      <c r="AG63" s="12" t="str">
        <f>PG_ValUOMxRout</f>
        <v/>
      </c>
      <c r="AH63" s="13" t="str">
        <f>PG_ValUOMxRout</f>
        <v/>
      </c>
      <c r="AI63" s="14" t="str">
        <f>PG_ValRout</f>
        <v/>
      </c>
      <c r="AJ63" s="15" t="str">
        <f>PG_ValRout</f>
        <v/>
      </c>
      <c r="AK63" s="16" t="str">
        <f>PG_ValRout</f>
        <v/>
      </c>
      <c r="AL63" s="11" t="str">
        <f>PG_ValUOMxRout</f>
        <v/>
      </c>
      <c r="AM63" s="13" t="str">
        <f>PG_ValUOMxRout</f>
        <v/>
      </c>
      <c r="AN63" s="30"/>
      <c r="AO63" s="17" t="str">
        <f>PG_ConstNmRand</f>
        <v/>
      </c>
      <c r="AP63" s="10" t="str">
        <f>PG_ValUOMxRand</f>
        <v/>
      </c>
      <c r="AQ63" s="11" t="str">
        <f>PG_ValUOMxRand</f>
        <v/>
      </c>
      <c r="AR63" s="12" t="str">
        <f>PG_ValUOMxRand</f>
        <v/>
      </c>
      <c r="AS63" s="12" t="str">
        <f>PG_ValUOMxRand</f>
        <v/>
      </c>
      <c r="AT63" s="12" t="str">
        <f>PG_ValUOMxRand</f>
        <v/>
      </c>
      <c r="AU63" s="13" t="str">
        <f>PG_ValUOMxRand</f>
        <v/>
      </c>
      <c r="AV63" s="14" t="str">
        <f>PG_ValRand</f>
        <v/>
      </c>
      <c r="AW63" s="15" t="str">
        <f>PG_ValRand</f>
        <v/>
      </c>
      <c r="AX63" s="16" t="str">
        <f>PG_ValRand</f>
        <v/>
      </c>
      <c r="AY63" s="11" t="str">
        <f>PG_ValUOMxRand</f>
        <v/>
      </c>
      <c r="AZ63" s="13" t="str">
        <f>PG_ValUOMxRand</f>
        <v/>
      </c>
    </row>
    <row r="64" spans="1:52" ht="15" customHeight="1">
      <c r="A64" s="65"/>
      <c r="B64" s="17"/>
      <c r="C64" s="10"/>
      <c r="D64" s="11"/>
      <c r="E64" s="12"/>
      <c r="F64" s="12"/>
      <c r="G64" s="12"/>
      <c r="H64" s="13"/>
      <c r="I64" s="14"/>
      <c r="J64" s="15"/>
      <c r="K64" s="16"/>
      <c r="L64" s="11"/>
      <c r="M64" s="13"/>
      <c r="N64" s="30"/>
      <c r="O64" s="17"/>
      <c r="P64" s="10"/>
      <c r="Q64" s="11"/>
      <c r="R64" s="12"/>
      <c r="S64" s="12"/>
      <c r="T64" s="12"/>
      <c r="U64" s="13"/>
      <c r="V64" s="14"/>
      <c r="W64" s="15"/>
      <c r="X64" s="16"/>
      <c r="Y64" s="11"/>
      <c r="Z64" s="13"/>
      <c r="AA64" s="31"/>
      <c r="AB64" s="17" t="str">
        <f>PG_ConstNmRout</f>
        <v/>
      </c>
      <c r="AC64" s="10" t="str">
        <f>PG_ValUOMxRout</f>
        <v/>
      </c>
      <c r="AD64" s="11" t="str">
        <f>PG_ValUOMxRout</f>
        <v/>
      </c>
      <c r="AE64" s="12" t="str">
        <f>PG_ValUOMxRout</f>
        <v/>
      </c>
      <c r="AF64" s="12" t="str">
        <f>PG_ValUOMxRout</f>
        <v/>
      </c>
      <c r="AG64" s="12" t="str">
        <f>PG_ValUOMxRout</f>
        <v/>
      </c>
      <c r="AH64" s="13" t="str">
        <f>PG_ValUOMxRout</f>
        <v/>
      </c>
      <c r="AI64" s="14" t="str">
        <f>PG_ValRout</f>
        <v/>
      </c>
      <c r="AJ64" s="15" t="str">
        <f>PG_ValRout</f>
        <v/>
      </c>
      <c r="AK64" s="16" t="str">
        <f>PG_ValRout</f>
        <v/>
      </c>
      <c r="AL64" s="11" t="str">
        <f>PG_ValUOMxRout</f>
        <v/>
      </c>
      <c r="AM64" s="13" t="str">
        <f>PG_ValUOMxRout</f>
        <v/>
      </c>
      <c r="AN64" s="30"/>
      <c r="AO64" s="17" t="str">
        <f>PG_ConstNmRand</f>
        <v/>
      </c>
      <c r="AP64" s="10" t="str">
        <f>PG_ValUOMxRand</f>
        <v/>
      </c>
      <c r="AQ64" s="11" t="str">
        <f>PG_ValUOMxRand</f>
        <v/>
      </c>
      <c r="AR64" s="12" t="str">
        <f>PG_ValUOMxRand</f>
        <v/>
      </c>
      <c r="AS64" s="12" t="str">
        <f>PG_ValUOMxRand</f>
        <v/>
      </c>
      <c r="AT64" s="12" t="str">
        <f>PG_ValUOMxRand</f>
        <v/>
      </c>
      <c r="AU64" s="13" t="str">
        <f>PG_ValUOMxRand</f>
        <v/>
      </c>
      <c r="AV64" s="14" t="str">
        <f>PG_ValRand</f>
        <v/>
      </c>
      <c r="AW64" s="15" t="str">
        <f>PG_ValRand</f>
        <v/>
      </c>
      <c r="AX64" s="16" t="str">
        <f>PG_ValRand</f>
        <v/>
      </c>
      <c r="AY64" s="11" t="str">
        <f>PG_ValUOMxRand</f>
        <v/>
      </c>
      <c r="AZ64" s="13" t="str">
        <f>PG_ValUOMxRand</f>
        <v/>
      </c>
    </row>
    <row r="65" spans="1:52" ht="15" customHeight="1">
      <c r="A65" s="65"/>
      <c r="B65" s="17"/>
      <c r="C65" s="10"/>
      <c r="D65" s="11"/>
      <c r="E65" s="12"/>
      <c r="F65" s="12"/>
      <c r="G65" s="12"/>
      <c r="H65" s="13"/>
      <c r="I65" s="14"/>
      <c r="J65" s="15"/>
      <c r="K65" s="16"/>
      <c r="L65" s="11"/>
      <c r="M65" s="13"/>
      <c r="N65" s="30"/>
      <c r="O65" s="17"/>
      <c r="P65" s="10"/>
      <c r="Q65" s="11"/>
      <c r="R65" s="12"/>
      <c r="S65" s="12"/>
      <c r="T65" s="12"/>
      <c r="U65" s="13"/>
      <c r="V65" s="14"/>
      <c r="W65" s="15"/>
      <c r="X65" s="16"/>
      <c r="Y65" s="11"/>
      <c r="Z65" s="13"/>
      <c r="AA65" s="31"/>
      <c r="AB65" s="17" t="str">
        <f>PG_ConstNmRout</f>
        <v/>
      </c>
      <c r="AC65" s="10" t="str">
        <f>PG_ValUOMxRout</f>
        <v/>
      </c>
      <c r="AD65" s="11" t="str">
        <f>PG_ValUOMxRout</f>
        <v/>
      </c>
      <c r="AE65" s="12" t="str">
        <f>PG_ValUOMxRout</f>
        <v/>
      </c>
      <c r="AF65" s="12" t="str">
        <f>PG_ValUOMxRout</f>
        <v/>
      </c>
      <c r="AG65" s="12" t="str">
        <f>PG_ValUOMxRout</f>
        <v/>
      </c>
      <c r="AH65" s="13" t="str">
        <f>PG_ValUOMxRout</f>
        <v/>
      </c>
      <c r="AI65" s="14" t="str">
        <f>PG_ValRout</f>
        <v/>
      </c>
      <c r="AJ65" s="15" t="str">
        <f>PG_ValRout</f>
        <v/>
      </c>
      <c r="AK65" s="16" t="str">
        <f>PG_ValRout</f>
        <v/>
      </c>
      <c r="AL65" s="11" t="str">
        <f>PG_ValUOMxRout</f>
        <v/>
      </c>
      <c r="AM65" s="13" t="str">
        <f>PG_ValUOMxRout</f>
        <v/>
      </c>
      <c r="AN65" s="30"/>
      <c r="AO65" s="17" t="str">
        <f>PG_ConstNmRand</f>
        <v/>
      </c>
      <c r="AP65" s="10" t="str">
        <f>PG_ValUOMxRand</f>
        <v/>
      </c>
      <c r="AQ65" s="11" t="str">
        <f>PG_ValUOMxRand</f>
        <v/>
      </c>
      <c r="AR65" s="12" t="str">
        <f>PG_ValUOMxRand</f>
        <v/>
      </c>
      <c r="AS65" s="12" t="str">
        <f>PG_ValUOMxRand</f>
        <v/>
      </c>
      <c r="AT65" s="12" t="str">
        <f>PG_ValUOMxRand</f>
        <v/>
      </c>
      <c r="AU65" s="13" t="str">
        <f>PG_ValUOMxRand</f>
        <v/>
      </c>
      <c r="AV65" s="14" t="str">
        <f>PG_ValRand</f>
        <v/>
      </c>
      <c r="AW65" s="15" t="str">
        <f>PG_ValRand</f>
        <v/>
      </c>
      <c r="AX65" s="16" t="str">
        <f>PG_ValRand</f>
        <v/>
      </c>
      <c r="AY65" s="11" t="str">
        <f>PG_ValUOMxRand</f>
        <v/>
      </c>
      <c r="AZ65" s="13" t="str">
        <f>PG_ValUOMxRand</f>
        <v/>
      </c>
    </row>
    <row r="66" spans="1:52" ht="15" customHeight="1">
      <c r="A66" s="65"/>
      <c r="B66" s="17"/>
      <c r="C66" s="10"/>
      <c r="D66" s="11"/>
      <c r="E66" s="12"/>
      <c r="F66" s="12"/>
      <c r="G66" s="12"/>
      <c r="H66" s="13"/>
      <c r="I66" s="14"/>
      <c r="J66" s="15"/>
      <c r="K66" s="16"/>
      <c r="L66" s="11"/>
      <c r="M66" s="13"/>
      <c r="N66" s="30"/>
      <c r="O66" s="17"/>
      <c r="P66" s="10"/>
      <c r="Q66" s="11"/>
      <c r="R66" s="12"/>
      <c r="S66" s="12"/>
      <c r="T66" s="12"/>
      <c r="U66" s="13"/>
      <c r="V66" s="14"/>
      <c r="W66" s="15"/>
      <c r="X66" s="16"/>
      <c r="Y66" s="11"/>
      <c r="Z66" s="13"/>
      <c r="AA66" s="31"/>
      <c r="AB66" s="17" t="str">
        <f>PG_ConstNmRout</f>
        <v/>
      </c>
      <c r="AC66" s="10" t="str">
        <f>PG_ValUOMxRout</f>
        <v/>
      </c>
      <c r="AD66" s="11" t="str">
        <f>PG_ValUOMxRout</f>
        <v/>
      </c>
      <c r="AE66" s="12" t="str">
        <f>PG_ValUOMxRout</f>
        <v/>
      </c>
      <c r="AF66" s="12" t="str">
        <f>PG_ValUOMxRout</f>
        <v/>
      </c>
      <c r="AG66" s="12" t="str">
        <f>PG_ValUOMxRout</f>
        <v/>
      </c>
      <c r="AH66" s="13" t="str">
        <f>PG_ValUOMxRout</f>
        <v/>
      </c>
      <c r="AI66" s="14" t="str">
        <f>PG_ValRout</f>
        <v/>
      </c>
      <c r="AJ66" s="15" t="str">
        <f>PG_ValRout</f>
        <v/>
      </c>
      <c r="AK66" s="16" t="str">
        <f>PG_ValRout</f>
        <v/>
      </c>
      <c r="AL66" s="11" t="str">
        <f>PG_ValUOMxRout</f>
        <v/>
      </c>
      <c r="AM66" s="13" t="str">
        <f>PG_ValUOMxRout</f>
        <v/>
      </c>
      <c r="AN66" s="30"/>
      <c r="AO66" s="17" t="str">
        <f>PG_ConstNmRand</f>
        <v/>
      </c>
      <c r="AP66" s="10" t="str">
        <f>PG_ValUOMxRand</f>
        <v/>
      </c>
      <c r="AQ66" s="11" t="str">
        <f>PG_ValUOMxRand</f>
        <v/>
      </c>
      <c r="AR66" s="12" t="str">
        <f>PG_ValUOMxRand</f>
        <v/>
      </c>
      <c r="AS66" s="12" t="str">
        <f>PG_ValUOMxRand</f>
        <v/>
      </c>
      <c r="AT66" s="12" t="str">
        <f>PG_ValUOMxRand</f>
        <v/>
      </c>
      <c r="AU66" s="13" t="str">
        <f>PG_ValUOMxRand</f>
        <v/>
      </c>
      <c r="AV66" s="14" t="str">
        <f>PG_ValRand</f>
        <v/>
      </c>
      <c r="AW66" s="15" t="str">
        <f>PG_ValRand</f>
        <v/>
      </c>
      <c r="AX66" s="16" t="str">
        <f>PG_ValRand</f>
        <v/>
      </c>
      <c r="AY66" s="11" t="str">
        <f>PG_ValUOMxRand</f>
        <v/>
      </c>
      <c r="AZ66" s="13" t="str">
        <f>PG_ValUOMxRand</f>
        <v/>
      </c>
    </row>
    <row r="67" spans="1:52" ht="15" customHeight="1">
      <c r="A67" s="65"/>
      <c r="B67" s="17"/>
      <c r="C67" s="10"/>
      <c r="D67" s="11"/>
      <c r="E67" s="12"/>
      <c r="F67" s="12"/>
      <c r="G67" s="12"/>
      <c r="H67" s="13"/>
      <c r="I67" s="14"/>
      <c r="J67" s="15"/>
      <c r="K67" s="16"/>
      <c r="L67" s="11"/>
      <c r="M67" s="13"/>
      <c r="N67" s="30"/>
      <c r="O67" s="17"/>
      <c r="P67" s="10"/>
      <c r="Q67" s="11"/>
      <c r="R67" s="12"/>
      <c r="S67" s="12"/>
      <c r="T67" s="12"/>
      <c r="U67" s="13"/>
      <c r="V67" s="14"/>
      <c r="W67" s="15"/>
      <c r="X67" s="16"/>
      <c r="Y67" s="11"/>
      <c r="Z67" s="13"/>
      <c r="AA67" s="31"/>
      <c r="AB67" s="17" t="str">
        <f>PG_ConstNmRout</f>
        <v/>
      </c>
      <c r="AC67" s="10" t="str">
        <f>PG_ValUOMxRout</f>
        <v/>
      </c>
      <c r="AD67" s="11" t="str">
        <f>PG_ValUOMxRout</f>
        <v/>
      </c>
      <c r="AE67" s="12" t="str">
        <f>PG_ValUOMxRout</f>
        <v/>
      </c>
      <c r="AF67" s="12" t="str">
        <f>PG_ValUOMxRout</f>
        <v/>
      </c>
      <c r="AG67" s="12" t="str">
        <f>PG_ValUOMxRout</f>
        <v/>
      </c>
      <c r="AH67" s="13" t="str">
        <f>PG_ValUOMxRout</f>
        <v/>
      </c>
      <c r="AI67" s="14" t="str">
        <f>PG_ValRout</f>
        <v/>
      </c>
      <c r="AJ67" s="15" t="str">
        <f>PG_ValRout</f>
        <v/>
      </c>
      <c r="AK67" s="16" t="str">
        <f>PG_ValRout</f>
        <v/>
      </c>
      <c r="AL67" s="11" t="str">
        <f>PG_ValUOMxRout</f>
        <v/>
      </c>
      <c r="AM67" s="13" t="str">
        <f>PG_ValUOMxRout</f>
        <v/>
      </c>
      <c r="AN67" s="30"/>
      <c r="AO67" s="17" t="str">
        <f>PG_ConstNmRand</f>
        <v/>
      </c>
      <c r="AP67" s="10" t="str">
        <f>PG_ValUOMxRand</f>
        <v/>
      </c>
      <c r="AQ67" s="11" t="str">
        <f>PG_ValUOMxRand</f>
        <v/>
      </c>
      <c r="AR67" s="12" t="str">
        <f>PG_ValUOMxRand</f>
        <v/>
      </c>
      <c r="AS67" s="12" t="str">
        <f>PG_ValUOMxRand</f>
        <v/>
      </c>
      <c r="AT67" s="12" t="str">
        <f>PG_ValUOMxRand</f>
        <v/>
      </c>
      <c r="AU67" s="13" t="str">
        <f>PG_ValUOMxRand</f>
        <v/>
      </c>
      <c r="AV67" s="14" t="str">
        <f>PG_ValRand</f>
        <v/>
      </c>
      <c r="AW67" s="15" t="str">
        <f>PG_ValRand</f>
        <v/>
      </c>
      <c r="AX67" s="16" t="str">
        <f>PG_ValRand</f>
        <v/>
      </c>
      <c r="AY67" s="11" t="str">
        <f>PG_ValUOMxRand</f>
        <v/>
      </c>
      <c r="AZ67" s="13" t="str">
        <f>PG_ValUOMxRand</f>
        <v/>
      </c>
    </row>
    <row r="68" spans="1:52" ht="15" customHeight="1">
      <c r="A68" s="65"/>
      <c r="B68" s="17"/>
      <c r="C68" s="10"/>
      <c r="D68" s="11"/>
      <c r="E68" s="12"/>
      <c r="F68" s="12"/>
      <c r="G68" s="12"/>
      <c r="H68" s="13"/>
      <c r="I68" s="14"/>
      <c r="J68" s="15"/>
      <c r="K68" s="16"/>
      <c r="L68" s="11"/>
      <c r="M68" s="13"/>
      <c r="N68" s="30"/>
      <c r="O68" s="17"/>
      <c r="P68" s="10"/>
      <c r="Q68" s="11"/>
      <c r="R68" s="12"/>
      <c r="S68" s="12"/>
      <c r="T68" s="12"/>
      <c r="U68" s="13"/>
      <c r="V68" s="14"/>
      <c r="W68" s="15"/>
      <c r="X68" s="16"/>
      <c r="Y68" s="11"/>
      <c r="Z68" s="13"/>
      <c r="AA68" s="31"/>
      <c r="AB68" s="17" t="str">
        <f>PG_ConstNmRout</f>
        <v/>
      </c>
      <c r="AC68" s="10" t="str">
        <f>PG_ValUOMxRout</f>
        <v/>
      </c>
      <c r="AD68" s="11" t="str">
        <f>PG_ValUOMxRout</f>
        <v/>
      </c>
      <c r="AE68" s="12" t="str">
        <f>PG_ValUOMxRout</f>
        <v/>
      </c>
      <c r="AF68" s="12" t="str">
        <f>PG_ValUOMxRout</f>
        <v/>
      </c>
      <c r="AG68" s="12" t="str">
        <f>PG_ValUOMxRout</f>
        <v/>
      </c>
      <c r="AH68" s="13" t="str">
        <f>PG_ValUOMxRout</f>
        <v/>
      </c>
      <c r="AI68" s="14" t="str">
        <f>PG_ValRout</f>
        <v/>
      </c>
      <c r="AJ68" s="15" t="str">
        <f>PG_ValRout</f>
        <v/>
      </c>
      <c r="AK68" s="16" t="str">
        <f>PG_ValRout</f>
        <v/>
      </c>
      <c r="AL68" s="11" t="str">
        <f>PG_ValUOMxRout</f>
        <v/>
      </c>
      <c r="AM68" s="13" t="str">
        <f>PG_ValUOMxRout</f>
        <v/>
      </c>
      <c r="AN68" s="30"/>
      <c r="AO68" s="17" t="str">
        <f>PG_ConstNmRand</f>
        <v/>
      </c>
      <c r="AP68" s="10" t="str">
        <f>PG_ValUOMxRand</f>
        <v/>
      </c>
      <c r="AQ68" s="11" t="str">
        <f>PG_ValUOMxRand</f>
        <v/>
      </c>
      <c r="AR68" s="12" t="str">
        <f>PG_ValUOMxRand</f>
        <v/>
      </c>
      <c r="AS68" s="12" t="str">
        <f>PG_ValUOMxRand</f>
        <v/>
      </c>
      <c r="AT68" s="12" t="str">
        <f>PG_ValUOMxRand</f>
        <v/>
      </c>
      <c r="AU68" s="13" t="str">
        <f>PG_ValUOMxRand</f>
        <v/>
      </c>
      <c r="AV68" s="14" t="str">
        <f>PG_ValRand</f>
        <v/>
      </c>
      <c r="AW68" s="15" t="str">
        <f>PG_ValRand</f>
        <v/>
      </c>
      <c r="AX68" s="16" t="str">
        <f>PG_ValRand</f>
        <v/>
      </c>
      <c r="AY68" s="11" t="str">
        <f>PG_ValUOMxRand</f>
        <v/>
      </c>
      <c r="AZ68" s="13" t="str">
        <f>PG_ValUOMxRand</f>
        <v/>
      </c>
    </row>
    <row r="69" spans="1:52" ht="15" customHeight="1">
      <c r="A69" s="65"/>
      <c r="B69" s="17"/>
      <c r="C69" s="10"/>
      <c r="D69" s="11"/>
      <c r="E69" s="12"/>
      <c r="F69" s="12"/>
      <c r="G69" s="12"/>
      <c r="H69" s="13"/>
      <c r="I69" s="14"/>
      <c r="J69" s="15"/>
      <c r="K69" s="16"/>
      <c r="L69" s="11"/>
      <c r="M69" s="13"/>
      <c r="N69" s="30"/>
      <c r="O69" s="17"/>
      <c r="P69" s="10"/>
      <c r="Q69" s="11"/>
      <c r="R69" s="12"/>
      <c r="S69" s="12"/>
      <c r="T69" s="12"/>
      <c r="U69" s="13"/>
      <c r="V69" s="14"/>
      <c r="W69" s="15"/>
      <c r="X69" s="16"/>
      <c r="Y69" s="11"/>
      <c r="Z69" s="13"/>
      <c r="AA69" s="31"/>
      <c r="AB69" s="17" t="str">
        <f>PG_ConstNmRout</f>
        <v/>
      </c>
      <c r="AC69" s="10" t="str">
        <f>PG_ValUOMxRout</f>
        <v/>
      </c>
      <c r="AD69" s="11" t="str">
        <f>PG_ValUOMxRout</f>
        <v/>
      </c>
      <c r="AE69" s="12" t="str">
        <f>PG_ValUOMxRout</f>
        <v/>
      </c>
      <c r="AF69" s="12" t="str">
        <f>PG_ValUOMxRout</f>
        <v/>
      </c>
      <c r="AG69" s="12" t="str">
        <f>PG_ValUOMxRout</f>
        <v/>
      </c>
      <c r="AH69" s="13" t="str">
        <f>PG_ValUOMxRout</f>
        <v/>
      </c>
      <c r="AI69" s="14" t="str">
        <f>PG_ValRout</f>
        <v/>
      </c>
      <c r="AJ69" s="15" t="str">
        <f>PG_ValRout</f>
        <v/>
      </c>
      <c r="AK69" s="16" t="str">
        <f>PG_ValRout</f>
        <v/>
      </c>
      <c r="AL69" s="11" t="str">
        <f>PG_ValUOMxRout</f>
        <v/>
      </c>
      <c r="AM69" s="13" t="str">
        <f>PG_ValUOMxRout</f>
        <v/>
      </c>
      <c r="AN69" s="30"/>
      <c r="AO69" s="17" t="str">
        <f>PG_ConstNmRand</f>
        <v/>
      </c>
      <c r="AP69" s="10" t="str">
        <f>PG_ValUOMxRand</f>
        <v/>
      </c>
      <c r="AQ69" s="11" t="str">
        <f>PG_ValUOMxRand</f>
        <v/>
      </c>
      <c r="AR69" s="12" t="str">
        <f>PG_ValUOMxRand</f>
        <v/>
      </c>
      <c r="AS69" s="12" t="str">
        <f>PG_ValUOMxRand</f>
        <v/>
      </c>
      <c r="AT69" s="12" t="str">
        <f>PG_ValUOMxRand</f>
        <v/>
      </c>
      <c r="AU69" s="13" t="str">
        <f>PG_ValUOMxRand</f>
        <v/>
      </c>
      <c r="AV69" s="14" t="str">
        <f>PG_ValRand</f>
        <v/>
      </c>
      <c r="AW69" s="15" t="str">
        <f>PG_ValRand</f>
        <v/>
      </c>
      <c r="AX69" s="16" t="str">
        <f>PG_ValRand</f>
        <v/>
      </c>
      <c r="AY69" s="11" t="str">
        <f>PG_ValUOMxRand</f>
        <v/>
      </c>
      <c r="AZ69" s="13" t="str">
        <f>PG_ValUOMxRand</f>
        <v/>
      </c>
    </row>
    <row r="70" spans="1:52" ht="15" customHeight="1">
      <c r="A70" s="65"/>
      <c r="B70" s="17"/>
      <c r="C70" s="10"/>
      <c r="D70" s="11"/>
      <c r="E70" s="12"/>
      <c r="F70" s="12"/>
      <c r="G70" s="12"/>
      <c r="H70" s="13"/>
      <c r="I70" s="14"/>
      <c r="J70" s="15"/>
      <c r="K70" s="16"/>
      <c r="L70" s="11"/>
      <c r="M70" s="13"/>
      <c r="N70" s="30"/>
      <c r="O70" s="17"/>
      <c r="P70" s="10"/>
      <c r="Q70" s="11"/>
      <c r="R70" s="12"/>
      <c r="S70" s="12"/>
      <c r="T70" s="12"/>
      <c r="U70" s="13"/>
      <c r="V70" s="14"/>
      <c r="W70" s="15"/>
      <c r="X70" s="16"/>
      <c r="Y70" s="11"/>
      <c r="Z70" s="13"/>
      <c r="AA70" s="31"/>
      <c r="AB70" s="17" t="str">
        <f>PG_ConstNmRout</f>
        <v/>
      </c>
      <c r="AC70" s="10" t="str">
        <f>PG_ValUOMxRout</f>
        <v/>
      </c>
      <c r="AD70" s="11" t="str">
        <f>PG_ValUOMxRout</f>
        <v/>
      </c>
      <c r="AE70" s="12" t="str">
        <f>PG_ValUOMxRout</f>
        <v/>
      </c>
      <c r="AF70" s="12" t="str">
        <f>PG_ValUOMxRout</f>
        <v/>
      </c>
      <c r="AG70" s="12" t="str">
        <f>PG_ValUOMxRout</f>
        <v/>
      </c>
      <c r="AH70" s="13" t="str">
        <f>PG_ValUOMxRout</f>
        <v/>
      </c>
      <c r="AI70" s="14" t="str">
        <f>PG_ValRout</f>
        <v/>
      </c>
      <c r="AJ70" s="15" t="str">
        <f>PG_ValRout</f>
        <v/>
      </c>
      <c r="AK70" s="16" t="str">
        <f>PG_ValRout</f>
        <v/>
      </c>
      <c r="AL70" s="11" t="str">
        <f>PG_ValUOMxRout</f>
        <v/>
      </c>
      <c r="AM70" s="13" t="str">
        <f>PG_ValUOMxRout</f>
        <v/>
      </c>
      <c r="AN70" s="30"/>
      <c r="AO70" s="17" t="str">
        <f>PG_ConstNmRand</f>
        <v/>
      </c>
      <c r="AP70" s="10" t="str">
        <f>PG_ValUOMxRand</f>
        <v/>
      </c>
      <c r="AQ70" s="11" t="str">
        <f>PG_ValUOMxRand</f>
        <v/>
      </c>
      <c r="AR70" s="12" t="str">
        <f>PG_ValUOMxRand</f>
        <v/>
      </c>
      <c r="AS70" s="12" t="str">
        <f>PG_ValUOMxRand</f>
        <v/>
      </c>
      <c r="AT70" s="12" t="str">
        <f>PG_ValUOMxRand</f>
        <v/>
      </c>
      <c r="AU70" s="13" t="str">
        <f>PG_ValUOMxRand</f>
        <v/>
      </c>
      <c r="AV70" s="14" t="str">
        <f>PG_ValRand</f>
        <v/>
      </c>
      <c r="AW70" s="15" t="str">
        <f>PG_ValRand</f>
        <v/>
      </c>
      <c r="AX70" s="16" t="str">
        <f>PG_ValRand</f>
        <v/>
      </c>
      <c r="AY70" s="11" t="str">
        <f>PG_ValUOMxRand</f>
        <v/>
      </c>
      <c r="AZ70" s="13" t="str">
        <f>PG_ValUOMxRand</f>
        <v/>
      </c>
    </row>
    <row r="71" spans="1:52" ht="15" customHeight="1">
      <c r="A71" s="65"/>
      <c r="B71" s="17"/>
      <c r="C71" s="10"/>
      <c r="D71" s="11"/>
      <c r="E71" s="12"/>
      <c r="F71" s="12"/>
      <c r="G71" s="12"/>
      <c r="H71" s="13"/>
      <c r="I71" s="14"/>
      <c r="J71" s="15"/>
      <c r="K71" s="16"/>
      <c r="L71" s="11"/>
      <c r="M71" s="13"/>
      <c r="N71" s="30"/>
      <c r="O71" s="17"/>
      <c r="P71" s="10"/>
      <c r="Q71" s="11"/>
      <c r="R71" s="12"/>
      <c r="S71" s="12"/>
      <c r="T71" s="12"/>
      <c r="U71" s="13"/>
      <c r="V71" s="14"/>
      <c r="W71" s="15"/>
      <c r="X71" s="16"/>
      <c r="Y71" s="11"/>
      <c r="Z71" s="13"/>
      <c r="AA71" s="31"/>
      <c r="AB71" s="17" t="str">
        <f>PG_ConstNmRout</f>
        <v/>
      </c>
      <c r="AC71" s="10" t="str">
        <f>PG_ValUOMxRout</f>
        <v/>
      </c>
      <c r="AD71" s="11" t="str">
        <f>PG_ValUOMxRout</f>
        <v/>
      </c>
      <c r="AE71" s="12" t="str">
        <f>PG_ValUOMxRout</f>
        <v/>
      </c>
      <c r="AF71" s="12" t="str">
        <f>PG_ValUOMxRout</f>
        <v/>
      </c>
      <c r="AG71" s="12" t="str">
        <f>PG_ValUOMxRout</f>
        <v/>
      </c>
      <c r="AH71" s="13" t="str">
        <f>PG_ValUOMxRout</f>
        <v/>
      </c>
      <c r="AI71" s="14" t="str">
        <f>PG_ValRout</f>
        <v/>
      </c>
      <c r="AJ71" s="15" t="str">
        <f>PG_ValRout</f>
        <v/>
      </c>
      <c r="AK71" s="16" t="str">
        <f>PG_ValRout</f>
        <v/>
      </c>
      <c r="AL71" s="11" t="str">
        <f>PG_ValUOMxRout</f>
        <v/>
      </c>
      <c r="AM71" s="13" t="str">
        <f>PG_ValUOMxRout</f>
        <v/>
      </c>
      <c r="AN71" s="30"/>
      <c r="AO71" s="17" t="str">
        <f>PG_ConstNmRand</f>
        <v/>
      </c>
      <c r="AP71" s="10" t="str">
        <f>PG_ValUOMxRand</f>
        <v/>
      </c>
      <c r="AQ71" s="11" t="str">
        <f>PG_ValUOMxRand</f>
        <v/>
      </c>
      <c r="AR71" s="12" t="str">
        <f>PG_ValUOMxRand</f>
        <v/>
      </c>
      <c r="AS71" s="12" t="str">
        <f>PG_ValUOMxRand</f>
        <v/>
      </c>
      <c r="AT71" s="12" t="str">
        <f>PG_ValUOMxRand</f>
        <v/>
      </c>
      <c r="AU71" s="13" t="str">
        <f>PG_ValUOMxRand</f>
        <v/>
      </c>
      <c r="AV71" s="14" t="str">
        <f>PG_ValRand</f>
        <v/>
      </c>
      <c r="AW71" s="15" t="str">
        <f>PG_ValRand</f>
        <v/>
      </c>
      <c r="AX71" s="16" t="str">
        <f>PG_ValRand</f>
        <v/>
      </c>
      <c r="AY71" s="11" t="str">
        <f>PG_ValUOMxRand</f>
        <v/>
      </c>
      <c r="AZ71" s="13" t="str">
        <f>PG_ValUOMxRand</f>
        <v/>
      </c>
    </row>
    <row r="72" spans="1:52" ht="15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</row>
    <row r="73" spans="1:52" ht="15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</row>
    <row r="74" spans="1:52" ht="15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</row>
    <row r="75" spans="1:52" ht="15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</row>
    <row r="76" spans="1:52" ht="15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</row>
    <row r="77" spans="1:52" ht="15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</row>
    <row r="78" spans="1:52" ht="15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</row>
    <row r="79" spans="1:52" ht="15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</row>
    <row r="80" spans="1:52" ht="1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</row>
    <row r="81" spans="1:52" ht="1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</row>
    <row r="82" spans="1:52" ht="1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</row>
    <row r="83" spans="1:52" ht="15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</row>
    <row r="84" spans="1:52" ht="15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</row>
    <row r="85" spans="1:52" ht="1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</row>
    <row r="86" spans="1:52" ht="1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</row>
    <row r="87" spans="1:52" ht="1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</row>
    <row r="88" spans="1:52" ht="15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</row>
    <row r="89" spans="1:52" ht="1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</row>
    <row r="90" spans="1:52" ht="1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</row>
    <row r="91" spans="1:52" ht="1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</row>
    <row r="92" spans="1:52" ht="1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</row>
    <row r="93" spans="1:52" ht="1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</row>
    <row r="94" spans="1:52" ht="1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</row>
    <row r="95" spans="1:52" ht="1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</row>
    <row r="96" spans="1:52" ht="1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</row>
    <row r="97" spans="1:52" ht="1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</row>
    <row r="98" spans="1:52" ht="1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</row>
    <row r="99" spans="1:52" ht="1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</row>
    <row r="100" spans="1:52" ht="1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</row>
    <row r="101" spans="1:52" ht="1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</row>
    <row r="102" spans="1:52" ht="1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</row>
    <row r="103" spans="1:52" ht="1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</row>
    <row r="104" spans="1:52" ht="1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</row>
    <row r="105" spans="1:52" ht="1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</row>
    <row r="106" spans="1:52" ht="1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</row>
    <row r="107" spans="1:52" ht="1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</row>
    <row r="108" spans="1:52" ht="1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</row>
    <row r="109" spans="1:52" ht="1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</row>
    <row r="110" spans="1:52" ht="1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</row>
    <row r="111" spans="1:52" ht="1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</row>
    <row r="112" spans="1:52" ht="1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</row>
    <row r="113" spans="1:52" ht="1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</row>
    <row r="114" spans="1:52" ht="1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</row>
    <row r="115" spans="1:52" ht="1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</row>
    <row r="116" spans="1:52" ht="1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</row>
    <row r="117" spans="1:52" ht="1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</row>
    <row r="118" spans="1:52" ht="1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</row>
    <row r="119" spans="1:52" ht="1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</row>
    <row r="120" spans="1:52" ht="1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</row>
    <row r="121" spans="1:52" ht="1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</row>
    <row r="122" spans="1:52" ht="1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</row>
    <row r="123" spans="1:52" ht="1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</row>
    <row r="124" spans="1:52" ht="1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</row>
    <row r="125" spans="1:52" ht="1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</row>
    <row r="126" spans="1:52" ht="1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</row>
    <row r="127" spans="1:52" ht="1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</row>
    <row r="128" spans="1:52" ht="1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</row>
    <row r="129" spans="1:52" ht="1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</row>
    <row r="130" spans="1:52" ht="1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</row>
    <row r="131" spans="1:52" ht="1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</row>
    <row r="132" spans="1:52" ht="1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</row>
    <row r="133" spans="1:52" ht="1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</row>
    <row r="134" spans="1:52" ht="1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</row>
    <row r="135" spans="1:52" ht="1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</row>
    <row r="136" spans="1:52" ht="1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</row>
    <row r="137" spans="1:52" ht="1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</row>
    <row r="138" spans="1:52" ht="1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</row>
    <row r="139" spans="1:52" ht="1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</row>
    <row r="140" spans="1:52" ht="1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</row>
    <row r="141" spans="1:52" ht="1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</row>
    <row r="142" spans="1:52" ht="1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</row>
    <row r="143" spans="1:52" ht="1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</row>
    <row r="144" spans="1:52" ht="1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</row>
    <row r="145" spans="1:52" ht="1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</row>
    <row r="146" spans="1:52" ht="1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</row>
    <row r="147" spans="1:52" ht="1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</row>
    <row r="148" spans="1:52" ht="1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</row>
    <row r="149" spans="1:52" ht="1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</row>
    <row r="150" spans="1:52" ht="1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</row>
    <row r="151" spans="1:52" ht="1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</row>
    <row r="152" spans="1:52" ht="1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</row>
    <row r="153" spans="1:52" ht="1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</row>
    <row r="154" spans="1:52" ht="1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</row>
    <row r="155" spans="1:52" ht="1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</row>
    <row r="156" spans="1:52" ht="1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</row>
    <row r="157" spans="1:52" ht="1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</row>
    <row r="158" spans="1:52" ht="1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</row>
    <row r="159" spans="1:52" ht="1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</row>
    <row r="160" spans="1:52" ht="1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</row>
    <row r="161" spans="1:52" ht="1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</row>
    <row r="162" spans="1:52" ht="1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</row>
    <row r="163" spans="1:52" ht="1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</row>
    <row r="164" spans="1:52" ht="1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</row>
    <row r="165" spans="1:52" ht="1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</row>
    <row r="166" spans="1:52" ht="1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</row>
    <row r="167" spans="1:52" ht="1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</row>
    <row r="168" spans="1:52" ht="1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</row>
    <row r="169" spans="1:52" ht="1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</row>
    <row r="170" spans="1:52" ht="1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</row>
    <row r="171" spans="1:52" ht="1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</row>
    <row r="172" spans="1:52" ht="1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</row>
    <row r="173" spans="1:52" ht="1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</row>
    <row r="174" spans="1:52" ht="1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</row>
    <row r="175" spans="1:52" ht="1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</row>
    <row r="176" spans="1:52" ht="1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</row>
    <row r="177" spans="1:52" ht="1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</row>
    <row r="178" spans="1:52" ht="1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</row>
    <row r="179" spans="1:52" ht="1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</row>
    <row r="180" spans="1:52" ht="1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</row>
    <row r="181" spans="1:52" ht="1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</row>
    <row r="182" spans="1:52" ht="1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</row>
    <row r="183" spans="1:52" ht="1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</row>
    <row r="184" spans="1:52" ht="1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</row>
    <row r="185" spans="1:52" ht="1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</row>
    <row r="186" spans="1:52" ht="1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</row>
    <row r="187" spans="1:52" ht="1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</row>
    <row r="188" spans="1:52" ht="1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</row>
    <row r="189" spans="1:52" ht="1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</row>
    <row r="190" spans="1:52" ht="1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</row>
    <row r="191" spans="1:52" ht="1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</row>
    <row r="192" spans="1:52" ht="1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</row>
    <row r="193" spans="1:52" ht="1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</row>
    <row r="194" spans="1:52" ht="1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</row>
    <row r="195" spans="1:52" ht="1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</row>
    <row r="196" spans="1:52" ht="1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</row>
    <row r="197" spans="1:52" ht="1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</row>
    <row r="198" spans="1:52" ht="1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</row>
    <row r="199" spans="1:52" ht="1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</row>
    <row r="200" spans="1:52" ht="1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</row>
    <row r="201" spans="1:52" ht="1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</row>
    <row r="202" spans="1:52" ht="1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</row>
    <row r="203" spans="1:52" ht="1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</row>
    <row r="204" spans="1:52" ht="1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</row>
    <row r="205" spans="1:52" ht="1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</row>
    <row r="206" spans="1:52" ht="1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</row>
    <row r="207" spans="1:52" ht="1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</row>
    <row r="208" spans="1:52" ht="1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</row>
    <row r="209" spans="1:52" ht="1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</row>
    <row r="210" spans="1:52" ht="1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</row>
    <row r="211" spans="1:52" ht="1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</row>
    <row r="212" spans="1:52" ht="1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</row>
    <row r="213" spans="1:52" ht="1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</row>
    <row r="214" spans="1:52" ht="1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</row>
    <row r="215" spans="1:52" ht="1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</row>
    <row r="216" spans="1:52" ht="1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</row>
    <row r="217" spans="1:52" ht="1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</row>
    <row r="218" spans="1:52" ht="1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</row>
    <row r="219" spans="1:52" ht="1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</row>
    <row r="220" spans="1:52" ht="1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</row>
    <row r="221" spans="1:52" ht="1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</row>
    <row r="222" spans="1:52" ht="1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</row>
    <row r="223" spans="1:52" ht="1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</row>
    <row r="224" spans="1:52" ht="1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</row>
    <row r="225" spans="1:52" ht="1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</row>
    <row r="226" spans="1:52" ht="1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</row>
    <row r="227" spans="1:52" ht="1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</row>
    <row r="228" spans="1:52" ht="1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</row>
    <row r="229" spans="1:52" ht="1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</row>
    <row r="230" spans="1:52" ht="1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</row>
    <row r="231" spans="1:52" ht="1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</row>
    <row r="232" spans="1:52" ht="1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</row>
    <row r="233" spans="1:52" ht="1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</row>
    <row r="234" spans="1:52" ht="1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</row>
    <row r="235" spans="1:52" ht="1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</row>
    <row r="236" spans="1:52" ht="1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</row>
    <row r="237" spans="1:52" ht="1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</row>
    <row r="238" spans="1:52" ht="1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</row>
    <row r="239" spans="1:52" ht="1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</row>
    <row r="240" spans="1:52" ht="1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</row>
    <row r="241" spans="1:52" ht="1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</row>
    <row r="242" spans="1:52" ht="1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</row>
    <row r="243" spans="1:52" ht="15" customHeigh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</row>
    <row r="244" spans="1:52" ht="15" customHeight="1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</row>
    <row r="245" spans="1:52" ht="15" customHeight="1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</row>
    <row r="246" spans="1:52" ht="15" customHeight="1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</row>
    <row r="247" spans="1:52" ht="15" customHeight="1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</row>
    <row r="248" spans="1:52" ht="15" customHeight="1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</row>
    <row r="249" spans="1:52" ht="15" customHeight="1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</row>
    <row r="250" spans="1:52" ht="15" customHeight="1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</row>
    <row r="251" spans="1:52" ht="15" customHeight="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</row>
    <row r="252" spans="1:52" ht="15" customHeight="1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</row>
    <row r="253" spans="1:52" ht="15" customHeight="1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</row>
    <row r="254" spans="1:52" ht="15" customHeight="1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</row>
    <row r="255" spans="1:52" ht="15" customHeight="1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</row>
    <row r="256" spans="1:52" ht="15" customHeight="1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</row>
    <row r="257" spans="1:52" ht="15" customHeight="1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</row>
    <row r="258" spans="1:52" ht="15" customHeight="1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</row>
    <row r="259" spans="1:52" ht="15" customHeight="1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</row>
    <row r="260" spans="1:52" ht="15" customHeight="1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</row>
    <row r="261" spans="1:52" ht="15" customHeight="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</row>
    <row r="262" spans="1:52" ht="15" customHeigh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</row>
    <row r="263" spans="1:52" ht="15" customHeight="1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</row>
    <row r="264" spans="1:52" ht="15" customHeight="1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</row>
    <row r="265" spans="1:52" ht="15" customHeight="1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</row>
    <row r="266" spans="1:52" ht="15" customHeight="1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</row>
    <row r="267" spans="1:52" ht="15" customHeight="1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</row>
    <row r="268" spans="1:52" ht="15" customHeight="1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</row>
    <row r="269" spans="1:52" ht="15" customHeight="1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</row>
    <row r="270" spans="1:52" ht="15" customHeight="1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</row>
    <row r="271" spans="1:52" ht="15" customHeight="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</row>
    <row r="272" spans="1:52" ht="15" customHeight="1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</row>
    <row r="273" spans="1:52" ht="15" customHeight="1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</row>
    <row r="274" spans="1:52" ht="15" customHeight="1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</row>
    <row r="275" spans="1:52" ht="15" customHeight="1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</row>
    <row r="276" spans="1:52" ht="15" customHeight="1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</row>
    <row r="277" spans="1:52" ht="15" customHeight="1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</row>
    <row r="278" spans="1:52" ht="15" customHeight="1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</row>
    <row r="279" spans="1:52" ht="15" customHeigh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</row>
    <row r="280" spans="1:52" ht="15" customHeight="1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</row>
    <row r="281" spans="1:52" ht="15" customHeight="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</row>
    <row r="282" spans="1:52" ht="15" customHeight="1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</row>
    <row r="283" spans="1:52" ht="15" customHeight="1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</row>
    <row r="284" spans="1:52" ht="15" customHeight="1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</row>
    <row r="285" spans="1:52" ht="15" customHeight="1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</row>
    <row r="286" spans="1:52" ht="15" customHeight="1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</row>
    <row r="287" spans="1:52" ht="15" customHeight="1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</row>
    <row r="288" spans="1:52" ht="15" customHeight="1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</row>
    <row r="289" spans="1:52" ht="15" customHeight="1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</row>
    <row r="290" spans="1:52" ht="15" customHeight="1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</row>
    <row r="291" spans="1:52" ht="15" customHeight="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</row>
    <row r="292" spans="1:52" ht="15" customHeight="1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</row>
    <row r="293" spans="1:52" ht="15" customHeigh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</row>
    <row r="294" spans="1:52" ht="15" customHeight="1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</row>
    <row r="295" spans="1:52" ht="15" customHeight="1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</row>
    <row r="296" spans="1:52" ht="15" customHeight="1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</row>
    <row r="297" spans="1:52" ht="15" customHeight="1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</row>
    <row r="298" spans="1:52" ht="15" customHeight="1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</row>
    <row r="299" spans="1:52" ht="15" customHeight="1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</row>
    <row r="300" spans="1:52" ht="15" customHeight="1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</row>
    <row r="301" spans="1:52" ht="15" customHeigh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</row>
  </sheetData>
  <mergeCells count="25">
    <mergeCell ref="AB3:AM3"/>
    <mergeCell ref="AO3:AZ3"/>
    <mergeCell ref="AB4:AB5"/>
    <mergeCell ref="AC4:AC5"/>
    <mergeCell ref="AD4:AH4"/>
    <mergeCell ref="AI4:AK4"/>
    <mergeCell ref="AL4:AM4"/>
    <mergeCell ref="AO4:AO5"/>
    <mergeCell ref="AP4:AP5"/>
    <mergeCell ref="AQ4:AU4"/>
    <mergeCell ref="AV4:AX4"/>
    <mergeCell ref="AY4:AZ4"/>
    <mergeCell ref="B4:B5"/>
    <mergeCell ref="O4:O5"/>
    <mergeCell ref="C4:C5"/>
    <mergeCell ref="A4:A5"/>
    <mergeCell ref="B3:M3"/>
    <mergeCell ref="O3:Z3"/>
    <mergeCell ref="Y4:Z4"/>
    <mergeCell ref="P4:P5"/>
    <mergeCell ref="Q4:U4"/>
    <mergeCell ref="V4:X4"/>
    <mergeCell ref="D4:H4"/>
    <mergeCell ref="I4:K4"/>
    <mergeCell ref="L4:M4"/>
  </mergeCells>
  <conditionalFormatting sqref="C7:M71">
    <cfRule type="expression" dxfId="136" priority="4">
      <formula>IF(PG_IsBlnkRowRout*PG_IsBlnkRowRoutNext=1,TRUE,FALSE)</formula>
    </cfRule>
  </conditionalFormatting>
  <conditionalFormatting sqref="O7:Z71">
    <cfRule type="expression" dxfId="135" priority="23">
      <formula>IF(PG_IsBlnkRowRand*PG_IsBlnkRowRandNext=1,TRUE,FALSE)</formula>
    </cfRule>
  </conditionalFormatting>
  <conditionalFormatting sqref="AB7:AM71">
    <cfRule type="expression" dxfId="134" priority="5">
      <formula>IF(PG_IsBlnkRowRout*PG_IsBlnkRowRoutNext=1,TRUE,FALSE)</formula>
    </cfRule>
  </conditionalFormatting>
  <conditionalFormatting sqref="AO7:AZ71">
    <cfRule type="expression" dxfId="133" priority="25">
      <formula>IF(PG_IsBlnkRowRand*PG_IsBlnkRowRandNext=1,TRUE,FALSE)</formula>
    </cfRule>
  </conditionalFormatting>
  <conditionalFormatting sqref="A7:A71">
    <cfRule type="expression" dxfId="132" priority="1">
      <formula>ISBLANK($A7)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65"/>
  <sheetViews>
    <sheetView topLeftCell="A2" zoomScale="93" zoomScaleNormal="93" workbookViewId="0"/>
  </sheetViews>
  <sheetFormatPr defaultRowHeight="15"/>
  <cols>
    <col min="1" max="1" width="8.88671875" style="119"/>
    <col min="2" max="18" width="8.88671875" style="1"/>
    <col min="19" max="19" width="8.88671875" style="1" customWidth="1"/>
    <col min="20" max="16384" width="8.88671875" style="1"/>
  </cols>
  <sheetData>
    <row r="1" spans="1:26">
      <c r="B1" s="130" t="s">
        <v>185</v>
      </c>
      <c r="Y1" s="112" t="s">
        <v>62</v>
      </c>
    </row>
    <row r="2" spans="1:26">
      <c r="A2" s="106" t="s">
        <v>103</v>
      </c>
      <c r="B2" s="98" t="s">
        <v>113</v>
      </c>
      <c r="C2" s="95" t="s">
        <v>114</v>
      </c>
      <c r="D2" s="94" t="s">
        <v>135</v>
      </c>
      <c r="E2" s="96" t="s">
        <v>135</v>
      </c>
      <c r="F2" s="97" t="s">
        <v>135</v>
      </c>
      <c r="G2" s="97" t="s">
        <v>135</v>
      </c>
      <c r="H2" s="97" t="s">
        <v>135</v>
      </c>
      <c r="I2" s="97" t="s">
        <v>135</v>
      </c>
      <c r="J2" s="97" t="s">
        <v>135</v>
      </c>
      <c r="K2" s="97" t="s">
        <v>135</v>
      </c>
      <c r="L2" s="97" t="s">
        <v>135</v>
      </c>
      <c r="M2" s="97" t="s">
        <v>135</v>
      </c>
      <c r="N2" s="97" t="s">
        <v>135</v>
      </c>
      <c r="O2" s="97" t="s">
        <v>135</v>
      </c>
      <c r="P2" s="97" t="s">
        <v>135</v>
      </c>
      <c r="Q2" s="97" t="s">
        <v>135</v>
      </c>
      <c r="R2" s="97" t="s">
        <v>135</v>
      </c>
      <c r="S2" s="97" t="s">
        <v>135</v>
      </c>
      <c r="T2" s="97" t="s">
        <v>135</v>
      </c>
      <c r="U2" s="97" t="s">
        <v>135</v>
      </c>
      <c r="V2" s="97" t="s">
        <v>135</v>
      </c>
      <c r="W2" s="97" t="s">
        <v>135</v>
      </c>
      <c r="X2" s="97" t="s">
        <v>135</v>
      </c>
      <c r="Y2" s="112">
        <v>1</v>
      </c>
    </row>
    <row r="3" spans="1:26">
      <c r="A3" s="120"/>
      <c r="B3" s="99" t="s">
        <v>136</v>
      </c>
      <c r="C3" s="88" t="s">
        <v>136</v>
      </c>
      <c r="D3" s="134" t="s">
        <v>137</v>
      </c>
      <c r="E3" s="135" t="s">
        <v>138</v>
      </c>
      <c r="F3" s="136" t="s">
        <v>139</v>
      </c>
      <c r="G3" s="136" t="s">
        <v>140</v>
      </c>
      <c r="H3" s="136" t="s">
        <v>141</v>
      </c>
      <c r="I3" s="136" t="s">
        <v>142</v>
      </c>
      <c r="J3" s="136" t="s">
        <v>143</v>
      </c>
      <c r="K3" s="136" t="s">
        <v>144</v>
      </c>
      <c r="L3" s="136" t="s">
        <v>145</v>
      </c>
      <c r="M3" s="136" t="s">
        <v>146</v>
      </c>
      <c r="N3" s="136" t="s">
        <v>147</v>
      </c>
      <c r="O3" s="136" t="s">
        <v>148</v>
      </c>
      <c r="P3" s="136" t="s">
        <v>149</v>
      </c>
      <c r="Q3" s="136" t="s">
        <v>150</v>
      </c>
      <c r="R3" s="136" t="s">
        <v>151</v>
      </c>
      <c r="S3" s="136" t="s">
        <v>152</v>
      </c>
      <c r="T3" s="136" t="s">
        <v>153</v>
      </c>
      <c r="U3" s="136" t="s">
        <v>154</v>
      </c>
      <c r="V3" s="136" t="s">
        <v>155</v>
      </c>
      <c r="W3" s="136" t="s">
        <v>156</v>
      </c>
      <c r="X3" s="136" t="s">
        <v>157</v>
      </c>
      <c r="Y3" s="112" t="s">
        <v>3</v>
      </c>
    </row>
    <row r="4" spans="1:26">
      <c r="A4" s="120"/>
      <c r="B4" s="99"/>
      <c r="C4" s="88"/>
      <c r="D4" s="88" t="s">
        <v>115</v>
      </c>
      <c r="E4" s="89" t="s">
        <v>158</v>
      </c>
      <c r="F4" s="90" t="s">
        <v>158</v>
      </c>
      <c r="G4" s="90" t="s">
        <v>158</v>
      </c>
      <c r="H4" s="90" t="s">
        <v>159</v>
      </c>
      <c r="I4" s="90" t="s">
        <v>159</v>
      </c>
      <c r="J4" s="90" t="s">
        <v>158</v>
      </c>
      <c r="K4" s="90" t="s">
        <v>158</v>
      </c>
      <c r="L4" s="90" t="s">
        <v>158</v>
      </c>
      <c r="M4" s="90" t="s">
        <v>159</v>
      </c>
      <c r="N4" s="90" t="s">
        <v>159</v>
      </c>
      <c r="O4" s="90" t="s">
        <v>158</v>
      </c>
      <c r="P4" s="90" t="s">
        <v>159</v>
      </c>
      <c r="Q4" s="90" t="s">
        <v>159</v>
      </c>
      <c r="R4" s="90" t="s">
        <v>158</v>
      </c>
      <c r="S4" s="90" t="s">
        <v>158</v>
      </c>
      <c r="T4" s="90" t="s">
        <v>158</v>
      </c>
      <c r="U4" s="90" t="s">
        <v>158</v>
      </c>
      <c r="V4" s="90" t="s">
        <v>158</v>
      </c>
      <c r="W4" s="90" t="s">
        <v>158</v>
      </c>
      <c r="X4" s="90" t="s">
        <v>158</v>
      </c>
      <c r="Y4" s="112">
        <v>3</v>
      </c>
    </row>
    <row r="5" spans="1:26">
      <c r="A5" s="120"/>
      <c r="B5" s="99"/>
      <c r="C5" s="88"/>
      <c r="D5" s="110" t="s">
        <v>160</v>
      </c>
      <c r="E5" s="109" t="s">
        <v>117</v>
      </c>
      <c r="F5" s="109" t="s">
        <v>117</v>
      </c>
      <c r="G5" s="109" t="s">
        <v>161</v>
      </c>
      <c r="H5" s="109" t="s">
        <v>162</v>
      </c>
      <c r="I5" s="109" t="s">
        <v>117</v>
      </c>
      <c r="J5" s="109" t="s">
        <v>118</v>
      </c>
      <c r="K5" s="109" t="s">
        <v>117</v>
      </c>
      <c r="L5" s="109" t="s">
        <v>117</v>
      </c>
      <c r="M5" s="109" t="s">
        <v>117</v>
      </c>
      <c r="N5" s="109" t="s">
        <v>117</v>
      </c>
      <c r="O5" s="109" t="s">
        <v>117</v>
      </c>
      <c r="P5" s="109" t="s">
        <v>117</v>
      </c>
      <c r="Q5" s="109" t="s">
        <v>162</v>
      </c>
      <c r="R5" s="109" t="s">
        <v>161</v>
      </c>
      <c r="S5" s="109" t="s">
        <v>118</v>
      </c>
      <c r="T5" s="109" t="s">
        <v>161</v>
      </c>
      <c r="U5" s="109" t="s">
        <v>117</v>
      </c>
      <c r="V5" s="109" t="s">
        <v>117</v>
      </c>
      <c r="W5" s="109" t="s">
        <v>117</v>
      </c>
      <c r="X5" s="118" t="s">
        <v>117</v>
      </c>
      <c r="Y5" s="112">
        <v>3</v>
      </c>
    </row>
    <row r="6" spans="1:26">
      <c r="A6" s="120"/>
      <c r="B6" s="98">
        <v>1</v>
      </c>
      <c r="C6" s="94">
        <v>1</v>
      </c>
      <c r="D6" s="159">
        <v>0.872</v>
      </c>
      <c r="E6" s="160">
        <v>0.9</v>
      </c>
      <c r="F6" s="160">
        <v>0.9</v>
      </c>
      <c r="G6" s="161">
        <v>0.83299999999999996</v>
      </c>
      <c r="H6" s="160">
        <v>0.91300000000000003</v>
      </c>
      <c r="I6" s="161">
        <v>0.85099999999999998</v>
      </c>
      <c r="J6" s="160">
        <v>0.91</v>
      </c>
      <c r="K6" s="161">
        <v>0.88</v>
      </c>
      <c r="L6" s="160">
        <v>0.89500000000000002</v>
      </c>
      <c r="M6" s="160">
        <v>0.878</v>
      </c>
      <c r="N6" s="160">
        <v>0.93799999999999994</v>
      </c>
      <c r="O6" s="160">
        <v>0.8286458333333333</v>
      </c>
      <c r="P6" s="160">
        <v>0.8660000000000001</v>
      </c>
      <c r="Q6" s="160">
        <v>0.90100000000000002</v>
      </c>
      <c r="R6" s="160">
        <v>0.871</v>
      </c>
      <c r="S6" s="160">
        <v>0.83</v>
      </c>
      <c r="T6" s="160">
        <v>0.89600000000000002</v>
      </c>
      <c r="U6" s="160">
        <v>0.83099999999999996</v>
      </c>
      <c r="V6" s="162">
        <v>0.85199999999999998</v>
      </c>
      <c r="W6" s="162">
        <v>0.82</v>
      </c>
      <c r="X6" s="163">
        <v>0.88</v>
      </c>
      <c r="Y6" s="164">
        <v>1</v>
      </c>
    </row>
    <row r="7" spans="1:26">
      <c r="A7" s="120"/>
      <c r="B7" s="99">
        <v>1</v>
      </c>
      <c r="C7" s="88">
        <v>2</v>
      </c>
      <c r="D7" s="165">
        <v>0.90100000000000002</v>
      </c>
      <c r="E7" s="166">
        <v>0.89</v>
      </c>
      <c r="F7" s="166">
        <v>0.85</v>
      </c>
      <c r="G7" s="167">
        <v>0.82499999999999996</v>
      </c>
      <c r="H7" s="166">
        <v>0.90410000000000001</v>
      </c>
      <c r="I7" s="167">
        <v>0.89100000000000001</v>
      </c>
      <c r="J7" s="166">
        <v>0.91</v>
      </c>
      <c r="K7" s="167">
        <v>0.88300000000000001</v>
      </c>
      <c r="L7" s="166">
        <v>0.878</v>
      </c>
      <c r="M7" s="166">
        <v>0.88300000000000001</v>
      </c>
      <c r="N7" s="166">
        <v>0.91</v>
      </c>
      <c r="O7" s="166">
        <v>0.83554375000000003</v>
      </c>
      <c r="P7" s="166">
        <v>0.86299999999999999</v>
      </c>
      <c r="Q7" s="166">
        <v>0.872</v>
      </c>
      <c r="R7" s="166">
        <v>0.86299999999999999</v>
      </c>
      <c r="S7" s="166">
        <v>0.82</v>
      </c>
      <c r="T7" s="166">
        <v>0.86899999999999999</v>
      </c>
      <c r="U7" s="166">
        <v>0.83</v>
      </c>
      <c r="V7" s="168">
        <v>0.85899999999999999</v>
      </c>
      <c r="W7" s="168">
        <v>0.83</v>
      </c>
      <c r="X7" s="166">
        <v>0.9</v>
      </c>
      <c r="Y7" s="164" t="e">
        <v>#N/A</v>
      </c>
    </row>
    <row r="8" spans="1:26">
      <c r="A8" s="120"/>
      <c r="B8" s="99">
        <v>1</v>
      </c>
      <c r="C8" s="88">
        <v>3</v>
      </c>
      <c r="D8" s="165">
        <v>0.88200000000000001</v>
      </c>
      <c r="E8" s="166">
        <v>0.9</v>
      </c>
      <c r="F8" s="166">
        <v>0.83</v>
      </c>
      <c r="G8" s="167">
        <v>0.84499999999999997</v>
      </c>
      <c r="H8" s="166">
        <v>0.9002</v>
      </c>
      <c r="I8" s="167">
        <v>0.84799999999999998</v>
      </c>
      <c r="J8" s="169">
        <v>0.98</v>
      </c>
      <c r="K8" s="167">
        <v>0.89300000000000002</v>
      </c>
      <c r="L8" s="167">
        <v>0.89100000000000001</v>
      </c>
      <c r="M8" s="104">
        <v>0.86799999999999999</v>
      </c>
      <c r="N8" s="104">
        <v>0.91300000000000003</v>
      </c>
      <c r="O8" s="104">
        <v>0.82963125000000004</v>
      </c>
      <c r="P8" s="104">
        <v>0.8660000000000001</v>
      </c>
      <c r="Q8" s="104">
        <v>0.874</v>
      </c>
      <c r="R8" s="104">
        <v>0.86799999999999999</v>
      </c>
      <c r="S8" s="104">
        <v>0.82</v>
      </c>
      <c r="T8" s="104">
        <v>0.88200000000000001</v>
      </c>
      <c r="U8" s="166">
        <v>0.85199999999999998</v>
      </c>
      <c r="V8" s="168">
        <v>0.86499999999999999</v>
      </c>
      <c r="W8" s="168">
        <v>0.82</v>
      </c>
      <c r="X8" s="166">
        <v>0.89</v>
      </c>
      <c r="Y8" s="164">
        <v>16</v>
      </c>
    </row>
    <row r="9" spans="1:26">
      <c r="A9" s="120"/>
      <c r="B9" s="99">
        <v>1</v>
      </c>
      <c r="C9" s="88">
        <v>4</v>
      </c>
      <c r="D9" s="165">
        <v>0.878</v>
      </c>
      <c r="E9" s="166">
        <v>0.9</v>
      </c>
      <c r="F9" s="166">
        <v>0.88</v>
      </c>
      <c r="G9" s="167">
        <v>0.85199999999999998</v>
      </c>
      <c r="H9" s="166">
        <v>0.90539999999999998</v>
      </c>
      <c r="I9" s="167">
        <v>0.871</v>
      </c>
      <c r="J9" s="166">
        <v>0.94</v>
      </c>
      <c r="K9" s="167">
        <v>0.879</v>
      </c>
      <c r="L9" s="167">
        <v>0.88600000000000001</v>
      </c>
      <c r="M9" s="104">
        <v>0.85600000000000009</v>
      </c>
      <c r="N9" s="104">
        <v>0.86099999999999999</v>
      </c>
      <c r="O9" s="104">
        <v>0.84267458333333334</v>
      </c>
      <c r="P9" s="104">
        <v>0.86899999999999999</v>
      </c>
      <c r="Q9" s="104">
        <v>0.88100000000000001</v>
      </c>
      <c r="R9" s="104">
        <v>0.83299999999999996</v>
      </c>
      <c r="S9" s="104">
        <v>0.82</v>
      </c>
      <c r="T9" s="104">
        <v>0.91400000000000003</v>
      </c>
      <c r="U9" s="166">
        <v>0.83099999999999996</v>
      </c>
      <c r="V9" s="168">
        <v>0.83399999999999996</v>
      </c>
      <c r="W9" s="168">
        <v>0.85</v>
      </c>
      <c r="X9" s="166">
        <v>0.9</v>
      </c>
      <c r="Y9" s="164">
        <v>0.87117656944444433</v>
      </c>
      <c r="Z9" s="112"/>
    </row>
    <row r="10" spans="1:26">
      <c r="A10" s="120"/>
      <c r="B10" s="99">
        <v>1</v>
      </c>
      <c r="C10" s="88">
        <v>5</v>
      </c>
      <c r="D10" s="165">
        <v>0.86199999999999999</v>
      </c>
      <c r="E10" s="166">
        <v>0.89</v>
      </c>
      <c r="F10" s="166">
        <v>0.83</v>
      </c>
      <c r="G10" s="166">
        <v>0.871</v>
      </c>
      <c r="H10" s="166">
        <v>0.93230000000000002</v>
      </c>
      <c r="I10" s="166">
        <v>0.84900000000000009</v>
      </c>
      <c r="J10" s="166">
        <v>0.91</v>
      </c>
      <c r="K10" s="166">
        <v>0.88900000000000001</v>
      </c>
      <c r="L10" s="166">
        <v>0.90900000000000003</v>
      </c>
      <c r="M10" s="166">
        <v>0.88200000000000001</v>
      </c>
      <c r="N10" s="166">
        <v>0.92</v>
      </c>
      <c r="O10" s="166">
        <v>0.84043500000000004</v>
      </c>
      <c r="P10" s="166">
        <v>0.86899999999999999</v>
      </c>
      <c r="Q10" s="166">
        <v>0.86</v>
      </c>
      <c r="R10" s="166">
        <v>0.85299999999999998</v>
      </c>
      <c r="S10" s="166">
        <v>0.84</v>
      </c>
      <c r="T10" s="166">
        <v>0.90300000000000002</v>
      </c>
      <c r="U10" s="166">
        <v>0.86499999999999999</v>
      </c>
      <c r="V10" s="168">
        <v>0.89400000000000002</v>
      </c>
      <c r="W10" s="168">
        <v>0.85</v>
      </c>
      <c r="X10" s="166">
        <v>0.93</v>
      </c>
      <c r="Y10" s="115"/>
    </row>
    <row r="11" spans="1:26">
      <c r="A11" s="120"/>
      <c r="B11" s="99">
        <v>1</v>
      </c>
      <c r="C11" s="88">
        <v>6</v>
      </c>
      <c r="D11" s="165">
        <v>0.86899999999999999</v>
      </c>
      <c r="E11" s="166">
        <v>0.89</v>
      </c>
      <c r="F11" s="166">
        <v>0.83</v>
      </c>
      <c r="G11" s="166">
        <v>0.81299999999999994</v>
      </c>
      <c r="H11" s="169">
        <v>0.97459999999999991</v>
      </c>
      <c r="I11" s="166">
        <v>0.877</v>
      </c>
      <c r="J11" s="166">
        <v>0.86</v>
      </c>
      <c r="K11" s="166">
        <v>0.88900000000000001</v>
      </c>
      <c r="L11" s="166">
        <v>0.879</v>
      </c>
      <c r="M11" s="166">
        <v>0.88900000000000001</v>
      </c>
      <c r="N11" s="166">
        <v>0.88300000000000001</v>
      </c>
      <c r="O11" s="166">
        <v>0.84625791666666661</v>
      </c>
      <c r="P11" s="166">
        <v>0.86299999999999999</v>
      </c>
      <c r="Q11" s="166">
        <v>0.88700000000000001</v>
      </c>
      <c r="R11" s="166">
        <v>0.85499999999999998</v>
      </c>
      <c r="S11" s="166">
        <v>0.82</v>
      </c>
      <c r="T11" s="166">
        <v>0.88</v>
      </c>
      <c r="U11" s="166">
        <v>0.873</v>
      </c>
      <c r="V11" s="168">
        <v>0.85399999999999998</v>
      </c>
      <c r="W11" s="168">
        <v>0.84</v>
      </c>
      <c r="X11" s="166">
        <v>0.91</v>
      </c>
      <c r="Y11" s="115"/>
    </row>
    <row r="12" spans="1:26">
      <c r="A12" s="120"/>
      <c r="B12" s="99"/>
      <c r="C12" s="88">
        <v>7</v>
      </c>
      <c r="D12" s="165">
        <v>0.84799999999999998</v>
      </c>
      <c r="E12" s="166"/>
      <c r="F12" s="166"/>
      <c r="G12" s="166"/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8"/>
      <c r="W12" s="168"/>
      <c r="X12" s="166"/>
      <c r="Y12" s="115"/>
    </row>
    <row r="13" spans="1:26">
      <c r="A13" s="120"/>
      <c r="B13" s="99"/>
      <c r="C13" s="88">
        <v>8</v>
      </c>
      <c r="D13" s="165">
        <v>0.83699999999999997</v>
      </c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8"/>
      <c r="W13" s="168"/>
      <c r="X13" s="166"/>
      <c r="Y13" s="115"/>
    </row>
    <row r="14" spans="1:26">
      <c r="A14" s="120"/>
      <c r="B14" s="99"/>
      <c r="C14" s="88">
        <v>9</v>
      </c>
      <c r="D14" s="165">
        <v>0.84699999999999998</v>
      </c>
      <c r="E14" s="166"/>
      <c r="F14" s="166"/>
      <c r="G14" s="166"/>
      <c r="H14" s="166"/>
      <c r="I14" s="166"/>
      <c r="J14" s="166"/>
      <c r="K14" s="166"/>
      <c r="L14" s="166"/>
      <c r="M14" s="166"/>
      <c r="N14" s="166"/>
      <c r="O14" s="166"/>
      <c r="P14" s="166"/>
      <c r="Q14" s="166"/>
      <c r="R14" s="166"/>
      <c r="S14" s="166"/>
      <c r="T14" s="166"/>
      <c r="U14" s="166"/>
      <c r="V14" s="168"/>
      <c r="W14" s="168"/>
      <c r="X14" s="166"/>
      <c r="Y14" s="115"/>
    </row>
    <row r="15" spans="1:26">
      <c r="A15" s="120"/>
      <c r="B15" s="99"/>
      <c r="C15" s="88">
        <v>10</v>
      </c>
      <c r="D15" s="165">
        <v>0.84499999999999997</v>
      </c>
      <c r="E15" s="166"/>
      <c r="F15" s="166"/>
      <c r="G15" s="166"/>
      <c r="H15" s="166"/>
      <c r="I15" s="166"/>
      <c r="J15" s="166"/>
      <c r="K15" s="166"/>
      <c r="L15" s="166"/>
      <c r="M15" s="166"/>
      <c r="N15" s="166"/>
      <c r="O15" s="166"/>
      <c r="P15" s="166"/>
      <c r="Q15" s="166"/>
      <c r="R15" s="166"/>
      <c r="S15" s="166"/>
      <c r="T15" s="166"/>
      <c r="U15" s="166"/>
      <c r="V15" s="168"/>
      <c r="W15" s="168"/>
      <c r="X15" s="166"/>
      <c r="Y15" s="115"/>
    </row>
    <row r="16" spans="1:26">
      <c r="A16" s="120"/>
      <c r="B16" s="99"/>
      <c r="C16" s="88">
        <v>11</v>
      </c>
      <c r="D16" s="165">
        <v>0.84900000000000009</v>
      </c>
      <c r="E16" s="166"/>
      <c r="F16" s="166"/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6"/>
      <c r="T16" s="166"/>
      <c r="U16" s="166"/>
      <c r="V16" s="168"/>
      <c r="W16" s="168"/>
      <c r="X16" s="166"/>
      <c r="Y16" s="115"/>
    </row>
    <row r="17" spans="1:25">
      <c r="A17" s="120"/>
      <c r="B17" s="99"/>
      <c r="C17" s="88">
        <v>12</v>
      </c>
      <c r="D17" s="165">
        <v>0.84200000000000008</v>
      </c>
      <c r="E17" s="166"/>
      <c r="F17" s="166"/>
      <c r="G17" s="166"/>
      <c r="H17" s="166"/>
      <c r="I17" s="166"/>
      <c r="J17" s="166"/>
      <c r="K17" s="166"/>
      <c r="L17" s="166"/>
      <c r="M17" s="166"/>
      <c r="N17" s="166"/>
      <c r="O17" s="166"/>
      <c r="P17" s="166"/>
      <c r="Q17" s="166"/>
      <c r="R17" s="166"/>
      <c r="S17" s="166"/>
      <c r="T17" s="166"/>
      <c r="U17" s="166"/>
      <c r="V17" s="168"/>
      <c r="W17" s="168"/>
      <c r="X17" s="166"/>
      <c r="Y17" s="115"/>
    </row>
    <row r="18" spans="1:25">
      <c r="A18" s="120"/>
      <c r="B18" s="99"/>
      <c r="C18" s="88">
        <v>13</v>
      </c>
      <c r="D18" s="165">
        <v>0.85799999999999998</v>
      </c>
      <c r="E18" s="166"/>
      <c r="F18" s="166"/>
      <c r="G18" s="166"/>
      <c r="H18" s="166"/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8"/>
      <c r="W18" s="168"/>
      <c r="X18" s="166"/>
      <c r="Y18" s="115"/>
    </row>
    <row r="19" spans="1:25">
      <c r="A19" s="120"/>
      <c r="B19" s="99"/>
      <c r="C19" s="88">
        <v>14</v>
      </c>
      <c r="D19" s="165">
        <v>0.85499999999999998</v>
      </c>
      <c r="E19" s="166"/>
      <c r="F19" s="166"/>
      <c r="G19" s="166"/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8"/>
      <c r="W19" s="168"/>
      <c r="X19" s="166"/>
      <c r="Y19" s="115"/>
    </row>
    <row r="20" spans="1:25">
      <c r="A20" s="120"/>
      <c r="B20" s="99"/>
      <c r="C20" s="88">
        <v>15</v>
      </c>
      <c r="D20" s="165">
        <v>0.86199999999999999</v>
      </c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8"/>
      <c r="W20" s="168"/>
      <c r="X20" s="166"/>
      <c r="Y20" s="115"/>
    </row>
    <row r="21" spans="1:25">
      <c r="A21" s="120"/>
      <c r="B21" s="99"/>
      <c r="C21" s="88">
        <v>16</v>
      </c>
      <c r="D21" s="165">
        <v>0.86499999999999999</v>
      </c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8"/>
      <c r="W21" s="168"/>
      <c r="X21" s="166"/>
      <c r="Y21" s="115"/>
    </row>
    <row r="22" spans="1:25">
      <c r="A22" s="120"/>
      <c r="B22" s="99"/>
      <c r="C22" s="88">
        <v>17</v>
      </c>
      <c r="D22" s="165">
        <v>0.86799999999999999</v>
      </c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8"/>
      <c r="W22" s="168"/>
      <c r="X22" s="166"/>
      <c r="Y22" s="115"/>
    </row>
    <row r="23" spans="1:25">
      <c r="A23" s="120"/>
      <c r="B23" s="99"/>
      <c r="C23" s="88">
        <v>18</v>
      </c>
      <c r="D23" s="165">
        <v>0.84200000000000008</v>
      </c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8"/>
      <c r="W23" s="168"/>
      <c r="X23" s="166"/>
      <c r="Y23" s="115"/>
    </row>
    <row r="24" spans="1:25">
      <c r="A24" s="120"/>
      <c r="B24" s="99"/>
      <c r="C24" s="88">
        <v>19</v>
      </c>
      <c r="D24" s="165">
        <v>0.84299999999999997</v>
      </c>
      <c r="E24" s="166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8"/>
      <c r="W24" s="168"/>
      <c r="X24" s="166"/>
      <c r="Y24" s="115"/>
    </row>
    <row r="25" spans="1:25">
      <c r="A25" s="120"/>
      <c r="B25" s="99"/>
      <c r="C25" s="88">
        <v>20</v>
      </c>
      <c r="D25" s="165">
        <v>0.84499999999999997</v>
      </c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8"/>
      <c r="W25" s="168"/>
      <c r="X25" s="166"/>
      <c r="Y25" s="115"/>
    </row>
    <row r="26" spans="1:25">
      <c r="A26" s="120"/>
      <c r="B26" s="100" t="s">
        <v>163</v>
      </c>
      <c r="C26" s="92"/>
      <c r="D26" s="170">
        <v>0.85850000000000004</v>
      </c>
      <c r="E26" s="170">
        <v>0.89499999999999991</v>
      </c>
      <c r="F26" s="170">
        <v>0.85333333333333339</v>
      </c>
      <c r="G26" s="170">
        <v>0.83983333333333332</v>
      </c>
      <c r="H26" s="170">
        <v>0.92159999999999986</v>
      </c>
      <c r="I26" s="170">
        <v>0.86449999999999994</v>
      </c>
      <c r="J26" s="170">
        <v>0.91833333333333333</v>
      </c>
      <c r="K26" s="170">
        <v>0.88549999999999995</v>
      </c>
      <c r="L26" s="170">
        <v>0.88966666666666683</v>
      </c>
      <c r="M26" s="170">
        <v>0.876</v>
      </c>
      <c r="N26" s="170">
        <v>0.90416666666666667</v>
      </c>
      <c r="O26" s="170">
        <v>0.8371980555555556</v>
      </c>
      <c r="P26" s="170">
        <v>0.86599999999999999</v>
      </c>
      <c r="Q26" s="170">
        <v>0.87916666666666676</v>
      </c>
      <c r="R26" s="170">
        <v>0.85716666666666652</v>
      </c>
      <c r="S26" s="170">
        <v>0.82500000000000007</v>
      </c>
      <c r="T26" s="170">
        <v>0.89066666666666672</v>
      </c>
      <c r="U26" s="170">
        <v>0.84699999999999998</v>
      </c>
      <c r="V26" s="170">
        <v>0.85966666666666658</v>
      </c>
      <c r="W26" s="170">
        <v>0.83499999999999996</v>
      </c>
      <c r="X26" s="171">
        <v>0.90166666666666673</v>
      </c>
      <c r="Y26" s="115"/>
    </row>
    <row r="27" spans="1:25">
      <c r="A27" s="120"/>
      <c r="B27" s="2" t="s">
        <v>164</v>
      </c>
      <c r="C27" s="114"/>
      <c r="D27" s="104">
        <v>0.85650000000000004</v>
      </c>
      <c r="E27" s="104">
        <v>0.89500000000000002</v>
      </c>
      <c r="F27" s="104">
        <v>0.84</v>
      </c>
      <c r="G27" s="104">
        <v>0.83899999999999997</v>
      </c>
      <c r="H27" s="104">
        <v>0.90920000000000001</v>
      </c>
      <c r="I27" s="104">
        <v>0.86099999999999999</v>
      </c>
      <c r="J27" s="104">
        <v>0.91</v>
      </c>
      <c r="K27" s="104">
        <v>0.88600000000000001</v>
      </c>
      <c r="L27" s="104">
        <v>0.88850000000000007</v>
      </c>
      <c r="M27" s="104">
        <v>0.88</v>
      </c>
      <c r="N27" s="104">
        <v>0.91149999999999998</v>
      </c>
      <c r="O27" s="104">
        <v>0.83798937500000004</v>
      </c>
      <c r="P27" s="104">
        <v>0.8660000000000001</v>
      </c>
      <c r="Q27" s="104">
        <v>0.87749999999999995</v>
      </c>
      <c r="R27" s="104">
        <v>0.85899999999999999</v>
      </c>
      <c r="S27" s="104">
        <v>0.82</v>
      </c>
      <c r="T27" s="104">
        <v>0.88900000000000001</v>
      </c>
      <c r="U27" s="104">
        <v>0.84149999999999991</v>
      </c>
      <c r="V27" s="104">
        <v>0.85650000000000004</v>
      </c>
      <c r="W27" s="104">
        <v>0.83499999999999996</v>
      </c>
      <c r="X27" s="104">
        <v>0.9</v>
      </c>
      <c r="Y27" s="115"/>
    </row>
    <row r="28" spans="1:25">
      <c r="A28" s="120"/>
      <c r="B28" s="2" t="s">
        <v>165</v>
      </c>
      <c r="C28" s="114"/>
      <c r="D28" s="104">
        <v>1.6455682109356953E-2</v>
      </c>
      <c r="E28" s="104">
        <v>5.4772255750516656E-3</v>
      </c>
      <c r="F28" s="104">
        <v>3.0110906108363266E-2</v>
      </c>
      <c r="G28" s="104">
        <v>2.0653490423332019E-2</v>
      </c>
      <c r="H28" s="104">
        <v>2.8369349657685106E-2</v>
      </c>
      <c r="I28" s="104">
        <v>1.7863370342687292E-2</v>
      </c>
      <c r="J28" s="104">
        <v>3.970726214015096E-2</v>
      </c>
      <c r="K28" s="104">
        <v>5.6480084985771808E-3</v>
      </c>
      <c r="L28" s="104">
        <v>1.1552777443829987E-2</v>
      </c>
      <c r="M28" s="104">
        <v>1.2016655108639815E-2</v>
      </c>
      <c r="N28" s="104">
        <v>2.7636328747984353E-2</v>
      </c>
      <c r="O28" s="104">
        <v>7.1510142960955394E-3</v>
      </c>
      <c r="P28" s="104">
        <v>2.6832815729997501E-3</v>
      </c>
      <c r="Q28" s="104">
        <v>1.4048724734532562E-2</v>
      </c>
      <c r="R28" s="104">
        <v>1.377558226234619E-2</v>
      </c>
      <c r="S28" s="104">
        <v>8.3666002653407616E-3</v>
      </c>
      <c r="T28" s="104">
        <v>1.6633299933166212E-2</v>
      </c>
      <c r="U28" s="104">
        <v>1.9110206696946026E-2</v>
      </c>
      <c r="V28" s="104">
        <v>1.9785516588319532E-2</v>
      </c>
      <c r="W28" s="104">
        <v>1.3784048752090234E-2</v>
      </c>
      <c r="X28" s="104">
        <v>1.7224014243685099E-2</v>
      </c>
      <c r="Y28" s="115"/>
    </row>
    <row r="29" spans="1:25">
      <c r="A29" s="120"/>
      <c r="B29" s="2" t="s">
        <v>90</v>
      </c>
      <c r="C29" s="114"/>
      <c r="D29" s="93">
        <v>1.9167946545552653E-2</v>
      </c>
      <c r="E29" s="93">
        <v>6.1198051117895714E-3</v>
      </c>
      <c r="F29" s="93">
        <v>3.5286218095738203E-2</v>
      </c>
      <c r="G29" s="93">
        <v>2.4592368037307424E-2</v>
      </c>
      <c r="H29" s="93">
        <v>3.0782714472314572E-2</v>
      </c>
      <c r="I29" s="93">
        <v>2.0663239262796174E-2</v>
      </c>
      <c r="J29" s="93">
        <v>4.3238397974756038E-2</v>
      </c>
      <c r="K29" s="93">
        <v>6.3783269323288323E-3</v>
      </c>
      <c r="L29" s="93">
        <v>1.2985512301045318E-2</v>
      </c>
      <c r="M29" s="93">
        <v>1.3717642818081981E-2</v>
      </c>
      <c r="N29" s="93">
        <v>3.0565524882563339E-2</v>
      </c>
      <c r="O29" s="93">
        <v>8.5416040429647233E-3</v>
      </c>
      <c r="P29" s="93">
        <v>3.0984775669743074E-3</v>
      </c>
      <c r="Q29" s="93">
        <v>1.5979592115108125E-2</v>
      </c>
      <c r="R29" s="93">
        <v>1.6071066220897753E-2</v>
      </c>
      <c r="S29" s="93">
        <v>1.0141333654958498E-2</v>
      </c>
      <c r="T29" s="93">
        <v>1.8675112200411164E-2</v>
      </c>
      <c r="U29" s="93">
        <v>2.2562227505249145E-2</v>
      </c>
      <c r="V29" s="93">
        <v>2.3015335310181698E-2</v>
      </c>
      <c r="W29" s="93">
        <v>1.6507842816874532E-2</v>
      </c>
      <c r="X29" s="93">
        <v>1.9102418754549093E-2</v>
      </c>
      <c r="Y29" s="116"/>
    </row>
    <row r="30" spans="1:25">
      <c r="A30" s="120"/>
      <c r="B30" s="101" t="s">
        <v>166</v>
      </c>
      <c r="C30" s="114"/>
      <c r="D30" s="93">
        <v>-1.4551090891400165E-2</v>
      </c>
      <c r="E30" s="93">
        <v>2.734627099848197E-2</v>
      </c>
      <c r="F30" s="93">
        <v>-2.0481767688598107E-2</v>
      </c>
      <c r="G30" s="93">
        <v>-3.5978052223212154E-2</v>
      </c>
      <c r="H30" s="93">
        <v>5.7879690896313951E-2</v>
      </c>
      <c r="I30" s="93">
        <v>-7.6638533204607118E-3</v>
      </c>
      <c r="J30" s="93">
        <v>5.4129972663246928E-2</v>
      </c>
      <c r="K30" s="93">
        <v>1.6441478177827706E-2</v>
      </c>
      <c r="L30" s="93">
        <v>2.1224282046536036E-2</v>
      </c>
      <c r="M30" s="93">
        <v>5.5366853571734431E-3</v>
      </c>
      <c r="N30" s="93">
        <v>3.7868439509639584E-2</v>
      </c>
      <c r="O30" s="93">
        <v>-3.9003016243374211E-2</v>
      </c>
      <c r="P30" s="93">
        <v>-5.942043927725793E-3</v>
      </c>
      <c r="Q30" s="93">
        <v>9.1716162973916049E-3</v>
      </c>
      <c r="R30" s="93">
        <v>-1.6081588129386981E-2</v>
      </c>
      <c r="S30" s="93">
        <v>-5.3004833995812572E-2</v>
      </c>
      <c r="T30" s="93">
        <v>2.237215497502576E-2</v>
      </c>
      <c r="U30" s="93">
        <v>-2.775162956903432E-2</v>
      </c>
      <c r="V30" s="93">
        <v>-1.3211905808162006E-2</v>
      </c>
      <c r="W30" s="93">
        <v>-4.1526104710913447E-2</v>
      </c>
      <c r="X30" s="117">
        <v>3.4998757188414942E-2</v>
      </c>
      <c r="Y30" s="116"/>
    </row>
    <row r="31" spans="1:25">
      <c r="B31" s="126"/>
      <c r="C31" s="100"/>
      <c r="D31" s="100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</row>
    <row r="32" spans="1:25">
      <c r="B32" s="130" t="s">
        <v>186</v>
      </c>
      <c r="Y32" s="112" t="s">
        <v>167</v>
      </c>
    </row>
    <row r="33" spans="1:25">
      <c r="A33" s="106" t="s">
        <v>125</v>
      </c>
      <c r="B33" s="98" t="s">
        <v>113</v>
      </c>
      <c r="C33" s="95" t="s">
        <v>114</v>
      </c>
      <c r="D33" s="96" t="s">
        <v>135</v>
      </c>
      <c r="E33" s="13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12">
        <v>1</v>
      </c>
    </row>
    <row r="34" spans="1:25">
      <c r="A34" s="120"/>
      <c r="B34" s="99" t="s">
        <v>136</v>
      </c>
      <c r="C34" s="88" t="s">
        <v>136</v>
      </c>
      <c r="D34" s="135" t="s">
        <v>150</v>
      </c>
      <c r="E34" s="13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112" t="s">
        <v>85</v>
      </c>
    </row>
    <row r="35" spans="1:25">
      <c r="A35" s="120"/>
      <c r="B35" s="99"/>
      <c r="C35" s="88"/>
      <c r="D35" s="89" t="s">
        <v>159</v>
      </c>
      <c r="E35" s="13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112">
        <v>0</v>
      </c>
    </row>
    <row r="36" spans="1:25">
      <c r="A36" s="120"/>
      <c r="B36" s="99"/>
      <c r="C36" s="88"/>
      <c r="D36" s="109" t="s">
        <v>162</v>
      </c>
      <c r="E36" s="13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112">
        <v>0</v>
      </c>
    </row>
    <row r="37" spans="1:25">
      <c r="A37" s="120"/>
      <c r="B37" s="98">
        <v>1</v>
      </c>
      <c r="C37" s="94">
        <v>1</v>
      </c>
      <c r="D37" s="172" t="s">
        <v>110</v>
      </c>
      <c r="E37" s="173"/>
      <c r="F37" s="174"/>
      <c r="G37" s="174"/>
      <c r="H37" s="174"/>
      <c r="I37" s="174"/>
      <c r="J37" s="174"/>
      <c r="K37" s="174"/>
      <c r="L37" s="174"/>
      <c r="M37" s="174"/>
      <c r="N37" s="174"/>
      <c r="O37" s="174"/>
      <c r="P37" s="174"/>
      <c r="Q37" s="174"/>
      <c r="R37" s="174"/>
      <c r="S37" s="174"/>
      <c r="T37" s="174"/>
      <c r="U37" s="174"/>
      <c r="V37" s="174"/>
      <c r="W37" s="174"/>
      <c r="X37" s="174"/>
      <c r="Y37" s="175">
        <v>1</v>
      </c>
    </row>
    <row r="38" spans="1:25">
      <c r="A38" s="120"/>
      <c r="B38" s="99">
        <v>1</v>
      </c>
      <c r="C38" s="88">
        <v>2</v>
      </c>
      <c r="D38" s="176" t="s">
        <v>110</v>
      </c>
      <c r="E38" s="173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4"/>
      <c r="Q38" s="174"/>
      <c r="R38" s="174"/>
      <c r="S38" s="174"/>
      <c r="T38" s="174"/>
      <c r="U38" s="174"/>
      <c r="V38" s="174"/>
      <c r="W38" s="174"/>
      <c r="X38" s="174"/>
      <c r="Y38" s="175">
        <v>1</v>
      </c>
    </row>
    <row r="39" spans="1:25">
      <c r="A39" s="120"/>
      <c r="B39" s="99">
        <v>1</v>
      </c>
      <c r="C39" s="88">
        <v>3</v>
      </c>
      <c r="D39" s="176" t="s">
        <v>110</v>
      </c>
      <c r="E39" s="173"/>
      <c r="F39" s="174"/>
      <c r="G39" s="174"/>
      <c r="H39" s="174"/>
      <c r="I39" s="174"/>
      <c r="J39" s="174"/>
      <c r="K39" s="174"/>
      <c r="L39" s="174"/>
      <c r="M39" s="174"/>
      <c r="N39" s="174"/>
      <c r="O39" s="174"/>
      <c r="P39" s="174"/>
      <c r="Q39" s="174"/>
      <c r="R39" s="174"/>
      <c r="S39" s="174"/>
      <c r="T39" s="174"/>
      <c r="U39" s="174"/>
      <c r="V39" s="174"/>
      <c r="W39" s="174"/>
      <c r="X39" s="174"/>
      <c r="Y39" s="175">
        <v>16</v>
      </c>
    </row>
    <row r="40" spans="1:25">
      <c r="A40" s="120"/>
      <c r="B40" s="99">
        <v>1</v>
      </c>
      <c r="C40" s="88">
        <v>4</v>
      </c>
      <c r="D40" s="176" t="s">
        <v>110</v>
      </c>
      <c r="E40" s="173"/>
      <c r="F40" s="174"/>
      <c r="G40" s="174"/>
      <c r="H40" s="174"/>
      <c r="I40" s="174"/>
      <c r="J40" s="174"/>
      <c r="K40" s="174"/>
      <c r="L40" s="174"/>
      <c r="M40" s="174"/>
      <c r="N40" s="174"/>
      <c r="O40" s="174"/>
      <c r="P40" s="174"/>
      <c r="Q40" s="174"/>
      <c r="R40" s="174"/>
      <c r="S40" s="174"/>
      <c r="T40" s="174"/>
      <c r="U40" s="174"/>
      <c r="V40" s="174"/>
      <c r="W40" s="174"/>
      <c r="X40" s="174"/>
      <c r="Y40" s="175" t="s">
        <v>110</v>
      </c>
    </row>
    <row r="41" spans="1:25">
      <c r="A41" s="120"/>
      <c r="B41" s="99">
        <v>1</v>
      </c>
      <c r="C41" s="88">
        <v>5</v>
      </c>
      <c r="D41" s="176">
        <v>5</v>
      </c>
      <c r="E41" s="173"/>
      <c r="F41" s="174"/>
      <c r="G41" s="174"/>
      <c r="H41" s="174"/>
      <c r="I41" s="174"/>
      <c r="J41" s="174"/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174"/>
      <c r="Y41" s="177"/>
    </row>
    <row r="42" spans="1:25">
      <c r="A42" s="120"/>
      <c r="B42" s="99">
        <v>1</v>
      </c>
      <c r="C42" s="88">
        <v>6</v>
      </c>
      <c r="D42" s="176" t="s">
        <v>110</v>
      </c>
      <c r="E42" s="173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77"/>
    </row>
    <row r="43" spans="1:25">
      <c r="A43" s="120"/>
      <c r="B43" s="100" t="s">
        <v>163</v>
      </c>
      <c r="C43" s="92"/>
      <c r="D43" s="178">
        <v>5</v>
      </c>
      <c r="E43" s="173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77"/>
    </row>
    <row r="44" spans="1:25">
      <c r="A44" s="120"/>
      <c r="B44" s="2" t="s">
        <v>164</v>
      </c>
      <c r="C44" s="114"/>
      <c r="D44" s="179">
        <v>5</v>
      </c>
      <c r="E44" s="173"/>
      <c r="F44" s="174"/>
      <c r="G44" s="174"/>
      <c r="H44" s="174"/>
      <c r="I44" s="174"/>
      <c r="J44" s="174"/>
      <c r="K44" s="17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  <c r="W44" s="174"/>
      <c r="X44" s="174"/>
      <c r="Y44" s="177"/>
    </row>
    <row r="45" spans="1:25">
      <c r="A45" s="120"/>
      <c r="B45" s="2" t="s">
        <v>165</v>
      </c>
      <c r="C45" s="114"/>
      <c r="D45" s="179" t="s">
        <v>248</v>
      </c>
      <c r="E45" s="173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174"/>
      <c r="Y45" s="177"/>
    </row>
    <row r="46" spans="1:25">
      <c r="A46" s="120"/>
      <c r="B46" s="2" t="s">
        <v>90</v>
      </c>
      <c r="C46" s="114"/>
      <c r="D46" s="93" t="s">
        <v>248</v>
      </c>
      <c r="E46" s="13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116"/>
    </row>
    <row r="47" spans="1:25">
      <c r="A47" s="120"/>
      <c r="B47" s="101" t="s">
        <v>166</v>
      </c>
      <c r="C47" s="114"/>
      <c r="D47" s="93" t="s">
        <v>248</v>
      </c>
      <c r="E47" s="13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116"/>
    </row>
    <row r="48" spans="1:25">
      <c r="B48" s="126"/>
      <c r="C48" s="100"/>
      <c r="D48" s="111"/>
    </row>
    <row r="49" spans="1:25">
      <c r="B49" s="130" t="s">
        <v>187</v>
      </c>
      <c r="Y49" s="112" t="s">
        <v>167</v>
      </c>
    </row>
    <row r="50" spans="1:25">
      <c r="A50" s="106" t="s">
        <v>126</v>
      </c>
      <c r="B50" s="98" t="s">
        <v>113</v>
      </c>
      <c r="C50" s="95" t="s">
        <v>114</v>
      </c>
      <c r="D50" s="96" t="s">
        <v>135</v>
      </c>
      <c r="E50" s="13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112">
        <v>1</v>
      </c>
    </row>
    <row r="51" spans="1:25">
      <c r="A51" s="120"/>
      <c r="B51" s="99" t="s">
        <v>136</v>
      </c>
      <c r="C51" s="88" t="s">
        <v>136</v>
      </c>
      <c r="D51" s="135" t="s">
        <v>150</v>
      </c>
      <c r="E51" s="13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112" t="s">
        <v>85</v>
      </c>
    </row>
    <row r="52" spans="1:25">
      <c r="A52" s="120"/>
      <c r="B52" s="99"/>
      <c r="C52" s="88"/>
      <c r="D52" s="89" t="s">
        <v>159</v>
      </c>
      <c r="E52" s="13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112">
        <v>0</v>
      </c>
    </row>
    <row r="53" spans="1:25">
      <c r="A53" s="120"/>
      <c r="B53" s="99"/>
      <c r="C53" s="88"/>
      <c r="D53" s="109" t="s">
        <v>162</v>
      </c>
      <c r="E53" s="13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112">
        <v>0</v>
      </c>
    </row>
    <row r="54" spans="1:25">
      <c r="A54" s="120"/>
      <c r="B54" s="98">
        <v>1</v>
      </c>
      <c r="C54" s="94">
        <v>1</v>
      </c>
      <c r="D54" s="172">
        <v>5</v>
      </c>
      <c r="E54" s="173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5">
        <v>1</v>
      </c>
    </row>
    <row r="55" spans="1:25">
      <c r="A55" s="120"/>
      <c r="B55" s="99">
        <v>1</v>
      </c>
      <c r="C55" s="88">
        <v>2</v>
      </c>
      <c r="D55" s="176" t="s">
        <v>110</v>
      </c>
      <c r="E55" s="173"/>
      <c r="F55" s="174"/>
      <c r="G55" s="174"/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  <c r="U55" s="174"/>
      <c r="V55" s="174"/>
      <c r="W55" s="174"/>
      <c r="X55" s="174"/>
      <c r="Y55" s="175">
        <v>1</v>
      </c>
    </row>
    <row r="56" spans="1:25">
      <c r="A56" s="120"/>
      <c r="B56" s="99">
        <v>1</v>
      </c>
      <c r="C56" s="88">
        <v>3</v>
      </c>
      <c r="D56" s="176" t="s">
        <v>110</v>
      </c>
      <c r="E56" s="173"/>
      <c r="F56" s="174"/>
      <c r="G56" s="174"/>
      <c r="H56" s="174"/>
      <c r="I56" s="174"/>
      <c r="J56" s="174"/>
      <c r="K56" s="174"/>
      <c r="L56" s="174"/>
      <c r="M56" s="174"/>
      <c r="N56" s="174"/>
      <c r="O56" s="174"/>
      <c r="P56" s="174"/>
      <c r="Q56" s="174"/>
      <c r="R56" s="174"/>
      <c r="S56" s="174"/>
      <c r="T56" s="174"/>
      <c r="U56" s="174"/>
      <c r="V56" s="174"/>
      <c r="W56" s="174"/>
      <c r="X56" s="174"/>
      <c r="Y56" s="175">
        <v>16</v>
      </c>
    </row>
    <row r="57" spans="1:25">
      <c r="A57" s="120"/>
      <c r="B57" s="99">
        <v>1</v>
      </c>
      <c r="C57" s="88">
        <v>4</v>
      </c>
      <c r="D57" s="176" t="s">
        <v>110</v>
      </c>
      <c r="E57" s="173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74"/>
      <c r="U57" s="174"/>
      <c r="V57" s="174"/>
      <c r="W57" s="174"/>
      <c r="X57" s="174"/>
      <c r="Y57" s="175" t="s">
        <v>110</v>
      </c>
    </row>
    <row r="58" spans="1:25">
      <c r="A58" s="120"/>
      <c r="B58" s="99">
        <v>1</v>
      </c>
      <c r="C58" s="88">
        <v>5</v>
      </c>
      <c r="D58" s="176" t="s">
        <v>110</v>
      </c>
      <c r="E58" s="173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  <c r="U58" s="174"/>
      <c r="V58" s="174"/>
      <c r="W58" s="174"/>
      <c r="X58" s="174"/>
      <c r="Y58" s="177"/>
    </row>
    <row r="59" spans="1:25">
      <c r="A59" s="120"/>
      <c r="B59" s="99">
        <v>1</v>
      </c>
      <c r="C59" s="88">
        <v>6</v>
      </c>
      <c r="D59" s="176" t="s">
        <v>110</v>
      </c>
      <c r="E59" s="173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77"/>
    </row>
    <row r="60" spans="1:25">
      <c r="A60" s="120"/>
      <c r="B60" s="100" t="s">
        <v>163</v>
      </c>
      <c r="C60" s="92"/>
      <c r="D60" s="178">
        <v>5</v>
      </c>
      <c r="E60" s="173"/>
      <c r="F60" s="174"/>
      <c r="G60" s="174"/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  <c r="T60" s="174"/>
      <c r="U60" s="174"/>
      <c r="V60" s="174"/>
      <c r="W60" s="174"/>
      <c r="X60" s="174"/>
      <c r="Y60" s="177"/>
    </row>
    <row r="61" spans="1:25">
      <c r="A61" s="120"/>
      <c r="B61" s="2" t="s">
        <v>164</v>
      </c>
      <c r="C61" s="114"/>
      <c r="D61" s="179">
        <v>5</v>
      </c>
      <c r="E61" s="173"/>
      <c r="F61" s="174"/>
      <c r="G61" s="174"/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174"/>
      <c r="S61" s="174"/>
      <c r="T61" s="174"/>
      <c r="U61" s="174"/>
      <c r="V61" s="174"/>
      <c r="W61" s="174"/>
      <c r="X61" s="174"/>
      <c r="Y61" s="177"/>
    </row>
    <row r="62" spans="1:25">
      <c r="A62" s="120"/>
      <c r="B62" s="2" t="s">
        <v>165</v>
      </c>
      <c r="C62" s="114"/>
      <c r="D62" s="179" t="s">
        <v>248</v>
      </c>
      <c r="E62" s="173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  <c r="U62" s="174"/>
      <c r="V62" s="174"/>
      <c r="W62" s="174"/>
      <c r="X62" s="174"/>
      <c r="Y62" s="177"/>
    </row>
    <row r="63" spans="1:25">
      <c r="A63" s="120"/>
      <c r="B63" s="2" t="s">
        <v>90</v>
      </c>
      <c r="C63" s="114"/>
      <c r="D63" s="93" t="s">
        <v>248</v>
      </c>
      <c r="E63" s="13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116"/>
    </row>
    <row r="64" spans="1:25">
      <c r="A64" s="120"/>
      <c r="B64" s="101" t="s">
        <v>166</v>
      </c>
      <c r="C64" s="114"/>
      <c r="D64" s="93" t="s">
        <v>248</v>
      </c>
      <c r="E64" s="13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116"/>
    </row>
    <row r="65" spans="2:4">
      <c r="B65" s="126"/>
      <c r="C65" s="100"/>
      <c r="D65" s="111"/>
    </row>
  </sheetData>
  <dataConsolidate/>
  <conditionalFormatting sqref="C2:X31 C43:C48 C60:C65 D33:D48 D50:D65">
    <cfRule type="expression" dxfId="131" priority="24" stopIfTrue="1">
      <formula>AND(ISBLANK(INDIRECT(Anlyt_LabRefLastCol)),ISBLANK(INDIRECT(Anlyt_LabRefThisCol)))</formula>
    </cfRule>
    <cfRule type="expression" dxfId="130" priority="25">
      <formula>ISBLANK(INDIRECT(Anlyt_LabRefThisCol))</formula>
    </cfRule>
  </conditionalFormatting>
  <conditionalFormatting sqref="B6:C25 E6:X25 B37:D42 B54:D59">
    <cfRule type="expression" dxfId="129" priority="26">
      <formula>AND($B6&lt;&gt;$B5,NOT(ISBLANK(INDIRECT(Anlyt_LabRefThisCol))))</formula>
    </cfRule>
  </conditionalFormatting>
  <conditionalFormatting sqref="C33:C42">
    <cfRule type="expression" dxfId="128" priority="15" stopIfTrue="1">
      <formula>AND(ISBLANK(INDIRECT(Anlyt_LabRefLastCol)),ISBLANK(INDIRECT(Anlyt_LabRefThisCol)))</formula>
    </cfRule>
    <cfRule type="expression" dxfId="127" priority="16">
      <formula>ISBLANK(INDIRECT(Anlyt_LabRefThisCol))</formula>
    </cfRule>
  </conditionalFormatting>
  <conditionalFormatting sqref="C50:C59">
    <cfRule type="expression" dxfId="126" priority="6" stopIfTrue="1">
      <formula>AND(ISBLANK(INDIRECT(Anlyt_LabRefLastCol)),ISBLANK(INDIRECT(Anlyt_LabRefThisCol)))</formula>
    </cfRule>
    <cfRule type="expression" dxfId="125" priority="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Y13"/>
  <sheetViews>
    <sheetView topLeftCell="A2" zoomScale="165" zoomScaleNormal="165" workbookViewId="0"/>
  </sheetViews>
  <sheetFormatPr defaultRowHeight="15"/>
  <cols>
    <col min="1" max="1" width="8.88671875" style="119"/>
    <col min="2" max="18" width="8.88671875" style="1"/>
    <col min="19" max="19" width="8.88671875" style="1" customWidth="1"/>
    <col min="20" max="16384" width="8.88671875" style="1"/>
  </cols>
  <sheetData>
    <row r="1" spans="1:25">
      <c r="B1" s="130" t="s">
        <v>188</v>
      </c>
      <c r="Y1" s="112" t="s">
        <v>167</v>
      </c>
    </row>
    <row r="2" spans="1:25">
      <c r="A2" s="106" t="s">
        <v>112</v>
      </c>
      <c r="B2" s="98" t="s">
        <v>113</v>
      </c>
      <c r="C2" s="95" t="s">
        <v>114</v>
      </c>
      <c r="D2" s="96" t="s">
        <v>135</v>
      </c>
      <c r="E2" s="13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12">
        <v>1</v>
      </c>
    </row>
    <row r="3" spans="1:25">
      <c r="A3" s="120"/>
      <c r="B3" s="99" t="s">
        <v>136</v>
      </c>
      <c r="C3" s="88" t="s">
        <v>136</v>
      </c>
      <c r="D3" s="135" t="s">
        <v>147</v>
      </c>
      <c r="E3" s="13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12" t="s">
        <v>1</v>
      </c>
    </row>
    <row r="4" spans="1:25">
      <c r="A4" s="120"/>
      <c r="B4" s="99"/>
      <c r="C4" s="88"/>
      <c r="D4" s="89" t="s">
        <v>168</v>
      </c>
      <c r="E4" s="13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12">
        <v>2</v>
      </c>
    </row>
    <row r="5" spans="1:25">
      <c r="A5" s="120"/>
      <c r="B5" s="99"/>
      <c r="C5" s="88"/>
      <c r="D5" s="109"/>
      <c r="E5" s="13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12">
        <v>2</v>
      </c>
    </row>
    <row r="6" spans="1:25">
      <c r="A6" s="120"/>
      <c r="B6" s="98">
        <v>1</v>
      </c>
      <c r="C6" s="94">
        <v>1</v>
      </c>
      <c r="D6" s="102">
        <v>2.2799999999999998</v>
      </c>
      <c r="E6" s="13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112">
        <v>1</v>
      </c>
    </row>
    <row r="7" spans="1:25">
      <c r="A7" s="120"/>
      <c r="B7" s="99">
        <v>1</v>
      </c>
      <c r="C7" s="88">
        <v>2</v>
      </c>
      <c r="D7" s="90">
        <v>2.2200000000000002</v>
      </c>
      <c r="E7" s="13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112">
        <v>3</v>
      </c>
    </row>
    <row r="8" spans="1:25">
      <c r="A8" s="120"/>
      <c r="B8" s="100" t="s">
        <v>163</v>
      </c>
      <c r="C8" s="92"/>
      <c r="D8" s="103">
        <v>2.25</v>
      </c>
      <c r="E8" s="13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113"/>
    </row>
    <row r="9" spans="1:25">
      <c r="A9" s="120"/>
      <c r="B9" s="2" t="s">
        <v>164</v>
      </c>
      <c r="C9" s="114"/>
      <c r="D9" s="91">
        <v>2.25</v>
      </c>
      <c r="E9" s="13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113">
        <v>2.25</v>
      </c>
    </row>
    <row r="10" spans="1:25">
      <c r="A10" s="120"/>
      <c r="B10" s="2" t="s">
        <v>165</v>
      </c>
      <c r="C10" s="114"/>
      <c r="D10" s="91">
        <v>4.2426406871192576E-2</v>
      </c>
      <c r="E10" s="180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13"/>
    </row>
    <row r="11" spans="1:25">
      <c r="A11" s="120"/>
      <c r="B11" s="2" t="s">
        <v>90</v>
      </c>
      <c r="C11" s="114"/>
      <c r="D11" s="93">
        <v>1.8856180831641145E-2</v>
      </c>
      <c r="E11" s="13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116"/>
    </row>
    <row r="12" spans="1:25">
      <c r="A12" s="120"/>
      <c r="B12" s="101" t="s">
        <v>166</v>
      </c>
      <c r="C12" s="114"/>
      <c r="D12" s="93">
        <v>0</v>
      </c>
      <c r="E12" s="13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116"/>
    </row>
    <row r="13" spans="1:25">
      <c r="B13" s="126"/>
      <c r="C13" s="100"/>
      <c r="D13" s="111"/>
    </row>
  </sheetData>
  <dataConsolidate/>
  <conditionalFormatting sqref="C2:D13">
    <cfRule type="expression" dxfId="124" priority="6" stopIfTrue="1">
      <formula>AND(ISBLANK(INDIRECT(Anlyt_LabRefLastCol)),ISBLANK(INDIRECT(Anlyt_LabRefThisCol)))</formula>
    </cfRule>
    <cfRule type="expression" dxfId="123" priority="7">
      <formula>ISBLANK(INDIRECT(Anlyt_LabRefThisCol))</formula>
    </cfRule>
  </conditionalFormatting>
  <conditionalFormatting sqref="B6:D7">
    <cfRule type="expression" dxfId="122" priority="8">
      <formula>AND($B6&lt;&gt;$B5,NOT(ISBLANK(INDIRECT(Anlyt_LabRefThisCol))))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533"/>
  <sheetViews>
    <sheetView topLeftCell="A2" zoomScale="165" zoomScaleNormal="165" workbookViewId="0"/>
  </sheetViews>
  <sheetFormatPr defaultRowHeight="15"/>
  <cols>
    <col min="1" max="1" width="8.88671875" style="119"/>
    <col min="2" max="18" width="8.88671875" style="1"/>
    <col min="19" max="19" width="8.88671875" style="1" customWidth="1"/>
    <col min="20" max="16384" width="8.88671875" style="1"/>
  </cols>
  <sheetData>
    <row r="1" spans="1:25">
      <c r="B1" s="130" t="s">
        <v>189</v>
      </c>
      <c r="Y1" s="112" t="s">
        <v>167</v>
      </c>
    </row>
    <row r="2" spans="1:25">
      <c r="A2" s="106" t="s">
        <v>45</v>
      </c>
      <c r="B2" s="98" t="s">
        <v>113</v>
      </c>
      <c r="C2" s="95" t="s">
        <v>114</v>
      </c>
      <c r="D2" s="96" t="s">
        <v>135</v>
      </c>
      <c r="E2" s="13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12">
        <v>1</v>
      </c>
    </row>
    <row r="3" spans="1:25">
      <c r="A3" s="120"/>
      <c r="B3" s="99" t="s">
        <v>136</v>
      </c>
      <c r="C3" s="88" t="s">
        <v>136</v>
      </c>
      <c r="D3" s="135" t="s">
        <v>147</v>
      </c>
      <c r="E3" s="13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12" t="s">
        <v>1</v>
      </c>
    </row>
    <row r="4" spans="1:25">
      <c r="A4" s="120"/>
      <c r="B4" s="99"/>
      <c r="C4" s="88"/>
      <c r="D4" s="89" t="s">
        <v>106</v>
      </c>
      <c r="E4" s="13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12">
        <v>2</v>
      </c>
    </row>
    <row r="5" spans="1:25">
      <c r="A5" s="120"/>
      <c r="B5" s="99"/>
      <c r="C5" s="88"/>
      <c r="D5" s="109"/>
      <c r="E5" s="13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12">
        <v>2</v>
      </c>
    </row>
    <row r="6" spans="1:25">
      <c r="A6" s="120"/>
      <c r="B6" s="98">
        <v>1</v>
      </c>
      <c r="C6" s="94">
        <v>1</v>
      </c>
      <c r="D6" s="102">
        <v>7.17</v>
      </c>
      <c r="E6" s="13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112">
        <v>1</v>
      </c>
    </row>
    <row r="7" spans="1:25">
      <c r="A7" s="120"/>
      <c r="B7" s="99">
        <v>1</v>
      </c>
      <c r="C7" s="88">
        <v>2</v>
      </c>
      <c r="D7" s="90">
        <v>7.1000000000000005</v>
      </c>
      <c r="E7" s="13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112">
        <v>5</v>
      </c>
    </row>
    <row r="8" spans="1:25">
      <c r="A8" s="120"/>
      <c r="B8" s="100" t="s">
        <v>163</v>
      </c>
      <c r="C8" s="92"/>
      <c r="D8" s="103">
        <v>7.1349999999999998</v>
      </c>
      <c r="E8" s="13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113"/>
    </row>
    <row r="9" spans="1:25">
      <c r="A9" s="120"/>
      <c r="B9" s="2" t="s">
        <v>164</v>
      </c>
      <c r="C9" s="114"/>
      <c r="D9" s="91">
        <v>7.1349999999999998</v>
      </c>
      <c r="E9" s="13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113">
        <v>7.1579783011378701</v>
      </c>
    </row>
    <row r="10" spans="1:25">
      <c r="A10" s="120"/>
      <c r="B10" s="2" t="s">
        <v>165</v>
      </c>
      <c r="C10" s="114"/>
      <c r="D10" s="91">
        <v>4.9497474683057895E-2</v>
      </c>
      <c r="E10" s="180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13"/>
    </row>
    <row r="11" spans="1:25">
      <c r="A11" s="120"/>
      <c r="B11" s="2" t="s">
        <v>90</v>
      </c>
      <c r="C11" s="114"/>
      <c r="D11" s="93">
        <v>6.9372774608350242E-3</v>
      </c>
      <c r="E11" s="13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116"/>
    </row>
    <row r="12" spans="1:25">
      <c r="A12" s="120"/>
      <c r="B12" s="101" t="s">
        <v>166</v>
      </c>
      <c r="C12" s="114"/>
      <c r="D12" s="93">
        <v>-3.2101663585956119E-3</v>
      </c>
      <c r="E12" s="13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116"/>
    </row>
    <row r="13" spans="1:25">
      <c r="B13" s="126"/>
      <c r="C13" s="100"/>
      <c r="D13" s="111"/>
    </row>
    <row r="14" spans="1:25">
      <c r="B14" s="130" t="s">
        <v>190</v>
      </c>
      <c r="Y14" s="112" t="s">
        <v>167</v>
      </c>
    </row>
    <row r="15" spans="1:25">
      <c r="A15" s="106" t="s">
        <v>10</v>
      </c>
      <c r="B15" s="98" t="s">
        <v>113</v>
      </c>
      <c r="C15" s="95" t="s">
        <v>114</v>
      </c>
      <c r="D15" s="96" t="s">
        <v>135</v>
      </c>
      <c r="E15" s="13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112">
        <v>1</v>
      </c>
    </row>
    <row r="16" spans="1:25">
      <c r="A16" s="120"/>
      <c r="B16" s="99" t="s">
        <v>136</v>
      </c>
      <c r="C16" s="88" t="s">
        <v>136</v>
      </c>
      <c r="D16" s="135" t="s">
        <v>147</v>
      </c>
      <c r="E16" s="13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112" t="s">
        <v>3</v>
      </c>
    </row>
    <row r="17" spans="1:25">
      <c r="A17" s="120"/>
      <c r="B17" s="99"/>
      <c r="C17" s="88"/>
      <c r="D17" s="89" t="s">
        <v>106</v>
      </c>
      <c r="E17" s="13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112">
        <v>0</v>
      </c>
    </row>
    <row r="18" spans="1:25">
      <c r="A18" s="120"/>
      <c r="B18" s="99"/>
      <c r="C18" s="88"/>
      <c r="D18" s="109"/>
      <c r="E18" s="13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112">
        <v>0</v>
      </c>
    </row>
    <row r="19" spans="1:25">
      <c r="A19" s="120"/>
      <c r="B19" s="98">
        <v>1</v>
      </c>
      <c r="C19" s="94">
        <v>1</v>
      </c>
      <c r="D19" s="172">
        <v>500</v>
      </c>
      <c r="E19" s="173"/>
      <c r="F19" s="174"/>
      <c r="G19" s="174"/>
      <c r="H19" s="174"/>
      <c r="I19" s="174"/>
      <c r="J19" s="174"/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  <c r="V19" s="174"/>
      <c r="W19" s="174"/>
      <c r="X19" s="174"/>
      <c r="Y19" s="175">
        <v>1</v>
      </c>
    </row>
    <row r="20" spans="1:25">
      <c r="A20" s="120"/>
      <c r="B20" s="99">
        <v>1</v>
      </c>
      <c r="C20" s="88">
        <v>2</v>
      </c>
      <c r="D20" s="176">
        <v>500</v>
      </c>
      <c r="E20" s="173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5">
        <v>6</v>
      </c>
    </row>
    <row r="21" spans="1:25">
      <c r="A21" s="120"/>
      <c r="B21" s="100" t="s">
        <v>163</v>
      </c>
      <c r="C21" s="92"/>
      <c r="D21" s="178">
        <v>500</v>
      </c>
      <c r="E21" s="173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77"/>
    </row>
    <row r="22" spans="1:25">
      <c r="A22" s="120"/>
      <c r="B22" s="2" t="s">
        <v>164</v>
      </c>
      <c r="C22" s="114"/>
      <c r="D22" s="179">
        <v>500</v>
      </c>
      <c r="E22" s="173"/>
      <c r="F22" s="174"/>
      <c r="G22" s="174"/>
      <c r="H22" s="174"/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Y22" s="177">
        <v>537.39364084191698</v>
      </c>
    </row>
    <row r="23" spans="1:25">
      <c r="A23" s="120"/>
      <c r="B23" s="2" t="s">
        <v>165</v>
      </c>
      <c r="C23" s="114"/>
      <c r="D23" s="179">
        <v>0</v>
      </c>
      <c r="E23" s="173"/>
      <c r="F23" s="174"/>
      <c r="G23" s="174"/>
      <c r="H23" s="174"/>
      <c r="I23" s="174"/>
      <c r="J23" s="174"/>
      <c r="K23" s="17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  <c r="W23" s="174"/>
      <c r="X23" s="174"/>
      <c r="Y23" s="177"/>
    </row>
    <row r="24" spans="1:25">
      <c r="A24" s="120"/>
      <c r="B24" s="2" t="s">
        <v>90</v>
      </c>
      <c r="C24" s="114"/>
      <c r="D24" s="93">
        <v>0</v>
      </c>
      <c r="E24" s="13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116"/>
    </row>
    <row r="25" spans="1:25">
      <c r="A25" s="120"/>
      <c r="B25" s="101" t="s">
        <v>166</v>
      </c>
      <c r="C25" s="114"/>
      <c r="D25" s="93">
        <v>-6.9583333333333774E-2</v>
      </c>
      <c r="E25" s="13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16"/>
    </row>
    <row r="26" spans="1:25">
      <c r="B26" s="126"/>
      <c r="C26" s="100"/>
      <c r="D26" s="111"/>
    </row>
    <row r="27" spans="1:25">
      <c r="B27" s="130" t="s">
        <v>191</v>
      </c>
      <c r="Y27" s="112" t="s">
        <v>167</v>
      </c>
    </row>
    <row r="28" spans="1:25">
      <c r="A28" s="106" t="s">
        <v>46</v>
      </c>
      <c r="B28" s="98" t="s">
        <v>113</v>
      </c>
      <c r="C28" s="95" t="s">
        <v>114</v>
      </c>
      <c r="D28" s="96" t="s">
        <v>135</v>
      </c>
      <c r="E28" s="13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112">
        <v>1</v>
      </c>
    </row>
    <row r="29" spans="1:25">
      <c r="A29" s="120"/>
      <c r="B29" s="99" t="s">
        <v>136</v>
      </c>
      <c r="C29" s="88" t="s">
        <v>136</v>
      </c>
      <c r="D29" s="135" t="s">
        <v>147</v>
      </c>
      <c r="E29" s="13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112" t="s">
        <v>1</v>
      </c>
    </row>
    <row r="30" spans="1:25">
      <c r="A30" s="120"/>
      <c r="B30" s="99"/>
      <c r="C30" s="88"/>
      <c r="D30" s="89" t="s">
        <v>106</v>
      </c>
      <c r="E30" s="13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112">
        <v>2</v>
      </c>
    </row>
    <row r="31" spans="1:25">
      <c r="A31" s="120"/>
      <c r="B31" s="99"/>
      <c r="C31" s="88"/>
      <c r="D31" s="109"/>
      <c r="E31" s="13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112">
        <v>2</v>
      </c>
    </row>
    <row r="32" spans="1:25">
      <c r="A32" s="120"/>
      <c r="B32" s="98">
        <v>1</v>
      </c>
      <c r="C32" s="94">
        <v>1</v>
      </c>
      <c r="D32" s="102">
        <v>4</v>
      </c>
      <c r="E32" s="13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12">
        <v>1</v>
      </c>
    </row>
    <row r="33" spans="1:25">
      <c r="A33" s="120"/>
      <c r="B33" s="99">
        <v>1</v>
      </c>
      <c r="C33" s="88">
        <v>2</v>
      </c>
      <c r="D33" s="90">
        <v>4.25</v>
      </c>
      <c r="E33" s="13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12">
        <v>7</v>
      </c>
    </row>
    <row r="34" spans="1:25">
      <c r="A34" s="120"/>
      <c r="B34" s="100" t="s">
        <v>163</v>
      </c>
      <c r="C34" s="92"/>
      <c r="D34" s="103">
        <v>4.125</v>
      </c>
      <c r="E34" s="13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113"/>
    </row>
    <row r="35" spans="1:25">
      <c r="A35" s="120"/>
      <c r="B35" s="2" t="s">
        <v>164</v>
      </c>
      <c r="C35" s="114"/>
      <c r="D35" s="91">
        <v>4.125</v>
      </c>
      <c r="E35" s="13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113">
        <v>4.2702973127501398</v>
      </c>
    </row>
    <row r="36" spans="1:25">
      <c r="A36" s="120"/>
      <c r="B36" s="2" t="s">
        <v>165</v>
      </c>
      <c r="C36" s="114"/>
      <c r="D36" s="91">
        <v>0.17677669529663689</v>
      </c>
      <c r="E36" s="180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13"/>
    </row>
    <row r="37" spans="1:25">
      <c r="A37" s="120"/>
      <c r="B37" s="2" t="s">
        <v>90</v>
      </c>
      <c r="C37" s="114"/>
      <c r="D37" s="93">
        <v>4.285495643554834E-2</v>
      </c>
      <c r="E37" s="13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116"/>
    </row>
    <row r="38" spans="1:25">
      <c r="A38" s="120"/>
      <c r="B38" s="101" t="s">
        <v>166</v>
      </c>
      <c r="C38" s="114"/>
      <c r="D38" s="93">
        <v>-3.4025104602509737E-2</v>
      </c>
      <c r="E38" s="13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116"/>
    </row>
    <row r="39" spans="1:25">
      <c r="B39" s="126"/>
      <c r="C39" s="100"/>
      <c r="D39" s="111"/>
    </row>
    <row r="40" spans="1:25">
      <c r="B40" s="130" t="s">
        <v>192</v>
      </c>
      <c r="Y40" s="112" t="s">
        <v>167</v>
      </c>
    </row>
    <row r="41" spans="1:25">
      <c r="A41" s="106" t="s">
        <v>19</v>
      </c>
      <c r="B41" s="98" t="s">
        <v>113</v>
      </c>
      <c r="C41" s="95" t="s">
        <v>114</v>
      </c>
      <c r="D41" s="96" t="s">
        <v>135</v>
      </c>
      <c r="E41" s="13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112">
        <v>1</v>
      </c>
    </row>
    <row r="42" spans="1:25">
      <c r="A42" s="120"/>
      <c r="B42" s="99" t="s">
        <v>136</v>
      </c>
      <c r="C42" s="88" t="s">
        <v>136</v>
      </c>
      <c r="D42" s="135" t="s">
        <v>147</v>
      </c>
      <c r="E42" s="13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112" t="s">
        <v>3</v>
      </c>
    </row>
    <row r="43" spans="1:25">
      <c r="A43" s="120"/>
      <c r="B43" s="99"/>
      <c r="C43" s="88"/>
      <c r="D43" s="89" t="s">
        <v>104</v>
      </c>
      <c r="E43" s="13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112">
        <v>0</v>
      </c>
    </row>
    <row r="44" spans="1:25">
      <c r="A44" s="120"/>
      <c r="B44" s="99"/>
      <c r="C44" s="88"/>
      <c r="D44" s="109"/>
      <c r="E44" s="13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112">
        <v>0</v>
      </c>
    </row>
    <row r="45" spans="1:25">
      <c r="A45" s="120"/>
      <c r="B45" s="98">
        <v>1</v>
      </c>
      <c r="C45" s="94">
        <v>1</v>
      </c>
      <c r="D45" s="172">
        <v>54.6</v>
      </c>
      <c r="E45" s="173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174"/>
      <c r="Y45" s="175">
        <v>1</v>
      </c>
    </row>
    <row r="46" spans="1:25">
      <c r="A46" s="120"/>
      <c r="B46" s="99">
        <v>1</v>
      </c>
      <c r="C46" s="88">
        <v>2</v>
      </c>
      <c r="D46" s="176">
        <v>54.5</v>
      </c>
      <c r="E46" s="173"/>
      <c r="F46" s="174"/>
      <c r="G46" s="174"/>
      <c r="H46" s="174"/>
      <c r="I46" s="174"/>
      <c r="J46" s="174"/>
      <c r="K46" s="17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174"/>
      <c r="Y46" s="175">
        <v>8</v>
      </c>
    </row>
    <row r="47" spans="1:25">
      <c r="A47" s="120"/>
      <c r="B47" s="100" t="s">
        <v>163</v>
      </c>
      <c r="C47" s="92"/>
      <c r="D47" s="178">
        <v>54.55</v>
      </c>
      <c r="E47" s="173"/>
      <c r="F47" s="174"/>
      <c r="G47" s="174"/>
      <c r="H47" s="174"/>
      <c r="I47" s="174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X47" s="174"/>
      <c r="Y47" s="177"/>
    </row>
    <row r="48" spans="1:25">
      <c r="A48" s="120"/>
      <c r="B48" s="2" t="s">
        <v>164</v>
      </c>
      <c r="C48" s="114"/>
      <c r="D48" s="179">
        <v>54.55</v>
      </c>
      <c r="E48" s="173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77">
        <v>54.55</v>
      </c>
    </row>
    <row r="49" spans="1:25">
      <c r="A49" s="120"/>
      <c r="B49" s="2" t="s">
        <v>165</v>
      </c>
      <c r="C49" s="114"/>
      <c r="D49" s="179">
        <v>7.0710678118655765E-2</v>
      </c>
      <c r="E49" s="173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7"/>
    </row>
    <row r="50" spans="1:25">
      <c r="A50" s="120"/>
      <c r="B50" s="2" t="s">
        <v>90</v>
      </c>
      <c r="C50" s="114"/>
      <c r="D50" s="93">
        <v>1.2962544109744413E-3</v>
      </c>
      <c r="E50" s="13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116"/>
    </row>
    <row r="51" spans="1:25">
      <c r="A51" s="120"/>
      <c r="B51" s="101" t="s">
        <v>166</v>
      </c>
      <c r="C51" s="114"/>
      <c r="D51" s="93">
        <v>0</v>
      </c>
      <c r="E51" s="13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116"/>
    </row>
    <row r="52" spans="1:25">
      <c r="B52" s="126"/>
      <c r="C52" s="100"/>
      <c r="D52" s="111"/>
    </row>
    <row r="53" spans="1:25">
      <c r="B53" s="130" t="s">
        <v>193</v>
      </c>
      <c r="Y53" s="112" t="s">
        <v>167</v>
      </c>
    </row>
    <row r="54" spans="1:25">
      <c r="A54" s="106" t="s">
        <v>47</v>
      </c>
      <c r="B54" s="98" t="s">
        <v>113</v>
      </c>
      <c r="C54" s="95" t="s">
        <v>114</v>
      </c>
      <c r="D54" s="96" t="s">
        <v>135</v>
      </c>
      <c r="E54" s="13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112">
        <v>1</v>
      </c>
    </row>
    <row r="55" spans="1:25">
      <c r="A55" s="120"/>
      <c r="B55" s="99" t="s">
        <v>136</v>
      </c>
      <c r="C55" s="88" t="s">
        <v>136</v>
      </c>
      <c r="D55" s="135" t="s">
        <v>147</v>
      </c>
      <c r="E55" s="13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112" t="s">
        <v>3</v>
      </c>
    </row>
    <row r="56" spans="1:25">
      <c r="A56" s="120"/>
      <c r="B56" s="99"/>
      <c r="C56" s="88"/>
      <c r="D56" s="89" t="s">
        <v>104</v>
      </c>
      <c r="E56" s="13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112">
        <v>0</v>
      </c>
    </row>
    <row r="57" spans="1:25">
      <c r="A57" s="120"/>
      <c r="B57" s="99"/>
      <c r="C57" s="88"/>
      <c r="D57" s="109"/>
      <c r="E57" s="13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112">
        <v>0</v>
      </c>
    </row>
    <row r="58" spans="1:25">
      <c r="A58" s="120"/>
      <c r="B58" s="98">
        <v>1</v>
      </c>
      <c r="C58" s="94">
        <v>1</v>
      </c>
      <c r="D58" s="172">
        <v>230</v>
      </c>
      <c r="E58" s="173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  <c r="U58" s="174"/>
      <c r="V58" s="174"/>
      <c r="W58" s="174"/>
      <c r="X58" s="174"/>
      <c r="Y58" s="175">
        <v>1</v>
      </c>
    </row>
    <row r="59" spans="1:25">
      <c r="A59" s="120"/>
      <c r="B59" s="99">
        <v>1</v>
      </c>
      <c r="C59" s="88">
        <v>2</v>
      </c>
      <c r="D59" s="176">
        <v>230</v>
      </c>
      <c r="E59" s="173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75">
        <v>9</v>
      </c>
    </row>
    <row r="60" spans="1:25">
      <c r="A60" s="120"/>
      <c r="B60" s="100" t="s">
        <v>163</v>
      </c>
      <c r="C60" s="92"/>
      <c r="D60" s="178">
        <v>230</v>
      </c>
      <c r="E60" s="173"/>
      <c r="F60" s="174"/>
      <c r="G60" s="174"/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  <c r="T60" s="174"/>
      <c r="U60" s="174"/>
      <c r="V60" s="174"/>
      <c r="W60" s="174"/>
      <c r="X60" s="174"/>
      <c r="Y60" s="177"/>
    </row>
    <row r="61" spans="1:25">
      <c r="A61" s="120"/>
      <c r="B61" s="2" t="s">
        <v>164</v>
      </c>
      <c r="C61" s="114"/>
      <c r="D61" s="179">
        <v>230</v>
      </c>
      <c r="E61" s="173"/>
      <c r="F61" s="174"/>
      <c r="G61" s="174"/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174"/>
      <c r="S61" s="174"/>
      <c r="T61" s="174"/>
      <c r="U61" s="174"/>
      <c r="V61" s="174"/>
      <c r="W61" s="174"/>
      <c r="X61" s="174"/>
      <c r="Y61" s="177">
        <v>230</v>
      </c>
    </row>
    <row r="62" spans="1:25">
      <c r="A62" s="120"/>
      <c r="B62" s="2" t="s">
        <v>165</v>
      </c>
      <c r="C62" s="114"/>
      <c r="D62" s="179">
        <v>0</v>
      </c>
      <c r="E62" s="173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  <c r="U62" s="174"/>
      <c r="V62" s="174"/>
      <c r="W62" s="174"/>
      <c r="X62" s="174"/>
      <c r="Y62" s="177"/>
    </row>
    <row r="63" spans="1:25">
      <c r="A63" s="120"/>
      <c r="B63" s="2" t="s">
        <v>90</v>
      </c>
      <c r="C63" s="114"/>
      <c r="D63" s="93">
        <v>0</v>
      </c>
      <c r="E63" s="13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116"/>
    </row>
    <row r="64" spans="1:25">
      <c r="A64" s="120"/>
      <c r="B64" s="101" t="s">
        <v>166</v>
      </c>
      <c r="C64" s="114"/>
      <c r="D64" s="93">
        <v>0</v>
      </c>
      <c r="E64" s="13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116"/>
    </row>
    <row r="65" spans="1:25">
      <c r="B65" s="126"/>
      <c r="C65" s="100"/>
      <c r="D65" s="111"/>
    </row>
    <row r="66" spans="1:25">
      <c r="B66" s="130" t="s">
        <v>194</v>
      </c>
      <c r="Y66" s="112" t="s">
        <v>167</v>
      </c>
    </row>
    <row r="67" spans="1:25">
      <c r="A67" s="106" t="s">
        <v>25</v>
      </c>
      <c r="B67" s="98" t="s">
        <v>113</v>
      </c>
      <c r="C67" s="95" t="s">
        <v>114</v>
      </c>
      <c r="D67" s="96" t="s">
        <v>135</v>
      </c>
      <c r="E67" s="13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112">
        <v>1</v>
      </c>
    </row>
    <row r="68" spans="1:25">
      <c r="A68" s="120"/>
      <c r="B68" s="99" t="s">
        <v>136</v>
      </c>
      <c r="C68" s="88" t="s">
        <v>136</v>
      </c>
      <c r="D68" s="135" t="s">
        <v>147</v>
      </c>
      <c r="E68" s="13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112" t="s">
        <v>3</v>
      </c>
    </row>
    <row r="69" spans="1:25">
      <c r="A69" s="120"/>
      <c r="B69" s="99"/>
      <c r="C69" s="88"/>
      <c r="D69" s="89" t="s">
        <v>104</v>
      </c>
      <c r="E69" s="13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112">
        <v>2</v>
      </c>
    </row>
    <row r="70" spans="1:25">
      <c r="A70" s="120"/>
      <c r="B70" s="99"/>
      <c r="C70" s="88"/>
      <c r="D70" s="109"/>
      <c r="E70" s="13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112">
        <v>2</v>
      </c>
    </row>
    <row r="71" spans="1:25">
      <c r="A71" s="120"/>
      <c r="B71" s="98">
        <v>1</v>
      </c>
      <c r="C71" s="94">
        <v>1</v>
      </c>
      <c r="D71" s="102">
        <v>4.8899999999999997</v>
      </c>
      <c r="E71" s="13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112">
        <v>1</v>
      </c>
    </row>
    <row r="72" spans="1:25">
      <c r="A72" s="120"/>
      <c r="B72" s="99">
        <v>1</v>
      </c>
      <c r="C72" s="88">
        <v>2</v>
      </c>
      <c r="D72" s="90">
        <v>4.7699999999999996</v>
      </c>
      <c r="E72" s="13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112">
        <v>10</v>
      </c>
    </row>
    <row r="73" spans="1:25">
      <c r="A73" s="120"/>
      <c r="B73" s="100" t="s">
        <v>163</v>
      </c>
      <c r="C73" s="92"/>
      <c r="D73" s="103">
        <v>4.83</v>
      </c>
      <c r="E73" s="13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113"/>
    </row>
    <row r="74" spans="1:25">
      <c r="A74" s="120"/>
      <c r="B74" s="2" t="s">
        <v>164</v>
      </c>
      <c r="C74" s="114"/>
      <c r="D74" s="91">
        <v>4.83</v>
      </c>
      <c r="E74" s="13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113">
        <v>4.83</v>
      </c>
    </row>
    <row r="75" spans="1:25">
      <c r="A75" s="120"/>
      <c r="B75" s="2" t="s">
        <v>165</v>
      </c>
      <c r="C75" s="114"/>
      <c r="D75" s="91">
        <v>8.4852813742385777E-2</v>
      </c>
      <c r="E75" s="180"/>
      <c r="F75" s="181"/>
      <c r="G75" s="181"/>
      <c r="H75" s="181"/>
      <c r="I75" s="181"/>
      <c r="J75" s="181"/>
      <c r="K75" s="181"/>
      <c r="L75" s="181"/>
      <c r="M75" s="181"/>
      <c r="N75" s="181"/>
      <c r="O75" s="181"/>
      <c r="P75" s="181"/>
      <c r="Q75" s="181"/>
      <c r="R75" s="181"/>
      <c r="S75" s="181"/>
      <c r="T75" s="181"/>
      <c r="U75" s="181"/>
      <c r="V75" s="181"/>
      <c r="W75" s="181"/>
      <c r="X75" s="181"/>
      <c r="Y75" s="113"/>
    </row>
    <row r="76" spans="1:25">
      <c r="A76" s="120"/>
      <c r="B76" s="2" t="s">
        <v>90</v>
      </c>
      <c r="C76" s="114"/>
      <c r="D76" s="93">
        <v>1.7567870340038462E-2</v>
      </c>
      <c r="E76" s="13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116"/>
    </row>
    <row r="77" spans="1:25">
      <c r="A77" s="120"/>
      <c r="B77" s="101" t="s">
        <v>166</v>
      </c>
      <c r="C77" s="114"/>
      <c r="D77" s="93">
        <v>0</v>
      </c>
      <c r="E77" s="13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116"/>
    </row>
    <row r="78" spans="1:25">
      <c r="B78" s="126"/>
      <c r="C78" s="100"/>
      <c r="D78" s="111"/>
    </row>
    <row r="79" spans="1:25">
      <c r="B79" s="130" t="s">
        <v>195</v>
      </c>
      <c r="Y79" s="112" t="s">
        <v>167</v>
      </c>
    </row>
    <row r="80" spans="1:25">
      <c r="A80" s="106" t="s">
        <v>30</v>
      </c>
      <c r="B80" s="98" t="s">
        <v>113</v>
      </c>
      <c r="C80" s="95" t="s">
        <v>114</v>
      </c>
      <c r="D80" s="96" t="s">
        <v>135</v>
      </c>
      <c r="E80" s="13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112">
        <v>1</v>
      </c>
    </row>
    <row r="81" spans="1:25">
      <c r="A81" s="120"/>
      <c r="B81" s="99" t="s">
        <v>136</v>
      </c>
      <c r="C81" s="88" t="s">
        <v>136</v>
      </c>
      <c r="D81" s="135" t="s">
        <v>147</v>
      </c>
      <c r="E81" s="13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112" t="s">
        <v>3</v>
      </c>
    </row>
    <row r="82" spans="1:25">
      <c r="A82" s="120"/>
      <c r="B82" s="99"/>
      <c r="C82" s="88"/>
      <c r="D82" s="89" t="s">
        <v>104</v>
      </c>
      <c r="E82" s="13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112">
        <v>2</v>
      </c>
    </row>
    <row r="83" spans="1:25">
      <c r="A83" s="120"/>
      <c r="B83" s="99"/>
      <c r="C83" s="88"/>
      <c r="D83" s="109"/>
      <c r="E83" s="13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112">
        <v>2</v>
      </c>
    </row>
    <row r="84" spans="1:25">
      <c r="A84" s="120"/>
      <c r="B84" s="98">
        <v>1</v>
      </c>
      <c r="C84" s="94">
        <v>1</v>
      </c>
      <c r="D84" s="102">
        <v>5.28</v>
      </c>
      <c r="E84" s="13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112">
        <v>1</v>
      </c>
    </row>
    <row r="85" spans="1:25">
      <c r="A85" s="120"/>
      <c r="B85" s="99">
        <v>1</v>
      </c>
      <c r="C85" s="88">
        <v>2</v>
      </c>
      <c r="D85" s="90">
        <v>5.35</v>
      </c>
      <c r="E85" s="13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112">
        <v>11</v>
      </c>
    </row>
    <row r="86" spans="1:25">
      <c r="A86" s="120"/>
      <c r="B86" s="100" t="s">
        <v>163</v>
      </c>
      <c r="C86" s="92"/>
      <c r="D86" s="103">
        <v>5.3149999999999995</v>
      </c>
      <c r="E86" s="13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113"/>
    </row>
    <row r="87" spans="1:25">
      <c r="A87" s="120"/>
      <c r="B87" s="2" t="s">
        <v>164</v>
      </c>
      <c r="C87" s="114"/>
      <c r="D87" s="91">
        <v>5.3149999999999995</v>
      </c>
      <c r="E87" s="13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113">
        <v>5.3150000000000004</v>
      </c>
    </row>
    <row r="88" spans="1:25">
      <c r="A88" s="120"/>
      <c r="B88" s="2" t="s">
        <v>165</v>
      </c>
      <c r="C88" s="114"/>
      <c r="D88" s="91">
        <v>4.9497474683057895E-2</v>
      </c>
      <c r="E88" s="180"/>
      <c r="F88" s="181"/>
      <c r="G88" s="181"/>
      <c r="H88" s="181"/>
      <c r="I88" s="181"/>
      <c r="J88" s="181"/>
      <c r="K88" s="181"/>
      <c r="L88" s="181"/>
      <c r="M88" s="181"/>
      <c r="N88" s="181"/>
      <c r="O88" s="181"/>
      <c r="P88" s="181"/>
      <c r="Q88" s="181"/>
      <c r="R88" s="181"/>
      <c r="S88" s="181"/>
      <c r="T88" s="181"/>
      <c r="U88" s="181"/>
      <c r="V88" s="181"/>
      <c r="W88" s="181"/>
      <c r="X88" s="181"/>
      <c r="Y88" s="113"/>
    </row>
    <row r="89" spans="1:25">
      <c r="A89" s="120"/>
      <c r="B89" s="2" t="s">
        <v>90</v>
      </c>
      <c r="C89" s="114"/>
      <c r="D89" s="93">
        <v>9.3127892160033681E-3</v>
      </c>
      <c r="E89" s="13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116"/>
    </row>
    <row r="90" spans="1:25">
      <c r="A90" s="120"/>
      <c r="B90" s="101" t="s">
        <v>166</v>
      </c>
      <c r="C90" s="114"/>
      <c r="D90" s="93">
        <v>-2.2204460492503131E-16</v>
      </c>
      <c r="E90" s="13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116"/>
    </row>
    <row r="91" spans="1:25">
      <c r="B91" s="126"/>
      <c r="C91" s="100"/>
      <c r="D91" s="111"/>
    </row>
    <row r="92" spans="1:25">
      <c r="B92" s="130" t="s">
        <v>196</v>
      </c>
      <c r="Y92" s="112" t="s">
        <v>167</v>
      </c>
    </row>
    <row r="93" spans="1:25">
      <c r="A93" s="106" t="s">
        <v>33</v>
      </c>
      <c r="B93" s="98" t="s">
        <v>113</v>
      </c>
      <c r="C93" s="95" t="s">
        <v>114</v>
      </c>
      <c r="D93" s="96" t="s">
        <v>135</v>
      </c>
      <c r="E93" s="13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112">
        <v>1</v>
      </c>
    </row>
    <row r="94" spans="1:25">
      <c r="A94" s="120"/>
      <c r="B94" s="99" t="s">
        <v>136</v>
      </c>
      <c r="C94" s="88" t="s">
        <v>136</v>
      </c>
      <c r="D94" s="135" t="s">
        <v>147</v>
      </c>
      <c r="E94" s="13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112" t="s">
        <v>3</v>
      </c>
    </row>
    <row r="95" spans="1:25">
      <c r="A95" s="120"/>
      <c r="B95" s="99"/>
      <c r="C95" s="88"/>
      <c r="D95" s="89" t="s">
        <v>104</v>
      </c>
      <c r="E95" s="13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112">
        <v>2</v>
      </c>
    </row>
    <row r="96" spans="1:25">
      <c r="A96" s="120"/>
      <c r="B96" s="99"/>
      <c r="C96" s="88"/>
      <c r="D96" s="109"/>
      <c r="E96" s="13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112">
        <v>2</v>
      </c>
    </row>
    <row r="97" spans="1:25">
      <c r="A97" s="120"/>
      <c r="B97" s="98">
        <v>1</v>
      </c>
      <c r="C97" s="94">
        <v>1</v>
      </c>
      <c r="D97" s="102">
        <v>2.95</v>
      </c>
      <c r="E97" s="13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112">
        <v>1</v>
      </c>
    </row>
    <row r="98" spans="1:25">
      <c r="A98" s="120"/>
      <c r="B98" s="99">
        <v>1</v>
      </c>
      <c r="C98" s="88">
        <v>2</v>
      </c>
      <c r="D98" s="90">
        <v>3.06</v>
      </c>
      <c r="E98" s="13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112">
        <v>12</v>
      </c>
    </row>
    <row r="99" spans="1:25">
      <c r="A99" s="120"/>
      <c r="B99" s="100" t="s">
        <v>163</v>
      </c>
      <c r="C99" s="92"/>
      <c r="D99" s="103">
        <v>3.0049999999999999</v>
      </c>
      <c r="E99" s="13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113"/>
    </row>
    <row r="100" spans="1:25">
      <c r="A100" s="120"/>
      <c r="B100" s="2" t="s">
        <v>164</v>
      </c>
      <c r="C100" s="114"/>
      <c r="D100" s="91">
        <v>3.0049999999999999</v>
      </c>
      <c r="E100" s="13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113">
        <v>3.0049999999999999</v>
      </c>
    </row>
    <row r="101" spans="1:25">
      <c r="A101" s="120"/>
      <c r="B101" s="2" t="s">
        <v>165</v>
      </c>
      <c r="C101" s="114"/>
      <c r="D101" s="91">
        <v>7.7781745930520133E-2</v>
      </c>
      <c r="E101" s="180"/>
      <c r="F101" s="181"/>
      <c r="G101" s="181"/>
      <c r="H101" s="181"/>
      <c r="I101" s="181"/>
      <c r="J101" s="181"/>
      <c r="K101" s="181"/>
      <c r="L101" s="181"/>
      <c r="M101" s="181"/>
      <c r="N101" s="181"/>
      <c r="O101" s="181"/>
      <c r="P101" s="181"/>
      <c r="Q101" s="181"/>
      <c r="R101" s="181"/>
      <c r="S101" s="181"/>
      <c r="T101" s="181"/>
      <c r="U101" s="181"/>
      <c r="V101" s="181"/>
      <c r="W101" s="181"/>
      <c r="X101" s="181"/>
      <c r="Y101" s="113"/>
    </row>
    <row r="102" spans="1:25">
      <c r="A102" s="120"/>
      <c r="B102" s="2" t="s">
        <v>90</v>
      </c>
      <c r="C102" s="114"/>
      <c r="D102" s="93">
        <v>2.5884108462735485E-2</v>
      </c>
      <c r="E102" s="13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116"/>
    </row>
    <row r="103" spans="1:25">
      <c r="A103" s="120"/>
      <c r="B103" s="101" t="s">
        <v>166</v>
      </c>
      <c r="C103" s="114"/>
      <c r="D103" s="93">
        <v>0</v>
      </c>
      <c r="E103" s="13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116"/>
    </row>
    <row r="104" spans="1:25">
      <c r="B104" s="126"/>
      <c r="C104" s="100"/>
      <c r="D104" s="111"/>
    </row>
    <row r="105" spans="1:25">
      <c r="B105" s="130" t="s">
        <v>197</v>
      </c>
      <c r="Y105" s="112" t="s">
        <v>167</v>
      </c>
    </row>
    <row r="106" spans="1:25">
      <c r="A106" s="106" t="s">
        <v>36</v>
      </c>
      <c r="B106" s="98" t="s">
        <v>113</v>
      </c>
      <c r="C106" s="95" t="s">
        <v>114</v>
      </c>
      <c r="D106" s="96" t="s">
        <v>135</v>
      </c>
      <c r="E106" s="13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112">
        <v>1</v>
      </c>
    </row>
    <row r="107" spans="1:25">
      <c r="A107" s="120"/>
      <c r="B107" s="99" t="s">
        <v>136</v>
      </c>
      <c r="C107" s="88" t="s">
        <v>136</v>
      </c>
      <c r="D107" s="135" t="s">
        <v>147</v>
      </c>
      <c r="E107" s="13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112" t="s">
        <v>3</v>
      </c>
    </row>
    <row r="108" spans="1:25">
      <c r="A108" s="120"/>
      <c r="B108" s="99"/>
      <c r="C108" s="88"/>
      <c r="D108" s="89" t="s">
        <v>104</v>
      </c>
      <c r="E108" s="13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112">
        <v>2</v>
      </c>
    </row>
    <row r="109" spans="1:25">
      <c r="A109" s="120"/>
      <c r="B109" s="99"/>
      <c r="C109" s="88"/>
      <c r="D109" s="109"/>
      <c r="E109" s="13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112">
        <v>2</v>
      </c>
    </row>
    <row r="110" spans="1:25">
      <c r="A110" s="120"/>
      <c r="B110" s="98">
        <v>1</v>
      </c>
      <c r="C110" s="94">
        <v>1</v>
      </c>
      <c r="D110" s="102">
        <v>1.73</v>
      </c>
      <c r="E110" s="13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112">
        <v>1</v>
      </c>
    </row>
    <row r="111" spans="1:25">
      <c r="A111" s="120"/>
      <c r="B111" s="99">
        <v>1</v>
      </c>
      <c r="C111" s="88">
        <v>2</v>
      </c>
      <c r="D111" s="90">
        <v>1.74</v>
      </c>
      <c r="E111" s="13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112">
        <v>13</v>
      </c>
    </row>
    <row r="112" spans="1:25">
      <c r="A112" s="120"/>
      <c r="B112" s="100" t="s">
        <v>163</v>
      </c>
      <c r="C112" s="92"/>
      <c r="D112" s="103">
        <v>1.7349999999999999</v>
      </c>
      <c r="E112" s="13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113"/>
    </row>
    <row r="113" spans="1:25">
      <c r="A113" s="120"/>
      <c r="B113" s="2" t="s">
        <v>164</v>
      </c>
      <c r="C113" s="114"/>
      <c r="D113" s="91">
        <v>1.7349999999999999</v>
      </c>
      <c r="E113" s="13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113">
        <v>1.7350000000000001</v>
      </c>
    </row>
    <row r="114" spans="1:25">
      <c r="A114" s="120"/>
      <c r="B114" s="2" t="s">
        <v>165</v>
      </c>
      <c r="C114" s="114"/>
      <c r="D114" s="91">
        <v>7.0710678118654814E-3</v>
      </c>
      <c r="E114" s="180"/>
      <c r="F114" s="181"/>
      <c r="G114" s="181"/>
      <c r="H114" s="181"/>
      <c r="I114" s="181"/>
      <c r="J114" s="181"/>
      <c r="K114" s="181"/>
      <c r="L114" s="181"/>
      <c r="M114" s="181"/>
      <c r="N114" s="181"/>
      <c r="O114" s="181"/>
      <c r="P114" s="181"/>
      <c r="Q114" s="181"/>
      <c r="R114" s="181"/>
      <c r="S114" s="181"/>
      <c r="T114" s="181"/>
      <c r="U114" s="181"/>
      <c r="V114" s="181"/>
      <c r="W114" s="181"/>
      <c r="X114" s="181"/>
      <c r="Y114" s="113"/>
    </row>
    <row r="115" spans="1:25">
      <c r="A115" s="120"/>
      <c r="B115" s="2" t="s">
        <v>90</v>
      </c>
      <c r="C115" s="114"/>
      <c r="D115" s="93">
        <v>4.075543407415263E-3</v>
      </c>
      <c r="E115" s="13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116"/>
    </row>
    <row r="116" spans="1:25">
      <c r="A116" s="120"/>
      <c r="B116" s="101" t="s">
        <v>166</v>
      </c>
      <c r="C116" s="114"/>
      <c r="D116" s="93">
        <v>-1.1102230246251565E-16</v>
      </c>
      <c r="E116" s="13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116"/>
    </row>
    <row r="117" spans="1:25">
      <c r="B117" s="126"/>
      <c r="C117" s="100"/>
      <c r="D117" s="111"/>
    </row>
    <row r="118" spans="1:25">
      <c r="B118" s="130" t="s">
        <v>198</v>
      </c>
      <c r="Y118" s="112" t="s">
        <v>167</v>
      </c>
    </row>
    <row r="119" spans="1:25">
      <c r="A119" s="106" t="s">
        <v>48</v>
      </c>
      <c r="B119" s="98" t="s">
        <v>113</v>
      </c>
      <c r="C119" s="95" t="s">
        <v>114</v>
      </c>
      <c r="D119" s="96" t="s">
        <v>135</v>
      </c>
      <c r="E119" s="13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112">
        <v>1</v>
      </c>
    </row>
    <row r="120" spans="1:25">
      <c r="A120" s="120"/>
      <c r="B120" s="99" t="s">
        <v>136</v>
      </c>
      <c r="C120" s="88" t="s">
        <v>136</v>
      </c>
      <c r="D120" s="135" t="s">
        <v>147</v>
      </c>
      <c r="E120" s="13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112" t="s">
        <v>1</v>
      </c>
    </row>
    <row r="121" spans="1:25">
      <c r="A121" s="120"/>
      <c r="B121" s="99"/>
      <c r="C121" s="88"/>
      <c r="D121" s="89" t="s">
        <v>106</v>
      </c>
      <c r="E121" s="13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112">
        <v>2</v>
      </c>
    </row>
    <row r="122" spans="1:25">
      <c r="A122" s="120"/>
      <c r="B122" s="99"/>
      <c r="C122" s="88"/>
      <c r="D122" s="109"/>
      <c r="E122" s="13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112">
        <v>2</v>
      </c>
    </row>
    <row r="123" spans="1:25">
      <c r="A123" s="120"/>
      <c r="B123" s="98">
        <v>1</v>
      </c>
      <c r="C123" s="94">
        <v>1</v>
      </c>
      <c r="D123" s="102">
        <v>8.3000000000000007</v>
      </c>
      <c r="E123" s="13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112">
        <v>1</v>
      </c>
    </row>
    <row r="124" spans="1:25">
      <c r="A124" s="120"/>
      <c r="B124" s="99">
        <v>1</v>
      </c>
      <c r="C124" s="88">
        <v>2</v>
      </c>
      <c r="D124" s="90">
        <v>8.2900000000000009</v>
      </c>
      <c r="E124" s="13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112">
        <v>14</v>
      </c>
    </row>
    <row r="125" spans="1:25">
      <c r="A125" s="120"/>
      <c r="B125" s="100" t="s">
        <v>163</v>
      </c>
      <c r="C125" s="92"/>
      <c r="D125" s="103">
        <v>8.2950000000000017</v>
      </c>
      <c r="E125" s="13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113"/>
    </row>
    <row r="126" spans="1:25">
      <c r="A126" s="120"/>
      <c r="B126" s="2" t="s">
        <v>164</v>
      </c>
      <c r="C126" s="114"/>
      <c r="D126" s="91">
        <v>8.2950000000000017</v>
      </c>
      <c r="E126" s="13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113">
        <v>8.3059383087360992</v>
      </c>
    </row>
    <row r="127" spans="1:25">
      <c r="A127" s="120"/>
      <c r="B127" s="2" t="s">
        <v>165</v>
      </c>
      <c r="C127" s="114"/>
      <c r="D127" s="91">
        <v>7.0710678118653244E-3</v>
      </c>
      <c r="E127" s="180"/>
      <c r="F127" s="181"/>
      <c r="G127" s="181"/>
      <c r="H127" s="181"/>
      <c r="I127" s="181"/>
      <c r="J127" s="181"/>
      <c r="K127" s="181"/>
      <c r="L127" s="181"/>
      <c r="M127" s="181"/>
      <c r="N127" s="181"/>
      <c r="O127" s="181"/>
      <c r="P127" s="181"/>
      <c r="Q127" s="181"/>
      <c r="R127" s="181"/>
      <c r="S127" s="181"/>
      <c r="T127" s="181"/>
      <c r="U127" s="181"/>
      <c r="V127" s="181"/>
      <c r="W127" s="181"/>
      <c r="X127" s="181"/>
      <c r="Y127" s="113"/>
    </row>
    <row r="128" spans="1:25">
      <c r="A128" s="120"/>
      <c r="B128" s="2" t="s">
        <v>90</v>
      </c>
      <c r="C128" s="114"/>
      <c r="D128" s="93">
        <v>8.5244940468539156E-4</v>
      </c>
      <c r="E128" s="13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116"/>
    </row>
    <row r="129" spans="1:25">
      <c r="A129" s="120"/>
      <c r="B129" s="101" t="s">
        <v>166</v>
      </c>
      <c r="C129" s="114"/>
      <c r="D129" s="93">
        <v>-1.3169263157893907E-3</v>
      </c>
      <c r="E129" s="13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116"/>
    </row>
    <row r="130" spans="1:25">
      <c r="B130" s="126"/>
      <c r="C130" s="100"/>
      <c r="D130" s="111"/>
    </row>
    <row r="131" spans="1:25">
      <c r="B131" s="130" t="s">
        <v>199</v>
      </c>
      <c r="Y131" s="112" t="s">
        <v>167</v>
      </c>
    </row>
    <row r="132" spans="1:25">
      <c r="A132" s="106" t="s">
        <v>39</v>
      </c>
      <c r="B132" s="98" t="s">
        <v>113</v>
      </c>
      <c r="C132" s="95" t="s">
        <v>114</v>
      </c>
      <c r="D132" s="96" t="s">
        <v>135</v>
      </c>
      <c r="E132" s="13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112">
        <v>1</v>
      </c>
    </row>
    <row r="133" spans="1:25">
      <c r="A133" s="120"/>
      <c r="B133" s="99" t="s">
        <v>136</v>
      </c>
      <c r="C133" s="88" t="s">
        <v>136</v>
      </c>
      <c r="D133" s="135" t="s">
        <v>147</v>
      </c>
      <c r="E133" s="13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112" t="s">
        <v>3</v>
      </c>
    </row>
    <row r="134" spans="1:25">
      <c r="A134" s="120"/>
      <c r="B134" s="99"/>
      <c r="C134" s="88"/>
      <c r="D134" s="89" t="s">
        <v>104</v>
      </c>
      <c r="E134" s="13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112">
        <v>1</v>
      </c>
    </row>
    <row r="135" spans="1:25">
      <c r="A135" s="120"/>
      <c r="B135" s="99"/>
      <c r="C135" s="88"/>
      <c r="D135" s="109"/>
      <c r="E135" s="13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112">
        <v>1</v>
      </c>
    </row>
    <row r="136" spans="1:25">
      <c r="A136" s="120"/>
      <c r="B136" s="98">
        <v>1</v>
      </c>
      <c r="C136" s="94">
        <v>1</v>
      </c>
      <c r="D136" s="182">
        <v>19.600000000000001</v>
      </c>
      <c r="E136" s="183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5">
        <v>1</v>
      </c>
    </row>
    <row r="137" spans="1:25">
      <c r="A137" s="120"/>
      <c r="B137" s="99">
        <v>1</v>
      </c>
      <c r="C137" s="88">
        <v>2</v>
      </c>
      <c r="D137" s="186">
        <v>19.399999999999999</v>
      </c>
      <c r="E137" s="183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5">
        <v>15</v>
      </c>
    </row>
    <row r="138" spans="1:25">
      <c r="A138" s="120"/>
      <c r="B138" s="100" t="s">
        <v>163</v>
      </c>
      <c r="C138" s="92"/>
      <c r="D138" s="187">
        <v>19.5</v>
      </c>
      <c r="E138" s="183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8"/>
    </row>
    <row r="139" spans="1:25">
      <c r="A139" s="120"/>
      <c r="B139" s="2" t="s">
        <v>164</v>
      </c>
      <c r="C139" s="114"/>
      <c r="D139" s="189">
        <v>19.5</v>
      </c>
      <c r="E139" s="183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8">
        <v>19.5</v>
      </c>
    </row>
    <row r="140" spans="1:25">
      <c r="A140" s="120"/>
      <c r="B140" s="2" t="s">
        <v>165</v>
      </c>
      <c r="C140" s="114"/>
      <c r="D140" s="189">
        <v>0.14142135623731153</v>
      </c>
      <c r="E140" s="183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8"/>
    </row>
    <row r="141" spans="1:25">
      <c r="A141" s="120"/>
      <c r="B141" s="2" t="s">
        <v>90</v>
      </c>
      <c r="C141" s="114"/>
      <c r="D141" s="93">
        <v>7.2523772429390525E-3</v>
      </c>
      <c r="E141" s="13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116"/>
    </row>
    <row r="142" spans="1:25">
      <c r="A142" s="120"/>
      <c r="B142" s="101" t="s">
        <v>166</v>
      </c>
      <c r="C142" s="114"/>
      <c r="D142" s="93">
        <v>0</v>
      </c>
      <c r="E142" s="13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116"/>
    </row>
    <row r="143" spans="1:25">
      <c r="B143" s="126"/>
      <c r="C143" s="100"/>
      <c r="D143" s="111"/>
    </row>
    <row r="144" spans="1:25">
      <c r="B144" s="130" t="s">
        <v>200</v>
      </c>
      <c r="Y144" s="112" t="s">
        <v>167</v>
      </c>
    </row>
    <row r="145" spans="1:25">
      <c r="A145" s="106" t="s">
        <v>5</v>
      </c>
      <c r="B145" s="98" t="s">
        <v>113</v>
      </c>
      <c r="C145" s="95" t="s">
        <v>114</v>
      </c>
      <c r="D145" s="96" t="s">
        <v>135</v>
      </c>
      <c r="E145" s="13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112">
        <v>1</v>
      </c>
    </row>
    <row r="146" spans="1:25">
      <c r="A146" s="120"/>
      <c r="B146" s="99" t="s">
        <v>136</v>
      </c>
      <c r="C146" s="88" t="s">
        <v>136</v>
      </c>
      <c r="D146" s="135" t="s">
        <v>147</v>
      </c>
      <c r="E146" s="13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112" t="s">
        <v>3</v>
      </c>
    </row>
    <row r="147" spans="1:25">
      <c r="A147" s="120"/>
      <c r="B147" s="99"/>
      <c r="C147" s="88"/>
      <c r="D147" s="89" t="s">
        <v>104</v>
      </c>
      <c r="E147" s="13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112">
        <v>2</v>
      </c>
    </row>
    <row r="148" spans="1:25">
      <c r="A148" s="120"/>
      <c r="B148" s="99"/>
      <c r="C148" s="88"/>
      <c r="D148" s="109"/>
      <c r="E148" s="13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112">
        <v>2</v>
      </c>
    </row>
    <row r="149" spans="1:25">
      <c r="A149" s="120"/>
      <c r="B149" s="98">
        <v>1</v>
      </c>
      <c r="C149" s="94">
        <v>1</v>
      </c>
      <c r="D149" s="102">
        <v>5.91</v>
      </c>
      <c r="E149" s="13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112">
        <v>1</v>
      </c>
    </row>
    <row r="150" spans="1:25">
      <c r="A150" s="120"/>
      <c r="B150" s="99">
        <v>1</v>
      </c>
      <c r="C150" s="88">
        <v>2</v>
      </c>
      <c r="D150" s="90">
        <v>5.81</v>
      </c>
      <c r="E150" s="13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112">
        <v>16</v>
      </c>
    </row>
    <row r="151" spans="1:25">
      <c r="A151" s="120"/>
      <c r="B151" s="100" t="s">
        <v>163</v>
      </c>
      <c r="C151" s="92"/>
      <c r="D151" s="103">
        <v>5.8599999999999994</v>
      </c>
      <c r="E151" s="13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113"/>
    </row>
    <row r="152" spans="1:25">
      <c r="A152" s="120"/>
      <c r="B152" s="2" t="s">
        <v>164</v>
      </c>
      <c r="C152" s="114"/>
      <c r="D152" s="91">
        <v>5.8599999999999994</v>
      </c>
      <c r="E152" s="13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113">
        <v>5.86</v>
      </c>
    </row>
    <row r="153" spans="1:25">
      <c r="A153" s="120"/>
      <c r="B153" s="2" t="s">
        <v>165</v>
      </c>
      <c r="C153" s="114"/>
      <c r="D153" s="91">
        <v>7.0710678118655126E-2</v>
      </c>
      <c r="E153" s="180"/>
      <c r="F153" s="181"/>
      <c r="G153" s="181"/>
      <c r="H153" s="181"/>
      <c r="I153" s="181"/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  <c r="Y153" s="113"/>
    </row>
    <row r="154" spans="1:25">
      <c r="A154" s="120"/>
      <c r="B154" s="2" t="s">
        <v>90</v>
      </c>
      <c r="C154" s="114"/>
      <c r="D154" s="93">
        <v>1.206666862093091E-2</v>
      </c>
      <c r="E154" s="13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116"/>
    </row>
    <row r="155" spans="1:25">
      <c r="A155" s="120"/>
      <c r="B155" s="101" t="s">
        <v>166</v>
      </c>
      <c r="C155" s="114"/>
      <c r="D155" s="93">
        <v>-1.1102230246251565E-16</v>
      </c>
      <c r="E155" s="13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116"/>
    </row>
    <row r="156" spans="1:25">
      <c r="B156" s="126"/>
      <c r="C156" s="100"/>
      <c r="D156" s="111"/>
    </row>
    <row r="157" spans="1:25">
      <c r="B157" s="130" t="s">
        <v>201</v>
      </c>
      <c r="Y157" s="112" t="s">
        <v>167</v>
      </c>
    </row>
    <row r="158" spans="1:25">
      <c r="A158" s="106" t="s">
        <v>8</v>
      </c>
      <c r="B158" s="98" t="s">
        <v>113</v>
      </c>
      <c r="C158" s="95" t="s">
        <v>114</v>
      </c>
      <c r="D158" s="96" t="s">
        <v>135</v>
      </c>
      <c r="E158" s="13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112">
        <v>1</v>
      </c>
    </row>
    <row r="159" spans="1:25">
      <c r="A159" s="120"/>
      <c r="B159" s="99" t="s">
        <v>136</v>
      </c>
      <c r="C159" s="88" t="s">
        <v>136</v>
      </c>
      <c r="D159" s="135" t="s">
        <v>147</v>
      </c>
      <c r="E159" s="13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112" t="s">
        <v>3</v>
      </c>
    </row>
    <row r="160" spans="1:25">
      <c r="A160" s="120"/>
      <c r="B160" s="99"/>
      <c r="C160" s="88"/>
      <c r="D160" s="89" t="s">
        <v>104</v>
      </c>
      <c r="E160" s="13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112">
        <v>2</v>
      </c>
    </row>
    <row r="161" spans="1:25">
      <c r="A161" s="120"/>
      <c r="B161" s="99"/>
      <c r="C161" s="88"/>
      <c r="D161" s="109"/>
      <c r="E161" s="13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112">
        <v>2</v>
      </c>
    </row>
    <row r="162" spans="1:25">
      <c r="A162" s="120"/>
      <c r="B162" s="98">
        <v>1</v>
      </c>
      <c r="C162" s="94">
        <v>1</v>
      </c>
      <c r="D162" s="102">
        <v>4.2</v>
      </c>
      <c r="E162" s="13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112">
        <v>1</v>
      </c>
    </row>
    <row r="163" spans="1:25">
      <c r="A163" s="120"/>
      <c r="B163" s="99">
        <v>1</v>
      </c>
      <c r="C163" s="88">
        <v>2</v>
      </c>
      <c r="D163" s="90">
        <v>4.2</v>
      </c>
      <c r="E163" s="13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112">
        <v>17</v>
      </c>
    </row>
    <row r="164" spans="1:25">
      <c r="A164" s="120"/>
      <c r="B164" s="100" t="s">
        <v>163</v>
      </c>
      <c r="C164" s="92"/>
      <c r="D164" s="103">
        <v>4.2</v>
      </c>
      <c r="E164" s="13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113"/>
    </row>
    <row r="165" spans="1:25">
      <c r="A165" s="120"/>
      <c r="B165" s="2" t="s">
        <v>164</v>
      </c>
      <c r="C165" s="114"/>
      <c r="D165" s="91">
        <v>4.2</v>
      </c>
      <c r="E165" s="13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113">
        <v>4.2</v>
      </c>
    </row>
    <row r="166" spans="1:25">
      <c r="A166" s="120"/>
      <c r="B166" s="2" t="s">
        <v>165</v>
      </c>
      <c r="C166" s="114"/>
      <c r="D166" s="91">
        <v>0</v>
      </c>
      <c r="E166" s="180"/>
      <c r="F166" s="181"/>
      <c r="G166" s="181"/>
      <c r="H166" s="181"/>
      <c r="I166" s="181"/>
      <c r="J166" s="181"/>
      <c r="K166" s="181"/>
      <c r="L166" s="181"/>
      <c r="M166" s="181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  <c r="Y166" s="113"/>
    </row>
    <row r="167" spans="1:25">
      <c r="A167" s="120"/>
      <c r="B167" s="2" t="s">
        <v>90</v>
      </c>
      <c r="C167" s="114"/>
      <c r="D167" s="93">
        <v>0</v>
      </c>
      <c r="E167" s="13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116"/>
    </row>
    <row r="168" spans="1:25">
      <c r="A168" s="120"/>
      <c r="B168" s="101" t="s">
        <v>166</v>
      </c>
      <c r="C168" s="114"/>
      <c r="D168" s="93">
        <v>0</v>
      </c>
      <c r="E168" s="13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116"/>
    </row>
    <row r="169" spans="1:25">
      <c r="B169" s="126"/>
      <c r="C169" s="100"/>
      <c r="D169" s="111"/>
    </row>
    <row r="170" spans="1:25">
      <c r="B170" s="130" t="s">
        <v>202</v>
      </c>
      <c r="Y170" s="112" t="s">
        <v>167</v>
      </c>
    </row>
    <row r="171" spans="1:25">
      <c r="A171" s="106" t="s">
        <v>11</v>
      </c>
      <c r="B171" s="98" t="s">
        <v>113</v>
      </c>
      <c r="C171" s="95" t="s">
        <v>114</v>
      </c>
      <c r="D171" s="96" t="s">
        <v>135</v>
      </c>
      <c r="E171" s="13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112">
        <v>1</v>
      </c>
    </row>
    <row r="172" spans="1:25">
      <c r="A172" s="120"/>
      <c r="B172" s="99" t="s">
        <v>136</v>
      </c>
      <c r="C172" s="88" t="s">
        <v>136</v>
      </c>
      <c r="D172" s="135" t="s">
        <v>147</v>
      </c>
      <c r="E172" s="13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112" t="s">
        <v>3</v>
      </c>
    </row>
    <row r="173" spans="1:25">
      <c r="A173" s="120"/>
      <c r="B173" s="99"/>
      <c r="C173" s="88"/>
      <c r="D173" s="89" t="s">
        <v>104</v>
      </c>
      <c r="E173" s="13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112">
        <v>2</v>
      </c>
    </row>
    <row r="174" spans="1:25">
      <c r="A174" s="120"/>
      <c r="B174" s="99"/>
      <c r="C174" s="88"/>
      <c r="D174" s="109"/>
      <c r="E174" s="13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112">
        <v>2</v>
      </c>
    </row>
    <row r="175" spans="1:25">
      <c r="A175" s="120"/>
      <c r="B175" s="98">
        <v>1</v>
      </c>
      <c r="C175" s="94">
        <v>1</v>
      </c>
      <c r="D175" s="102">
        <v>1.0900000000000001</v>
      </c>
      <c r="E175" s="13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112">
        <v>1</v>
      </c>
    </row>
    <row r="176" spans="1:25">
      <c r="A176" s="120"/>
      <c r="B176" s="99">
        <v>1</v>
      </c>
      <c r="C176" s="88">
        <v>2</v>
      </c>
      <c r="D176" s="90">
        <v>1.1000000000000001</v>
      </c>
      <c r="E176" s="13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112">
        <v>18</v>
      </c>
    </row>
    <row r="177" spans="1:25">
      <c r="A177" s="120"/>
      <c r="B177" s="100" t="s">
        <v>163</v>
      </c>
      <c r="C177" s="92"/>
      <c r="D177" s="103">
        <v>1.0950000000000002</v>
      </c>
      <c r="E177" s="13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113"/>
    </row>
    <row r="178" spans="1:25">
      <c r="A178" s="120"/>
      <c r="B178" s="2" t="s">
        <v>164</v>
      </c>
      <c r="C178" s="114"/>
      <c r="D178" s="91">
        <v>1.0950000000000002</v>
      </c>
      <c r="E178" s="13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113">
        <v>1.095</v>
      </c>
    </row>
    <row r="179" spans="1:25">
      <c r="A179" s="120"/>
      <c r="B179" s="2" t="s">
        <v>165</v>
      </c>
      <c r="C179" s="114"/>
      <c r="D179" s="91">
        <v>7.0710678118654814E-3</v>
      </c>
      <c r="E179" s="180"/>
      <c r="F179" s="181"/>
      <c r="G179" s="181"/>
      <c r="H179" s="181"/>
      <c r="I179" s="181"/>
      <c r="J179" s="181"/>
      <c r="K179" s="181"/>
      <c r="L179" s="181"/>
      <c r="M179" s="181"/>
      <c r="N179" s="181"/>
      <c r="O179" s="181"/>
      <c r="P179" s="181"/>
      <c r="Q179" s="181"/>
      <c r="R179" s="181"/>
      <c r="S179" s="181"/>
      <c r="T179" s="181"/>
      <c r="U179" s="181"/>
      <c r="V179" s="181"/>
      <c r="W179" s="181"/>
      <c r="X179" s="181"/>
      <c r="Y179" s="113"/>
    </row>
    <row r="180" spans="1:25">
      <c r="A180" s="120"/>
      <c r="B180" s="2" t="s">
        <v>90</v>
      </c>
      <c r="C180" s="114"/>
      <c r="D180" s="93">
        <v>6.4575961752196169E-3</v>
      </c>
      <c r="E180" s="13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116"/>
    </row>
    <row r="181" spans="1:25">
      <c r="A181" s="120"/>
      <c r="B181" s="101" t="s">
        <v>166</v>
      </c>
      <c r="C181" s="114"/>
      <c r="D181" s="93">
        <v>2.2204460492503131E-16</v>
      </c>
      <c r="E181" s="13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116"/>
    </row>
    <row r="182" spans="1:25">
      <c r="B182" s="126"/>
      <c r="C182" s="100"/>
      <c r="D182" s="111"/>
    </row>
    <row r="183" spans="1:25">
      <c r="B183" s="130" t="s">
        <v>203</v>
      </c>
      <c r="Y183" s="112" t="s">
        <v>167</v>
      </c>
    </row>
    <row r="184" spans="1:25">
      <c r="A184" s="106" t="s">
        <v>50</v>
      </c>
      <c r="B184" s="98" t="s">
        <v>113</v>
      </c>
      <c r="C184" s="95" t="s">
        <v>114</v>
      </c>
      <c r="D184" s="96" t="s">
        <v>135</v>
      </c>
      <c r="E184" s="13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112">
        <v>1</v>
      </c>
    </row>
    <row r="185" spans="1:25">
      <c r="A185" s="120"/>
      <c r="B185" s="99" t="s">
        <v>136</v>
      </c>
      <c r="C185" s="88" t="s">
        <v>136</v>
      </c>
      <c r="D185" s="135" t="s">
        <v>147</v>
      </c>
      <c r="E185" s="13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112" t="s">
        <v>1</v>
      </c>
    </row>
    <row r="186" spans="1:25">
      <c r="A186" s="120"/>
      <c r="B186" s="99"/>
      <c r="C186" s="88"/>
      <c r="D186" s="89" t="s">
        <v>106</v>
      </c>
      <c r="E186" s="13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112">
        <v>2</v>
      </c>
    </row>
    <row r="187" spans="1:25">
      <c r="A187" s="120"/>
      <c r="B187" s="99"/>
      <c r="C187" s="88"/>
      <c r="D187" s="109"/>
      <c r="E187" s="13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112">
        <v>2</v>
      </c>
    </row>
    <row r="188" spans="1:25">
      <c r="A188" s="120"/>
      <c r="B188" s="98">
        <v>1</v>
      </c>
      <c r="C188" s="94">
        <v>1</v>
      </c>
      <c r="D188" s="102">
        <v>1.24</v>
      </c>
      <c r="E188" s="13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112">
        <v>1</v>
      </c>
    </row>
    <row r="189" spans="1:25">
      <c r="A189" s="120"/>
      <c r="B189" s="99">
        <v>1</v>
      </c>
      <c r="C189" s="88">
        <v>2</v>
      </c>
      <c r="D189" s="90">
        <v>1.23</v>
      </c>
      <c r="E189" s="13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112">
        <v>5</v>
      </c>
    </row>
    <row r="190" spans="1:25">
      <c r="A190" s="120"/>
      <c r="B190" s="100" t="s">
        <v>163</v>
      </c>
      <c r="C190" s="92"/>
      <c r="D190" s="103">
        <v>1.2349999999999999</v>
      </c>
      <c r="E190" s="13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113"/>
    </row>
    <row r="191" spans="1:25">
      <c r="A191" s="120"/>
      <c r="B191" s="2" t="s">
        <v>164</v>
      </c>
      <c r="C191" s="114"/>
      <c r="D191" s="91">
        <v>1.2349999999999999</v>
      </c>
      <c r="E191" s="13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113">
        <v>1.2327743649344201</v>
      </c>
    </row>
    <row r="192" spans="1:25">
      <c r="A192" s="120"/>
      <c r="B192" s="2" t="s">
        <v>165</v>
      </c>
      <c r="C192" s="114"/>
      <c r="D192" s="91">
        <v>7.0710678118654814E-3</v>
      </c>
      <c r="E192" s="180"/>
      <c r="F192" s="181"/>
      <c r="G192" s="181"/>
      <c r="H192" s="181"/>
      <c r="I192" s="181"/>
      <c r="J192" s="181"/>
      <c r="K192" s="181"/>
      <c r="L192" s="181"/>
      <c r="M192" s="181"/>
      <c r="N192" s="181"/>
      <c r="O192" s="181"/>
      <c r="P192" s="181"/>
      <c r="Q192" s="181"/>
      <c r="R192" s="181"/>
      <c r="S192" s="181"/>
      <c r="T192" s="181"/>
      <c r="U192" s="181"/>
      <c r="V192" s="181"/>
      <c r="W192" s="181"/>
      <c r="X192" s="181"/>
      <c r="Y192" s="113"/>
    </row>
    <row r="193" spans="1:25">
      <c r="A193" s="120"/>
      <c r="B193" s="2" t="s">
        <v>90</v>
      </c>
      <c r="C193" s="114"/>
      <c r="D193" s="93">
        <v>5.7255609812675969E-3</v>
      </c>
      <c r="E193" s="13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116"/>
    </row>
    <row r="194" spans="1:25">
      <c r="A194" s="120"/>
      <c r="B194" s="101" t="s">
        <v>166</v>
      </c>
      <c r="C194" s="114"/>
      <c r="D194" s="93">
        <v>1.8053872053855891E-3</v>
      </c>
      <c r="E194" s="13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116"/>
    </row>
    <row r="195" spans="1:25">
      <c r="B195" s="126"/>
      <c r="C195" s="100"/>
      <c r="D195" s="111"/>
    </row>
    <row r="196" spans="1:25">
      <c r="B196" s="130" t="s">
        <v>204</v>
      </c>
      <c r="Y196" s="112" t="s">
        <v>167</v>
      </c>
    </row>
    <row r="197" spans="1:25">
      <c r="A197" s="106" t="s">
        <v>15</v>
      </c>
      <c r="B197" s="98" t="s">
        <v>113</v>
      </c>
      <c r="C197" s="95" t="s">
        <v>114</v>
      </c>
      <c r="D197" s="96" t="s">
        <v>135</v>
      </c>
      <c r="E197" s="13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112">
        <v>1</v>
      </c>
    </row>
    <row r="198" spans="1:25">
      <c r="A198" s="120"/>
      <c r="B198" s="99" t="s">
        <v>136</v>
      </c>
      <c r="C198" s="88" t="s">
        <v>136</v>
      </c>
      <c r="D198" s="135" t="s">
        <v>147</v>
      </c>
      <c r="E198" s="13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112" t="s">
        <v>3</v>
      </c>
    </row>
    <row r="199" spans="1:25">
      <c r="A199" s="120"/>
      <c r="B199" s="99"/>
      <c r="C199" s="88"/>
      <c r="D199" s="89" t="s">
        <v>104</v>
      </c>
      <c r="E199" s="137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112">
        <v>1</v>
      </c>
    </row>
    <row r="200" spans="1:25">
      <c r="A200" s="120"/>
      <c r="B200" s="99"/>
      <c r="C200" s="88"/>
      <c r="D200" s="109"/>
      <c r="E200" s="137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112">
        <v>1</v>
      </c>
    </row>
    <row r="201" spans="1:25">
      <c r="A201" s="120"/>
      <c r="B201" s="98">
        <v>1</v>
      </c>
      <c r="C201" s="94">
        <v>1</v>
      </c>
      <c r="D201" s="182">
        <v>29.7</v>
      </c>
      <c r="E201" s="183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5">
        <v>1</v>
      </c>
    </row>
    <row r="202" spans="1:25">
      <c r="A202" s="120"/>
      <c r="B202" s="99">
        <v>1</v>
      </c>
      <c r="C202" s="88">
        <v>2</v>
      </c>
      <c r="D202" s="186">
        <v>29.5</v>
      </c>
      <c r="E202" s="183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5">
        <v>6</v>
      </c>
    </row>
    <row r="203" spans="1:25">
      <c r="A203" s="120"/>
      <c r="B203" s="100" t="s">
        <v>163</v>
      </c>
      <c r="C203" s="92"/>
      <c r="D203" s="187">
        <v>29.6</v>
      </c>
      <c r="E203" s="183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8"/>
    </row>
    <row r="204" spans="1:25">
      <c r="A204" s="120"/>
      <c r="B204" s="2" t="s">
        <v>164</v>
      </c>
      <c r="C204" s="114"/>
      <c r="D204" s="189">
        <v>29.6</v>
      </c>
      <c r="E204" s="183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8">
        <v>29.6</v>
      </c>
    </row>
    <row r="205" spans="1:25">
      <c r="A205" s="120"/>
      <c r="B205" s="2" t="s">
        <v>165</v>
      </c>
      <c r="C205" s="114"/>
      <c r="D205" s="189">
        <v>0.141421356237309</v>
      </c>
      <c r="E205" s="183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8"/>
    </row>
    <row r="206" spans="1:25">
      <c r="A206" s="120"/>
      <c r="B206" s="2" t="s">
        <v>90</v>
      </c>
      <c r="C206" s="114"/>
      <c r="D206" s="93">
        <v>4.7777485215307093E-3</v>
      </c>
      <c r="E206" s="137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116"/>
    </row>
    <row r="207" spans="1:25">
      <c r="A207" s="120"/>
      <c r="B207" s="101" t="s">
        <v>166</v>
      </c>
      <c r="C207" s="114"/>
      <c r="D207" s="93">
        <v>0</v>
      </c>
      <c r="E207" s="137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116"/>
    </row>
    <row r="208" spans="1:25">
      <c r="B208" s="126"/>
      <c r="C208" s="100"/>
      <c r="D208" s="111"/>
    </row>
    <row r="209" spans="1:25">
      <c r="B209" s="130" t="s">
        <v>205</v>
      </c>
      <c r="Y209" s="112" t="s">
        <v>167</v>
      </c>
    </row>
    <row r="210" spans="1:25">
      <c r="A210" s="106" t="s">
        <v>20</v>
      </c>
      <c r="B210" s="98" t="s">
        <v>113</v>
      </c>
      <c r="C210" s="95" t="s">
        <v>114</v>
      </c>
      <c r="D210" s="96" t="s">
        <v>135</v>
      </c>
      <c r="E210" s="137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112">
        <v>1</v>
      </c>
    </row>
    <row r="211" spans="1:25">
      <c r="A211" s="120"/>
      <c r="B211" s="99" t="s">
        <v>136</v>
      </c>
      <c r="C211" s="88" t="s">
        <v>136</v>
      </c>
      <c r="D211" s="135" t="s">
        <v>147</v>
      </c>
      <c r="E211" s="137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112" t="s">
        <v>3</v>
      </c>
    </row>
    <row r="212" spans="1:25">
      <c r="A212" s="120"/>
      <c r="B212" s="99"/>
      <c r="C212" s="88"/>
      <c r="D212" s="89" t="s">
        <v>104</v>
      </c>
      <c r="E212" s="137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112">
        <v>2</v>
      </c>
    </row>
    <row r="213" spans="1:25">
      <c r="A213" s="120"/>
      <c r="B213" s="99"/>
      <c r="C213" s="88"/>
      <c r="D213" s="109"/>
      <c r="E213" s="137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112">
        <v>2</v>
      </c>
    </row>
    <row r="214" spans="1:25">
      <c r="A214" s="120"/>
      <c r="B214" s="98">
        <v>1</v>
      </c>
      <c r="C214" s="94">
        <v>1</v>
      </c>
      <c r="D214" s="102">
        <v>0.38</v>
      </c>
      <c r="E214" s="137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112">
        <v>1</v>
      </c>
    </row>
    <row r="215" spans="1:25">
      <c r="A215" s="120"/>
      <c r="B215" s="99">
        <v>1</v>
      </c>
      <c r="C215" s="88">
        <v>2</v>
      </c>
      <c r="D215" s="90">
        <v>0.38</v>
      </c>
      <c r="E215" s="137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112">
        <v>7</v>
      </c>
    </row>
    <row r="216" spans="1:25">
      <c r="A216" s="120"/>
      <c r="B216" s="100" t="s">
        <v>163</v>
      </c>
      <c r="C216" s="92"/>
      <c r="D216" s="103">
        <v>0.38</v>
      </c>
      <c r="E216" s="137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113"/>
    </row>
    <row r="217" spans="1:25">
      <c r="A217" s="120"/>
      <c r="B217" s="2" t="s">
        <v>164</v>
      </c>
      <c r="C217" s="114"/>
      <c r="D217" s="91">
        <v>0.38</v>
      </c>
      <c r="E217" s="137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113">
        <v>0.38</v>
      </c>
    </row>
    <row r="218" spans="1:25">
      <c r="A218" s="120"/>
      <c r="B218" s="2" t="s">
        <v>165</v>
      </c>
      <c r="C218" s="114"/>
      <c r="D218" s="91">
        <v>0</v>
      </c>
      <c r="E218" s="180"/>
      <c r="F218" s="181"/>
      <c r="G218" s="181"/>
      <c r="H218" s="181"/>
      <c r="I218" s="181"/>
      <c r="J218" s="181"/>
      <c r="K218" s="181"/>
      <c r="L218" s="181"/>
      <c r="M218" s="181"/>
      <c r="N218" s="181"/>
      <c r="O218" s="181"/>
      <c r="P218" s="181"/>
      <c r="Q218" s="181"/>
      <c r="R218" s="181"/>
      <c r="S218" s="181"/>
      <c r="T218" s="181"/>
      <c r="U218" s="181"/>
      <c r="V218" s="181"/>
      <c r="W218" s="181"/>
      <c r="X218" s="181"/>
      <c r="Y218" s="113"/>
    </row>
    <row r="219" spans="1:25">
      <c r="A219" s="120"/>
      <c r="B219" s="2" t="s">
        <v>90</v>
      </c>
      <c r="C219" s="114"/>
      <c r="D219" s="93">
        <v>0</v>
      </c>
      <c r="E219" s="137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116"/>
    </row>
    <row r="220" spans="1:25">
      <c r="A220" s="120"/>
      <c r="B220" s="101" t="s">
        <v>166</v>
      </c>
      <c r="C220" s="114"/>
      <c r="D220" s="93">
        <v>0</v>
      </c>
      <c r="E220" s="137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116"/>
    </row>
    <row r="221" spans="1:25">
      <c r="B221" s="126"/>
      <c r="C221" s="100"/>
      <c r="D221" s="111"/>
    </row>
    <row r="222" spans="1:25">
      <c r="B222" s="130" t="s">
        <v>206</v>
      </c>
      <c r="Y222" s="112" t="s">
        <v>167</v>
      </c>
    </row>
    <row r="223" spans="1:25">
      <c r="A223" s="106" t="s">
        <v>51</v>
      </c>
      <c r="B223" s="98" t="s">
        <v>113</v>
      </c>
      <c r="C223" s="95" t="s">
        <v>114</v>
      </c>
      <c r="D223" s="96" t="s">
        <v>135</v>
      </c>
      <c r="E223" s="137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112">
        <v>1</v>
      </c>
    </row>
    <row r="224" spans="1:25">
      <c r="A224" s="120"/>
      <c r="B224" s="99" t="s">
        <v>136</v>
      </c>
      <c r="C224" s="88" t="s">
        <v>136</v>
      </c>
      <c r="D224" s="135" t="s">
        <v>147</v>
      </c>
      <c r="E224" s="137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112" t="s">
        <v>1</v>
      </c>
    </row>
    <row r="225" spans="1:25">
      <c r="A225" s="120"/>
      <c r="B225" s="99"/>
      <c r="C225" s="88"/>
      <c r="D225" s="89" t="s">
        <v>106</v>
      </c>
      <c r="E225" s="137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112">
        <v>2</v>
      </c>
    </row>
    <row r="226" spans="1:25">
      <c r="A226" s="120"/>
      <c r="B226" s="99"/>
      <c r="C226" s="88"/>
      <c r="D226" s="109"/>
      <c r="E226" s="137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112">
        <v>2</v>
      </c>
    </row>
    <row r="227" spans="1:25">
      <c r="A227" s="120"/>
      <c r="B227" s="98">
        <v>1</v>
      </c>
      <c r="C227" s="94">
        <v>1</v>
      </c>
      <c r="D227" s="102">
        <v>3.15</v>
      </c>
      <c r="E227" s="137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112">
        <v>1</v>
      </c>
    </row>
    <row r="228" spans="1:25">
      <c r="A228" s="120"/>
      <c r="B228" s="99">
        <v>1</v>
      </c>
      <c r="C228" s="88">
        <v>2</v>
      </c>
      <c r="D228" s="90">
        <v>3.1</v>
      </c>
      <c r="E228" s="137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112">
        <v>8</v>
      </c>
    </row>
    <row r="229" spans="1:25">
      <c r="A229" s="120"/>
      <c r="B229" s="100" t="s">
        <v>163</v>
      </c>
      <c r="C229" s="92"/>
      <c r="D229" s="103">
        <v>3.125</v>
      </c>
      <c r="E229" s="137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113"/>
    </row>
    <row r="230" spans="1:25">
      <c r="A230" s="120"/>
      <c r="B230" s="2" t="s">
        <v>164</v>
      </c>
      <c r="C230" s="114"/>
      <c r="D230" s="91">
        <v>3.125</v>
      </c>
      <c r="E230" s="137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113">
        <v>3.1419611627065498</v>
      </c>
    </row>
    <row r="231" spans="1:25">
      <c r="A231" s="120"/>
      <c r="B231" s="2" t="s">
        <v>165</v>
      </c>
      <c r="C231" s="114"/>
      <c r="D231" s="91">
        <v>3.5355339059327251E-2</v>
      </c>
      <c r="E231" s="180"/>
      <c r="F231" s="181"/>
      <c r="G231" s="181"/>
      <c r="H231" s="181"/>
      <c r="I231" s="181"/>
      <c r="J231" s="181"/>
      <c r="K231" s="181"/>
      <c r="L231" s="181"/>
      <c r="M231" s="181"/>
      <c r="N231" s="181"/>
      <c r="O231" s="181"/>
      <c r="P231" s="181"/>
      <c r="Q231" s="181"/>
      <c r="R231" s="181"/>
      <c r="S231" s="181"/>
      <c r="T231" s="181"/>
      <c r="U231" s="181"/>
      <c r="V231" s="181"/>
      <c r="W231" s="181"/>
      <c r="X231" s="181"/>
      <c r="Y231" s="113"/>
    </row>
    <row r="232" spans="1:25">
      <c r="A232" s="120"/>
      <c r="B232" s="2" t="s">
        <v>90</v>
      </c>
      <c r="C232" s="114"/>
      <c r="D232" s="93">
        <v>1.131370849898472E-2</v>
      </c>
      <c r="E232" s="137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116"/>
    </row>
    <row r="233" spans="1:25">
      <c r="A233" s="120"/>
      <c r="B233" s="101" t="s">
        <v>166</v>
      </c>
      <c r="C233" s="114"/>
      <c r="D233" s="93">
        <v>-5.3982725527832454E-3</v>
      </c>
      <c r="E233" s="137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116"/>
    </row>
    <row r="234" spans="1:25">
      <c r="B234" s="126"/>
      <c r="C234" s="100"/>
      <c r="D234" s="111"/>
    </row>
    <row r="235" spans="1:25">
      <c r="B235" s="130" t="s">
        <v>207</v>
      </c>
      <c r="Y235" s="112" t="s">
        <v>167</v>
      </c>
    </row>
    <row r="236" spans="1:25">
      <c r="A236" s="106" t="s">
        <v>52</v>
      </c>
      <c r="B236" s="98" t="s">
        <v>113</v>
      </c>
      <c r="C236" s="95" t="s">
        <v>114</v>
      </c>
      <c r="D236" s="96" t="s">
        <v>135</v>
      </c>
      <c r="E236" s="137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112">
        <v>1</v>
      </c>
    </row>
    <row r="237" spans="1:25">
      <c r="A237" s="120"/>
      <c r="B237" s="99" t="s">
        <v>136</v>
      </c>
      <c r="C237" s="88" t="s">
        <v>136</v>
      </c>
      <c r="D237" s="135" t="s">
        <v>147</v>
      </c>
      <c r="E237" s="137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112" t="s">
        <v>1</v>
      </c>
    </row>
    <row r="238" spans="1:25">
      <c r="A238" s="120"/>
      <c r="B238" s="99"/>
      <c r="C238" s="88"/>
      <c r="D238" s="89" t="s">
        <v>106</v>
      </c>
      <c r="E238" s="137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112">
        <v>3</v>
      </c>
    </row>
    <row r="239" spans="1:25">
      <c r="A239" s="120"/>
      <c r="B239" s="99"/>
      <c r="C239" s="88"/>
      <c r="D239" s="109"/>
      <c r="E239" s="137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112">
        <v>3</v>
      </c>
    </row>
    <row r="240" spans="1:25">
      <c r="A240" s="120"/>
      <c r="B240" s="98">
        <v>1</v>
      </c>
      <c r="C240" s="94">
        <v>1</v>
      </c>
      <c r="D240" s="160">
        <v>0.22</v>
      </c>
      <c r="E240" s="190"/>
      <c r="F240" s="191"/>
      <c r="G240" s="191"/>
      <c r="H240" s="191"/>
      <c r="I240" s="191"/>
      <c r="J240" s="191"/>
      <c r="K240" s="191"/>
      <c r="L240" s="191"/>
      <c r="M240" s="191"/>
      <c r="N240" s="191"/>
      <c r="O240" s="191"/>
      <c r="P240" s="191"/>
      <c r="Q240" s="191"/>
      <c r="R240" s="191"/>
      <c r="S240" s="191"/>
      <c r="T240" s="191"/>
      <c r="U240" s="191"/>
      <c r="V240" s="191"/>
      <c r="W240" s="191"/>
      <c r="X240" s="191"/>
      <c r="Y240" s="164">
        <v>1</v>
      </c>
    </row>
    <row r="241" spans="1:25">
      <c r="A241" s="120"/>
      <c r="B241" s="99">
        <v>1</v>
      </c>
      <c r="C241" s="88">
        <v>2</v>
      </c>
      <c r="D241" s="166">
        <v>0.22</v>
      </c>
      <c r="E241" s="190"/>
      <c r="F241" s="191"/>
      <c r="G241" s="191"/>
      <c r="H241" s="191"/>
      <c r="I241" s="191"/>
      <c r="J241" s="191"/>
      <c r="K241" s="191"/>
      <c r="L241" s="191"/>
      <c r="M241" s="191"/>
      <c r="N241" s="191"/>
      <c r="O241" s="191"/>
      <c r="P241" s="191"/>
      <c r="Q241" s="191"/>
      <c r="R241" s="191"/>
      <c r="S241" s="191"/>
      <c r="T241" s="191"/>
      <c r="U241" s="191"/>
      <c r="V241" s="191"/>
      <c r="W241" s="191"/>
      <c r="X241" s="191"/>
      <c r="Y241" s="164">
        <v>9</v>
      </c>
    </row>
    <row r="242" spans="1:25">
      <c r="A242" s="120"/>
      <c r="B242" s="100" t="s">
        <v>163</v>
      </c>
      <c r="C242" s="92"/>
      <c r="D242" s="170">
        <v>0.22</v>
      </c>
      <c r="E242" s="190"/>
      <c r="F242" s="191"/>
      <c r="G242" s="191"/>
      <c r="H242" s="191"/>
      <c r="I242" s="191"/>
      <c r="J242" s="191"/>
      <c r="K242" s="191"/>
      <c r="L242" s="191"/>
      <c r="M242" s="191"/>
      <c r="N242" s="191"/>
      <c r="O242" s="191"/>
      <c r="P242" s="191"/>
      <c r="Q242" s="191"/>
      <c r="R242" s="191"/>
      <c r="S242" s="191"/>
      <c r="T242" s="191"/>
      <c r="U242" s="191"/>
      <c r="V242" s="191"/>
      <c r="W242" s="191"/>
      <c r="X242" s="191"/>
      <c r="Y242" s="115"/>
    </row>
    <row r="243" spans="1:25">
      <c r="A243" s="120"/>
      <c r="B243" s="2" t="s">
        <v>164</v>
      </c>
      <c r="C243" s="114"/>
      <c r="D243" s="104">
        <v>0.22</v>
      </c>
      <c r="E243" s="190"/>
      <c r="F243" s="191"/>
      <c r="G243" s="191"/>
      <c r="H243" s="191"/>
      <c r="I243" s="191"/>
      <c r="J243" s="191"/>
      <c r="K243" s="191"/>
      <c r="L243" s="191"/>
      <c r="M243" s="191"/>
      <c r="N243" s="191"/>
      <c r="O243" s="191"/>
      <c r="P243" s="191"/>
      <c r="Q243" s="191"/>
      <c r="R243" s="191"/>
      <c r="S243" s="191"/>
      <c r="T243" s="191"/>
      <c r="U243" s="191"/>
      <c r="V243" s="191"/>
      <c r="W243" s="191"/>
      <c r="X243" s="191"/>
      <c r="Y243" s="115">
        <v>0.216852540272615</v>
      </c>
    </row>
    <row r="244" spans="1:25">
      <c r="A244" s="120"/>
      <c r="B244" s="2" t="s">
        <v>165</v>
      </c>
      <c r="C244" s="114"/>
      <c r="D244" s="104">
        <v>0</v>
      </c>
      <c r="E244" s="137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115"/>
    </row>
    <row r="245" spans="1:25">
      <c r="A245" s="120"/>
      <c r="B245" s="2" t="s">
        <v>90</v>
      </c>
      <c r="C245" s="114"/>
      <c r="D245" s="93">
        <v>0</v>
      </c>
      <c r="E245" s="137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116"/>
    </row>
    <row r="246" spans="1:25">
      <c r="A246" s="120"/>
      <c r="B246" s="101" t="s">
        <v>166</v>
      </c>
      <c r="C246" s="114"/>
      <c r="D246" s="93">
        <v>1.4514285714283925E-2</v>
      </c>
      <c r="E246" s="137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116"/>
    </row>
    <row r="247" spans="1:25">
      <c r="B247" s="126"/>
      <c r="C247" s="100"/>
      <c r="D247" s="111"/>
    </row>
    <row r="248" spans="1:25">
      <c r="B248" s="130" t="s">
        <v>208</v>
      </c>
      <c r="Y248" s="112" t="s">
        <v>167</v>
      </c>
    </row>
    <row r="249" spans="1:25">
      <c r="A249" s="106" t="s">
        <v>53</v>
      </c>
      <c r="B249" s="98" t="s">
        <v>113</v>
      </c>
      <c r="C249" s="95" t="s">
        <v>114</v>
      </c>
      <c r="D249" s="96" t="s">
        <v>135</v>
      </c>
      <c r="E249" s="137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112">
        <v>1</v>
      </c>
    </row>
    <row r="250" spans="1:25">
      <c r="A250" s="120"/>
      <c r="B250" s="99" t="s">
        <v>136</v>
      </c>
      <c r="C250" s="88" t="s">
        <v>136</v>
      </c>
      <c r="D250" s="135" t="s">
        <v>147</v>
      </c>
      <c r="E250" s="137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112" t="s">
        <v>1</v>
      </c>
    </row>
    <row r="251" spans="1:25">
      <c r="A251" s="120"/>
      <c r="B251" s="99"/>
      <c r="C251" s="88"/>
      <c r="D251" s="89" t="s">
        <v>106</v>
      </c>
      <c r="E251" s="137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112">
        <v>2</v>
      </c>
    </row>
    <row r="252" spans="1:25">
      <c r="A252" s="120"/>
      <c r="B252" s="99"/>
      <c r="C252" s="88"/>
      <c r="D252" s="109"/>
      <c r="E252" s="137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112">
        <v>2</v>
      </c>
    </row>
    <row r="253" spans="1:25">
      <c r="A253" s="120"/>
      <c r="B253" s="98">
        <v>1</v>
      </c>
      <c r="C253" s="94">
        <v>1</v>
      </c>
      <c r="D253" s="102">
        <v>1.6500000000000001</v>
      </c>
      <c r="E253" s="137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112">
        <v>1</v>
      </c>
    </row>
    <row r="254" spans="1:25">
      <c r="A254" s="120"/>
      <c r="B254" s="99">
        <v>1</v>
      </c>
      <c r="C254" s="88">
        <v>2</v>
      </c>
      <c r="D254" s="90">
        <v>1.6500000000000001</v>
      </c>
      <c r="E254" s="137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112">
        <v>10</v>
      </c>
    </row>
    <row r="255" spans="1:25">
      <c r="A255" s="120"/>
      <c r="B255" s="100" t="s">
        <v>163</v>
      </c>
      <c r="C255" s="92"/>
      <c r="D255" s="103">
        <v>1.6500000000000001</v>
      </c>
      <c r="E255" s="137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113"/>
    </row>
    <row r="256" spans="1:25">
      <c r="A256" s="120"/>
      <c r="B256" s="2" t="s">
        <v>164</v>
      </c>
      <c r="C256" s="114"/>
      <c r="D256" s="91">
        <v>1.6500000000000001</v>
      </c>
      <c r="E256" s="137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113">
        <v>1.6543026706231501</v>
      </c>
    </row>
    <row r="257" spans="1:25">
      <c r="A257" s="120"/>
      <c r="B257" s="2" t="s">
        <v>165</v>
      </c>
      <c r="C257" s="114"/>
      <c r="D257" s="91">
        <v>0</v>
      </c>
      <c r="E257" s="180"/>
      <c r="F257" s="181"/>
      <c r="G257" s="181"/>
      <c r="H257" s="181"/>
      <c r="I257" s="181"/>
      <c r="J257" s="181"/>
      <c r="K257" s="181"/>
      <c r="L257" s="181"/>
      <c r="M257" s="181"/>
      <c r="N257" s="181"/>
      <c r="O257" s="181"/>
      <c r="P257" s="181"/>
      <c r="Q257" s="181"/>
      <c r="R257" s="181"/>
      <c r="S257" s="181"/>
      <c r="T257" s="181"/>
      <c r="U257" s="181"/>
      <c r="V257" s="181"/>
      <c r="W257" s="181"/>
      <c r="X257" s="181"/>
      <c r="Y257" s="113"/>
    </row>
    <row r="258" spans="1:25">
      <c r="A258" s="120"/>
      <c r="B258" s="2" t="s">
        <v>90</v>
      </c>
      <c r="C258" s="114"/>
      <c r="D258" s="93">
        <v>0</v>
      </c>
      <c r="E258" s="137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116"/>
    </row>
    <row r="259" spans="1:25">
      <c r="A259" s="120"/>
      <c r="B259" s="101" t="s">
        <v>166</v>
      </c>
      <c r="C259" s="114"/>
      <c r="D259" s="93">
        <v>-2.6008968609892991E-3</v>
      </c>
      <c r="E259" s="137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116"/>
    </row>
    <row r="260" spans="1:25">
      <c r="B260" s="126"/>
      <c r="C260" s="100"/>
      <c r="D260" s="111"/>
    </row>
    <row r="261" spans="1:25">
      <c r="B261" s="130" t="s">
        <v>209</v>
      </c>
      <c r="Y261" s="112" t="s">
        <v>167</v>
      </c>
    </row>
    <row r="262" spans="1:25">
      <c r="A262" s="106" t="s">
        <v>26</v>
      </c>
      <c r="B262" s="98" t="s">
        <v>113</v>
      </c>
      <c r="C262" s="95" t="s">
        <v>114</v>
      </c>
      <c r="D262" s="96" t="s">
        <v>135</v>
      </c>
      <c r="E262" s="137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112">
        <v>1</v>
      </c>
    </row>
    <row r="263" spans="1:25">
      <c r="A263" s="120"/>
      <c r="B263" s="99" t="s">
        <v>136</v>
      </c>
      <c r="C263" s="88" t="s">
        <v>136</v>
      </c>
      <c r="D263" s="135" t="s">
        <v>147</v>
      </c>
      <c r="E263" s="137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112" t="s">
        <v>3</v>
      </c>
    </row>
    <row r="264" spans="1:25">
      <c r="A264" s="120"/>
      <c r="B264" s="99"/>
      <c r="C264" s="88"/>
      <c r="D264" s="89" t="s">
        <v>104</v>
      </c>
      <c r="E264" s="137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112">
        <v>1</v>
      </c>
    </row>
    <row r="265" spans="1:25">
      <c r="A265" s="120"/>
      <c r="B265" s="99"/>
      <c r="C265" s="88"/>
      <c r="D265" s="109"/>
      <c r="E265" s="137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112">
        <v>1</v>
      </c>
    </row>
    <row r="266" spans="1:25">
      <c r="A266" s="120"/>
      <c r="B266" s="98">
        <v>1</v>
      </c>
      <c r="C266" s="94">
        <v>1</v>
      </c>
      <c r="D266" s="182">
        <v>19</v>
      </c>
      <c r="E266" s="183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5">
        <v>1</v>
      </c>
    </row>
    <row r="267" spans="1:25">
      <c r="A267" s="120"/>
      <c r="B267" s="99">
        <v>1</v>
      </c>
      <c r="C267" s="88">
        <v>2</v>
      </c>
      <c r="D267" s="186">
        <v>19.100000000000001</v>
      </c>
      <c r="E267" s="183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5">
        <v>11</v>
      </c>
    </row>
    <row r="268" spans="1:25">
      <c r="A268" s="120"/>
      <c r="B268" s="100" t="s">
        <v>163</v>
      </c>
      <c r="C268" s="92"/>
      <c r="D268" s="187">
        <v>19.05</v>
      </c>
      <c r="E268" s="183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8"/>
    </row>
    <row r="269" spans="1:25">
      <c r="A269" s="120"/>
      <c r="B269" s="2" t="s">
        <v>164</v>
      </c>
      <c r="C269" s="114"/>
      <c r="D269" s="189">
        <v>19.05</v>
      </c>
      <c r="E269" s="183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8">
        <v>19.05</v>
      </c>
    </row>
    <row r="270" spans="1:25">
      <c r="A270" s="120"/>
      <c r="B270" s="2" t="s">
        <v>165</v>
      </c>
      <c r="C270" s="114"/>
      <c r="D270" s="189">
        <v>7.0710678118655765E-2</v>
      </c>
      <c r="E270" s="183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8"/>
    </row>
    <row r="271" spans="1:25">
      <c r="A271" s="120"/>
      <c r="B271" s="2" t="s">
        <v>90</v>
      </c>
      <c r="C271" s="114"/>
      <c r="D271" s="93">
        <v>3.7118466204018774E-3</v>
      </c>
      <c r="E271" s="137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116"/>
    </row>
    <row r="272" spans="1:25">
      <c r="A272" s="120"/>
      <c r="B272" s="101" t="s">
        <v>166</v>
      </c>
      <c r="C272" s="114"/>
      <c r="D272" s="93">
        <v>0</v>
      </c>
      <c r="E272" s="137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116"/>
    </row>
    <row r="273" spans="1:25">
      <c r="B273" s="126"/>
      <c r="C273" s="100"/>
      <c r="D273" s="111"/>
    </row>
    <row r="274" spans="1:25">
      <c r="B274" s="130" t="s">
        <v>210</v>
      </c>
      <c r="Y274" s="112" t="s">
        <v>167</v>
      </c>
    </row>
    <row r="275" spans="1:25">
      <c r="A275" s="106" t="s">
        <v>28</v>
      </c>
      <c r="B275" s="98" t="s">
        <v>113</v>
      </c>
      <c r="C275" s="95" t="s">
        <v>114</v>
      </c>
      <c r="D275" s="96" t="s">
        <v>135</v>
      </c>
      <c r="E275" s="137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112">
        <v>1</v>
      </c>
    </row>
    <row r="276" spans="1:25">
      <c r="A276" s="120"/>
      <c r="B276" s="99" t="s">
        <v>136</v>
      </c>
      <c r="C276" s="88" t="s">
        <v>136</v>
      </c>
      <c r="D276" s="135" t="s">
        <v>147</v>
      </c>
      <c r="E276" s="137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112" t="s">
        <v>3</v>
      </c>
    </row>
    <row r="277" spans="1:25">
      <c r="A277" s="120"/>
      <c r="B277" s="99"/>
      <c r="C277" s="88"/>
      <c r="D277" s="89" t="s">
        <v>104</v>
      </c>
      <c r="E277" s="137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112">
        <v>1</v>
      </c>
    </row>
    <row r="278" spans="1:25">
      <c r="A278" s="120"/>
      <c r="B278" s="99"/>
      <c r="C278" s="88"/>
      <c r="D278" s="109"/>
      <c r="E278" s="137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112">
        <v>1</v>
      </c>
    </row>
    <row r="279" spans="1:25">
      <c r="A279" s="120"/>
      <c r="B279" s="98">
        <v>1</v>
      </c>
      <c r="C279" s="94">
        <v>1</v>
      </c>
      <c r="D279" s="182">
        <v>27.7</v>
      </c>
      <c r="E279" s="183"/>
      <c r="F279" s="184"/>
      <c r="G279" s="184"/>
      <c r="H279" s="184"/>
      <c r="I279" s="184"/>
      <c r="J279" s="184"/>
      <c r="K279" s="184"/>
      <c r="L279" s="184"/>
      <c r="M279" s="184"/>
      <c r="N279" s="184"/>
      <c r="O279" s="184"/>
      <c r="P279" s="184"/>
      <c r="Q279" s="184"/>
      <c r="R279" s="184"/>
      <c r="S279" s="184"/>
      <c r="T279" s="184"/>
      <c r="U279" s="184"/>
      <c r="V279" s="184"/>
      <c r="W279" s="184"/>
      <c r="X279" s="184"/>
      <c r="Y279" s="185">
        <v>1</v>
      </c>
    </row>
    <row r="280" spans="1:25">
      <c r="A280" s="120"/>
      <c r="B280" s="99">
        <v>1</v>
      </c>
      <c r="C280" s="88">
        <v>2</v>
      </c>
      <c r="D280" s="186">
        <v>27.8</v>
      </c>
      <c r="E280" s="183"/>
      <c r="F280" s="184"/>
      <c r="G280" s="184"/>
      <c r="H280" s="184"/>
      <c r="I280" s="184"/>
      <c r="J280" s="184"/>
      <c r="K280" s="184"/>
      <c r="L280" s="184"/>
      <c r="M280" s="184"/>
      <c r="N280" s="184"/>
      <c r="O280" s="184"/>
      <c r="P280" s="184"/>
      <c r="Q280" s="184"/>
      <c r="R280" s="184"/>
      <c r="S280" s="184"/>
      <c r="T280" s="184"/>
      <c r="U280" s="184"/>
      <c r="V280" s="184"/>
      <c r="W280" s="184"/>
      <c r="X280" s="184"/>
      <c r="Y280" s="185">
        <v>12</v>
      </c>
    </row>
    <row r="281" spans="1:25">
      <c r="A281" s="120"/>
      <c r="B281" s="100" t="s">
        <v>163</v>
      </c>
      <c r="C281" s="92"/>
      <c r="D281" s="187">
        <v>27.75</v>
      </c>
      <c r="E281" s="183"/>
      <c r="F281" s="184"/>
      <c r="G281" s="184"/>
      <c r="H281" s="184"/>
      <c r="I281" s="184"/>
      <c r="J281" s="184"/>
      <c r="K281" s="184"/>
      <c r="L281" s="184"/>
      <c r="M281" s="184"/>
      <c r="N281" s="184"/>
      <c r="O281" s="184"/>
      <c r="P281" s="184"/>
      <c r="Q281" s="184"/>
      <c r="R281" s="184"/>
      <c r="S281" s="184"/>
      <c r="T281" s="184"/>
      <c r="U281" s="184"/>
      <c r="V281" s="184"/>
      <c r="W281" s="184"/>
      <c r="X281" s="184"/>
      <c r="Y281" s="188"/>
    </row>
    <row r="282" spans="1:25">
      <c r="A282" s="120"/>
      <c r="B282" s="2" t="s">
        <v>164</v>
      </c>
      <c r="C282" s="114"/>
      <c r="D282" s="189">
        <v>27.75</v>
      </c>
      <c r="E282" s="183"/>
      <c r="F282" s="184"/>
      <c r="G282" s="184"/>
      <c r="H282" s="184"/>
      <c r="I282" s="184"/>
      <c r="J282" s="184"/>
      <c r="K282" s="184"/>
      <c r="L282" s="184"/>
      <c r="M282" s="184"/>
      <c r="N282" s="184"/>
      <c r="O282" s="184"/>
      <c r="P282" s="184"/>
      <c r="Q282" s="184"/>
      <c r="R282" s="184"/>
      <c r="S282" s="184"/>
      <c r="T282" s="184"/>
      <c r="U282" s="184"/>
      <c r="V282" s="184"/>
      <c r="W282" s="184"/>
      <c r="X282" s="184"/>
      <c r="Y282" s="188">
        <v>27.75</v>
      </c>
    </row>
    <row r="283" spans="1:25">
      <c r="A283" s="120"/>
      <c r="B283" s="2" t="s">
        <v>165</v>
      </c>
      <c r="C283" s="114"/>
      <c r="D283" s="189">
        <v>7.0710678118655765E-2</v>
      </c>
      <c r="E283" s="183"/>
      <c r="F283" s="184"/>
      <c r="G283" s="184"/>
      <c r="H283" s="184"/>
      <c r="I283" s="184"/>
      <c r="J283" s="184"/>
      <c r="K283" s="184"/>
      <c r="L283" s="184"/>
      <c r="M283" s="184"/>
      <c r="N283" s="184"/>
      <c r="O283" s="184"/>
      <c r="P283" s="184"/>
      <c r="Q283" s="184"/>
      <c r="R283" s="184"/>
      <c r="S283" s="184"/>
      <c r="T283" s="184"/>
      <c r="U283" s="184"/>
      <c r="V283" s="184"/>
      <c r="W283" s="184"/>
      <c r="X283" s="184"/>
      <c r="Y283" s="188"/>
    </row>
    <row r="284" spans="1:25">
      <c r="A284" s="120"/>
      <c r="B284" s="2" t="s">
        <v>90</v>
      </c>
      <c r="C284" s="114"/>
      <c r="D284" s="93">
        <v>2.548132544816424E-3</v>
      </c>
      <c r="E284" s="137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116"/>
    </row>
    <row r="285" spans="1:25">
      <c r="A285" s="120"/>
      <c r="B285" s="101" t="s">
        <v>166</v>
      </c>
      <c r="C285" s="114"/>
      <c r="D285" s="93">
        <v>0</v>
      </c>
      <c r="E285" s="137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116"/>
    </row>
    <row r="286" spans="1:25">
      <c r="B286" s="126"/>
      <c r="C286" s="100"/>
      <c r="D286" s="111"/>
    </row>
    <row r="287" spans="1:25">
      <c r="B287" s="130" t="s">
        <v>211</v>
      </c>
      <c r="Y287" s="112" t="s">
        <v>167</v>
      </c>
    </row>
    <row r="288" spans="1:25">
      <c r="A288" s="106" t="s">
        <v>54</v>
      </c>
      <c r="B288" s="98" t="s">
        <v>113</v>
      </c>
      <c r="C288" s="95" t="s">
        <v>114</v>
      </c>
      <c r="D288" s="96" t="s">
        <v>135</v>
      </c>
      <c r="E288" s="137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112">
        <v>1</v>
      </c>
    </row>
    <row r="289" spans="1:25">
      <c r="A289" s="120"/>
      <c r="B289" s="99" t="s">
        <v>136</v>
      </c>
      <c r="C289" s="88" t="s">
        <v>136</v>
      </c>
      <c r="D289" s="135" t="s">
        <v>147</v>
      </c>
      <c r="E289" s="137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112" t="s">
        <v>1</v>
      </c>
    </row>
    <row r="290" spans="1:25">
      <c r="A290" s="120"/>
      <c r="B290" s="99"/>
      <c r="C290" s="88"/>
      <c r="D290" s="89" t="s">
        <v>106</v>
      </c>
      <c r="E290" s="137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112">
        <v>3</v>
      </c>
    </row>
    <row r="291" spans="1:25">
      <c r="A291" s="120"/>
      <c r="B291" s="99"/>
      <c r="C291" s="88"/>
      <c r="D291" s="109"/>
      <c r="E291" s="137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112">
        <v>3</v>
      </c>
    </row>
    <row r="292" spans="1:25">
      <c r="A292" s="120"/>
      <c r="B292" s="98">
        <v>1</v>
      </c>
      <c r="C292" s="94">
        <v>1</v>
      </c>
      <c r="D292" s="160">
        <v>0.16</v>
      </c>
      <c r="E292" s="190"/>
      <c r="F292" s="191"/>
      <c r="G292" s="191"/>
      <c r="H292" s="191"/>
      <c r="I292" s="191"/>
      <c r="J292" s="191"/>
      <c r="K292" s="191"/>
      <c r="L292" s="191"/>
      <c r="M292" s="191"/>
      <c r="N292" s="191"/>
      <c r="O292" s="191"/>
      <c r="P292" s="191"/>
      <c r="Q292" s="191"/>
      <c r="R292" s="191"/>
      <c r="S292" s="191"/>
      <c r="T292" s="191"/>
      <c r="U292" s="191"/>
      <c r="V292" s="191"/>
      <c r="W292" s="191"/>
      <c r="X292" s="191"/>
      <c r="Y292" s="164">
        <v>1</v>
      </c>
    </row>
    <row r="293" spans="1:25">
      <c r="A293" s="120"/>
      <c r="B293" s="99">
        <v>1</v>
      </c>
      <c r="C293" s="88">
        <v>2</v>
      </c>
      <c r="D293" s="166">
        <v>0.16</v>
      </c>
      <c r="E293" s="190"/>
      <c r="F293" s="191"/>
      <c r="G293" s="191"/>
      <c r="H293" s="191"/>
      <c r="I293" s="191"/>
      <c r="J293" s="191"/>
      <c r="K293" s="191"/>
      <c r="L293" s="191"/>
      <c r="M293" s="191"/>
      <c r="N293" s="191"/>
      <c r="O293" s="191"/>
      <c r="P293" s="191"/>
      <c r="Q293" s="191"/>
      <c r="R293" s="191"/>
      <c r="S293" s="191"/>
      <c r="T293" s="191"/>
      <c r="U293" s="191"/>
      <c r="V293" s="191"/>
      <c r="W293" s="191"/>
      <c r="X293" s="191"/>
      <c r="Y293" s="164">
        <v>13</v>
      </c>
    </row>
    <row r="294" spans="1:25">
      <c r="A294" s="120"/>
      <c r="B294" s="100" t="s">
        <v>163</v>
      </c>
      <c r="C294" s="92"/>
      <c r="D294" s="170">
        <v>0.16</v>
      </c>
      <c r="E294" s="190"/>
      <c r="F294" s="191"/>
      <c r="G294" s="191"/>
      <c r="H294" s="191"/>
      <c r="I294" s="191"/>
      <c r="J294" s="191"/>
      <c r="K294" s="191"/>
      <c r="L294" s="191"/>
      <c r="M294" s="191"/>
      <c r="N294" s="191"/>
      <c r="O294" s="191"/>
      <c r="P294" s="191"/>
      <c r="Q294" s="191"/>
      <c r="R294" s="191"/>
      <c r="S294" s="191"/>
      <c r="T294" s="191"/>
      <c r="U294" s="191"/>
      <c r="V294" s="191"/>
      <c r="W294" s="191"/>
      <c r="X294" s="191"/>
      <c r="Y294" s="115"/>
    </row>
    <row r="295" spans="1:25">
      <c r="A295" s="120"/>
      <c r="B295" s="2" t="s">
        <v>164</v>
      </c>
      <c r="C295" s="114"/>
      <c r="D295" s="104">
        <v>0.16</v>
      </c>
      <c r="E295" s="190"/>
      <c r="F295" s="191"/>
      <c r="G295" s="191"/>
      <c r="H295" s="191"/>
      <c r="I295" s="191"/>
      <c r="J295" s="191"/>
      <c r="K295" s="191"/>
      <c r="L295" s="191"/>
      <c r="M295" s="191"/>
      <c r="N295" s="191"/>
      <c r="O295" s="191"/>
      <c r="P295" s="191"/>
      <c r="Q295" s="191"/>
      <c r="R295" s="191"/>
      <c r="S295" s="191"/>
      <c r="T295" s="191"/>
      <c r="U295" s="191"/>
      <c r="V295" s="191"/>
      <c r="W295" s="191"/>
      <c r="X295" s="191"/>
      <c r="Y295" s="115">
        <v>0.15927736079595001</v>
      </c>
    </row>
    <row r="296" spans="1:25">
      <c r="A296" s="120"/>
      <c r="B296" s="2" t="s">
        <v>165</v>
      </c>
      <c r="C296" s="114"/>
      <c r="D296" s="104">
        <v>0</v>
      </c>
      <c r="E296" s="137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115"/>
    </row>
    <row r="297" spans="1:25">
      <c r="A297" s="120"/>
      <c r="B297" s="2" t="s">
        <v>90</v>
      </c>
      <c r="C297" s="114"/>
      <c r="D297" s="93">
        <v>0</v>
      </c>
      <c r="E297" s="137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116"/>
    </row>
    <row r="298" spans="1:25">
      <c r="A298" s="120"/>
      <c r="B298" s="101" t="s">
        <v>166</v>
      </c>
      <c r="C298" s="114"/>
      <c r="D298" s="93">
        <v>4.5369863013724476E-3</v>
      </c>
      <c r="E298" s="137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116"/>
    </row>
    <row r="299" spans="1:25">
      <c r="B299" s="126"/>
      <c r="C299" s="100"/>
      <c r="D299" s="111"/>
    </row>
    <row r="300" spans="1:25">
      <c r="B300" s="130" t="s">
        <v>212</v>
      </c>
      <c r="Y300" s="112" t="s">
        <v>167</v>
      </c>
    </row>
    <row r="301" spans="1:25">
      <c r="A301" s="106" t="s">
        <v>37</v>
      </c>
      <c r="B301" s="98" t="s">
        <v>113</v>
      </c>
      <c r="C301" s="95" t="s">
        <v>114</v>
      </c>
      <c r="D301" s="96" t="s">
        <v>135</v>
      </c>
      <c r="E301" s="137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112">
        <v>1</v>
      </c>
    </row>
    <row r="302" spans="1:25">
      <c r="A302" s="120"/>
      <c r="B302" s="99" t="s">
        <v>136</v>
      </c>
      <c r="C302" s="88" t="s">
        <v>136</v>
      </c>
      <c r="D302" s="135" t="s">
        <v>147</v>
      </c>
      <c r="E302" s="137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112" t="s">
        <v>3</v>
      </c>
    </row>
    <row r="303" spans="1:25">
      <c r="A303" s="120"/>
      <c r="B303" s="99"/>
      <c r="C303" s="88"/>
      <c r="D303" s="89" t="s">
        <v>104</v>
      </c>
      <c r="E303" s="137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112">
        <v>2</v>
      </c>
    </row>
    <row r="304" spans="1:25">
      <c r="A304" s="120"/>
      <c r="B304" s="99"/>
      <c r="C304" s="88"/>
      <c r="D304" s="109"/>
      <c r="E304" s="137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112">
        <v>2</v>
      </c>
    </row>
    <row r="305" spans="1:25">
      <c r="A305" s="120"/>
      <c r="B305" s="98">
        <v>1</v>
      </c>
      <c r="C305" s="94">
        <v>1</v>
      </c>
      <c r="D305" s="102">
        <v>6.85</v>
      </c>
      <c r="E305" s="137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112">
        <v>1</v>
      </c>
    </row>
    <row r="306" spans="1:25">
      <c r="A306" s="120"/>
      <c r="B306" s="99">
        <v>1</v>
      </c>
      <c r="C306" s="88">
        <v>2</v>
      </c>
      <c r="D306" s="90">
        <v>6.83</v>
      </c>
      <c r="E306" s="137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112">
        <v>14</v>
      </c>
    </row>
    <row r="307" spans="1:25">
      <c r="A307" s="120"/>
      <c r="B307" s="100" t="s">
        <v>163</v>
      </c>
      <c r="C307" s="92"/>
      <c r="D307" s="103">
        <v>6.84</v>
      </c>
      <c r="E307" s="137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113"/>
    </row>
    <row r="308" spans="1:25">
      <c r="A308" s="120"/>
      <c r="B308" s="2" t="s">
        <v>164</v>
      </c>
      <c r="C308" s="114"/>
      <c r="D308" s="91">
        <v>6.84</v>
      </c>
      <c r="E308" s="137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113">
        <v>6.84</v>
      </c>
    </row>
    <row r="309" spans="1:25">
      <c r="A309" s="120"/>
      <c r="B309" s="2" t="s">
        <v>165</v>
      </c>
      <c r="C309" s="114"/>
      <c r="D309" s="91">
        <v>1.4142135623730649E-2</v>
      </c>
      <c r="E309" s="180"/>
      <c r="F309" s="181"/>
      <c r="G309" s="181"/>
      <c r="H309" s="181"/>
      <c r="I309" s="181"/>
      <c r="J309" s="181"/>
      <c r="K309" s="181"/>
      <c r="L309" s="181"/>
      <c r="M309" s="181"/>
      <c r="N309" s="181"/>
      <c r="O309" s="181"/>
      <c r="P309" s="181"/>
      <c r="Q309" s="181"/>
      <c r="R309" s="181"/>
      <c r="S309" s="181"/>
      <c r="T309" s="181"/>
      <c r="U309" s="181"/>
      <c r="V309" s="181"/>
      <c r="W309" s="181"/>
      <c r="X309" s="181"/>
      <c r="Y309" s="113"/>
    </row>
    <row r="310" spans="1:25">
      <c r="A310" s="120"/>
      <c r="B310" s="2" t="s">
        <v>90</v>
      </c>
      <c r="C310" s="114"/>
      <c r="D310" s="93">
        <v>2.0675636876799196E-3</v>
      </c>
      <c r="E310" s="137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116"/>
    </row>
    <row r="311" spans="1:25">
      <c r="A311" s="120"/>
      <c r="B311" s="101" t="s">
        <v>166</v>
      </c>
      <c r="C311" s="114"/>
      <c r="D311" s="93">
        <v>0</v>
      </c>
      <c r="E311" s="137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116"/>
    </row>
    <row r="312" spans="1:25">
      <c r="B312" s="126"/>
      <c r="C312" s="100"/>
      <c r="D312" s="111"/>
    </row>
    <row r="313" spans="1:25">
      <c r="B313" s="130" t="s">
        <v>213</v>
      </c>
      <c r="Y313" s="112" t="s">
        <v>167</v>
      </c>
    </row>
    <row r="314" spans="1:25">
      <c r="A314" s="106" t="s">
        <v>40</v>
      </c>
      <c r="B314" s="98" t="s">
        <v>113</v>
      </c>
      <c r="C314" s="95" t="s">
        <v>114</v>
      </c>
      <c r="D314" s="96" t="s">
        <v>135</v>
      </c>
      <c r="E314" s="137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112">
        <v>1</v>
      </c>
    </row>
    <row r="315" spans="1:25">
      <c r="A315" s="120"/>
      <c r="B315" s="99" t="s">
        <v>136</v>
      </c>
      <c r="C315" s="88" t="s">
        <v>136</v>
      </c>
      <c r="D315" s="135" t="s">
        <v>147</v>
      </c>
      <c r="E315" s="137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112" t="s">
        <v>3</v>
      </c>
    </row>
    <row r="316" spans="1:25">
      <c r="A316" s="120"/>
      <c r="B316" s="99"/>
      <c r="C316" s="88"/>
      <c r="D316" s="89" t="s">
        <v>104</v>
      </c>
      <c r="E316" s="137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112">
        <v>0</v>
      </c>
    </row>
    <row r="317" spans="1:25">
      <c r="A317" s="120"/>
      <c r="B317" s="99"/>
      <c r="C317" s="88"/>
      <c r="D317" s="109"/>
      <c r="E317" s="137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112">
        <v>0</v>
      </c>
    </row>
    <row r="318" spans="1:25">
      <c r="A318" s="120"/>
      <c r="B318" s="98">
        <v>1</v>
      </c>
      <c r="C318" s="94">
        <v>1</v>
      </c>
      <c r="D318" s="172">
        <v>67.400000000000006</v>
      </c>
      <c r="E318" s="173"/>
      <c r="F318" s="174"/>
      <c r="G318" s="174"/>
      <c r="H318" s="174"/>
      <c r="I318" s="174"/>
      <c r="J318" s="174"/>
      <c r="K318" s="174"/>
      <c r="L318" s="174"/>
      <c r="M318" s="174"/>
      <c r="N318" s="174"/>
      <c r="O318" s="174"/>
      <c r="P318" s="174"/>
      <c r="Q318" s="174"/>
      <c r="R318" s="174"/>
      <c r="S318" s="174"/>
      <c r="T318" s="174"/>
      <c r="U318" s="174"/>
      <c r="V318" s="174"/>
      <c r="W318" s="174"/>
      <c r="X318" s="174"/>
      <c r="Y318" s="175">
        <v>1</v>
      </c>
    </row>
    <row r="319" spans="1:25">
      <c r="A319" s="120"/>
      <c r="B319" s="99">
        <v>1</v>
      </c>
      <c r="C319" s="88">
        <v>2</v>
      </c>
      <c r="D319" s="176">
        <v>67.7</v>
      </c>
      <c r="E319" s="173"/>
      <c r="F319" s="174"/>
      <c r="G319" s="174"/>
      <c r="H319" s="174"/>
      <c r="I319" s="174"/>
      <c r="J319" s="174"/>
      <c r="K319" s="174"/>
      <c r="L319" s="174"/>
      <c r="M319" s="174"/>
      <c r="N319" s="174"/>
      <c r="O319" s="174"/>
      <c r="P319" s="174"/>
      <c r="Q319" s="174"/>
      <c r="R319" s="174"/>
      <c r="S319" s="174"/>
      <c r="T319" s="174"/>
      <c r="U319" s="174"/>
      <c r="V319" s="174"/>
      <c r="W319" s="174"/>
      <c r="X319" s="174"/>
      <c r="Y319" s="175">
        <v>15</v>
      </c>
    </row>
    <row r="320" spans="1:25">
      <c r="A320" s="120"/>
      <c r="B320" s="100" t="s">
        <v>163</v>
      </c>
      <c r="C320" s="92"/>
      <c r="D320" s="178">
        <v>67.550000000000011</v>
      </c>
      <c r="E320" s="173"/>
      <c r="F320" s="174"/>
      <c r="G320" s="174"/>
      <c r="H320" s="174"/>
      <c r="I320" s="174"/>
      <c r="J320" s="174"/>
      <c r="K320" s="174"/>
      <c r="L320" s="174"/>
      <c r="M320" s="174"/>
      <c r="N320" s="174"/>
      <c r="O320" s="174"/>
      <c r="P320" s="174"/>
      <c r="Q320" s="174"/>
      <c r="R320" s="174"/>
      <c r="S320" s="174"/>
      <c r="T320" s="174"/>
      <c r="U320" s="174"/>
      <c r="V320" s="174"/>
      <c r="W320" s="174"/>
      <c r="X320" s="174"/>
      <c r="Y320" s="177"/>
    </row>
    <row r="321" spans="1:25">
      <c r="A321" s="120"/>
      <c r="B321" s="2" t="s">
        <v>164</v>
      </c>
      <c r="C321" s="114"/>
      <c r="D321" s="179">
        <v>67.550000000000011</v>
      </c>
      <c r="E321" s="173"/>
      <c r="F321" s="174"/>
      <c r="G321" s="174"/>
      <c r="H321" s="174"/>
      <c r="I321" s="174"/>
      <c r="J321" s="174"/>
      <c r="K321" s="174"/>
      <c r="L321" s="174"/>
      <c r="M321" s="174"/>
      <c r="N321" s="174"/>
      <c r="O321" s="174"/>
      <c r="P321" s="174"/>
      <c r="Q321" s="174"/>
      <c r="R321" s="174"/>
      <c r="S321" s="174"/>
      <c r="T321" s="174"/>
      <c r="U321" s="174"/>
      <c r="V321" s="174"/>
      <c r="W321" s="174"/>
      <c r="X321" s="174"/>
      <c r="Y321" s="177">
        <v>67.55</v>
      </c>
    </row>
    <row r="322" spans="1:25">
      <c r="A322" s="120"/>
      <c r="B322" s="2" t="s">
        <v>165</v>
      </c>
      <c r="C322" s="114"/>
      <c r="D322" s="179">
        <v>0.21213203435596226</v>
      </c>
      <c r="E322" s="173"/>
      <c r="F322" s="174"/>
      <c r="G322" s="174"/>
      <c r="H322" s="174"/>
      <c r="I322" s="174"/>
      <c r="J322" s="174"/>
      <c r="K322" s="174"/>
      <c r="L322" s="174"/>
      <c r="M322" s="174"/>
      <c r="N322" s="174"/>
      <c r="O322" s="174"/>
      <c r="P322" s="174"/>
      <c r="Q322" s="174"/>
      <c r="R322" s="174"/>
      <c r="S322" s="174"/>
      <c r="T322" s="174"/>
      <c r="U322" s="174"/>
      <c r="V322" s="174"/>
      <c r="W322" s="174"/>
      <c r="X322" s="174"/>
      <c r="Y322" s="177"/>
    </row>
    <row r="323" spans="1:25">
      <c r="A323" s="120"/>
      <c r="B323" s="2" t="s">
        <v>90</v>
      </c>
      <c r="C323" s="114"/>
      <c r="D323" s="93">
        <v>3.1403706048254956E-3</v>
      </c>
      <c r="E323" s="137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116"/>
    </row>
    <row r="324" spans="1:25">
      <c r="A324" s="120"/>
      <c r="B324" s="101" t="s">
        <v>166</v>
      </c>
      <c r="C324" s="114"/>
      <c r="D324" s="93">
        <v>2.2204460492503131E-16</v>
      </c>
      <c r="E324" s="137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116"/>
    </row>
    <row r="325" spans="1:25">
      <c r="B325" s="126"/>
      <c r="C325" s="100"/>
      <c r="D325" s="111"/>
    </row>
    <row r="326" spans="1:25">
      <c r="B326" s="130" t="s">
        <v>214</v>
      </c>
      <c r="Y326" s="112" t="s">
        <v>167</v>
      </c>
    </row>
    <row r="327" spans="1:25">
      <c r="A327" s="106" t="s">
        <v>57</v>
      </c>
      <c r="B327" s="98" t="s">
        <v>113</v>
      </c>
      <c r="C327" s="95" t="s">
        <v>114</v>
      </c>
      <c r="D327" s="96" t="s">
        <v>135</v>
      </c>
      <c r="E327" s="137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112">
        <v>1</v>
      </c>
    </row>
    <row r="328" spans="1:25">
      <c r="A328" s="120"/>
      <c r="B328" s="99" t="s">
        <v>136</v>
      </c>
      <c r="C328" s="88" t="s">
        <v>136</v>
      </c>
      <c r="D328" s="135" t="s">
        <v>147</v>
      </c>
      <c r="E328" s="137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112" t="s">
        <v>1</v>
      </c>
    </row>
    <row r="329" spans="1:25">
      <c r="A329" s="120"/>
      <c r="B329" s="99"/>
      <c r="C329" s="88"/>
      <c r="D329" s="89" t="s">
        <v>106</v>
      </c>
      <c r="E329" s="137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112">
        <v>2</v>
      </c>
    </row>
    <row r="330" spans="1:25">
      <c r="A330" s="120"/>
      <c r="B330" s="99"/>
      <c r="C330" s="88"/>
      <c r="D330" s="109"/>
      <c r="E330" s="137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112">
        <v>2</v>
      </c>
    </row>
    <row r="331" spans="1:25">
      <c r="A331" s="120"/>
      <c r="B331" s="98">
        <v>1</v>
      </c>
      <c r="C331" s="94">
        <v>1</v>
      </c>
      <c r="D331" s="102">
        <v>26.3</v>
      </c>
      <c r="E331" s="137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112">
        <v>1</v>
      </c>
    </row>
    <row r="332" spans="1:25">
      <c r="A332" s="120"/>
      <c r="B332" s="99">
        <v>1</v>
      </c>
      <c r="C332" s="88">
        <v>2</v>
      </c>
      <c r="D332" s="90">
        <v>26.1</v>
      </c>
      <c r="E332" s="137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112">
        <v>16</v>
      </c>
    </row>
    <row r="333" spans="1:25">
      <c r="A333" s="120"/>
      <c r="B333" s="100" t="s">
        <v>163</v>
      </c>
      <c r="C333" s="92"/>
      <c r="D333" s="103">
        <v>26.200000000000003</v>
      </c>
      <c r="E333" s="137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113"/>
    </row>
    <row r="334" spans="1:25">
      <c r="A334" s="120"/>
      <c r="B334" s="2" t="s">
        <v>164</v>
      </c>
      <c r="C334" s="114"/>
      <c r="D334" s="91">
        <v>26.200000000000003</v>
      </c>
      <c r="E334" s="137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113">
        <v>26.1780104712042</v>
      </c>
    </row>
    <row r="335" spans="1:25">
      <c r="A335" s="120"/>
      <c r="B335" s="2" t="s">
        <v>165</v>
      </c>
      <c r="C335" s="114"/>
      <c r="D335" s="91">
        <v>0.141421356237309</v>
      </c>
      <c r="E335" s="180"/>
      <c r="F335" s="181"/>
      <c r="G335" s="181"/>
      <c r="H335" s="181"/>
      <c r="I335" s="181"/>
      <c r="J335" s="181"/>
      <c r="K335" s="181"/>
      <c r="L335" s="181"/>
      <c r="M335" s="181"/>
      <c r="N335" s="181"/>
      <c r="O335" s="181"/>
      <c r="P335" s="181"/>
      <c r="Q335" s="181"/>
      <c r="R335" s="181"/>
      <c r="S335" s="181"/>
      <c r="T335" s="181"/>
      <c r="U335" s="181"/>
      <c r="V335" s="181"/>
      <c r="W335" s="181"/>
      <c r="X335" s="181"/>
      <c r="Y335" s="113"/>
    </row>
    <row r="336" spans="1:25">
      <c r="A336" s="120"/>
      <c r="B336" s="2" t="s">
        <v>90</v>
      </c>
      <c r="C336" s="114"/>
      <c r="D336" s="93">
        <v>5.397761688446908E-3</v>
      </c>
      <c r="E336" s="137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116"/>
    </row>
    <row r="337" spans="1:25">
      <c r="A337" s="120"/>
      <c r="B337" s="101" t="s">
        <v>166</v>
      </c>
      <c r="C337" s="114"/>
      <c r="D337" s="93">
        <v>8.3999999999972985E-4</v>
      </c>
      <c r="E337" s="137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116"/>
    </row>
    <row r="338" spans="1:25">
      <c r="B338" s="126"/>
      <c r="C338" s="100"/>
      <c r="D338" s="111"/>
    </row>
    <row r="339" spans="1:25">
      <c r="B339" s="130" t="s">
        <v>215</v>
      </c>
      <c r="Y339" s="112" t="s">
        <v>167</v>
      </c>
    </row>
    <row r="340" spans="1:25">
      <c r="A340" s="106" t="s">
        <v>12</v>
      </c>
      <c r="B340" s="98" t="s">
        <v>113</v>
      </c>
      <c r="C340" s="95" t="s">
        <v>114</v>
      </c>
      <c r="D340" s="96" t="s">
        <v>135</v>
      </c>
      <c r="E340" s="137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112">
        <v>1</v>
      </c>
    </row>
    <row r="341" spans="1:25">
      <c r="A341" s="120"/>
      <c r="B341" s="99" t="s">
        <v>136</v>
      </c>
      <c r="C341" s="88" t="s">
        <v>136</v>
      </c>
      <c r="D341" s="135" t="s">
        <v>147</v>
      </c>
      <c r="E341" s="137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112" t="s">
        <v>3</v>
      </c>
    </row>
    <row r="342" spans="1:25">
      <c r="A342" s="120"/>
      <c r="B342" s="99"/>
      <c r="C342" s="88"/>
      <c r="D342" s="89" t="s">
        <v>104</v>
      </c>
      <c r="E342" s="137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112">
        <v>2</v>
      </c>
    </row>
    <row r="343" spans="1:25">
      <c r="A343" s="120"/>
      <c r="B343" s="99"/>
      <c r="C343" s="88"/>
      <c r="D343" s="109"/>
      <c r="E343" s="137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112">
        <v>2</v>
      </c>
    </row>
    <row r="344" spans="1:25">
      <c r="A344" s="120"/>
      <c r="B344" s="98">
        <v>1</v>
      </c>
      <c r="C344" s="94">
        <v>1</v>
      </c>
      <c r="D344" s="102">
        <v>6.13</v>
      </c>
      <c r="E344" s="137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112">
        <v>1</v>
      </c>
    </row>
    <row r="345" spans="1:25">
      <c r="A345" s="120"/>
      <c r="B345" s="99">
        <v>1</v>
      </c>
      <c r="C345" s="88">
        <v>2</v>
      </c>
      <c r="D345" s="90">
        <v>6.09</v>
      </c>
      <c r="E345" s="137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112">
        <v>17</v>
      </c>
    </row>
    <row r="346" spans="1:25">
      <c r="A346" s="120"/>
      <c r="B346" s="100" t="s">
        <v>163</v>
      </c>
      <c r="C346" s="92"/>
      <c r="D346" s="103">
        <v>6.1099999999999994</v>
      </c>
      <c r="E346" s="137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113"/>
    </row>
    <row r="347" spans="1:25">
      <c r="A347" s="120"/>
      <c r="B347" s="2" t="s">
        <v>164</v>
      </c>
      <c r="C347" s="114"/>
      <c r="D347" s="91">
        <v>6.1099999999999994</v>
      </c>
      <c r="E347" s="137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113">
        <v>6.11</v>
      </c>
    </row>
    <row r="348" spans="1:25">
      <c r="A348" s="120"/>
      <c r="B348" s="2" t="s">
        <v>165</v>
      </c>
      <c r="C348" s="114"/>
      <c r="D348" s="91">
        <v>2.8284271247461926E-2</v>
      </c>
      <c r="E348" s="180"/>
      <c r="F348" s="181"/>
      <c r="G348" s="181"/>
      <c r="H348" s="181"/>
      <c r="I348" s="181"/>
      <c r="J348" s="181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13"/>
    </row>
    <row r="349" spans="1:25">
      <c r="A349" s="120"/>
      <c r="B349" s="2" t="s">
        <v>90</v>
      </c>
      <c r="C349" s="114"/>
      <c r="D349" s="93">
        <v>4.6291769635780572E-3</v>
      </c>
      <c r="E349" s="137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116"/>
    </row>
    <row r="350" spans="1:25">
      <c r="A350" s="120"/>
      <c r="B350" s="101" t="s">
        <v>166</v>
      </c>
      <c r="C350" s="114"/>
      <c r="D350" s="93">
        <v>-1.1102230246251565E-16</v>
      </c>
      <c r="E350" s="137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116"/>
    </row>
    <row r="351" spans="1:25">
      <c r="B351" s="126"/>
      <c r="C351" s="100"/>
      <c r="D351" s="111"/>
    </row>
    <row r="352" spans="1:25">
      <c r="B352" s="130" t="s">
        <v>216</v>
      </c>
      <c r="Y352" s="112" t="s">
        <v>167</v>
      </c>
    </row>
    <row r="353" spans="1:25">
      <c r="A353" s="106" t="s">
        <v>13</v>
      </c>
      <c r="B353" s="98" t="s">
        <v>113</v>
      </c>
      <c r="C353" s="95" t="s">
        <v>114</v>
      </c>
      <c r="D353" s="96" t="s">
        <v>135</v>
      </c>
      <c r="E353" s="137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112">
        <v>1</v>
      </c>
    </row>
    <row r="354" spans="1:25">
      <c r="A354" s="120"/>
      <c r="B354" s="99" t="s">
        <v>136</v>
      </c>
      <c r="C354" s="88" t="s">
        <v>136</v>
      </c>
      <c r="D354" s="135" t="s">
        <v>147</v>
      </c>
      <c r="E354" s="137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112" t="s">
        <v>3</v>
      </c>
    </row>
    <row r="355" spans="1:25">
      <c r="A355" s="120"/>
      <c r="B355" s="99"/>
      <c r="C355" s="88"/>
      <c r="D355" s="89" t="s">
        <v>104</v>
      </c>
      <c r="E355" s="137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112">
        <v>2</v>
      </c>
    </row>
    <row r="356" spans="1:25">
      <c r="A356" s="120"/>
      <c r="B356" s="99"/>
      <c r="C356" s="88"/>
      <c r="D356" s="109"/>
      <c r="E356" s="137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112">
        <v>2</v>
      </c>
    </row>
    <row r="357" spans="1:25">
      <c r="A357" s="120"/>
      <c r="B357" s="98">
        <v>1</v>
      </c>
      <c r="C357" s="94">
        <v>1</v>
      </c>
      <c r="D357" s="102">
        <v>2</v>
      </c>
      <c r="E357" s="137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112">
        <v>1</v>
      </c>
    </row>
    <row r="358" spans="1:25">
      <c r="A358" s="120"/>
      <c r="B358" s="99">
        <v>1</v>
      </c>
      <c r="C358" s="88">
        <v>2</v>
      </c>
      <c r="D358" s="90">
        <v>2</v>
      </c>
      <c r="E358" s="137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112">
        <v>18</v>
      </c>
    </row>
    <row r="359" spans="1:25">
      <c r="A359" s="120"/>
      <c r="B359" s="100" t="s">
        <v>163</v>
      </c>
      <c r="C359" s="92"/>
      <c r="D359" s="103">
        <v>2</v>
      </c>
      <c r="E359" s="137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113"/>
    </row>
    <row r="360" spans="1:25">
      <c r="A360" s="120"/>
      <c r="B360" s="2" t="s">
        <v>164</v>
      </c>
      <c r="C360" s="114"/>
      <c r="D360" s="91">
        <v>2</v>
      </c>
      <c r="E360" s="137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113">
        <v>2</v>
      </c>
    </row>
    <row r="361" spans="1:25">
      <c r="A361" s="120"/>
      <c r="B361" s="2" t="s">
        <v>165</v>
      </c>
      <c r="C361" s="114"/>
      <c r="D361" s="91">
        <v>0</v>
      </c>
      <c r="E361" s="180"/>
      <c r="F361" s="181"/>
      <c r="G361" s="181"/>
      <c r="H361" s="181"/>
      <c r="I361" s="181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13"/>
    </row>
    <row r="362" spans="1:25">
      <c r="A362" s="120"/>
      <c r="B362" s="2" t="s">
        <v>90</v>
      </c>
      <c r="C362" s="114"/>
      <c r="D362" s="93">
        <v>0</v>
      </c>
      <c r="E362" s="137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116"/>
    </row>
    <row r="363" spans="1:25">
      <c r="A363" s="120"/>
      <c r="B363" s="101" t="s">
        <v>166</v>
      </c>
      <c r="C363" s="114"/>
      <c r="D363" s="93">
        <v>0</v>
      </c>
      <c r="E363" s="137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116"/>
    </row>
    <row r="364" spans="1:25">
      <c r="B364" s="126"/>
      <c r="C364" s="100"/>
      <c r="D364" s="111"/>
    </row>
    <row r="365" spans="1:25">
      <c r="B365" s="130" t="s">
        <v>217</v>
      </c>
      <c r="Y365" s="112" t="s">
        <v>167</v>
      </c>
    </row>
    <row r="366" spans="1:25">
      <c r="A366" s="106" t="s">
        <v>16</v>
      </c>
      <c r="B366" s="98" t="s">
        <v>113</v>
      </c>
      <c r="C366" s="95" t="s">
        <v>114</v>
      </c>
      <c r="D366" s="96" t="s">
        <v>135</v>
      </c>
      <c r="E366" s="137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112">
        <v>1</v>
      </c>
    </row>
    <row r="367" spans="1:25">
      <c r="A367" s="120"/>
      <c r="B367" s="99" t="s">
        <v>136</v>
      </c>
      <c r="C367" s="88" t="s">
        <v>136</v>
      </c>
      <c r="D367" s="135" t="s">
        <v>147</v>
      </c>
      <c r="E367" s="137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112" t="s">
        <v>3</v>
      </c>
    </row>
    <row r="368" spans="1:25">
      <c r="A368" s="120"/>
      <c r="B368" s="99"/>
      <c r="C368" s="88"/>
      <c r="D368" s="89" t="s">
        <v>106</v>
      </c>
      <c r="E368" s="137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112">
        <v>0</v>
      </c>
    </row>
    <row r="369" spans="1:25">
      <c r="A369" s="120"/>
      <c r="B369" s="99"/>
      <c r="C369" s="88"/>
      <c r="D369" s="109"/>
      <c r="E369" s="137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112">
        <v>0</v>
      </c>
    </row>
    <row r="370" spans="1:25">
      <c r="A370" s="120"/>
      <c r="B370" s="98">
        <v>1</v>
      </c>
      <c r="C370" s="94">
        <v>1</v>
      </c>
      <c r="D370" s="172">
        <v>300</v>
      </c>
      <c r="E370" s="173"/>
      <c r="F370" s="174"/>
      <c r="G370" s="174"/>
      <c r="H370" s="174"/>
      <c r="I370" s="174"/>
      <c r="J370" s="174"/>
      <c r="K370" s="174"/>
      <c r="L370" s="174"/>
      <c r="M370" s="174"/>
      <c r="N370" s="174"/>
      <c r="O370" s="174"/>
      <c r="P370" s="174"/>
      <c r="Q370" s="174"/>
      <c r="R370" s="174"/>
      <c r="S370" s="174"/>
      <c r="T370" s="174"/>
      <c r="U370" s="174"/>
      <c r="V370" s="174"/>
      <c r="W370" s="174"/>
      <c r="X370" s="174"/>
      <c r="Y370" s="175">
        <v>1</v>
      </c>
    </row>
    <row r="371" spans="1:25">
      <c r="A371" s="120"/>
      <c r="B371" s="99">
        <v>1</v>
      </c>
      <c r="C371" s="88">
        <v>2</v>
      </c>
      <c r="D371" s="176">
        <v>300</v>
      </c>
      <c r="E371" s="173"/>
      <c r="F371" s="174"/>
      <c r="G371" s="174"/>
      <c r="H371" s="174"/>
      <c r="I371" s="174"/>
      <c r="J371" s="174"/>
      <c r="K371" s="174"/>
      <c r="L371" s="174"/>
      <c r="M371" s="174"/>
      <c r="N371" s="174"/>
      <c r="O371" s="174"/>
      <c r="P371" s="174"/>
      <c r="Q371" s="174"/>
      <c r="R371" s="174"/>
      <c r="S371" s="174"/>
      <c r="T371" s="174"/>
      <c r="U371" s="174"/>
      <c r="V371" s="174"/>
      <c r="W371" s="174"/>
      <c r="X371" s="174"/>
      <c r="Y371" s="175">
        <v>5</v>
      </c>
    </row>
    <row r="372" spans="1:25">
      <c r="A372" s="120"/>
      <c r="B372" s="100" t="s">
        <v>163</v>
      </c>
      <c r="C372" s="92"/>
      <c r="D372" s="178">
        <v>300</v>
      </c>
      <c r="E372" s="173"/>
      <c r="F372" s="174"/>
      <c r="G372" s="174"/>
      <c r="H372" s="174"/>
      <c r="I372" s="174"/>
      <c r="J372" s="174"/>
      <c r="K372" s="174"/>
      <c r="L372" s="174"/>
      <c r="M372" s="174"/>
      <c r="N372" s="174"/>
      <c r="O372" s="174"/>
      <c r="P372" s="174"/>
      <c r="Q372" s="174"/>
      <c r="R372" s="174"/>
      <c r="S372" s="174"/>
      <c r="T372" s="174"/>
      <c r="U372" s="174"/>
      <c r="V372" s="174"/>
      <c r="W372" s="174"/>
      <c r="X372" s="174"/>
      <c r="Y372" s="177"/>
    </row>
    <row r="373" spans="1:25">
      <c r="A373" s="120"/>
      <c r="B373" s="2" t="s">
        <v>164</v>
      </c>
      <c r="C373" s="114"/>
      <c r="D373" s="179">
        <v>300</v>
      </c>
      <c r="E373" s="173"/>
      <c r="F373" s="174"/>
      <c r="G373" s="174"/>
      <c r="H373" s="174"/>
      <c r="I373" s="174"/>
      <c r="J373" s="174"/>
      <c r="K373" s="174"/>
      <c r="L373" s="174"/>
      <c r="M373" s="174"/>
      <c r="N373" s="174"/>
      <c r="O373" s="174"/>
      <c r="P373" s="174"/>
      <c r="Q373" s="174"/>
      <c r="R373" s="174"/>
      <c r="S373" s="174"/>
      <c r="T373" s="174"/>
      <c r="U373" s="174"/>
      <c r="V373" s="174"/>
      <c r="W373" s="174"/>
      <c r="X373" s="174"/>
      <c r="Y373" s="177">
        <v>338.23778116015598</v>
      </c>
    </row>
    <row r="374" spans="1:25">
      <c r="A374" s="120"/>
      <c r="B374" s="2" t="s">
        <v>165</v>
      </c>
      <c r="C374" s="114"/>
      <c r="D374" s="179">
        <v>0</v>
      </c>
      <c r="E374" s="173"/>
      <c r="F374" s="174"/>
      <c r="G374" s="174"/>
      <c r="H374" s="174"/>
      <c r="I374" s="174"/>
      <c r="J374" s="174"/>
      <c r="K374" s="174"/>
      <c r="L374" s="174"/>
      <c r="M374" s="174"/>
      <c r="N374" s="174"/>
      <c r="O374" s="174"/>
      <c r="P374" s="174"/>
      <c r="Q374" s="174"/>
      <c r="R374" s="174"/>
      <c r="S374" s="174"/>
      <c r="T374" s="174"/>
      <c r="U374" s="174"/>
      <c r="V374" s="174"/>
      <c r="W374" s="174"/>
      <c r="X374" s="174"/>
      <c r="Y374" s="177"/>
    </row>
    <row r="375" spans="1:25">
      <c r="A375" s="120"/>
      <c r="B375" s="2" t="s">
        <v>90</v>
      </c>
      <c r="C375" s="114"/>
      <c r="D375" s="93">
        <v>0</v>
      </c>
      <c r="E375" s="137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116"/>
    </row>
    <row r="376" spans="1:25">
      <c r="A376" s="120"/>
      <c r="B376" s="101" t="s">
        <v>166</v>
      </c>
      <c r="C376" s="114"/>
      <c r="D376" s="93">
        <v>-0.11305000000000098</v>
      </c>
      <c r="E376" s="137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116"/>
    </row>
    <row r="377" spans="1:25">
      <c r="B377" s="126"/>
      <c r="C377" s="100"/>
      <c r="D377" s="111"/>
    </row>
    <row r="378" spans="1:25">
      <c r="B378" s="130" t="s">
        <v>218</v>
      </c>
      <c r="Y378" s="112" t="s">
        <v>167</v>
      </c>
    </row>
    <row r="379" spans="1:25">
      <c r="A379" s="106" t="s">
        <v>18</v>
      </c>
      <c r="B379" s="98" t="s">
        <v>113</v>
      </c>
      <c r="C379" s="95" t="s">
        <v>114</v>
      </c>
      <c r="D379" s="96" t="s">
        <v>135</v>
      </c>
      <c r="E379" s="137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112">
        <v>1</v>
      </c>
    </row>
    <row r="380" spans="1:25">
      <c r="A380" s="120"/>
      <c r="B380" s="99" t="s">
        <v>136</v>
      </c>
      <c r="C380" s="88" t="s">
        <v>136</v>
      </c>
      <c r="D380" s="135" t="s">
        <v>147</v>
      </c>
      <c r="E380" s="137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112" t="s">
        <v>3</v>
      </c>
    </row>
    <row r="381" spans="1:25">
      <c r="A381" s="120"/>
      <c r="B381" s="99"/>
      <c r="C381" s="88"/>
      <c r="D381" s="89" t="s">
        <v>104</v>
      </c>
      <c r="E381" s="137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112">
        <v>2</v>
      </c>
    </row>
    <row r="382" spans="1:25">
      <c r="A382" s="120"/>
      <c r="B382" s="99"/>
      <c r="C382" s="88"/>
      <c r="D382" s="109"/>
      <c r="E382" s="137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112">
        <v>2</v>
      </c>
    </row>
    <row r="383" spans="1:25">
      <c r="A383" s="120"/>
      <c r="B383" s="98">
        <v>1</v>
      </c>
      <c r="C383" s="94">
        <v>1</v>
      </c>
      <c r="D383" s="102">
        <v>1.3</v>
      </c>
      <c r="E383" s="137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112">
        <v>1</v>
      </c>
    </row>
    <row r="384" spans="1:25">
      <c r="A384" s="120"/>
      <c r="B384" s="99">
        <v>1</v>
      </c>
      <c r="C384" s="88">
        <v>2</v>
      </c>
      <c r="D384" s="90">
        <v>1.4</v>
      </c>
      <c r="E384" s="137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112">
        <v>6</v>
      </c>
    </row>
    <row r="385" spans="1:25">
      <c r="A385" s="120"/>
      <c r="B385" s="100" t="s">
        <v>163</v>
      </c>
      <c r="C385" s="92"/>
      <c r="D385" s="103">
        <v>1.35</v>
      </c>
      <c r="E385" s="137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113"/>
    </row>
    <row r="386" spans="1:25">
      <c r="A386" s="120"/>
      <c r="B386" s="2" t="s">
        <v>164</v>
      </c>
      <c r="C386" s="114"/>
      <c r="D386" s="91">
        <v>1.35</v>
      </c>
      <c r="E386" s="137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113">
        <v>1.35</v>
      </c>
    </row>
    <row r="387" spans="1:25">
      <c r="A387" s="120"/>
      <c r="B387" s="2" t="s">
        <v>165</v>
      </c>
      <c r="C387" s="114"/>
      <c r="D387" s="91">
        <v>7.0710678118654655E-2</v>
      </c>
      <c r="E387" s="180"/>
      <c r="F387" s="181"/>
      <c r="G387" s="181"/>
      <c r="H387" s="181"/>
      <c r="I387" s="181"/>
      <c r="J387" s="181"/>
      <c r="K387" s="181"/>
      <c r="L387" s="181"/>
      <c r="M387" s="181"/>
      <c r="N387" s="181"/>
      <c r="O387" s="181"/>
      <c r="P387" s="181"/>
      <c r="Q387" s="181"/>
      <c r="R387" s="181"/>
      <c r="S387" s="181"/>
      <c r="T387" s="181"/>
      <c r="U387" s="181"/>
      <c r="V387" s="181"/>
      <c r="W387" s="181"/>
      <c r="X387" s="181"/>
      <c r="Y387" s="113"/>
    </row>
    <row r="388" spans="1:25">
      <c r="A388" s="120"/>
      <c r="B388" s="2" t="s">
        <v>90</v>
      </c>
      <c r="C388" s="114"/>
      <c r="D388" s="93">
        <v>5.2378280087892332E-2</v>
      </c>
      <c r="E388" s="137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116"/>
    </row>
    <row r="389" spans="1:25">
      <c r="A389" s="120"/>
      <c r="B389" s="101" t="s">
        <v>166</v>
      </c>
      <c r="C389" s="114"/>
      <c r="D389" s="93">
        <v>0</v>
      </c>
      <c r="E389" s="137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116"/>
    </row>
    <row r="390" spans="1:25">
      <c r="B390" s="126"/>
      <c r="C390" s="100"/>
      <c r="D390" s="111"/>
    </row>
    <row r="391" spans="1:25">
      <c r="B391" s="130" t="s">
        <v>219</v>
      </c>
      <c r="Y391" s="112" t="s">
        <v>167</v>
      </c>
    </row>
    <row r="392" spans="1:25">
      <c r="A392" s="106" t="s">
        <v>21</v>
      </c>
      <c r="B392" s="98" t="s">
        <v>113</v>
      </c>
      <c r="C392" s="95" t="s">
        <v>114</v>
      </c>
      <c r="D392" s="96" t="s">
        <v>135</v>
      </c>
      <c r="E392" s="137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112">
        <v>1</v>
      </c>
    </row>
    <row r="393" spans="1:25">
      <c r="A393" s="120"/>
      <c r="B393" s="99" t="s">
        <v>136</v>
      </c>
      <c r="C393" s="88" t="s">
        <v>136</v>
      </c>
      <c r="D393" s="135" t="s">
        <v>147</v>
      </c>
      <c r="E393" s="137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112" t="s">
        <v>3</v>
      </c>
    </row>
    <row r="394" spans="1:25">
      <c r="A394" s="120"/>
      <c r="B394" s="99"/>
      <c r="C394" s="88"/>
      <c r="D394" s="89" t="s">
        <v>104</v>
      </c>
      <c r="E394" s="137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112">
        <v>2</v>
      </c>
    </row>
    <row r="395" spans="1:25">
      <c r="A395" s="120"/>
      <c r="B395" s="99"/>
      <c r="C395" s="88"/>
      <c r="D395" s="109"/>
      <c r="E395" s="137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112">
        <v>2</v>
      </c>
    </row>
    <row r="396" spans="1:25">
      <c r="A396" s="120"/>
      <c r="B396" s="98">
        <v>1</v>
      </c>
      <c r="C396" s="94">
        <v>1</v>
      </c>
      <c r="D396" s="102">
        <v>0.89</v>
      </c>
      <c r="E396" s="137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112">
        <v>1</v>
      </c>
    </row>
    <row r="397" spans="1:25">
      <c r="A397" s="120"/>
      <c r="B397" s="99">
        <v>1</v>
      </c>
      <c r="C397" s="88">
        <v>2</v>
      </c>
      <c r="D397" s="90">
        <v>0.87</v>
      </c>
      <c r="E397" s="137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112">
        <v>7</v>
      </c>
    </row>
    <row r="398" spans="1:25">
      <c r="A398" s="120"/>
      <c r="B398" s="100" t="s">
        <v>163</v>
      </c>
      <c r="C398" s="92"/>
      <c r="D398" s="103">
        <v>0.88</v>
      </c>
      <c r="E398" s="137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113"/>
    </row>
    <row r="399" spans="1:25">
      <c r="A399" s="120"/>
      <c r="B399" s="2" t="s">
        <v>164</v>
      </c>
      <c r="C399" s="114"/>
      <c r="D399" s="91">
        <v>0.88</v>
      </c>
      <c r="E399" s="137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113">
        <v>0.88</v>
      </c>
    </row>
    <row r="400" spans="1:25">
      <c r="A400" s="120"/>
      <c r="B400" s="2" t="s">
        <v>165</v>
      </c>
      <c r="C400" s="114"/>
      <c r="D400" s="91">
        <v>1.4142135623730963E-2</v>
      </c>
      <c r="E400" s="180"/>
      <c r="F400" s="181"/>
      <c r="G400" s="181"/>
      <c r="H400" s="181"/>
      <c r="I400" s="181"/>
      <c r="J400" s="181"/>
      <c r="K400" s="181"/>
      <c r="L400" s="181"/>
      <c r="M400" s="181"/>
      <c r="N400" s="181"/>
      <c r="O400" s="181"/>
      <c r="P400" s="181"/>
      <c r="Q400" s="181"/>
      <c r="R400" s="181"/>
      <c r="S400" s="181"/>
      <c r="T400" s="181"/>
      <c r="U400" s="181"/>
      <c r="V400" s="181"/>
      <c r="W400" s="181"/>
      <c r="X400" s="181"/>
      <c r="Y400" s="113"/>
    </row>
    <row r="401" spans="1:25">
      <c r="A401" s="120"/>
      <c r="B401" s="2" t="s">
        <v>90</v>
      </c>
      <c r="C401" s="114"/>
      <c r="D401" s="93">
        <v>1.6070608663330641E-2</v>
      </c>
      <c r="E401" s="137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116"/>
    </row>
    <row r="402" spans="1:25">
      <c r="A402" s="120"/>
      <c r="B402" s="101" t="s">
        <v>166</v>
      </c>
      <c r="C402" s="114"/>
      <c r="D402" s="93">
        <v>0</v>
      </c>
      <c r="E402" s="137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116"/>
    </row>
    <row r="403" spans="1:25">
      <c r="B403" s="126"/>
      <c r="C403" s="100"/>
      <c r="D403" s="111"/>
    </row>
    <row r="404" spans="1:25">
      <c r="B404" s="130" t="s">
        <v>220</v>
      </c>
      <c r="Y404" s="112" t="s">
        <v>167</v>
      </c>
    </row>
    <row r="405" spans="1:25">
      <c r="A405" s="106" t="s">
        <v>27</v>
      </c>
      <c r="B405" s="98" t="s">
        <v>113</v>
      </c>
      <c r="C405" s="95" t="s">
        <v>114</v>
      </c>
      <c r="D405" s="96" t="s">
        <v>135</v>
      </c>
      <c r="E405" s="137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112">
        <v>1</v>
      </c>
    </row>
    <row r="406" spans="1:25">
      <c r="A406" s="120"/>
      <c r="B406" s="99" t="s">
        <v>136</v>
      </c>
      <c r="C406" s="88" t="s">
        <v>136</v>
      </c>
      <c r="D406" s="135" t="s">
        <v>147</v>
      </c>
      <c r="E406" s="137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112" t="s">
        <v>3</v>
      </c>
    </row>
    <row r="407" spans="1:25">
      <c r="A407" s="120"/>
      <c r="B407" s="99"/>
      <c r="C407" s="88"/>
      <c r="D407" s="89" t="s">
        <v>104</v>
      </c>
      <c r="E407" s="137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112">
        <v>2</v>
      </c>
    </row>
    <row r="408" spans="1:25">
      <c r="A408" s="120"/>
      <c r="B408" s="99"/>
      <c r="C408" s="88"/>
      <c r="D408" s="109"/>
      <c r="E408" s="137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112">
        <v>2</v>
      </c>
    </row>
    <row r="409" spans="1:25">
      <c r="A409" s="120"/>
      <c r="B409" s="98">
        <v>1</v>
      </c>
      <c r="C409" s="94">
        <v>1</v>
      </c>
      <c r="D409" s="102">
        <v>7.48</v>
      </c>
      <c r="E409" s="137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112">
        <v>1</v>
      </c>
    </row>
    <row r="410" spans="1:25">
      <c r="A410" s="120"/>
      <c r="B410" s="99">
        <v>1</v>
      </c>
      <c r="C410" s="88">
        <v>2</v>
      </c>
      <c r="D410" s="90">
        <v>7.49</v>
      </c>
      <c r="E410" s="137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112">
        <v>8</v>
      </c>
    </row>
    <row r="411" spans="1:25">
      <c r="A411" s="120"/>
      <c r="B411" s="100" t="s">
        <v>163</v>
      </c>
      <c r="C411" s="92"/>
      <c r="D411" s="103">
        <v>7.4850000000000003</v>
      </c>
      <c r="E411" s="137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113"/>
    </row>
    <row r="412" spans="1:25">
      <c r="A412" s="120"/>
      <c r="B412" s="2" t="s">
        <v>164</v>
      </c>
      <c r="C412" s="114"/>
      <c r="D412" s="91">
        <v>7.4850000000000003</v>
      </c>
      <c r="E412" s="137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113">
        <v>7.4850000000000003</v>
      </c>
    </row>
    <row r="413" spans="1:25">
      <c r="A413" s="120"/>
      <c r="B413" s="2" t="s">
        <v>165</v>
      </c>
      <c r="C413" s="114"/>
      <c r="D413" s="91">
        <v>7.0710678118653244E-3</v>
      </c>
      <c r="E413" s="180"/>
      <c r="F413" s="181"/>
      <c r="G413" s="181"/>
      <c r="H413" s="181"/>
      <c r="I413" s="181"/>
      <c r="J413" s="181"/>
      <c r="K413" s="181"/>
      <c r="L413" s="181"/>
      <c r="M413" s="181"/>
      <c r="N413" s="181"/>
      <c r="O413" s="181"/>
      <c r="P413" s="181"/>
      <c r="Q413" s="181"/>
      <c r="R413" s="181"/>
      <c r="S413" s="181"/>
      <c r="T413" s="181"/>
      <c r="U413" s="181"/>
      <c r="V413" s="181"/>
      <c r="W413" s="181"/>
      <c r="X413" s="181"/>
      <c r="Y413" s="113"/>
    </row>
    <row r="414" spans="1:25">
      <c r="A414" s="120"/>
      <c r="B414" s="2" t="s">
        <v>90</v>
      </c>
      <c r="C414" s="114"/>
      <c r="D414" s="93">
        <v>9.4469843845896109E-4</v>
      </c>
      <c r="E414" s="137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116"/>
    </row>
    <row r="415" spans="1:25">
      <c r="A415" s="120"/>
      <c r="B415" s="101" t="s">
        <v>166</v>
      </c>
      <c r="C415" s="114"/>
      <c r="D415" s="93">
        <v>0</v>
      </c>
      <c r="E415" s="137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116"/>
    </row>
    <row r="416" spans="1:25">
      <c r="B416" s="126"/>
      <c r="C416" s="100"/>
      <c r="D416" s="111"/>
    </row>
    <row r="417" spans="1:25">
      <c r="B417" s="130" t="s">
        <v>221</v>
      </c>
      <c r="Y417" s="112" t="s">
        <v>167</v>
      </c>
    </row>
    <row r="418" spans="1:25">
      <c r="A418" s="106" t="s">
        <v>58</v>
      </c>
      <c r="B418" s="98" t="s">
        <v>113</v>
      </c>
      <c r="C418" s="95" t="s">
        <v>114</v>
      </c>
      <c r="D418" s="96" t="s">
        <v>135</v>
      </c>
      <c r="E418" s="137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112">
        <v>1</v>
      </c>
    </row>
    <row r="419" spans="1:25">
      <c r="A419" s="120"/>
      <c r="B419" s="99" t="s">
        <v>136</v>
      </c>
      <c r="C419" s="88" t="s">
        <v>136</v>
      </c>
      <c r="D419" s="135" t="s">
        <v>147</v>
      </c>
      <c r="E419" s="137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112" t="s">
        <v>1</v>
      </c>
    </row>
    <row r="420" spans="1:25">
      <c r="A420" s="120"/>
      <c r="B420" s="99"/>
      <c r="C420" s="88"/>
      <c r="D420" s="89" t="s">
        <v>106</v>
      </c>
      <c r="E420" s="137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112">
        <v>3</v>
      </c>
    </row>
    <row r="421" spans="1:25">
      <c r="A421" s="120"/>
      <c r="B421" s="99"/>
      <c r="C421" s="88"/>
      <c r="D421" s="109"/>
      <c r="E421" s="137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112">
        <v>3</v>
      </c>
    </row>
    <row r="422" spans="1:25">
      <c r="A422" s="120"/>
      <c r="B422" s="98">
        <v>1</v>
      </c>
      <c r="C422" s="94">
        <v>1</v>
      </c>
      <c r="D422" s="160">
        <v>0.86</v>
      </c>
      <c r="E422" s="190"/>
      <c r="F422" s="191"/>
      <c r="G422" s="191"/>
      <c r="H422" s="191"/>
      <c r="I422" s="191"/>
      <c r="J422" s="191"/>
      <c r="K422" s="191"/>
      <c r="L422" s="191"/>
      <c r="M422" s="191"/>
      <c r="N422" s="191"/>
      <c r="O422" s="191"/>
      <c r="P422" s="191"/>
      <c r="Q422" s="191"/>
      <c r="R422" s="191"/>
      <c r="S422" s="191"/>
      <c r="T422" s="191"/>
      <c r="U422" s="191"/>
      <c r="V422" s="191"/>
      <c r="W422" s="191"/>
      <c r="X422" s="191"/>
      <c r="Y422" s="164">
        <v>1</v>
      </c>
    </row>
    <row r="423" spans="1:25">
      <c r="A423" s="120"/>
      <c r="B423" s="99">
        <v>1</v>
      </c>
      <c r="C423" s="88">
        <v>2</v>
      </c>
      <c r="D423" s="166">
        <v>0.85000000000000009</v>
      </c>
      <c r="E423" s="190"/>
      <c r="F423" s="191"/>
      <c r="G423" s="191"/>
      <c r="H423" s="191"/>
      <c r="I423" s="191"/>
      <c r="J423" s="191"/>
      <c r="K423" s="191"/>
      <c r="L423" s="191"/>
      <c r="M423" s="191"/>
      <c r="N423" s="191"/>
      <c r="O423" s="191"/>
      <c r="P423" s="191"/>
      <c r="Q423" s="191"/>
      <c r="R423" s="191"/>
      <c r="S423" s="191"/>
      <c r="T423" s="191"/>
      <c r="U423" s="191"/>
      <c r="V423" s="191"/>
      <c r="W423" s="191"/>
      <c r="X423" s="191"/>
      <c r="Y423" s="164">
        <v>9</v>
      </c>
    </row>
    <row r="424" spans="1:25">
      <c r="A424" s="120"/>
      <c r="B424" s="100" t="s">
        <v>163</v>
      </c>
      <c r="C424" s="92"/>
      <c r="D424" s="170">
        <v>0.85499999999999998</v>
      </c>
      <c r="E424" s="190"/>
      <c r="F424" s="191"/>
      <c r="G424" s="191"/>
      <c r="H424" s="191"/>
      <c r="I424" s="191"/>
      <c r="J424" s="191"/>
      <c r="K424" s="191"/>
      <c r="L424" s="191"/>
      <c r="M424" s="191"/>
      <c r="N424" s="191"/>
      <c r="O424" s="191"/>
      <c r="P424" s="191"/>
      <c r="Q424" s="191"/>
      <c r="R424" s="191"/>
      <c r="S424" s="191"/>
      <c r="T424" s="191"/>
      <c r="U424" s="191"/>
      <c r="V424" s="191"/>
      <c r="W424" s="191"/>
      <c r="X424" s="191"/>
      <c r="Y424" s="115"/>
    </row>
    <row r="425" spans="1:25">
      <c r="A425" s="120"/>
      <c r="B425" s="2" t="s">
        <v>164</v>
      </c>
      <c r="C425" s="114"/>
      <c r="D425" s="104">
        <v>0.85499999999999998</v>
      </c>
      <c r="E425" s="190"/>
      <c r="F425" s="191"/>
      <c r="G425" s="191"/>
      <c r="H425" s="191"/>
      <c r="I425" s="191"/>
      <c r="J425" s="191"/>
      <c r="K425" s="191"/>
      <c r="L425" s="191"/>
      <c r="M425" s="191"/>
      <c r="N425" s="191"/>
      <c r="O425" s="191"/>
      <c r="P425" s="191"/>
      <c r="Q425" s="191"/>
      <c r="R425" s="191"/>
      <c r="S425" s="191"/>
      <c r="T425" s="191"/>
      <c r="U425" s="191"/>
      <c r="V425" s="191"/>
      <c r="W425" s="191"/>
      <c r="X425" s="191"/>
      <c r="Y425" s="115">
        <v>0.85426533181463904</v>
      </c>
    </row>
    <row r="426" spans="1:25">
      <c r="A426" s="120"/>
      <c r="B426" s="2" t="s">
        <v>165</v>
      </c>
      <c r="C426" s="114"/>
      <c r="D426" s="104">
        <v>7.0710678118654034E-3</v>
      </c>
      <c r="E426" s="137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115"/>
    </row>
    <row r="427" spans="1:25">
      <c r="A427" s="120"/>
      <c r="B427" s="2" t="s">
        <v>90</v>
      </c>
      <c r="C427" s="114"/>
      <c r="D427" s="93">
        <v>8.2702547507197705E-3</v>
      </c>
      <c r="E427" s="137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116"/>
    </row>
    <row r="428" spans="1:25">
      <c r="A428" s="120"/>
      <c r="B428" s="101" t="s">
        <v>166</v>
      </c>
      <c r="C428" s="114"/>
      <c r="D428" s="93">
        <v>8.6000000000030496E-4</v>
      </c>
      <c r="E428" s="137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116"/>
    </row>
    <row r="429" spans="1:25">
      <c r="B429" s="126"/>
      <c r="C429" s="100"/>
      <c r="D429" s="111"/>
    </row>
    <row r="430" spans="1:25">
      <c r="B430" s="130" t="s">
        <v>222</v>
      </c>
      <c r="Y430" s="112" t="s">
        <v>167</v>
      </c>
    </row>
    <row r="431" spans="1:25">
      <c r="A431" s="106" t="s">
        <v>59</v>
      </c>
      <c r="B431" s="98" t="s">
        <v>113</v>
      </c>
      <c r="C431" s="95" t="s">
        <v>114</v>
      </c>
      <c r="D431" s="96" t="s">
        <v>135</v>
      </c>
      <c r="E431" s="137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112">
        <v>1</v>
      </c>
    </row>
    <row r="432" spans="1:25">
      <c r="A432" s="120"/>
      <c r="B432" s="99" t="s">
        <v>136</v>
      </c>
      <c r="C432" s="88" t="s">
        <v>136</v>
      </c>
      <c r="D432" s="135" t="s">
        <v>147</v>
      </c>
      <c r="E432" s="137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112" t="s">
        <v>3</v>
      </c>
    </row>
    <row r="433" spans="1:25">
      <c r="A433" s="120"/>
      <c r="B433" s="99"/>
      <c r="C433" s="88"/>
      <c r="D433" s="89" t="s">
        <v>104</v>
      </c>
      <c r="E433" s="137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112">
        <v>2</v>
      </c>
    </row>
    <row r="434" spans="1:25">
      <c r="A434" s="120"/>
      <c r="B434" s="99"/>
      <c r="C434" s="88"/>
      <c r="D434" s="109"/>
      <c r="E434" s="137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112">
        <v>2</v>
      </c>
    </row>
    <row r="435" spans="1:25">
      <c r="A435" s="120"/>
      <c r="B435" s="98">
        <v>1</v>
      </c>
      <c r="C435" s="94">
        <v>1</v>
      </c>
      <c r="D435" s="138" t="s">
        <v>130</v>
      </c>
      <c r="E435" s="137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112">
        <v>1</v>
      </c>
    </row>
    <row r="436" spans="1:25">
      <c r="A436" s="120"/>
      <c r="B436" s="99">
        <v>1</v>
      </c>
      <c r="C436" s="88">
        <v>2</v>
      </c>
      <c r="D436" s="139" t="s">
        <v>130</v>
      </c>
      <c r="E436" s="137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112">
        <v>10</v>
      </c>
    </row>
    <row r="437" spans="1:25">
      <c r="A437" s="120"/>
      <c r="B437" s="100" t="s">
        <v>163</v>
      </c>
      <c r="C437" s="92"/>
      <c r="D437" s="103" t="s">
        <v>248</v>
      </c>
      <c r="E437" s="137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113"/>
    </row>
    <row r="438" spans="1:25">
      <c r="A438" s="120"/>
      <c r="B438" s="2" t="s">
        <v>164</v>
      </c>
      <c r="C438" s="114"/>
      <c r="D438" s="91" t="s">
        <v>248</v>
      </c>
      <c r="E438" s="137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113" t="s">
        <v>130</v>
      </c>
    </row>
    <row r="439" spans="1:25">
      <c r="A439" s="120"/>
      <c r="B439" s="2" t="s">
        <v>165</v>
      </c>
      <c r="C439" s="114"/>
      <c r="D439" s="91" t="s">
        <v>248</v>
      </c>
      <c r="E439" s="180"/>
      <c r="F439" s="181"/>
      <c r="G439" s="181"/>
      <c r="H439" s="181"/>
      <c r="I439" s="181"/>
      <c r="J439" s="181"/>
      <c r="K439" s="181"/>
      <c r="L439" s="181"/>
      <c r="M439" s="181"/>
      <c r="N439" s="181"/>
      <c r="O439" s="181"/>
      <c r="P439" s="181"/>
      <c r="Q439" s="181"/>
      <c r="R439" s="181"/>
      <c r="S439" s="181"/>
      <c r="T439" s="181"/>
      <c r="U439" s="181"/>
      <c r="V439" s="181"/>
      <c r="W439" s="181"/>
      <c r="X439" s="181"/>
      <c r="Y439" s="113"/>
    </row>
    <row r="440" spans="1:25">
      <c r="A440" s="120"/>
      <c r="B440" s="2" t="s">
        <v>90</v>
      </c>
      <c r="C440" s="114"/>
      <c r="D440" s="93" t="s">
        <v>248</v>
      </c>
      <c r="E440" s="137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116"/>
    </row>
    <row r="441" spans="1:25">
      <c r="A441" s="120"/>
      <c r="B441" s="101" t="s">
        <v>166</v>
      </c>
      <c r="C441" s="114"/>
      <c r="D441" s="93" t="s">
        <v>248</v>
      </c>
      <c r="E441" s="137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116"/>
    </row>
    <row r="442" spans="1:25">
      <c r="B442" s="126"/>
      <c r="C442" s="100"/>
      <c r="D442" s="111"/>
    </row>
    <row r="443" spans="1:25">
      <c r="B443" s="130" t="s">
        <v>223</v>
      </c>
      <c r="Y443" s="112" t="s">
        <v>167</v>
      </c>
    </row>
    <row r="444" spans="1:25">
      <c r="A444" s="106" t="s">
        <v>60</v>
      </c>
      <c r="B444" s="98" t="s">
        <v>113</v>
      </c>
      <c r="C444" s="95" t="s">
        <v>114</v>
      </c>
      <c r="D444" s="96" t="s">
        <v>135</v>
      </c>
      <c r="E444" s="137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112">
        <v>1</v>
      </c>
    </row>
    <row r="445" spans="1:25">
      <c r="A445" s="120"/>
      <c r="B445" s="99" t="s">
        <v>136</v>
      </c>
      <c r="C445" s="88" t="s">
        <v>136</v>
      </c>
      <c r="D445" s="135" t="s">
        <v>147</v>
      </c>
      <c r="E445" s="137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112" t="s">
        <v>3</v>
      </c>
    </row>
    <row r="446" spans="1:25">
      <c r="A446" s="120"/>
      <c r="B446" s="99"/>
      <c r="C446" s="88"/>
      <c r="D446" s="89" t="s">
        <v>104</v>
      </c>
      <c r="E446" s="137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112">
        <v>2</v>
      </c>
    </row>
    <row r="447" spans="1:25">
      <c r="A447" s="120"/>
      <c r="B447" s="99"/>
      <c r="C447" s="88"/>
      <c r="D447" s="109"/>
      <c r="E447" s="137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112">
        <v>2</v>
      </c>
    </row>
    <row r="448" spans="1:25">
      <c r="A448" s="120"/>
      <c r="B448" s="98">
        <v>1</v>
      </c>
      <c r="C448" s="94">
        <v>1</v>
      </c>
      <c r="D448" s="102">
        <v>0.44</v>
      </c>
      <c r="E448" s="137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112">
        <v>1</v>
      </c>
    </row>
    <row r="449" spans="1:25">
      <c r="A449" s="120"/>
      <c r="B449" s="99">
        <v>1</v>
      </c>
      <c r="C449" s="88">
        <v>2</v>
      </c>
      <c r="D449" s="90">
        <v>0.43</v>
      </c>
      <c r="E449" s="137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112">
        <v>11</v>
      </c>
    </row>
    <row r="450" spans="1:25">
      <c r="A450" s="120"/>
      <c r="B450" s="100" t="s">
        <v>163</v>
      </c>
      <c r="C450" s="92"/>
      <c r="D450" s="103">
        <v>0.435</v>
      </c>
      <c r="E450" s="137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113"/>
    </row>
    <row r="451" spans="1:25">
      <c r="A451" s="120"/>
      <c r="B451" s="2" t="s">
        <v>164</v>
      </c>
      <c r="C451" s="114"/>
      <c r="D451" s="91">
        <v>0.435</v>
      </c>
      <c r="E451" s="137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113">
        <v>0.435</v>
      </c>
    </row>
    <row r="452" spans="1:25">
      <c r="A452" s="120"/>
      <c r="B452" s="2" t="s">
        <v>165</v>
      </c>
      <c r="C452" s="114"/>
      <c r="D452" s="91">
        <v>7.0710678118654814E-3</v>
      </c>
      <c r="E452" s="180"/>
      <c r="F452" s="181"/>
      <c r="G452" s="181"/>
      <c r="H452" s="181"/>
      <c r="I452" s="181"/>
      <c r="J452" s="181"/>
      <c r="K452" s="181"/>
      <c r="L452" s="181"/>
      <c r="M452" s="181"/>
      <c r="N452" s="181"/>
      <c r="O452" s="181"/>
      <c r="P452" s="181"/>
      <c r="Q452" s="181"/>
      <c r="R452" s="181"/>
      <c r="S452" s="181"/>
      <c r="T452" s="181"/>
      <c r="U452" s="181"/>
      <c r="V452" s="181"/>
      <c r="W452" s="181"/>
      <c r="X452" s="181"/>
      <c r="Y452" s="113"/>
    </row>
    <row r="453" spans="1:25">
      <c r="A453" s="120"/>
      <c r="B453" s="2" t="s">
        <v>90</v>
      </c>
      <c r="C453" s="114"/>
      <c r="D453" s="93">
        <v>1.6255328303139038E-2</v>
      </c>
      <c r="E453" s="137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116"/>
    </row>
    <row r="454" spans="1:25">
      <c r="A454" s="120"/>
      <c r="B454" s="101" t="s">
        <v>166</v>
      </c>
      <c r="C454" s="114"/>
      <c r="D454" s="93">
        <v>0</v>
      </c>
      <c r="E454" s="137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116"/>
    </row>
    <row r="455" spans="1:25">
      <c r="B455" s="126"/>
      <c r="C455" s="100"/>
      <c r="D455" s="111"/>
    </row>
    <row r="456" spans="1:25">
      <c r="B456" s="130" t="s">
        <v>224</v>
      </c>
      <c r="Y456" s="112" t="s">
        <v>167</v>
      </c>
    </row>
    <row r="457" spans="1:25">
      <c r="A457" s="106" t="s">
        <v>29</v>
      </c>
      <c r="B457" s="98" t="s">
        <v>113</v>
      </c>
      <c r="C457" s="95" t="s">
        <v>114</v>
      </c>
      <c r="D457" s="96" t="s">
        <v>135</v>
      </c>
      <c r="E457" s="137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112">
        <v>1</v>
      </c>
    </row>
    <row r="458" spans="1:25">
      <c r="A458" s="120"/>
      <c r="B458" s="99" t="s">
        <v>136</v>
      </c>
      <c r="C458" s="88" t="s">
        <v>136</v>
      </c>
      <c r="D458" s="135" t="s">
        <v>147</v>
      </c>
      <c r="E458" s="137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112" t="s">
        <v>3</v>
      </c>
    </row>
    <row r="459" spans="1:25">
      <c r="A459" s="120"/>
      <c r="B459" s="99"/>
      <c r="C459" s="88"/>
      <c r="D459" s="89" t="s">
        <v>104</v>
      </c>
      <c r="E459" s="137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112">
        <v>2</v>
      </c>
    </row>
    <row r="460" spans="1:25">
      <c r="A460" s="120"/>
      <c r="B460" s="99"/>
      <c r="C460" s="88"/>
      <c r="D460" s="109"/>
      <c r="E460" s="137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112">
        <v>2</v>
      </c>
    </row>
    <row r="461" spans="1:25">
      <c r="A461" s="120"/>
      <c r="B461" s="98">
        <v>1</v>
      </c>
      <c r="C461" s="94">
        <v>1</v>
      </c>
      <c r="D461" s="102">
        <v>1.74</v>
      </c>
      <c r="E461" s="137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112">
        <v>1</v>
      </c>
    </row>
    <row r="462" spans="1:25">
      <c r="A462" s="120"/>
      <c r="B462" s="99">
        <v>1</v>
      </c>
      <c r="C462" s="88">
        <v>2</v>
      </c>
      <c r="D462" s="90">
        <v>1.75</v>
      </c>
      <c r="E462" s="137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112">
        <v>12</v>
      </c>
    </row>
    <row r="463" spans="1:25">
      <c r="A463" s="120"/>
      <c r="B463" s="100" t="s">
        <v>163</v>
      </c>
      <c r="C463" s="92"/>
      <c r="D463" s="103">
        <v>1.7450000000000001</v>
      </c>
      <c r="E463" s="137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113"/>
    </row>
    <row r="464" spans="1:25">
      <c r="A464" s="120"/>
      <c r="B464" s="2" t="s">
        <v>164</v>
      </c>
      <c r="C464" s="114"/>
      <c r="D464" s="91">
        <v>1.7450000000000001</v>
      </c>
      <c r="E464" s="137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113">
        <v>1.7450000000000001</v>
      </c>
    </row>
    <row r="465" spans="1:25">
      <c r="A465" s="120"/>
      <c r="B465" s="2" t="s">
        <v>165</v>
      </c>
      <c r="C465" s="114"/>
      <c r="D465" s="91">
        <v>7.0710678118654814E-3</v>
      </c>
      <c r="E465" s="180"/>
      <c r="F465" s="181"/>
      <c r="G465" s="181"/>
      <c r="H465" s="181"/>
      <c r="I465" s="181"/>
      <c r="J465" s="181"/>
      <c r="K465" s="181"/>
      <c r="L465" s="181"/>
      <c r="M465" s="181"/>
      <c r="N465" s="181"/>
      <c r="O465" s="181"/>
      <c r="P465" s="181"/>
      <c r="Q465" s="181"/>
      <c r="R465" s="181"/>
      <c r="S465" s="181"/>
      <c r="T465" s="181"/>
      <c r="U465" s="181"/>
      <c r="V465" s="181"/>
      <c r="W465" s="181"/>
      <c r="X465" s="181"/>
      <c r="Y465" s="113"/>
    </row>
    <row r="466" spans="1:25">
      <c r="A466" s="120"/>
      <c r="B466" s="2" t="s">
        <v>90</v>
      </c>
      <c r="C466" s="114"/>
      <c r="D466" s="93">
        <v>4.0521878578025682E-3</v>
      </c>
      <c r="E466" s="137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116"/>
    </row>
    <row r="467" spans="1:25">
      <c r="A467" s="120"/>
      <c r="B467" s="101" t="s">
        <v>166</v>
      </c>
      <c r="C467" s="114"/>
      <c r="D467" s="93">
        <v>0</v>
      </c>
      <c r="E467" s="137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116"/>
    </row>
    <row r="468" spans="1:25">
      <c r="B468" s="126"/>
      <c r="C468" s="100"/>
      <c r="D468" s="111"/>
    </row>
    <row r="469" spans="1:25">
      <c r="B469" s="130" t="s">
        <v>225</v>
      </c>
      <c r="Y469" s="112" t="s">
        <v>167</v>
      </c>
    </row>
    <row r="470" spans="1:25">
      <c r="A470" s="106" t="s">
        <v>61</v>
      </c>
      <c r="B470" s="98" t="s">
        <v>113</v>
      </c>
      <c r="C470" s="95" t="s">
        <v>114</v>
      </c>
      <c r="D470" s="96" t="s">
        <v>135</v>
      </c>
      <c r="E470" s="137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112">
        <v>1</v>
      </c>
    </row>
    <row r="471" spans="1:25">
      <c r="A471" s="120"/>
      <c r="B471" s="99" t="s">
        <v>136</v>
      </c>
      <c r="C471" s="88" t="s">
        <v>136</v>
      </c>
      <c r="D471" s="135" t="s">
        <v>147</v>
      </c>
      <c r="E471" s="137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112" t="s">
        <v>3</v>
      </c>
    </row>
    <row r="472" spans="1:25">
      <c r="A472" s="120"/>
      <c r="B472" s="99"/>
      <c r="C472" s="88"/>
      <c r="D472" s="89" t="s">
        <v>104</v>
      </c>
      <c r="E472" s="137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112">
        <v>0</v>
      </c>
    </row>
    <row r="473" spans="1:25">
      <c r="A473" s="120"/>
      <c r="B473" s="99"/>
      <c r="C473" s="88"/>
      <c r="D473" s="109"/>
      <c r="E473" s="137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112">
        <v>0</v>
      </c>
    </row>
    <row r="474" spans="1:25">
      <c r="A474" s="120"/>
      <c r="B474" s="98">
        <v>1</v>
      </c>
      <c r="C474" s="94">
        <v>1</v>
      </c>
      <c r="D474" s="172">
        <v>165</v>
      </c>
      <c r="E474" s="173"/>
      <c r="F474" s="174"/>
      <c r="G474" s="174"/>
      <c r="H474" s="174"/>
      <c r="I474" s="174"/>
      <c r="J474" s="174"/>
      <c r="K474" s="174"/>
      <c r="L474" s="174"/>
      <c r="M474" s="174"/>
      <c r="N474" s="174"/>
      <c r="O474" s="174"/>
      <c r="P474" s="174"/>
      <c r="Q474" s="174"/>
      <c r="R474" s="174"/>
      <c r="S474" s="174"/>
      <c r="T474" s="174"/>
      <c r="U474" s="174"/>
      <c r="V474" s="174"/>
      <c r="W474" s="174"/>
      <c r="X474" s="174"/>
      <c r="Y474" s="175">
        <v>1</v>
      </c>
    </row>
    <row r="475" spans="1:25">
      <c r="A475" s="120"/>
      <c r="B475" s="99">
        <v>1</v>
      </c>
      <c r="C475" s="88">
        <v>2</v>
      </c>
      <c r="D475" s="176">
        <v>167</v>
      </c>
      <c r="E475" s="173"/>
      <c r="F475" s="174"/>
      <c r="G475" s="174"/>
      <c r="H475" s="174"/>
      <c r="I475" s="174"/>
      <c r="J475" s="174"/>
      <c r="K475" s="174"/>
      <c r="L475" s="174"/>
      <c r="M475" s="174"/>
      <c r="N475" s="174"/>
      <c r="O475" s="174"/>
      <c r="P475" s="174"/>
      <c r="Q475" s="174"/>
      <c r="R475" s="174"/>
      <c r="S475" s="174"/>
      <c r="T475" s="174"/>
      <c r="U475" s="174"/>
      <c r="V475" s="174"/>
      <c r="W475" s="174"/>
      <c r="X475" s="174"/>
      <c r="Y475" s="175">
        <v>13</v>
      </c>
    </row>
    <row r="476" spans="1:25">
      <c r="A476" s="120"/>
      <c r="B476" s="100" t="s">
        <v>163</v>
      </c>
      <c r="C476" s="92"/>
      <c r="D476" s="178">
        <v>166</v>
      </c>
      <c r="E476" s="173"/>
      <c r="F476" s="174"/>
      <c r="G476" s="174"/>
      <c r="H476" s="174"/>
      <c r="I476" s="174"/>
      <c r="J476" s="174"/>
      <c r="K476" s="174"/>
      <c r="L476" s="174"/>
      <c r="M476" s="174"/>
      <c r="N476" s="174"/>
      <c r="O476" s="174"/>
      <c r="P476" s="174"/>
      <c r="Q476" s="174"/>
      <c r="R476" s="174"/>
      <c r="S476" s="174"/>
      <c r="T476" s="174"/>
      <c r="U476" s="174"/>
      <c r="V476" s="174"/>
      <c r="W476" s="174"/>
      <c r="X476" s="174"/>
      <c r="Y476" s="177"/>
    </row>
    <row r="477" spans="1:25">
      <c r="A477" s="120"/>
      <c r="B477" s="2" t="s">
        <v>164</v>
      </c>
      <c r="C477" s="114"/>
      <c r="D477" s="179">
        <v>166</v>
      </c>
      <c r="E477" s="173"/>
      <c r="F477" s="174"/>
      <c r="G477" s="174"/>
      <c r="H477" s="174"/>
      <c r="I477" s="174"/>
      <c r="J477" s="174"/>
      <c r="K477" s="174"/>
      <c r="L477" s="174"/>
      <c r="M477" s="174"/>
      <c r="N477" s="174"/>
      <c r="O477" s="174"/>
      <c r="P477" s="174"/>
      <c r="Q477" s="174"/>
      <c r="R477" s="174"/>
      <c r="S477" s="174"/>
      <c r="T477" s="174"/>
      <c r="U477" s="174"/>
      <c r="V477" s="174"/>
      <c r="W477" s="174"/>
      <c r="X477" s="174"/>
      <c r="Y477" s="177">
        <v>166</v>
      </c>
    </row>
    <row r="478" spans="1:25">
      <c r="A478" s="120"/>
      <c r="B478" s="2" t="s">
        <v>165</v>
      </c>
      <c r="C478" s="114"/>
      <c r="D478" s="179">
        <v>1.4142135623730951</v>
      </c>
      <c r="E478" s="173"/>
      <c r="F478" s="174"/>
      <c r="G478" s="174"/>
      <c r="H478" s="174"/>
      <c r="I478" s="174"/>
      <c r="J478" s="174"/>
      <c r="K478" s="174"/>
      <c r="L478" s="174"/>
      <c r="M478" s="174"/>
      <c r="N478" s="174"/>
      <c r="O478" s="174"/>
      <c r="P478" s="174"/>
      <c r="Q478" s="174"/>
      <c r="R478" s="174"/>
      <c r="S478" s="174"/>
      <c r="T478" s="174"/>
      <c r="U478" s="174"/>
      <c r="V478" s="174"/>
      <c r="W478" s="174"/>
      <c r="X478" s="174"/>
      <c r="Y478" s="177"/>
    </row>
    <row r="479" spans="1:25">
      <c r="A479" s="120"/>
      <c r="B479" s="2" t="s">
        <v>90</v>
      </c>
      <c r="C479" s="114"/>
      <c r="D479" s="93">
        <v>8.5193588094764766E-3</v>
      </c>
      <c r="E479" s="137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116"/>
    </row>
    <row r="480" spans="1:25">
      <c r="A480" s="120"/>
      <c r="B480" s="101" t="s">
        <v>166</v>
      </c>
      <c r="C480" s="114"/>
      <c r="D480" s="93">
        <v>0</v>
      </c>
      <c r="E480" s="137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116"/>
    </row>
    <row r="481" spans="1:25">
      <c r="B481" s="126"/>
      <c r="C481" s="100"/>
      <c r="D481" s="111"/>
    </row>
    <row r="482" spans="1:25">
      <c r="B482" s="130" t="s">
        <v>226</v>
      </c>
      <c r="Y482" s="112" t="s">
        <v>167</v>
      </c>
    </row>
    <row r="483" spans="1:25">
      <c r="A483" s="106" t="s">
        <v>32</v>
      </c>
      <c r="B483" s="98" t="s">
        <v>113</v>
      </c>
      <c r="C483" s="95" t="s">
        <v>114</v>
      </c>
      <c r="D483" s="96" t="s">
        <v>135</v>
      </c>
      <c r="E483" s="137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112">
        <v>1</v>
      </c>
    </row>
    <row r="484" spans="1:25">
      <c r="A484" s="120"/>
      <c r="B484" s="99" t="s">
        <v>136</v>
      </c>
      <c r="C484" s="88" t="s">
        <v>136</v>
      </c>
      <c r="D484" s="135" t="s">
        <v>147</v>
      </c>
      <c r="E484" s="137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112" t="s">
        <v>3</v>
      </c>
    </row>
    <row r="485" spans="1:25">
      <c r="A485" s="120"/>
      <c r="B485" s="99"/>
      <c r="C485" s="88"/>
      <c r="D485" s="89" t="s">
        <v>104</v>
      </c>
      <c r="E485" s="137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112">
        <v>2</v>
      </c>
    </row>
    <row r="486" spans="1:25">
      <c r="A486" s="120"/>
      <c r="B486" s="99"/>
      <c r="C486" s="88"/>
      <c r="D486" s="109"/>
      <c r="E486" s="137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112">
        <v>2</v>
      </c>
    </row>
    <row r="487" spans="1:25">
      <c r="A487" s="120"/>
      <c r="B487" s="98">
        <v>1</v>
      </c>
      <c r="C487" s="94">
        <v>1</v>
      </c>
      <c r="D487" s="102">
        <v>2</v>
      </c>
      <c r="E487" s="137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112">
        <v>1</v>
      </c>
    </row>
    <row r="488" spans="1:25">
      <c r="A488" s="120"/>
      <c r="B488" s="99">
        <v>1</v>
      </c>
      <c r="C488" s="88">
        <v>2</v>
      </c>
      <c r="D488" s="90">
        <v>2</v>
      </c>
      <c r="E488" s="137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112">
        <v>14</v>
      </c>
    </row>
    <row r="489" spans="1:25">
      <c r="A489" s="120"/>
      <c r="B489" s="100" t="s">
        <v>163</v>
      </c>
      <c r="C489" s="92"/>
      <c r="D489" s="103">
        <v>2</v>
      </c>
      <c r="E489" s="137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113"/>
    </row>
    <row r="490" spans="1:25">
      <c r="A490" s="120"/>
      <c r="B490" s="2" t="s">
        <v>164</v>
      </c>
      <c r="C490" s="114"/>
      <c r="D490" s="91">
        <v>2</v>
      </c>
      <c r="E490" s="137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113">
        <v>2</v>
      </c>
    </row>
    <row r="491" spans="1:25">
      <c r="A491" s="120"/>
      <c r="B491" s="2" t="s">
        <v>165</v>
      </c>
      <c r="C491" s="114"/>
      <c r="D491" s="91">
        <v>0</v>
      </c>
      <c r="E491" s="180"/>
      <c r="F491" s="181"/>
      <c r="G491" s="181"/>
      <c r="H491" s="181"/>
      <c r="I491" s="181"/>
      <c r="J491" s="181"/>
      <c r="K491" s="181"/>
      <c r="L491" s="181"/>
      <c r="M491" s="181"/>
      <c r="N491" s="181"/>
      <c r="O491" s="181"/>
      <c r="P491" s="181"/>
      <c r="Q491" s="181"/>
      <c r="R491" s="181"/>
      <c r="S491" s="181"/>
      <c r="T491" s="181"/>
      <c r="U491" s="181"/>
      <c r="V491" s="181"/>
      <c r="W491" s="181"/>
      <c r="X491" s="181"/>
      <c r="Y491" s="113"/>
    </row>
    <row r="492" spans="1:25">
      <c r="A492" s="120"/>
      <c r="B492" s="2" t="s">
        <v>90</v>
      </c>
      <c r="C492" s="114"/>
      <c r="D492" s="93">
        <v>0</v>
      </c>
      <c r="E492" s="137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116"/>
    </row>
    <row r="493" spans="1:25">
      <c r="A493" s="120"/>
      <c r="B493" s="101" t="s">
        <v>166</v>
      </c>
      <c r="C493" s="114"/>
      <c r="D493" s="93">
        <v>0</v>
      </c>
      <c r="E493" s="137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116"/>
    </row>
    <row r="494" spans="1:25">
      <c r="B494" s="126"/>
      <c r="C494" s="100"/>
      <c r="D494" s="111"/>
    </row>
    <row r="495" spans="1:25">
      <c r="B495" s="130" t="s">
        <v>227</v>
      </c>
      <c r="Y495" s="112" t="s">
        <v>167</v>
      </c>
    </row>
    <row r="496" spans="1:25">
      <c r="A496" s="106" t="s">
        <v>35</v>
      </c>
      <c r="B496" s="98" t="s">
        <v>113</v>
      </c>
      <c r="C496" s="95" t="s">
        <v>114</v>
      </c>
      <c r="D496" s="96" t="s">
        <v>135</v>
      </c>
      <c r="E496" s="137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112">
        <v>1</v>
      </c>
    </row>
    <row r="497" spans="1:25">
      <c r="A497" s="120"/>
      <c r="B497" s="99" t="s">
        <v>136</v>
      </c>
      <c r="C497" s="88" t="s">
        <v>136</v>
      </c>
      <c r="D497" s="135" t="s">
        <v>147</v>
      </c>
      <c r="E497" s="137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112" t="s">
        <v>3</v>
      </c>
    </row>
    <row r="498" spans="1:25">
      <c r="A498" s="120"/>
      <c r="B498" s="99"/>
      <c r="C498" s="88"/>
      <c r="D498" s="89" t="s">
        <v>104</v>
      </c>
      <c r="E498" s="137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112">
        <v>1</v>
      </c>
    </row>
    <row r="499" spans="1:25">
      <c r="A499" s="120"/>
      <c r="B499" s="99"/>
      <c r="C499" s="88"/>
      <c r="D499" s="109"/>
      <c r="E499" s="137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112">
        <v>1</v>
      </c>
    </row>
    <row r="500" spans="1:25">
      <c r="A500" s="120"/>
      <c r="B500" s="98">
        <v>1</v>
      </c>
      <c r="C500" s="94">
        <v>1</v>
      </c>
      <c r="D500" s="182">
        <v>31.3</v>
      </c>
      <c r="E500" s="183"/>
      <c r="F500" s="184"/>
      <c r="G500" s="184"/>
      <c r="H500" s="184"/>
      <c r="I500" s="184"/>
      <c r="J500" s="184"/>
      <c r="K500" s="184"/>
      <c r="L500" s="184"/>
      <c r="M500" s="184"/>
      <c r="N500" s="184"/>
      <c r="O500" s="184"/>
      <c r="P500" s="184"/>
      <c r="Q500" s="184"/>
      <c r="R500" s="184"/>
      <c r="S500" s="184"/>
      <c r="T500" s="184"/>
      <c r="U500" s="184"/>
      <c r="V500" s="184"/>
      <c r="W500" s="184"/>
      <c r="X500" s="184"/>
      <c r="Y500" s="185">
        <v>1</v>
      </c>
    </row>
    <row r="501" spans="1:25">
      <c r="A501" s="120"/>
      <c r="B501" s="99">
        <v>1</v>
      </c>
      <c r="C501" s="88">
        <v>2</v>
      </c>
      <c r="D501" s="186">
        <v>31.6</v>
      </c>
      <c r="E501" s="183"/>
      <c r="F501" s="184"/>
      <c r="G501" s="184"/>
      <c r="H501" s="184"/>
      <c r="I501" s="184"/>
      <c r="J501" s="184"/>
      <c r="K501" s="184"/>
      <c r="L501" s="184"/>
      <c r="M501" s="184"/>
      <c r="N501" s="184"/>
      <c r="O501" s="184"/>
      <c r="P501" s="184"/>
      <c r="Q501" s="184"/>
      <c r="R501" s="184"/>
      <c r="S501" s="184"/>
      <c r="T501" s="184"/>
      <c r="U501" s="184"/>
      <c r="V501" s="184"/>
      <c r="W501" s="184"/>
      <c r="X501" s="184"/>
      <c r="Y501" s="185">
        <v>15</v>
      </c>
    </row>
    <row r="502" spans="1:25">
      <c r="A502" s="120"/>
      <c r="B502" s="100" t="s">
        <v>163</v>
      </c>
      <c r="C502" s="92"/>
      <c r="D502" s="187">
        <v>31.450000000000003</v>
      </c>
      <c r="E502" s="183"/>
      <c r="F502" s="184"/>
      <c r="G502" s="184"/>
      <c r="H502" s="184"/>
      <c r="I502" s="184"/>
      <c r="J502" s="184"/>
      <c r="K502" s="184"/>
      <c r="L502" s="184"/>
      <c r="M502" s="184"/>
      <c r="N502" s="184"/>
      <c r="O502" s="184"/>
      <c r="P502" s="184"/>
      <c r="Q502" s="184"/>
      <c r="R502" s="184"/>
      <c r="S502" s="184"/>
      <c r="T502" s="184"/>
      <c r="U502" s="184"/>
      <c r="V502" s="184"/>
      <c r="W502" s="184"/>
      <c r="X502" s="184"/>
      <c r="Y502" s="188"/>
    </row>
    <row r="503" spans="1:25">
      <c r="A503" s="120"/>
      <c r="B503" s="2" t="s">
        <v>164</v>
      </c>
      <c r="C503" s="114"/>
      <c r="D503" s="189">
        <v>31.450000000000003</v>
      </c>
      <c r="E503" s="183"/>
      <c r="F503" s="184"/>
      <c r="G503" s="184"/>
      <c r="H503" s="184"/>
      <c r="I503" s="184"/>
      <c r="J503" s="184"/>
      <c r="K503" s="184"/>
      <c r="L503" s="184"/>
      <c r="M503" s="184"/>
      <c r="N503" s="184"/>
      <c r="O503" s="184"/>
      <c r="P503" s="184"/>
      <c r="Q503" s="184"/>
      <c r="R503" s="184"/>
      <c r="S503" s="184"/>
      <c r="T503" s="184"/>
      <c r="U503" s="184"/>
      <c r="V503" s="184"/>
      <c r="W503" s="184"/>
      <c r="X503" s="184"/>
      <c r="Y503" s="188">
        <v>31.45</v>
      </c>
    </row>
    <row r="504" spans="1:25">
      <c r="A504" s="120"/>
      <c r="B504" s="2" t="s">
        <v>165</v>
      </c>
      <c r="C504" s="114"/>
      <c r="D504" s="189">
        <v>0.21213203435596475</v>
      </c>
      <c r="E504" s="183"/>
      <c r="F504" s="184"/>
      <c r="G504" s="184"/>
      <c r="H504" s="184"/>
      <c r="I504" s="184"/>
      <c r="J504" s="184"/>
      <c r="K504" s="184"/>
      <c r="L504" s="184"/>
      <c r="M504" s="184"/>
      <c r="N504" s="184"/>
      <c r="O504" s="184"/>
      <c r="P504" s="184"/>
      <c r="Q504" s="184"/>
      <c r="R504" s="184"/>
      <c r="S504" s="184"/>
      <c r="T504" s="184"/>
      <c r="U504" s="184"/>
      <c r="V504" s="184"/>
      <c r="W504" s="184"/>
      <c r="X504" s="184"/>
      <c r="Y504" s="188"/>
    </row>
    <row r="505" spans="1:25">
      <c r="A505" s="120"/>
      <c r="B505" s="2" t="s">
        <v>90</v>
      </c>
      <c r="C505" s="114"/>
      <c r="D505" s="93">
        <v>6.7450567362786883E-3</v>
      </c>
      <c r="E505" s="137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116"/>
    </row>
    <row r="506" spans="1:25">
      <c r="A506" s="120"/>
      <c r="B506" s="101" t="s">
        <v>166</v>
      </c>
      <c r="C506" s="114"/>
      <c r="D506" s="93">
        <v>2.2204460492503131E-16</v>
      </c>
      <c r="E506" s="137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116"/>
    </row>
    <row r="507" spans="1:25">
      <c r="B507" s="126"/>
      <c r="C507" s="100"/>
      <c r="D507" s="111"/>
    </row>
    <row r="508" spans="1:25">
      <c r="B508" s="130" t="s">
        <v>228</v>
      </c>
      <c r="Y508" s="112" t="s">
        <v>167</v>
      </c>
    </row>
    <row r="509" spans="1:25">
      <c r="A509" s="106" t="s">
        <v>38</v>
      </c>
      <c r="B509" s="98" t="s">
        <v>113</v>
      </c>
      <c r="C509" s="95" t="s">
        <v>114</v>
      </c>
      <c r="D509" s="96" t="s">
        <v>135</v>
      </c>
      <c r="E509" s="137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112">
        <v>1</v>
      </c>
    </row>
    <row r="510" spans="1:25">
      <c r="A510" s="120"/>
      <c r="B510" s="99" t="s">
        <v>136</v>
      </c>
      <c r="C510" s="88" t="s">
        <v>136</v>
      </c>
      <c r="D510" s="135" t="s">
        <v>147</v>
      </c>
      <c r="E510" s="137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112" t="s">
        <v>3</v>
      </c>
    </row>
    <row r="511" spans="1:25">
      <c r="A511" s="120"/>
      <c r="B511" s="99"/>
      <c r="C511" s="88"/>
      <c r="D511" s="89" t="s">
        <v>104</v>
      </c>
      <c r="E511" s="137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112">
        <v>2</v>
      </c>
    </row>
    <row r="512" spans="1:25">
      <c r="A512" s="120"/>
      <c r="B512" s="99"/>
      <c r="C512" s="88"/>
      <c r="D512" s="109"/>
      <c r="E512" s="137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112">
        <v>2</v>
      </c>
    </row>
    <row r="513" spans="1:25">
      <c r="A513" s="120"/>
      <c r="B513" s="98">
        <v>1</v>
      </c>
      <c r="C513" s="94">
        <v>1</v>
      </c>
      <c r="D513" s="102">
        <v>2.61</v>
      </c>
      <c r="E513" s="137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112">
        <v>1</v>
      </c>
    </row>
    <row r="514" spans="1:25">
      <c r="A514" s="120"/>
      <c r="B514" s="99">
        <v>1</v>
      </c>
      <c r="C514" s="88">
        <v>2</v>
      </c>
      <c r="D514" s="90">
        <v>2.63</v>
      </c>
      <c r="E514" s="137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112">
        <v>16</v>
      </c>
    </row>
    <row r="515" spans="1:25">
      <c r="A515" s="120"/>
      <c r="B515" s="100" t="s">
        <v>163</v>
      </c>
      <c r="C515" s="92"/>
      <c r="D515" s="103">
        <v>2.62</v>
      </c>
      <c r="E515" s="137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113"/>
    </row>
    <row r="516" spans="1:25">
      <c r="A516" s="120"/>
      <c r="B516" s="2" t="s">
        <v>164</v>
      </c>
      <c r="C516" s="114"/>
      <c r="D516" s="91">
        <v>2.62</v>
      </c>
      <c r="E516" s="137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113">
        <v>2.62</v>
      </c>
    </row>
    <row r="517" spans="1:25">
      <c r="A517" s="120"/>
      <c r="B517" s="2" t="s">
        <v>165</v>
      </c>
      <c r="C517" s="114"/>
      <c r="D517" s="91">
        <v>1.4142135623730963E-2</v>
      </c>
      <c r="E517" s="180"/>
      <c r="F517" s="181"/>
      <c r="G517" s="181"/>
      <c r="H517" s="181"/>
      <c r="I517" s="181"/>
      <c r="J517" s="181"/>
      <c r="K517" s="181"/>
      <c r="L517" s="181"/>
      <c r="M517" s="181"/>
      <c r="N517" s="181"/>
      <c r="O517" s="181"/>
      <c r="P517" s="181"/>
      <c r="Q517" s="181"/>
      <c r="R517" s="181"/>
      <c r="S517" s="181"/>
      <c r="T517" s="181"/>
      <c r="U517" s="181"/>
      <c r="V517" s="181"/>
      <c r="W517" s="181"/>
      <c r="X517" s="181"/>
      <c r="Y517" s="113"/>
    </row>
    <row r="518" spans="1:25">
      <c r="A518" s="120"/>
      <c r="B518" s="2" t="s">
        <v>90</v>
      </c>
      <c r="C518" s="114"/>
      <c r="D518" s="93">
        <v>5.3977616884469323E-3</v>
      </c>
      <c r="E518" s="137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116"/>
    </row>
    <row r="519" spans="1:25">
      <c r="A519" s="120"/>
      <c r="B519" s="101" t="s">
        <v>166</v>
      </c>
      <c r="C519" s="114"/>
      <c r="D519" s="93">
        <v>0</v>
      </c>
      <c r="E519" s="137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116"/>
    </row>
    <row r="520" spans="1:25">
      <c r="B520" s="126"/>
      <c r="C520" s="100"/>
      <c r="D520" s="111"/>
    </row>
    <row r="521" spans="1:25">
      <c r="B521" s="130" t="s">
        <v>229</v>
      </c>
      <c r="Y521" s="112" t="s">
        <v>167</v>
      </c>
    </row>
    <row r="522" spans="1:25">
      <c r="A522" s="106" t="s">
        <v>42</v>
      </c>
      <c r="B522" s="98" t="s">
        <v>113</v>
      </c>
      <c r="C522" s="95" t="s">
        <v>114</v>
      </c>
      <c r="D522" s="96" t="s">
        <v>135</v>
      </c>
      <c r="E522" s="137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112">
        <v>1</v>
      </c>
    </row>
    <row r="523" spans="1:25">
      <c r="A523" s="120"/>
      <c r="B523" s="99" t="s">
        <v>136</v>
      </c>
      <c r="C523" s="88" t="s">
        <v>136</v>
      </c>
      <c r="D523" s="135" t="s">
        <v>147</v>
      </c>
      <c r="E523" s="137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112" t="s">
        <v>3</v>
      </c>
    </row>
    <row r="524" spans="1:25">
      <c r="A524" s="120"/>
      <c r="B524" s="99"/>
      <c r="C524" s="88"/>
      <c r="D524" s="89" t="s">
        <v>104</v>
      </c>
      <c r="E524" s="137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112">
        <v>0</v>
      </c>
    </row>
    <row r="525" spans="1:25">
      <c r="A525" s="120"/>
      <c r="B525" s="99"/>
      <c r="C525" s="88"/>
      <c r="D525" s="109"/>
      <c r="E525" s="137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112">
        <v>0</v>
      </c>
    </row>
    <row r="526" spans="1:25">
      <c r="A526" s="120"/>
      <c r="B526" s="98">
        <v>1</v>
      </c>
      <c r="C526" s="94">
        <v>1</v>
      </c>
      <c r="D526" s="172">
        <v>170</v>
      </c>
      <c r="E526" s="173"/>
      <c r="F526" s="174"/>
      <c r="G526" s="174"/>
      <c r="H526" s="174"/>
      <c r="I526" s="174"/>
      <c r="J526" s="174"/>
      <c r="K526" s="174"/>
      <c r="L526" s="174"/>
      <c r="M526" s="174"/>
      <c r="N526" s="174"/>
      <c r="O526" s="174"/>
      <c r="P526" s="174"/>
      <c r="Q526" s="174"/>
      <c r="R526" s="174"/>
      <c r="S526" s="174"/>
      <c r="T526" s="174"/>
      <c r="U526" s="174"/>
      <c r="V526" s="174"/>
      <c r="W526" s="174"/>
      <c r="X526" s="174"/>
      <c r="Y526" s="175">
        <v>1</v>
      </c>
    </row>
    <row r="527" spans="1:25">
      <c r="A527" s="120"/>
      <c r="B527" s="99">
        <v>1</v>
      </c>
      <c r="C527" s="88">
        <v>2</v>
      </c>
      <c r="D527" s="176">
        <v>170</v>
      </c>
      <c r="E527" s="173"/>
      <c r="F527" s="174"/>
      <c r="G527" s="174"/>
      <c r="H527" s="174"/>
      <c r="I527" s="174"/>
      <c r="J527" s="174"/>
      <c r="K527" s="174"/>
      <c r="L527" s="174"/>
      <c r="M527" s="174"/>
      <c r="N527" s="174"/>
      <c r="O527" s="174"/>
      <c r="P527" s="174"/>
      <c r="Q527" s="174"/>
      <c r="R527" s="174"/>
      <c r="S527" s="174"/>
      <c r="T527" s="174"/>
      <c r="U527" s="174"/>
      <c r="V527" s="174"/>
      <c r="W527" s="174"/>
      <c r="X527" s="174"/>
      <c r="Y527" s="175">
        <v>17</v>
      </c>
    </row>
    <row r="528" spans="1:25">
      <c r="A528" s="120"/>
      <c r="B528" s="100" t="s">
        <v>163</v>
      </c>
      <c r="C528" s="92"/>
      <c r="D528" s="178">
        <v>170</v>
      </c>
      <c r="E528" s="173"/>
      <c r="F528" s="174"/>
      <c r="G528" s="174"/>
      <c r="H528" s="174"/>
      <c r="I528" s="174"/>
      <c r="J528" s="174"/>
      <c r="K528" s="174"/>
      <c r="L528" s="174"/>
      <c r="M528" s="174"/>
      <c r="N528" s="174"/>
      <c r="O528" s="174"/>
      <c r="P528" s="174"/>
      <c r="Q528" s="174"/>
      <c r="R528" s="174"/>
      <c r="S528" s="174"/>
      <c r="T528" s="174"/>
      <c r="U528" s="174"/>
      <c r="V528" s="174"/>
      <c r="W528" s="174"/>
      <c r="X528" s="174"/>
      <c r="Y528" s="177"/>
    </row>
    <row r="529" spans="1:25">
      <c r="A529" s="120"/>
      <c r="B529" s="2" t="s">
        <v>164</v>
      </c>
      <c r="C529" s="114"/>
      <c r="D529" s="179">
        <v>170</v>
      </c>
      <c r="E529" s="173"/>
      <c r="F529" s="174"/>
      <c r="G529" s="174"/>
      <c r="H529" s="174"/>
      <c r="I529" s="174"/>
      <c r="J529" s="174"/>
      <c r="K529" s="174"/>
      <c r="L529" s="174"/>
      <c r="M529" s="174"/>
      <c r="N529" s="174"/>
      <c r="O529" s="174"/>
      <c r="P529" s="174"/>
      <c r="Q529" s="174"/>
      <c r="R529" s="174"/>
      <c r="S529" s="174"/>
      <c r="T529" s="174"/>
      <c r="U529" s="174"/>
      <c r="V529" s="174"/>
      <c r="W529" s="174"/>
      <c r="X529" s="174"/>
      <c r="Y529" s="177">
        <v>170</v>
      </c>
    </row>
    <row r="530" spans="1:25">
      <c r="A530" s="120"/>
      <c r="B530" s="2" t="s">
        <v>165</v>
      </c>
      <c r="C530" s="114"/>
      <c r="D530" s="179">
        <v>0</v>
      </c>
      <c r="E530" s="173"/>
      <c r="F530" s="174"/>
      <c r="G530" s="174"/>
      <c r="H530" s="174"/>
      <c r="I530" s="174"/>
      <c r="J530" s="174"/>
      <c r="K530" s="174"/>
      <c r="L530" s="174"/>
      <c r="M530" s="174"/>
      <c r="N530" s="174"/>
      <c r="O530" s="174"/>
      <c r="P530" s="174"/>
      <c r="Q530" s="174"/>
      <c r="R530" s="174"/>
      <c r="S530" s="174"/>
      <c r="T530" s="174"/>
      <c r="U530" s="174"/>
      <c r="V530" s="174"/>
      <c r="W530" s="174"/>
      <c r="X530" s="174"/>
      <c r="Y530" s="177"/>
    </row>
    <row r="531" spans="1:25">
      <c r="A531" s="120"/>
      <c r="B531" s="2" t="s">
        <v>90</v>
      </c>
      <c r="C531" s="114"/>
      <c r="D531" s="93">
        <v>0</v>
      </c>
      <c r="E531" s="137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116"/>
    </row>
    <row r="532" spans="1:25">
      <c r="A532" s="120"/>
      <c r="B532" s="101" t="s">
        <v>166</v>
      </c>
      <c r="C532" s="114"/>
      <c r="D532" s="93">
        <v>0</v>
      </c>
      <c r="E532" s="137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116"/>
    </row>
    <row r="533" spans="1:25">
      <c r="B533" s="126"/>
      <c r="C533" s="100"/>
      <c r="D533" s="111"/>
    </row>
  </sheetData>
  <dataConsolidate/>
  <conditionalFormatting sqref="C21:C26 C34:C39 C47:C52 C60:C65 C73:C78 C86:C91 C99:C104 C112:C117 C125:C130 C138:C143 C151:C156 C164:C169 C177:C182 C190:C195 C203:C208 C216:C221 C229:C234 C242:C247 C255:C260 C268:C273 C281:C286 C294:C299 C307:C312 C320:C325 C333:C338 C346:C351 C359:C364 C372:C377 C385:C390 C398:C403 C411:C416 C424:C429 C437:C442 C450:C455 C463:C468 C476:C481 C489:C494 C502:C507 C515:C520 C528:C533 C2:D13 D15:D26 D28:D39 D41:D52 D54:D65 D67:D78 D80:D91 D93:D104 D106:D117 D119:D130 D132:D143 D145:D156 D158:D169 D171:D182 D184:D195 D197:D208 D210:D221 D223:D234 D236:D247 D249:D260 D262:D273 D275:D286 D288:D299 D301:D312 D314:D325 D327:D338 D340:D351 D353:D364 D366:D377 D379:D390 D392:D403 D405:D416 D418:D429 D431:D442 D444:D455 D457:D468 D470:D481 D483:D494 D496:D507 D509:D520 D522:D533">
    <cfRule type="expression" dxfId="121" priority="366" stopIfTrue="1">
      <formula>AND(ISBLANK(INDIRECT(Anlyt_LabRefLastCol)),ISBLANK(INDIRECT(Anlyt_LabRefThisCol)))</formula>
    </cfRule>
    <cfRule type="expression" dxfId="120" priority="367">
      <formula>ISBLANK(INDIRECT(Anlyt_LabRefThisCol))</formula>
    </cfRule>
  </conditionalFormatting>
  <conditionalFormatting sqref="B6:D7 B19:D20 B32:D33 B45:D46 B58:D59 B71:D72 B84:D85 B97:D98 B110:D111 B123:D124 B136:D137 B149:D150 B162:D163 B175:D176 B188:D189 B201:D202 B214:D215 B227:D228 B240:D241 B253:D254 B266:D267 B279:D280 B292:D293 B305:D306 B318:D319 B331:D332 B344:D345 B357:D358 B370:D371 B383:D384 B396:D397 B409:D410 B422:D423 B435:D436 B448:D449 B461:D462 B474:D475 B487:D488 B500:D501 B513:D514 B526:D527">
    <cfRule type="expression" dxfId="119" priority="368">
      <formula>AND($B6&lt;&gt;$B5,NOT(ISBLANK(INDIRECT(Anlyt_LabRefThisCol))))</formula>
    </cfRule>
  </conditionalFormatting>
  <conditionalFormatting sqref="C15:C20">
    <cfRule type="expression" dxfId="118" priority="357" stopIfTrue="1">
      <formula>AND(ISBLANK(INDIRECT(Anlyt_LabRefLastCol)),ISBLANK(INDIRECT(Anlyt_LabRefThisCol)))</formula>
    </cfRule>
    <cfRule type="expression" dxfId="117" priority="358">
      <formula>ISBLANK(INDIRECT(Anlyt_LabRefThisCol))</formula>
    </cfRule>
  </conditionalFormatting>
  <conditionalFormatting sqref="C28:C33">
    <cfRule type="expression" dxfId="116" priority="348" stopIfTrue="1">
      <formula>AND(ISBLANK(INDIRECT(Anlyt_LabRefLastCol)),ISBLANK(INDIRECT(Anlyt_LabRefThisCol)))</formula>
    </cfRule>
    <cfRule type="expression" dxfId="115" priority="349">
      <formula>ISBLANK(INDIRECT(Anlyt_LabRefThisCol))</formula>
    </cfRule>
  </conditionalFormatting>
  <conditionalFormatting sqref="C41:C46">
    <cfRule type="expression" dxfId="114" priority="339" stopIfTrue="1">
      <formula>AND(ISBLANK(INDIRECT(Anlyt_LabRefLastCol)),ISBLANK(INDIRECT(Anlyt_LabRefThisCol)))</formula>
    </cfRule>
    <cfRule type="expression" dxfId="113" priority="340">
      <formula>ISBLANK(INDIRECT(Anlyt_LabRefThisCol))</formula>
    </cfRule>
  </conditionalFormatting>
  <conditionalFormatting sqref="C54:C59">
    <cfRule type="expression" dxfId="112" priority="330" stopIfTrue="1">
      <formula>AND(ISBLANK(INDIRECT(Anlyt_LabRefLastCol)),ISBLANK(INDIRECT(Anlyt_LabRefThisCol)))</formula>
    </cfRule>
    <cfRule type="expression" dxfId="111" priority="331">
      <formula>ISBLANK(INDIRECT(Anlyt_LabRefThisCol))</formula>
    </cfRule>
  </conditionalFormatting>
  <conditionalFormatting sqref="C67:C72">
    <cfRule type="expression" dxfId="110" priority="321" stopIfTrue="1">
      <formula>AND(ISBLANK(INDIRECT(Anlyt_LabRefLastCol)),ISBLANK(INDIRECT(Anlyt_LabRefThisCol)))</formula>
    </cfRule>
    <cfRule type="expression" dxfId="109" priority="322">
      <formula>ISBLANK(INDIRECT(Anlyt_LabRefThisCol))</formula>
    </cfRule>
  </conditionalFormatting>
  <conditionalFormatting sqref="C80:C85">
    <cfRule type="expression" dxfId="108" priority="312" stopIfTrue="1">
      <formula>AND(ISBLANK(INDIRECT(Anlyt_LabRefLastCol)),ISBLANK(INDIRECT(Anlyt_LabRefThisCol)))</formula>
    </cfRule>
    <cfRule type="expression" dxfId="107" priority="313">
      <formula>ISBLANK(INDIRECT(Anlyt_LabRefThisCol))</formula>
    </cfRule>
  </conditionalFormatting>
  <conditionalFormatting sqref="C93:C98">
    <cfRule type="expression" dxfId="106" priority="303" stopIfTrue="1">
      <formula>AND(ISBLANK(INDIRECT(Anlyt_LabRefLastCol)),ISBLANK(INDIRECT(Anlyt_LabRefThisCol)))</formula>
    </cfRule>
    <cfRule type="expression" dxfId="105" priority="304">
      <formula>ISBLANK(INDIRECT(Anlyt_LabRefThisCol))</formula>
    </cfRule>
  </conditionalFormatting>
  <conditionalFormatting sqref="C106:C111">
    <cfRule type="expression" dxfId="104" priority="294" stopIfTrue="1">
      <formula>AND(ISBLANK(INDIRECT(Anlyt_LabRefLastCol)),ISBLANK(INDIRECT(Anlyt_LabRefThisCol)))</formula>
    </cfRule>
    <cfRule type="expression" dxfId="103" priority="295">
      <formula>ISBLANK(INDIRECT(Anlyt_LabRefThisCol))</formula>
    </cfRule>
  </conditionalFormatting>
  <conditionalFormatting sqref="C119:C124">
    <cfRule type="expression" dxfId="102" priority="285" stopIfTrue="1">
      <formula>AND(ISBLANK(INDIRECT(Anlyt_LabRefLastCol)),ISBLANK(INDIRECT(Anlyt_LabRefThisCol)))</formula>
    </cfRule>
    <cfRule type="expression" dxfId="101" priority="286">
      <formula>ISBLANK(INDIRECT(Anlyt_LabRefThisCol))</formula>
    </cfRule>
  </conditionalFormatting>
  <conditionalFormatting sqref="C132:C137">
    <cfRule type="expression" dxfId="100" priority="276" stopIfTrue="1">
      <formula>AND(ISBLANK(INDIRECT(Anlyt_LabRefLastCol)),ISBLANK(INDIRECT(Anlyt_LabRefThisCol)))</formula>
    </cfRule>
    <cfRule type="expression" dxfId="99" priority="277">
      <formula>ISBLANK(INDIRECT(Anlyt_LabRefThisCol))</formula>
    </cfRule>
  </conditionalFormatting>
  <conditionalFormatting sqref="C145:C150">
    <cfRule type="expression" dxfId="98" priority="267" stopIfTrue="1">
      <formula>AND(ISBLANK(INDIRECT(Anlyt_LabRefLastCol)),ISBLANK(INDIRECT(Anlyt_LabRefThisCol)))</formula>
    </cfRule>
    <cfRule type="expression" dxfId="97" priority="268">
      <formula>ISBLANK(INDIRECT(Anlyt_LabRefThisCol))</formula>
    </cfRule>
  </conditionalFormatting>
  <conditionalFormatting sqref="C158:C163">
    <cfRule type="expression" dxfId="96" priority="258" stopIfTrue="1">
      <formula>AND(ISBLANK(INDIRECT(Anlyt_LabRefLastCol)),ISBLANK(INDIRECT(Anlyt_LabRefThisCol)))</formula>
    </cfRule>
    <cfRule type="expression" dxfId="95" priority="259">
      <formula>ISBLANK(INDIRECT(Anlyt_LabRefThisCol))</formula>
    </cfRule>
  </conditionalFormatting>
  <conditionalFormatting sqref="C171:C176">
    <cfRule type="expression" dxfId="94" priority="249" stopIfTrue="1">
      <formula>AND(ISBLANK(INDIRECT(Anlyt_LabRefLastCol)),ISBLANK(INDIRECT(Anlyt_LabRefThisCol)))</formula>
    </cfRule>
    <cfRule type="expression" dxfId="93" priority="250">
      <formula>ISBLANK(INDIRECT(Anlyt_LabRefThisCol))</formula>
    </cfRule>
  </conditionalFormatting>
  <conditionalFormatting sqref="C184:C189">
    <cfRule type="expression" dxfId="92" priority="240" stopIfTrue="1">
      <formula>AND(ISBLANK(INDIRECT(Anlyt_LabRefLastCol)),ISBLANK(INDIRECT(Anlyt_LabRefThisCol)))</formula>
    </cfRule>
    <cfRule type="expression" dxfId="91" priority="241">
      <formula>ISBLANK(INDIRECT(Anlyt_LabRefThisCol))</formula>
    </cfRule>
  </conditionalFormatting>
  <conditionalFormatting sqref="C197:C202">
    <cfRule type="expression" dxfId="90" priority="231" stopIfTrue="1">
      <formula>AND(ISBLANK(INDIRECT(Anlyt_LabRefLastCol)),ISBLANK(INDIRECT(Anlyt_LabRefThisCol)))</formula>
    </cfRule>
    <cfRule type="expression" dxfId="89" priority="232">
      <formula>ISBLANK(INDIRECT(Anlyt_LabRefThisCol))</formula>
    </cfRule>
  </conditionalFormatting>
  <conditionalFormatting sqref="C210:C215">
    <cfRule type="expression" dxfId="88" priority="222" stopIfTrue="1">
      <formula>AND(ISBLANK(INDIRECT(Anlyt_LabRefLastCol)),ISBLANK(INDIRECT(Anlyt_LabRefThisCol)))</formula>
    </cfRule>
    <cfRule type="expression" dxfId="87" priority="223">
      <formula>ISBLANK(INDIRECT(Anlyt_LabRefThisCol))</formula>
    </cfRule>
  </conditionalFormatting>
  <conditionalFormatting sqref="C223:C228">
    <cfRule type="expression" dxfId="86" priority="213" stopIfTrue="1">
      <formula>AND(ISBLANK(INDIRECT(Anlyt_LabRefLastCol)),ISBLANK(INDIRECT(Anlyt_LabRefThisCol)))</formula>
    </cfRule>
    <cfRule type="expression" dxfId="85" priority="214">
      <formula>ISBLANK(INDIRECT(Anlyt_LabRefThisCol))</formula>
    </cfRule>
  </conditionalFormatting>
  <conditionalFormatting sqref="C236:C241">
    <cfRule type="expression" dxfId="84" priority="204" stopIfTrue="1">
      <formula>AND(ISBLANK(INDIRECT(Anlyt_LabRefLastCol)),ISBLANK(INDIRECT(Anlyt_LabRefThisCol)))</formula>
    </cfRule>
    <cfRule type="expression" dxfId="83" priority="205">
      <formula>ISBLANK(INDIRECT(Anlyt_LabRefThisCol))</formula>
    </cfRule>
  </conditionalFormatting>
  <conditionalFormatting sqref="C249:C254">
    <cfRule type="expression" dxfId="82" priority="195" stopIfTrue="1">
      <formula>AND(ISBLANK(INDIRECT(Anlyt_LabRefLastCol)),ISBLANK(INDIRECT(Anlyt_LabRefThisCol)))</formula>
    </cfRule>
    <cfRule type="expression" dxfId="81" priority="196">
      <formula>ISBLANK(INDIRECT(Anlyt_LabRefThisCol))</formula>
    </cfRule>
  </conditionalFormatting>
  <conditionalFormatting sqref="C262:C267">
    <cfRule type="expression" dxfId="80" priority="186" stopIfTrue="1">
      <formula>AND(ISBLANK(INDIRECT(Anlyt_LabRefLastCol)),ISBLANK(INDIRECT(Anlyt_LabRefThisCol)))</formula>
    </cfRule>
    <cfRule type="expression" dxfId="79" priority="187">
      <formula>ISBLANK(INDIRECT(Anlyt_LabRefThisCol))</formula>
    </cfRule>
  </conditionalFormatting>
  <conditionalFormatting sqref="C275:C280">
    <cfRule type="expression" dxfId="78" priority="177" stopIfTrue="1">
      <formula>AND(ISBLANK(INDIRECT(Anlyt_LabRefLastCol)),ISBLANK(INDIRECT(Anlyt_LabRefThisCol)))</formula>
    </cfRule>
    <cfRule type="expression" dxfId="77" priority="178">
      <formula>ISBLANK(INDIRECT(Anlyt_LabRefThisCol))</formula>
    </cfRule>
  </conditionalFormatting>
  <conditionalFormatting sqref="C288:C293">
    <cfRule type="expression" dxfId="76" priority="168" stopIfTrue="1">
      <formula>AND(ISBLANK(INDIRECT(Anlyt_LabRefLastCol)),ISBLANK(INDIRECT(Anlyt_LabRefThisCol)))</formula>
    </cfRule>
    <cfRule type="expression" dxfId="75" priority="169">
      <formula>ISBLANK(INDIRECT(Anlyt_LabRefThisCol))</formula>
    </cfRule>
  </conditionalFormatting>
  <conditionalFormatting sqref="C301:C306">
    <cfRule type="expression" dxfId="74" priority="159" stopIfTrue="1">
      <formula>AND(ISBLANK(INDIRECT(Anlyt_LabRefLastCol)),ISBLANK(INDIRECT(Anlyt_LabRefThisCol)))</formula>
    </cfRule>
    <cfRule type="expression" dxfId="73" priority="160">
      <formula>ISBLANK(INDIRECT(Anlyt_LabRefThisCol))</formula>
    </cfRule>
  </conditionalFormatting>
  <conditionalFormatting sqref="C314:C319">
    <cfRule type="expression" dxfId="72" priority="150" stopIfTrue="1">
      <formula>AND(ISBLANK(INDIRECT(Anlyt_LabRefLastCol)),ISBLANK(INDIRECT(Anlyt_LabRefThisCol)))</formula>
    </cfRule>
    <cfRule type="expression" dxfId="71" priority="151">
      <formula>ISBLANK(INDIRECT(Anlyt_LabRefThisCol))</formula>
    </cfRule>
  </conditionalFormatting>
  <conditionalFormatting sqref="C327:C332">
    <cfRule type="expression" dxfId="70" priority="141" stopIfTrue="1">
      <formula>AND(ISBLANK(INDIRECT(Anlyt_LabRefLastCol)),ISBLANK(INDIRECT(Anlyt_LabRefThisCol)))</formula>
    </cfRule>
    <cfRule type="expression" dxfId="69" priority="142">
      <formula>ISBLANK(INDIRECT(Anlyt_LabRefThisCol))</formula>
    </cfRule>
  </conditionalFormatting>
  <conditionalFormatting sqref="C340:C345">
    <cfRule type="expression" dxfId="68" priority="132" stopIfTrue="1">
      <formula>AND(ISBLANK(INDIRECT(Anlyt_LabRefLastCol)),ISBLANK(INDIRECT(Anlyt_LabRefThisCol)))</formula>
    </cfRule>
    <cfRule type="expression" dxfId="67" priority="133">
      <formula>ISBLANK(INDIRECT(Anlyt_LabRefThisCol))</formula>
    </cfRule>
  </conditionalFormatting>
  <conditionalFormatting sqref="C353:C358">
    <cfRule type="expression" dxfId="66" priority="123" stopIfTrue="1">
      <formula>AND(ISBLANK(INDIRECT(Anlyt_LabRefLastCol)),ISBLANK(INDIRECT(Anlyt_LabRefThisCol)))</formula>
    </cfRule>
    <cfRule type="expression" dxfId="65" priority="124">
      <formula>ISBLANK(INDIRECT(Anlyt_LabRefThisCol))</formula>
    </cfRule>
  </conditionalFormatting>
  <conditionalFormatting sqref="C366:C371">
    <cfRule type="expression" dxfId="64" priority="114" stopIfTrue="1">
      <formula>AND(ISBLANK(INDIRECT(Anlyt_LabRefLastCol)),ISBLANK(INDIRECT(Anlyt_LabRefThisCol)))</formula>
    </cfRule>
    <cfRule type="expression" dxfId="63" priority="115">
      <formula>ISBLANK(INDIRECT(Anlyt_LabRefThisCol))</formula>
    </cfRule>
  </conditionalFormatting>
  <conditionalFormatting sqref="C379:C384">
    <cfRule type="expression" dxfId="62" priority="105" stopIfTrue="1">
      <formula>AND(ISBLANK(INDIRECT(Anlyt_LabRefLastCol)),ISBLANK(INDIRECT(Anlyt_LabRefThisCol)))</formula>
    </cfRule>
    <cfRule type="expression" dxfId="61" priority="106">
      <formula>ISBLANK(INDIRECT(Anlyt_LabRefThisCol))</formula>
    </cfRule>
  </conditionalFormatting>
  <conditionalFormatting sqref="C392:C397">
    <cfRule type="expression" dxfId="60" priority="96" stopIfTrue="1">
      <formula>AND(ISBLANK(INDIRECT(Anlyt_LabRefLastCol)),ISBLANK(INDIRECT(Anlyt_LabRefThisCol)))</formula>
    </cfRule>
    <cfRule type="expression" dxfId="59" priority="97">
      <formula>ISBLANK(INDIRECT(Anlyt_LabRefThisCol))</formula>
    </cfRule>
  </conditionalFormatting>
  <conditionalFormatting sqref="C405:C410">
    <cfRule type="expression" dxfId="58" priority="87" stopIfTrue="1">
      <formula>AND(ISBLANK(INDIRECT(Anlyt_LabRefLastCol)),ISBLANK(INDIRECT(Anlyt_LabRefThisCol)))</formula>
    </cfRule>
    <cfRule type="expression" dxfId="57" priority="88">
      <formula>ISBLANK(INDIRECT(Anlyt_LabRefThisCol))</formula>
    </cfRule>
  </conditionalFormatting>
  <conditionalFormatting sqref="C418:C423">
    <cfRule type="expression" dxfId="56" priority="78" stopIfTrue="1">
      <formula>AND(ISBLANK(INDIRECT(Anlyt_LabRefLastCol)),ISBLANK(INDIRECT(Anlyt_LabRefThisCol)))</formula>
    </cfRule>
    <cfRule type="expression" dxfId="55" priority="79">
      <formula>ISBLANK(INDIRECT(Anlyt_LabRefThisCol))</formula>
    </cfRule>
  </conditionalFormatting>
  <conditionalFormatting sqref="C431:C436">
    <cfRule type="expression" dxfId="54" priority="69" stopIfTrue="1">
      <formula>AND(ISBLANK(INDIRECT(Anlyt_LabRefLastCol)),ISBLANK(INDIRECT(Anlyt_LabRefThisCol)))</formula>
    </cfRule>
    <cfRule type="expression" dxfId="53" priority="70">
      <formula>ISBLANK(INDIRECT(Anlyt_LabRefThisCol))</formula>
    </cfRule>
  </conditionalFormatting>
  <conditionalFormatting sqref="C444:C449">
    <cfRule type="expression" dxfId="52" priority="60" stopIfTrue="1">
      <formula>AND(ISBLANK(INDIRECT(Anlyt_LabRefLastCol)),ISBLANK(INDIRECT(Anlyt_LabRefThisCol)))</formula>
    </cfRule>
    <cfRule type="expression" dxfId="51" priority="61">
      <formula>ISBLANK(INDIRECT(Anlyt_LabRefThisCol))</formula>
    </cfRule>
  </conditionalFormatting>
  <conditionalFormatting sqref="C457:C462">
    <cfRule type="expression" dxfId="50" priority="51" stopIfTrue="1">
      <formula>AND(ISBLANK(INDIRECT(Anlyt_LabRefLastCol)),ISBLANK(INDIRECT(Anlyt_LabRefThisCol)))</formula>
    </cfRule>
    <cfRule type="expression" dxfId="49" priority="52">
      <formula>ISBLANK(INDIRECT(Anlyt_LabRefThisCol))</formula>
    </cfRule>
  </conditionalFormatting>
  <conditionalFormatting sqref="C470:C475">
    <cfRule type="expression" dxfId="48" priority="42" stopIfTrue="1">
      <formula>AND(ISBLANK(INDIRECT(Anlyt_LabRefLastCol)),ISBLANK(INDIRECT(Anlyt_LabRefThisCol)))</formula>
    </cfRule>
    <cfRule type="expression" dxfId="47" priority="43">
      <formula>ISBLANK(INDIRECT(Anlyt_LabRefThisCol))</formula>
    </cfRule>
  </conditionalFormatting>
  <conditionalFormatting sqref="C483:C488">
    <cfRule type="expression" dxfId="46" priority="33" stopIfTrue="1">
      <formula>AND(ISBLANK(INDIRECT(Anlyt_LabRefLastCol)),ISBLANK(INDIRECT(Anlyt_LabRefThisCol)))</formula>
    </cfRule>
    <cfRule type="expression" dxfId="45" priority="34">
      <formula>ISBLANK(INDIRECT(Anlyt_LabRefThisCol))</formula>
    </cfRule>
  </conditionalFormatting>
  <conditionalFormatting sqref="C496:C501">
    <cfRule type="expression" dxfId="44" priority="24" stopIfTrue="1">
      <formula>AND(ISBLANK(INDIRECT(Anlyt_LabRefLastCol)),ISBLANK(INDIRECT(Anlyt_LabRefThisCol)))</formula>
    </cfRule>
    <cfRule type="expression" dxfId="43" priority="25">
      <formula>ISBLANK(INDIRECT(Anlyt_LabRefThisCol))</formula>
    </cfRule>
  </conditionalFormatting>
  <conditionalFormatting sqref="C509:C514">
    <cfRule type="expression" dxfId="42" priority="15" stopIfTrue="1">
      <formula>AND(ISBLANK(INDIRECT(Anlyt_LabRefLastCol)),ISBLANK(INDIRECT(Anlyt_LabRefThisCol)))</formula>
    </cfRule>
    <cfRule type="expression" dxfId="41" priority="16">
      <formula>ISBLANK(INDIRECT(Anlyt_LabRefThisCol))</formula>
    </cfRule>
  </conditionalFormatting>
  <conditionalFormatting sqref="C522:C527">
    <cfRule type="expression" dxfId="40" priority="6" stopIfTrue="1">
      <formula>AND(ISBLANK(INDIRECT(Anlyt_LabRefLastCol)),ISBLANK(INDIRECT(Anlyt_LabRefThisCol)))</formula>
    </cfRule>
    <cfRule type="expression" dxfId="39" priority="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Y117"/>
  <sheetViews>
    <sheetView topLeftCell="A2" zoomScale="165" zoomScaleNormal="165" workbookViewId="0"/>
  </sheetViews>
  <sheetFormatPr defaultRowHeight="15"/>
  <cols>
    <col min="1" max="1" width="8.88671875" style="119"/>
    <col min="2" max="18" width="8.88671875" style="1"/>
    <col min="19" max="19" width="8.88671875" style="1" customWidth="1"/>
    <col min="20" max="16384" width="8.88671875" style="1"/>
  </cols>
  <sheetData>
    <row r="1" spans="1:25">
      <c r="B1" s="130" t="s">
        <v>230</v>
      </c>
      <c r="Y1" s="112" t="s">
        <v>167</v>
      </c>
    </row>
    <row r="2" spans="1:25">
      <c r="A2" s="106" t="s">
        <v>4</v>
      </c>
      <c r="B2" s="98" t="s">
        <v>113</v>
      </c>
      <c r="C2" s="95" t="s">
        <v>114</v>
      </c>
      <c r="D2" s="96" t="s">
        <v>135</v>
      </c>
      <c r="E2" s="13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12">
        <v>1</v>
      </c>
    </row>
    <row r="3" spans="1:25">
      <c r="A3" s="120"/>
      <c r="B3" s="99" t="s">
        <v>136</v>
      </c>
      <c r="C3" s="88" t="s">
        <v>136</v>
      </c>
      <c r="D3" s="135" t="s">
        <v>147</v>
      </c>
      <c r="E3" s="13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12" t="s">
        <v>3</v>
      </c>
    </row>
    <row r="4" spans="1:25">
      <c r="A4" s="120"/>
      <c r="B4" s="99"/>
      <c r="C4" s="88"/>
      <c r="D4" s="89" t="s">
        <v>116</v>
      </c>
      <c r="E4" s="13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12">
        <v>3</v>
      </c>
    </row>
    <row r="5" spans="1:25">
      <c r="A5" s="120"/>
      <c r="B5" s="99"/>
      <c r="C5" s="88"/>
      <c r="D5" s="109"/>
      <c r="E5" s="13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12">
        <v>3</v>
      </c>
    </row>
    <row r="6" spans="1:25">
      <c r="A6" s="120"/>
      <c r="B6" s="98">
        <v>1</v>
      </c>
      <c r="C6" s="94">
        <v>1</v>
      </c>
      <c r="D6" s="192" t="s">
        <v>130</v>
      </c>
      <c r="E6" s="190"/>
      <c r="F6" s="191"/>
      <c r="G6" s="191"/>
      <c r="H6" s="191"/>
      <c r="I6" s="191"/>
      <c r="J6" s="191"/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64">
        <v>1</v>
      </c>
    </row>
    <row r="7" spans="1:25">
      <c r="A7" s="120"/>
      <c r="B7" s="99">
        <v>1</v>
      </c>
      <c r="C7" s="88">
        <v>2</v>
      </c>
      <c r="D7" s="193" t="s">
        <v>130</v>
      </c>
      <c r="E7" s="190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1"/>
      <c r="U7" s="191"/>
      <c r="V7" s="191"/>
      <c r="W7" s="191"/>
      <c r="X7" s="191"/>
      <c r="Y7" s="164">
        <v>20</v>
      </c>
    </row>
    <row r="8" spans="1:25">
      <c r="A8" s="120"/>
      <c r="B8" s="100" t="s">
        <v>163</v>
      </c>
      <c r="C8" s="92"/>
      <c r="D8" s="170" t="s">
        <v>248</v>
      </c>
      <c r="E8" s="190"/>
      <c r="F8" s="191"/>
      <c r="G8" s="191"/>
      <c r="H8" s="191"/>
      <c r="I8" s="191"/>
      <c r="J8" s="191"/>
      <c r="K8" s="191"/>
      <c r="L8" s="191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15"/>
    </row>
    <row r="9" spans="1:25">
      <c r="A9" s="120"/>
      <c r="B9" s="2" t="s">
        <v>164</v>
      </c>
      <c r="C9" s="114"/>
      <c r="D9" s="104" t="s">
        <v>248</v>
      </c>
      <c r="E9" s="190"/>
      <c r="F9" s="191"/>
      <c r="G9" s="191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15" t="s">
        <v>130</v>
      </c>
    </row>
    <row r="10" spans="1:25">
      <c r="A10" s="120"/>
      <c r="B10" s="2" t="s">
        <v>165</v>
      </c>
      <c r="C10" s="114"/>
      <c r="D10" s="104" t="s">
        <v>248</v>
      </c>
      <c r="E10" s="13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115"/>
    </row>
    <row r="11" spans="1:25">
      <c r="A11" s="120"/>
      <c r="B11" s="2" t="s">
        <v>90</v>
      </c>
      <c r="C11" s="114"/>
      <c r="D11" s="93" t="s">
        <v>248</v>
      </c>
      <c r="E11" s="13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116"/>
    </row>
    <row r="12" spans="1:25">
      <c r="A12" s="120"/>
      <c r="B12" s="101" t="s">
        <v>166</v>
      </c>
      <c r="C12" s="114"/>
      <c r="D12" s="93" t="s">
        <v>248</v>
      </c>
      <c r="E12" s="13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116"/>
    </row>
    <row r="13" spans="1:25">
      <c r="B13" s="126"/>
      <c r="C13" s="100"/>
      <c r="D13" s="111"/>
    </row>
    <row r="14" spans="1:25">
      <c r="B14" s="130" t="s">
        <v>231</v>
      </c>
      <c r="Y14" s="112" t="s">
        <v>167</v>
      </c>
    </row>
    <row r="15" spans="1:25">
      <c r="A15" s="106" t="s">
        <v>17</v>
      </c>
      <c r="B15" s="98" t="s">
        <v>113</v>
      </c>
      <c r="C15" s="95" t="s">
        <v>114</v>
      </c>
      <c r="D15" s="96" t="s">
        <v>135</v>
      </c>
      <c r="E15" s="13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112">
        <v>1</v>
      </c>
    </row>
    <row r="16" spans="1:25">
      <c r="A16" s="120"/>
      <c r="B16" s="99" t="s">
        <v>136</v>
      </c>
      <c r="C16" s="88" t="s">
        <v>136</v>
      </c>
      <c r="D16" s="135" t="s">
        <v>147</v>
      </c>
      <c r="E16" s="13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112" t="s">
        <v>3</v>
      </c>
    </row>
    <row r="17" spans="1:25">
      <c r="A17" s="120"/>
      <c r="B17" s="99"/>
      <c r="C17" s="88"/>
      <c r="D17" s="89" t="s">
        <v>116</v>
      </c>
      <c r="E17" s="13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112">
        <v>2</v>
      </c>
    </row>
    <row r="18" spans="1:25">
      <c r="A18" s="120"/>
      <c r="B18" s="99"/>
      <c r="C18" s="88"/>
      <c r="D18" s="109"/>
      <c r="E18" s="13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112">
        <v>2</v>
      </c>
    </row>
    <row r="19" spans="1:25">
      <c r="A19" s="120"/>
      <c r="B19" s="98">
        <v>1</v>
      </c>
      <c r="C19" s="94">
        <v>1</v>
      </c>
      <c r="D19" s="138" t="s">
        <v>130</v>
      </c>
      <c r="E19" s="13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112">
        <v>1</v>
      </c>
    </row>
    <row r="20" spans="1:25">
      <c r="A20" s="120"/>
      <c r="B20" s="99">
        <v>1</v>
      </c>
      <c r="C20" s="88">
        <v>2</v>
      </c>
      <c r="D20" s="139" t="s">
        <v>130</v>
      </c>
      <c r="E20" s="13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112">
        <v>21</v>
      </c>
    </row>
    <row r="21" spans="1:25">
      <c r="A21" s="120"/>
      <c r="B21" s="100" t="s">
        <v>163</v>
      </c>
      <c r="C21" s="92"/>
      <c r="D21" s="103" t="s">
        <v>248</v>
      </c>
      <c r="E21" s="13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113"/>
    </row>
    <row r="22" spans="1:25">
      <c r="A22" s="120"/>
      <c r="B22" s="2" t="s">
        <v>164</v>
      </c>
      <c r="C22" s="114"/>
      <c r="D22" s="91" t="s">
        <v>248</v>
      </c>
      <c r="E22" s="13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113" t="s">
        <v>130</v>
      </c>
    </row>
    <row r="23" spans="1:25">
      <c r="A23" s="120"/>
      <c r="B23" s="2" t="s">
        <v>165</v>
      </c>
      <c r="C23" s="114"/>
      <c r="D23" s="91" t="s">
        <v>248</v>
      </c>
      <c r="E23" s="180"/>
      <c r="F23" s="181"/>
      <c r="G23" s="181"/>
      <c r="H23" s="181"/>
      <c r="I23" s="181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  <c r="Y23" s="113"/>
    </row>
    <row r="24" spans="1:25">
      <c r="A24" s="120"/>
      <c r="B24" s="2" t="s">
        <v>90</v>
      </c>
      <c r="C24" s="114"/>
      <c r="D24" s="93" t="s">
        <v>248</v>
      </c>
      <c r="E24" s="13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116"/>
    </row>
    <row r="25" spans="1:25">
      <c r="A25" s="120"/>
      <c r="B25" s="101" t="s">
        <v>166</v>
      </c>
      <c r="C25" s="114"/>
      <c r="D25" s="93" t="s">
        <v>248</v>
      </c>
      <c r="E25" s="13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16"/>
    </row>
    <row r="26" spans="1:25">
      <c r="B26" s="126"/>
      <c r="C26" s="100"/>
      <c r="D26" s="111"/>
    </row>
    <row r="27" spans="1:25">
      <c r="B27" s="130" t="s">
        <v>232</v>
      </c>
      <c r="Y27" s="112" t="s">
        <v>167</v>
      </c>
    </row>
    <row r="28" spans="1:25">
      <c r="A28" s="106" t="s">
        <v>22</v>
      </c>
      <c r="B28" s="98" t="s">
        <v>113</v>
      </c>
      <c r="C28" s="95" t="s">
        <v>114</v>
      </c>
      <c r="D28" s="96" t="s">
        <v>135</v>
      </c>
      <c r="E28" s="13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112">
        <v>1</v>
      </c>
    </row>
    <row r="29" spans="1:25">
      <c r="A29" s="120"/>
      <c r="B29" s="99" t="s">
        <v>136</v>
      </c>
      <c r="C29" s="88" t="s">
        <v>136</v>
      </c>
      <c r="D29" s="135" t="s">
        <v>147</v>
      </c>
      <c r="E29" s="13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112" t="s">
        <v>3</v>
      </c>
    </row>
    <row r="30" spans="1:25">
      <c r="A30" s="120"/>
      <c r="B30" s="99"/>
      <c r="C30" s="88"/>
      <c r="D30" s="89" t="s">
        <v>116</v>
      </c>
      <c r="E30" s="13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112">
        <v>1</v>
      </c>
    </row>
    <row r="31" spans="1:25">
      <c r="A31" s="120"/>
      <c r="B31" s="99"/>
      <c r="C31" s="88"/>
      <c r="D31" s="109"/>
      <c r="E31" s="13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112">
        <v>1</v>
      </c>
    </row>
    <row r="32" spans="1:25">
      <c r="A32" s="120"/>
      <c r="B32" s="98">
        <v>1</v>
      </c>
      <c r="C32" s="94">
        <v>1</v>
      </c>
      <c r="D32" s="182">
        <v>31</v>
      </c>
      <c r="E32" s="183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5">
        <v>1</v>
      </c>
    </row>
    <row r="33" spans="1:25">
      <c r="A33" s="120"/>
      <c r="B33" s="99">
        <v>1</v>
      </c>
      <c r="C33" s="88">
        <v>2</v>
      </c>
      <c r="D33" s="186">
        <v>32</v>
      </c>
      <c r="E33" s="183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5">
        <v>22</v>
      </c>
    </row>
    <row r="34" spans="1:25">
      <c r="A34" s="120"/>
      <c r="B34" s="100" t="s">
        <v>163</v>
      </c>
      <c r="C34" s="92"/>
      <c r="D34" s="187">
        <v>31.5</v>
      </c>
      <c r="E34" s="183"/>
      <c r="F34" s="184"/>
      <c r="G34" s="184"/>
      <c r="H34" s="184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8"/>
    </row>
    <row r="35" spans="1:25">
      <c r="A35" s="120"/>
      <c r="B35" s="2" t="s">
        <v>164</v>
      </c>
      <c r="C35" s="114"/>
      <c r="D35" s="189">
        <v>31.5</v>
      </c>
      <c r="E35" s="183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8">
        <v>31.5</v>
      </c>
    </row>
    <row r="36" spans="1:25">
      <c r="A36" s="120"/>
      <c r="B36" s="2" t="s">
        <v>165</v>
      </c>
      <c r="C36" s="114"/>
      <c r="D36" s="189">
        <v>0.70710678118654757</v>
      </c>
      <c r="E36" s="183"/>
      <c r="F36" s="184"/>
      <c r="G36" s="184"/>
      <c r="H36" s="184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8"/>
    </row>
    <row r="37" spans="1:25">
      <c r="A37" s="120"/>
      <c r="B37" s="2" t="s">
        <v>90</v>
      </c>
      <c r="C37" s="114"/>
      <c r="D37" s="93">
        <v>2.2447834323382463E-2</v>
      </c>
      <c r="E37" s="13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116"/>
    </row>
    <row r="38" spans="1:25">
      <c r="A38" s="120"/>
      <c r="B38" s="101" t="s">
        <v>166</v>
      </c>
      <c r="C38" s="114"/>
      <c r="D38" s="93">
        <v>0</v>
      </c>
      <c r="E38" s="13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116"/>
    </row>
    <row r="39" spans="1:25">
      <c r="B39" s="126"/>
      <c r="C39" s="100"/>
      <c r="D39" s="111"/>
    </row>
    <row r="40" spans="1:25">
      <c r="B40" s="130" t="s">
        <v>233</v>
      </c>
      <c r="Y40" s="112" t="s">
        <v>167</v>
      </c>
    </row>
    <row r="41" spans="1:25">
      <c r="A41" s="106" t="s">
        <v>0</v>
      </c>
      <c r="B41" s="98" t="s">
        <v>113</v>
      </c>
      <c r="C41" s="95" t="s">
        <v>114</v>
      </c>
      <c r="D41" s="96" t="s">
        <v>135</v>
      </c>
      <c r="E41" s="13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112">
        <v>1</v>
      </c>
    </row>
    <row r="42" spans="1:25">
      <c r="A42" s="120"/>
      <c r="B42" s="99" t="s">
        <v>136</v>
      </c>
      <c r="C42" s="88" t="s">
        <v>136</v>
      </c>
      <c r="D42" s="135" t="s">
        <v>147</v>
      </c>
      <c r="E42" s="13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112" t="s">
        <v>3</v>
      </c>
    </row>
    <row r="43" spans="1:25">
      <c r="A43" s="120"/>
      <c r="B43" s="99"/>
      <c r="C43" s="88"/>
      <c r="D43" s="89" t="s">
        <v>116</v>
      </c>
      <c r="E43" s="13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112">
        <v>0</v>
      </c>
    </row>
    <row r="44" spans="1:25">
      <c r="A44" s="120"/>
      <c r="B44" s="99"/>
      <c r="C44" s="88"/>
      <c r="D44" s="109"/>
      <c r="E44" s="13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112">
        <v>0</v>
      </c>
    </row>
    <row r="45" spans="1:25">
      <c r="A45" s="120"/>
      <c r="B45" s="98">
        <v>1</v>
      </c>
      <c r="C45" s="94">
        <v>1</v>
      </c>
      <c r="D45" s="172">
        <v>73</v>
      </c>
      <c r="E45" s="173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174"/>
      <c r="Y45" s="175">
        <v>1</v>
      </c>
    </row>
    <row r="46" spans="1:25">
      <c r="A46" s="120"/>
      <c r="B46" s="99">
        <v>1</v>
      </c>
      <c r="C46" s="88">
        <v>2</v>
      </c>
      <c r="D46" s="176">
        <v>75</v>
      </c>
      <c r="E46" s="173"/>
      <c r="F46" s="174"/>
      <c r="G46" s="174"/>
      <c r="H46" s="174"/>
      <c r="I46" s="174"/>
      <c r="J46" s="174"/>
      <c r="K46" s="17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174"/>
      <c r="Y46" s="175">
        <v>20</v>
      </c>
    </row>
    <row r="47" spans="1:25">
      <c r="A47" s="120"/>
      <c r="B47" s="100" t="s">
        <v>163</v>
      </c>
      <c r="C47" s="92"/>
      <c r="D47" s="178">
        <v>74</v>
      </c>
      <c r="E47" s="173"/>
      <c r="F47" s="174"/>
      <c r="G47" s="174"/>
      <c r="H47" s="174"/>
      <c r="I47" s="174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X47" s="174"/>
      <c r="Y47" s="177"/>
    </row>
    <row r="48" spans="1:25">
      <c r="A48" s="120"/>
      <c r="B48" s="2" t="s">
        <v>164</v>
      </c>
      <c r="C48" s="114"/>
      <c r="D48" s="179">
        <v>74</v>
      </c>
      <c r="E48" s="173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77">
        <v>74</v>
      </c>
    </row>
    <row r="49" spans="1:25">
      <c r="A49" s="120"/>
      <c r="B49" s="2" t="s">
        <v>165</v>
      </c>
      <c r="C49" s="114"/>
      <c r="D49" s="179">
        <v>1.4142135623730951</v>
      </c>
      <c r="E49" s="173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7"/>
    </row>
    <row r="50" spans="1:25">
      <c r="A50" s="120"/>
      <c r="B50" s="2" t="s">
        <v>90</v>
      </c>
      <c r="C50" s="114"/>
      <c r="D50" s="93">
        <v>1.9110994086122907E-2</v>
      </c>
      <c r="E50" s="13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116"/>
    </row>
    <row r="51" spans="1:25">
      <c r="A51" s="120"/>
      <c r="B51" s="101" t="s">
        <v>166</v>
      </c>
      <c r="C51" s="114"/>
      <c r="D51" s="93">
        <v>0</v>
      </c>
      <c r="E51" s="13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116"/>
    </row>
    <row r="52" spans="1:25">
      <c r="B52" s="126"/>
      <c r="C52" s="100"/>
      <c r="D52" s="111"/>
    </row>
    <row r="53" spans="1:25">
      <c r="B53" s="130" t="s">
        <v>234</v>
      </c>
      <c r="Y53" s="112" t="s">
        <v>167</v>
      </c>
    </row>
    <row r="54" spans="1:25">
      <c r="A54" s="106" t="s">
        <v>23</v>
      </c>
      <c r="B54" s="98" t="s">
        <v>113</v>
      </c>
      <c r="C54" s="95" t="s">
        <v>114</v>
      </c>
      <c r="D54" s="96" t="s">
        <v>135</v>
      </c>
      <c r="E54" s="13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112">
        <v>1</v>
      </c>
    </row>
    <row r="55" spans="1:25">
      <c r="A55" s="120"/>
      <c r="B55" s="99" t="s">
        <v>136</v>
      </c>
      <c r="C55" s="88" t="s">
        <v>136</v>
      </c>
      <c r="D55" s="135" t="s">
        <v>147</v>
      </c>
      <c r="E55" s="13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112" t="s">
        <v>3</v>
      </c>
    </row>
    <row r="56" spans="1:25">
      <c r="A56" s="120"/>
      <c r="B56" s="99"/>
      <c r="C56" s="88"/>
      <c r="D56" s="89" t="s">
        <v>116</v>
      </c>
      <c r="E56" s="13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112">
        <v>2</v>
      </c>
    </row>
    <row r="57" spans="1:25">
      <c r="A57" s="120"/>
      <c r="B57" s="99"/>
      <c r="C57" s="88"/>
      <c r="D57" s="109"/>
      <c r="E57" s="13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112">
        <v>2</v>
      </c>
    </row>
    <row r="58" spans="1:25">
      <c r="A58" s="120"/>
      <c r="B58" s="98">
        <v>1</v>
      </c>
      <c r="C58" s="94">
        <v>1</v>
      </c>
      <c r="D58" s="102">
        <v>1</v>
      </c>
      <c r="E58" s="13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112">
        <v>1</v>
      </c>
    </row>
    <row r="59" spans="1:25">
      <c r="A59" s="120"/>
      <c r="B59" s="99">
        <v>1</v>
      </c>
      <c r="C59" s="88">
        <v>2</v>
      </c>
      <c r="D59" s="90">
        <v>2</v>
      </c>
      <c r="E59" s="13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112">
        <v>21</v>
      </c>
    </row>
    <row r="60" spans="1:25">
      <c r="A60" s="120"/>
      <c r="B60" s="100" t="s">
        <v>163</v>
      </c>
      <c r="C60" s="92"/>
      <c r="D60" s="103">
        <v>1.5</v>
      </c>
      <c r="E60" s="13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113"/>
    </row>
    <row r="61" spans="1:25">
      <c r="A61" s="120"/>
      <c r="B61" s="2" t="s">
        <v>164</v>
      </c>
      <c r="C61" s="114"/>
      <c r="D61" s="91">
        <v>1.5</v>
      </c>
      <c r="E61" s="13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113">
        <v>1.5</v>
      </c>
    </row>
    <row r="62" spans="1:25">
      <c r="A62" s="120"/>
      <c r="B62" s="2" t="s">
        <v>165</v>
      </c>
      <c r="C62" s="114"/>
      <c r="D62" s="91">
        <v>0.70710678118654757</v>
      </c>
      <c r="E62" s="180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1"/>
      <c r="X62" s="181"/>
      <c r="Y62" s="113"/>
    </row>
    <row r="63" spans="1:25">
      <c r="A63" s="120"/>
      <c r="B63" s="2" t="s">
        <v>90</v>
      </c>
      <c r="C63" s="114"/>
      <c r="D63" s="93">
        <v>0.47140452079103173</v>
      </c>
      <c r="E63" s="13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116"/>
    </row>
    <row r="64" spans="1:25">
      <c r="A64" s="120"/>
      <c r="B64" s="101" t="s">
        <v>166</v>
      </c>
      <c r="C64" s="114"/>
      <c r="D64" s="93">
        <v>0</v>
      </c>
      <c r="E64" s="13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116"/>
    </row>
    <row r="65" spans="1:25">
      <c r="B65" s="126"/>
      <c r="C65" s="100"/>
      <c r="D65" s="111"/>
    </row>
    <row r="66" spans="1:25">
      <c r="B66" s="130" t="s">
        <v>235</v>
      </c>
      <c r="Y66" s="112" t="s">
        <v>167</v>
      </c>
    </row>
    <row r="67" spans="1:25">
      <c r="A67" s="106" t="s">
        <v>31</v>
      </c>
      <c r="B67" s="98" t="s">
        <v>113</v>
      </c>
      <c r="C67" s="95" t="s">
        <v>114</v>
      </c>
      <c r="D67" s="96" t="s">
        <v>135</v>
      </c>
      <c r="E67" s="13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112">
        <v>1</v>
      </c>
    </row>
    <row r="68" spans="1:25">
      <c r="A68" s="120"/>
      <c r="B68" s="99" t="s">
        <v>136</v>
      </c>
      <c r="C68" s="88" t="s">
        <v>136</v>
      </c>
      <c r="D68" s="135" t="s">
        <v>147</v>
      </c>
      <c r="E68" s="13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112" t="s">
        <v>3</v>
      </c>
    </row>
    <row r="69" spans="1:25">
      <c r="A69" s="120"/>
      <c r="B69" s="99"/>
      <c r="C69" s="88"/>
      <c r="D69" s="89" t="s">
        <v>116</v>
      </c>
      <c r="E69" s="13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112">
        <v>0</v>
      </c>
    </row>
    <row r="70" spans="1:25">
      <c r="A70" s="120"/>
      <c r="B70" s="99"/>
      <c r="C70" s="88"/>
      <c r="D70" s="109"/>
      <c r="E70" s="13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112">
        <v>0</v>
      </c>
    </row>
    <row r="71" spans="1:25">
      <c r="A71" s="120"/>
      <c r="B71" s="98">
        <v>1</v>
      </c>
      <c r="C71" s="94">
        <v>1</v>
      </c>
      <c r="D71" s="172">
        <v>107</v>
      </c>
      <c r="E71" s="173"/>
      <c r="F71" s="174"/>
      <c r="G71" s="174"/>
      <c r="H71" s="174"/>
      <c r="I71" s="174"/>
      <c r="J71" s="174"/>
      <c r="K71" s="174"/>
      <c r="L71" s="174"/>
      <c r="M71" s="174"/>
      <c r="N71" s="174"/>
      <c r="O71" s="174"/>
      <c r="P71" s="174"/>
      <c r="Q71" s="174"/>
      <c r="R71" s="174"/>
      <c r="S71" s="174"/>
      <c r="T71" s="174"/>
      <c r="U71" s="174"/>
      <c r="V71" s="174"/>
      <c r="W71" s="174"/>
      <c r="X71" s="174"/>
      <c r="Y71" s="175">
        <v>1</v>
      </c>
    </row>
    <row r="72" spans="1:25">
      <c r="A72" s="120"/>
      <c r="B72" s="99">
        <v>1</v>
      </c>
      <c r="C72" s="88">
        <v>2</v>
      </c>
      <c r="D72" s="176">
        <v>112</v>
      </c>
      <c r="E72" s="173"/>
      <c r="F72" s="174"/>
      <c r="G72" s="174"/>
      <c r="H72" s="174"/>
      <c r="I72" s="174"/>
      <c r="J72" s="174"/>
      <c r="K72" s="174"/>
      <c r="L72" s="174"/>
      <c r="M72" s="174"/>
      <c r="N72" s="174"/>
      <c r="O72" s="174"/>
      <c r="P72" s="174"/>
      <c r="Q72" s="174"/>
      <c r="R72" s="174"/>
      <c r="S72" s="174"/>
      <c r="T72" s="174"/>
      <c r="U72" s="174"/>
      <c r="V72" s="174"/>
      <c r="W72" s="174"/>
      <c r="X72" s="174"/>
      <c r="Y72" s="175">
        <v>22</v>
      </c>
    </row>
    <row r="73" spans="1:25">
      <c r="A73" s="120"/>
      <c r="B73" s="100" t="s">
        <v>163</v>
      </c>
      <c r="C73" s="92"/>
      <c r="D73" s="178">
        <v>109.5</v>
      </c>
      <c r="E73" s="173"/>
      <c r="F73" s="174"/>
      <c r="G73" s="174"/>
      <c r="H73" s="174"/>
      <c r="I73" s="174"/>
      <c r="J73" s="174"/>
      <c r="K73" s="174"/>
      <c r="L73" s="174"/>
      <c r="M73" s="174"/>
      <c r="N73" s="174"/>
      <c r="O73" s="174"/>
      <c r="P73" s="174"/>
      <c r="Q73" s="174"/>
      <c r="R73" s="174"/>
      <c r="S73" s="174"/>
      <c r="T73" s="174"/>
      <c r="U73" s="174"/>
      <c r="V73" s="174"/>
      <c r="W73" s="174"/>
      <c r="X73" s="174"/>
      <c r="Y73" s="177"/>
    </row>
    <row r="74" spans="1:25">
      <c r="A74" s="120"/>
      <c r="B74" s="2" t="s">
        <v>164</v>
      </c>
      <c r="C74" s="114"/>
      <c r="D74" s="179">
        <v>109.5</v>
      </c>
      <c r="E74" s="173"/>
      <c r="F74" s="174"/>
      <c r="G74" s="174"/>
      <c r="H74" s="174"/>
      <c r="I74" s="174"/>
      <c r="J74" s="174"/>
      <c r="K74" s="174"/>
      <c r="L74" s="174"/>
      <c r="M74" s="174"/>
      <c r="N74" s="174"/>
      <c r="O74" s="174"/>
      <c r="P74" s="174"/>
      <c r="Q74" s="174"/>
      <c r="R74" s="174"/>
      <c r="S74" s="174"/>
      <c r="T74" s="174"/>
      <c r="U74" s="174"/>
      <c r="V74" s="174"/>
      <c r="W74" s="174"/>
      <c r="X74" s="174"/>
      <c r="Y74" s="177">
        <v>109.5</v>
      </c>
    </row>
    <row r="75" spans="1:25">
      <c r="A75" s="120"/>
      <c r="B75" s="2" t="s">
        <v>165</v>
      </c>
      <c r="C75" s="114"/>
      <c r="D75" s="179">
        <v>3.5355339059327378</v>
      </c>
      <c r="E75" s="173"/>
      <c r="F75" s="174"/>
      <c r="G75" s="174"/>
      <c r="H75" s="174"/>
      <c r="I75" s="174"/>
      <c r="J75" s="174"/>
      <c r="K75" s="174"/>
      <c r="L75" s="174"/>
      <c r="M75" s="174"/>
      <c r="N75" s="174"/>
      <c r="O75" s="174"/>
      <c r="P75" s="174"/>
      <c r="Q75" s="174"/>
      <c r="R75" s="174"/>
      <c r="S75" s="174"/>
      <c r="T75" s="174"/>
      <c r="U75" s="174"/>
      <c r="V75" s="174"/>
      <c r="W75" s="174"/>
      <c r="X75" s="174"/>
      <c r="Y75" s="177"/>
    </row>
    <row r="76" spans="1:25">
      <c r="A76" s="120"/>
      <c r="B76" s="2" t="s">
        <v>90</v>
      </c>
      <c r="C76" s="114"/>
      <c r="D76" s="93">
        <v>3.2287980876098063E-2</v>
      </c>
      <c r="E76" s="13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116"/>
    </row>
    <row r="77" spans="1:25">
      <c r="A77" s="120"/>
      <c r="B77" s="101" t="s">
        <v>166</v>
      </c>
      <c r="C77" s="114"/>
      <c r="D77" s="93">
        <v>0</v>
      </c>
      <c r="E77" s="13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116"/>
    </row>
    <row r="78" spans="1:25">
      <c r="B78" s="126"/>
      <c r="C78" s="100"/>
      <c r="D78" s="111"/>
    </row>
    <row r="79" spans="1:25">
      <c r="B79" s="130" t="s">
        <v>236</v>
      </c>
      <c r="Y79" s="112" t="s">
        <v>167</v>
      </c>
    </row>
    <row r="80" spans="1:25">
      <c r="A80" s="106" t="s">
        <v>34</v>
      </c>
      <c r="B80" s="98" t="s">
        <v>113</v>
      </c>
      <c r="C80" s="95" t="s">
        <v>114</v>
      </c>
      <c r="D80" s="96" t="s">
        <v>135</v>
      </c>
      <c r="E80" s="13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112">
        <v>1</v>
      </c>
    </row>
    <row r="81" spans="1:25">
      <c r="A81" s="120"/>
      <c r="B81" s="99" t="s">
        <v>136</v>
      </c>
      <c r="C81" s="88" t="s">
        <v>136</v>
      </c>
      <c r="D81" s="135" t="s">
        <v>147</v>
      </c>
      <c r="E81" s="13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112" t="s">
        <v>3</v>
      </c>
    </row>
    <row r="82" spans="1:25">
      <c r="A82" s="120"/>
      <c r="B82" s="99"/>
      <c r="C82" s="88"/>
      <c r="D82" s="89" t="s">
        <v>116</v>
      </c>
      <c r="E82" s="13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112">
        <v>1</v>
      </c>
    </row>
    <row r="83" spans="1:25">
      <c r="A83" s="120"/>
      <c r="B83" s="99"/>
      <c r="C83" s="88"/>
      <c r="D83" s="109"/>
      <c r="E83" s="13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112">
        <v>1</v>
      </c>
    </row>
    <row r="84" spans="1:25">
      <c r="A84" s="120"/>
      <c r="B84" s="98">
        <v>1</v>
      </c>
      <c r="C84" s="94">
        <v>1</v>
      </c>
      <c r="D84" s="182">
        <v>11</v>
      </c>
      <c r="E84" s="183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5">
        <v>1</v>
      </c>
    </row>
    <row r="85" spans="1:25">
      <c r="A85" s="120"/>
      <c r="B85" s="99">
        <v>1</v>
      </c>
      <c r="C85" s="88">
        <v>2</v>
      </c>
      <c r="D85" s="186">
        <v>14</v>
      </c>
      <c r="E85" s="183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5">
        <v>20</v>
      </c>
    </row>
    <row r="86" spans="1:25">
      <c r="A86" s="120"/>
      <c r="B86" s="100" t="s">
        <v>163</v>
      </c>
      <c r="C86" s="92"/>
      <c r="D86" s="187">
        <v>12.5</v>
      </c>
      <c r="E86" s="183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8"/>
    </row>
    <row r="87" spans="1:25">
      <c r="A87" s="120"/>
      <c r="B87" s="2" t="s">
        <v>164</v>
      </c>
      <c r="C87" s="114"/>
      <c r="D87" s="189">
        <v>12.5</v>
      </c>
      <c r="E87" s="183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8">
        <v>12.5</v>
      </c>
    </row>
    <row r="88" spans="1:25">
      <c r="A88" s="120"/>
      <c r="B88" s="2" t="s">
        <v>165</v>
      </c>
      <c r="C88" s="114"/>
      <c r="D88" s="189">
        <v>2.1213203435596424</v>
      </c>
      <c r="E88" s="183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8"/>
    </row>
    <row r="89" spans="1:25">
      <c r="A89" s="120"/>
      <c r="B89" s="2" t="s">
        <v>90</v>
      </c>
      <c r="C89" s="114"/>
      <c r="D89" s="93">
        <v>0.16970562748477139</v>
      </c>
      <c r="E89" s="13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116"/>
    </row>
    <row r="90" spans="1:25">
      <c r="A90" s="120"/>
      <c r="B90" s="101" t="s">
        <v>166</v>
      </c>
      <c r="C90" s="114"/>
      <c r="D90" s="93">
        <v>0</v>
      </c>
      <c r="E90" s="13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116"/>
    </row>
    <row r="91" spans="1:25">
      <c r="B91" s="126"/>
      <c r="C91" s="100"/>
      <c r="D91" s="111"/>
    </row>
    <row r="92" spans="1:25">
      <c r="B92" s="130" t="s">
        <v>237</v>
      </c>
      <c r="Y92" s="112" t="s">
        <v>167</v>
      </c>
    </row>
    <row r="93" spans="1:25">
      <c r="A93" s="106" t="s">
        <v>9</v>
      </c>
      <c r="B93" s="98" t="s">
        <v>113</v>
      </c>
      <c r="C93" s="95" t="s">
        <v>114</v>
      </c>
      <c r="D93" s="96" t="s">
        <v>135</v>
      </c>
      <c r="E93" s="13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112">
        <v>1</v>
      </c>
    </row>
    <row r="94" spans="1:25">
      <c r="A94" s="120"/>
      <c r="B94" s="99" t="s">
        <v>136</v>
      </c>
      <c r="C94" s="88" t="s">
        <v>136</v>
      </c>
      <c r="D94" s="135" t="s">
        <v>147</v>
      </c>
      <c r="E94" s="13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112" t="s">
        <v>3</v>
      </c>
    </row>
    <row r="95" spans="1:25">
      <c r="A95" s="120"/>
      <c r="B95" s="99"/>
      <c r="C95" s="88"/>
      <c r="D95" s="89" t="s">
        <v>116</v>
      </c>
      <c r="E95" s="13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112">
        <v>1</v>
      </c>
    </row>
    <row r="96" spans="1:25">
      <c r="A96" s="120"/>
      <c r="B96" s="99"/>
      <c r="C96" s="88"/>
      <c r="D96" s="109"/>
      <c r="E96" s="13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112">
        <v>1</v>
      </c>
    </row>
    <row r="97" spans="1:25">
      <c r="A97" s="120"/>
      <c r="B97" s="98">
        <v>1</v>
      </c>
      <c r="C97" s="94">
        <v>1</v>
      </c>
      <c r="D97" s="182">
        <v>15</v>
      </c>
      <c r="E97" s="183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5">
        <v>1</v>
      </c>
    </row>
    <row r="98" spans="1:25">
      <c r="A98" s="120"/>
      <c r="B98" s="99">
        <v>1</v>
      </c>
      <c r="C98" s="88">
        <v>2</v>
      </c>
      <c r="D98" s="186">
        <v>16</v>
      </c>
      <c r="E98" s="183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5">
        <v>21</v>
      </c>
    </row>
    <row r="99" spans="1:25">
      <c r="A99" s="120"/>
      <c r="B99" s="100" t="s">
        <v>163</v>
      </c>
      <c r="C99" s="92"/>
      <c r="D99" s="187">
        <v>15.5</v>
      </c>
      <c r="E99" s="183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8"/>
    </row>
    <row r="100" spans="1:25">
      <c r="A100" s="120"/>
      <c r="B100" s="2" t="s">
        <v>164</v>
      </c>
      <c r="C100" s="114"/>
      <c r="D100" s="189">
        <v>15.5</v>
      </c>
      <c r="E100" s="183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8">
        <v>15.5</v>
      </c>
    </row>
    <row r="101" spans="1:25">
      <c r="A101" s="120"/>
      <c r="B101" s="2" t="s">
        <v>165</v>
      </c>
      <c r="C101" s="114"/>
      <c r="D101" s="189">
        <v>0.70710678118654757</v>
      </c>
      <c r="E101" s="183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8"/>
    </row>
    <row r="102" spans="1:25">
      <c r="A102" s="120"/>
      <c r="B102" s="2" t="s">
        <v>90</v>
      </c>
      <c r="C102" s="114"/>
      <c r="D102" s="93">
        <v>4.5619792334615973E-2</v>
      </c>
      <c r="E102" s="13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116"/>
    </row>
    <row r="103" spans="1:25">
      <c r="A103" s="120"/>
      <c r="B103" s="101" t="s">
        <v>166</v>
      </c>
      <c r="C103" s="114"/>
      <c r="D103" s="93">
        <v>0</v>
      </c>
      <c r="E103" s="13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116"/>
    </row>
    <row r="104" spans="1:25">
      <c r="B104" s="126"/>
      <c r="C104" s="100"/>
      <c r="D104" s="111"/>
    </row>
    <row r="105" spans="1:25">
      <c r="B105" s="130" t="s">
        <v>238</v>
      </c>
      <c r="Y105" s="112" t="s">
        <v>167</v>
      </c>
    </row>
    <row r="106" spans="1:25">
      <c r="A106" s="106" t="s">
        <v>41</v>
      </c>
      <c r="B106" s="98" t="s">
        <v>113</v>
      </c>
      <c r="C106" s="95" t="s">
        <v>114</v>
      </c>
      <c r="D106" s="96" t="s">
        <v>135</v>
      </c>
      <c r="E106" s="13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112">
        <v>1</v>
      </c>
    </row>
    <row r="107" spans="1:25">
      <c r="A107" s="120"/>
      <c r="B107" s="99" t="s">
        <v>136</v>
      </c>
      <c r="C107" s="88" t="s">
        <v>136</v>
      </c>
      <c r="D107" s="135" t="s">
        <v>147</v>
      </c>
      <c r="E107" s="13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112" t="s">
        <v>3</v>
      </c>
    </row>
    <row r="108" spans="1:25">
      <c r="A108" s="120"/>
      <c r="B108" s="99"/>
      <c r="C108" s="88"/>
      <c r="D108" s="89" t="s">
        <v>116</v>
      </c>
      <c r="E108" s="13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112">
        <v>0</v>
      </c>
    </row>
    <row r="109" spans="1:25">
      <c r="A109" s="120"/>
      <c r="B109" s="99"/>
      <c r="C109" s="88"/>
      <c r="D109" s="109"/>
      <c r="E109" s="13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112">
        <v>0</v>
      </c>
    </row>
    <row r="110" spans="1:25">
      <c r="A110" s="120"/>
      <c r="B110" s="98">
        <v>1</v>
      </c>
      <c r="C110" s="94">
        <v>1</v>
      </c>
      <c r="D110" s="172">
        <v>119</v>
      </c>
      <c r="E110" s="173"/>
      <c r="F110" s="174"/>
      <c r="G110" s="174"/>
      <c r="H110" s="174"/>
      <c r="I110" s="174"/>
      <c r="J110" s="174"/>
      <c r="K110" s="174"/>
      <c r="L110" s="174"/>
      <c r="M110" s="174"/>
      <c r="N110" s="174"/>
      <c r="O110" s="174"/>
      <c r="P110" s="174"/>
      <c r="Q110" s="174"/>
      <c r="R110" s="174"/>
      <c r="S110" s="174"/>
      <c r="T110" s="174"/>
      <c r="U110" s="174"/>
      <c r="V110" s="174"/>
      <c r="W110" s="174"/>
      <c r="X110" s="174"/>
      <c r="Y110" s="175">
        <v>1</v>
      </c>
    </row>
    <row r="111" spans="1:25">
      <c r="A111" s="120"/>
      <c r="B111" s="99">
        <v>1</v>
      </c>
      <c r="C111" s="88">
        <v>2</v>
      </c>
      <c r="D111" s="176">
        <v>122</v>
      </c>
      <c r="E111" s="173"/>
      <c r="F111" s="174"/>
      <c r="G111" s="174"/>
      <c r="H111" s="174"/>
      <c r="I111" s="174"/>
      <c r="J111" s="174"/>
      <c r="K111" s="174"/>
      <c r="L111" s="174"/>
      <c r="M111" s="174"/>
      <c r="N111" s="174"/>
      <c r="O111" s="174"/>
      <c r="P111" s="174"/>
      <c r="Q111" s="174"/>
      <c r="R111" s="174"/>
      <c r="S111" s="174"/>
      <c r="T111" s="174"/>
      <c r="U111" s="174"/>
      <c r="V111" s="174"/>
      <c r="W111" s="174"/>
      <c r="X111" s="174"/>
      <c r="Y111" s="175">
        <v>22</v>
      </c>
    </row>
    <row r="112" spans="1:25">
      <c r="A112" s="120"/>
      <c r="B112" s="100" t="s">
        <v>163</v>
      </c>
      <c r="C112" s="92"/>
      <c r="D112" s="178">
        <v>120.5</v>
      </c>
      <c r="E112" s="173"/>
      <c r="F112" s="174"/>
      <c r="G112" s="174"/>
      <c r="H112" s="174"/>
      <c r="I112" s="174"/>
      <c r="J112" s="174"/>
      <c r="K112" s="174"/>
      <c r="L112" s="174"/>
      <c r="M112" s="174"/>
      <c r="N112" s="174"/>
      <c r="O112" s="174"/>
      <c r="P112" s="174"/>
      <c r="Q112" s="174"/>
      <c r="R112" s="174"/>
      <c r="S112" s="174"/>
      <c r="T112" s="174"/>
      <c r="U112" s="174"/>
      <c r="V112" s="174"/>
      <c r="W112" s="174"/>
      <c r="X112" s="174"/>
      <c r="Y112" s="177"/>
    </row>
    <row r="113" spans="1:25">
      <c r="A113" s="120"/>
      <c r="B113" s="2" t="s">
        <v>164</v>
      </c>
      <c r="C113" s="114"/>
      <c r="D113" s="179">
        <v>120.5</v>
      </c>
      <c r="E113" s="173"/>
      <c r="F113" s="174"/>
      <c r="G113" s="174"/>
      <c r="H113" s="174"/>
      <c r="I113" s="174"/>
      <c r="J113" s="174"/>
      <c r="K113" s="174"/>
      <c r="L113" s="174"/>
      <c r="M113" s="174"/>
      <c r="N113" s="174"/>
      <c r="O113" s="174"/>
      <c r="P113" s="174"/>
      <c r="Q113" s="174"/>
      <c r="R113" s="174"/>
      <c r="S113" s="174"/>
      <c r="T113" s="174"/>
      <c r="U113" s="174"/>
      <c r="V113" s="174"/>
      <c r="W113" s="174"/>
      <c r="X113" s="174"/>
      <c r="Y113" s="177">
        <v>120.5</v>
      </c>
    </row>
    <row r="114" spans="1:25">
      <c r="A114" s="120"/>
      <c r="B114" s="2" t="s">
        <v>165</v>
      </c>
      <c r="C114" s="114"/>
      <c r="D114" s="179">
        <v>2.1213203435596424</v>
      </c>
      <c r="E114" s="173"/>
      <c r="F114" s="174"/>
      <c r="G114" s="174"/>
      <c r="H114" s="174"/>
      <c r="I114" s="174"/>
      <c r="J114" s="174"/>
      <c r="K114" s="174"/>
      <c r="L114" s="174"/>
      <c r="M114" s="174"/>
      <c r="N114" s="174"/>
      <c r="O114" s="174"/>
      <c r="P114" s="174"/>
      <c r="Q114" s="174"/>
      <c r="R114" s="174"/>
      <c r="S114" s="174"/>
      <c r="T114" s="174"/>
      <c r="U114" s="174"/>
      <c r="V114" s="174"/>
      <c r="W114" s="174"/>
      <c r="X114" s="174"/>
      <c r="Y114" s="177"/>
    </row>
    <row r="115" spans="1:25">
      <c r="A115" s="120"/>
      <c r="B115" s="2" t="s">
        <v>90</v>
      </c>
      <c r="C115" s="114"/>
      <c r="D115" s="93">
        <v>1.7604318203814459E-2</v>
      </c>
      <c r="E115" s="13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116"/>
    </row>
    <row r="116" spans="1:25">
      <c r="A116" s="120"/>
      <c r="B116" s="101" t="s">
        <v>166</v>
      </c>
      <c r="C116" s="114"/>
      <c r="D116" s="93">
        <v>0</v>
      </c>
      <c r="E116" s="13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116"/>
    </row>
    <row r="117" spans="1:25">
      <c r="B117" s="126"/>
      <c r="C117" s="100"/>
      <c r="D117" s="111"/>
    </row>
  </sheetData>
  <dataConsolidate/>
  <conditionalFormatting sqref="C21:C26 C34:C39 C47:C52 C60:C65 C73:C78 C86:C91 C99:C104 C112:C117 C2:D13 D15:D26 D28:D39 D41:D52 D54:D65 D67:D78 D80:D91 D93:D104 D106:D117">
    <cfRule type="expression" dxfId="38" priority="78" stopIfTrue="1">
      <formula>AND(ISBLANK(INDIRECT(Anlyt_LabRefLastCol)),ISBLANK(INDIRECT(Anlyt_LabRefThisCol)))</formula>
    </cfRule>
    <cfRule type="expression" dxfId="37" priority="79">
      <formula>ISBLANK(INDIRECT(Anlyt_LabRefThisCol))</formula>
    </cfRule>
  </conditionalFormatting>
  <conditionalFormatting sqref="B6:D7 B19:D20 B32:D33 B45:D46 B58:D59 B71:D72 B84:D85 B97:D98 B110:D111">
    <cfRule type="expression" dxfId="36" priority="80">
      <formula>AND($B6&lt;&gt;$B5,NOT(ISBLANK(INDIRECT(Anlyt_LabRefThisCol))))</formula>
    </cfRule>
  </conditionalFormatting>
  <conditionalFormatting sqref="C15:C20">
    <cfRule type="expression" dxfId="35" priority="69" stopIfTrue="1">
      <formula>AND(ISBLANK(INDIRECT(Anlyt_LabRefLastCol)),ISBLANK(INDIRECT(Anlyt_LabRefThisCol)))</formula>
    </cfRule>
    <cfRule type="expression" dxfId="34" priority="70">
      <formula>ISBLANK(INDIRECT(Anlyt_LabRefThisCol))</formula>
    </cfRule>
  </conditionalFormatting>
  <conditionalFormatting sqref="C28:C33">
    <cfRule type="expression" dxfId="33" priority="60" stopIfTrue="1">
      <formula>AND(ISBLANK(INDIRECT(Anlyt_LabRefLastCol)),ISBLANK(INDIRECT(Anlyt_LabRefThisCol)))</formula>
    </cfRule>
    <cfRule type="expression" dxfId="32" priority="61">
      <formula>ISBLANK(INDIRECT(Anlyt_LabRefThisCol))</formula>
    </cfRule>
  </conditionalFormatting>
  <conditionalFormatting sqref="C41:C46">
    <cfRule type="expression" dxfId="31" priority="51" stopIfTrue="1">
      <formula>AND(ISBLANK(INDIRECT(Anlyt_LabRefLastCol)),ISBLANK(INDIRECT(Anlyt_LabRefThisCol)))</formula>
    </cfRule>
    <cfRule type="expression" dxfId="30" priority="52">
      <formula>ISBLANK(INDIRECT(Anlyt_LabRefThisCol))</formula>
    </cfRule>
  </conditionalFormatting>
  <conditionalFormatting sqref="C54:C59">
    <cfRule type="expression" dxfId="29" priority="42" stopIfTrue="1">
      <formula>AND(ISBLANK(INDIRECT(Anlyt_LabRefLastCol)),ISBLANK(INDIRECT(Anlyt_LabRefThisCol)))</formula>
    </cfRule>
    <cfRule type="expression" dxfId="28" priority="43">
      <formula>ISBLANK(INDIRECT(Anlyt_LabRefThisCol))</formula>
    </cfRule>
  </conditionalFormatting>
  <conditionalFormatting sqref="C67:C72">
    <cfRule type="expression" dxfId="27" priority="33" stopIfTrue="1">
      <formula>AND(ISBLANK(INDIRECT(Anlyt_LabRefLastCol)),ISBLANK(INDIRECT(Anlyt_LabRefThisCol)))</formula>
    </cfRule>
    <cfRule type="expression" dxfId="26" priority="34">
      <formula>ISBLANK(INDIRECT(Anlyt_LabRefThisCol))</formula>
    </cfRule>
  </conditionalFormatting>
  <conditionalFormatting sqref="C80:C85">
    <cfRule type="expression" dxfId="25" priority="24" stopIfTrue="1">
      <formula>AND(ISBLANK(INDIRECT(Anlyt_LabRefLastCol)),ISBLANK(INDIRECT(Anlyt_LabRefThisCol)))</formula>
    </cfRule>
    <cfRule type="expression" dxfId="24" priority="25">
      <formula>ISBLANK(INDIRECT(Anlyt_LabRefThisCol))</formula>
    </cfRule>
  </conditionalFormatting>
  <conditionalFormatting sqref="C93:C98">
    <cfRule type="expression" dxfId="23" priority="15" stopIfTrue="1">
      <formula>AND(ISBLANK(INDIRECT(Anlyt_LabRefLastCol)),ISBLANK(INDIRECT(Anlyt_LabRefThisCol)))</formula>
    </cfRule>
    <cfRule type="expression" dxfId="22" priority="16">
      <formula>ISBLANK(INDIRECT(Anlyt_LabRefThisCol))</formula>
    </cfRule>
  </conditionalFormatting>
  <conditionalFormatting sqref="C106:C111">
    <cfRule type="expression" dxfId="21" priority="6" stopIfTrue="1">
      <formula>AND(ISBLANK(INDIRECT(Anlyt_LabRefLastCol)),ISBLANK(INDIRECT(Anlyt_LabRefThisCol)))</formula>
    </cfRule>
    <cfRule type="expression" dxfId="20" priority="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Z34"/>
  <sheetViews>
    <sheetView topLeftCell="A2" zoomScale="165" zoomScaleNormal="165" workbookViewId="0"/>
  </sheetViews>
  <sheetFormatPr defaultRowHeight="15"/>
  <cols>
    <col min="1" max="1" width="8.88671875" style="119"/>
    <col min="2" max="18" width="8.88671875" style="1"/>
    <col min="19" max="19" width="8.88671875" style="1" customWidth="1"/>
    <col min="20" max="16384" width="8.88671875" style="1"/>
  </cols>
  <sheetData>
    <row r="1" spans="1:26">
      <c r="B1" s="130" t="s">
        <v>239</v>
      </c>
      <c r="Y1" s="112" t="s">
        <v>167</v>
      </c>
    </row>
    <row r="2" spans="1:26">
      <c r="A2" s="106" t="s">
        <v>111</v>
      </c>
      <c r="B2" s="98" t="s">
        <v>113</v>
      </c>
      <c r="C2" s="95" t="s">
        <v>114</v>
      </c>
      <c r="D2" s="96" t="s">
        <v>135</v>
      </c>
      <c r="E2" s="97" t="s">
        <v>135</v>
      </c>
      <c r="F2" s="97" t="s">
        <v>135</v>
      </c>
      <c r="G2" s="137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12">
        <v>1</v>
      </c>
    </row>
    <row r="3" spans="1:26">
      <c r="A3" s="120"/>
      <c r="B3" s="99" t="s">
        <v>136</v>
      </c>
      <c r="C3" s="88" t="s">
        <v>136</v>
      </c>
      <c r="D3" s="135" t="s">
        <v>139</v>
      </c>
      <c r="E3" s="136" t="s">
        <v>140</v>
      </c>
      <c r="F3" s="136" t="s">
        <v>147</v>
      </c>
      <c r="G3" s="137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12" t="s">
        <v>1</v>
      </c>
    </row>
    <row r="4" spans="1:26">
      <c r="A4" s="120"/>
      <c r="B4" s="99"/>
      <c r="C4" s="88"/>
      <c r="D4" s="89" t="s">
        <v>108</v>
      </c>
      <c r="E4" s="90" t="s">
        <v>108</v>
      </c>
      <c r="F4" s="90" t="s">
        <v>108</v>
      </c>
      <c r="G4" s="137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12">
        <v>3</v>
      </c>
    </row>
    <row r="5" spans="1:26">
      <c r="A5" s="120"/>
      <c r="B5" s="99"/>
      <c r="C5" s="88"/>
      <c r="D5" s="109"/>
      <c r="E5" s="109"/>
      <c r="F5" s="109"/>
      <c r="G5" s="137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12">
        <v>3</v>
      </c>
    </row>
    <row r="6" spans="1:26">
      <c r="A6" s="120"/>
      <c r="B6" s="98">
        <v>1</v>
      </c>
      <c r="C6" s="94">
        <v>1</v>
      </c>
      <c r="D6" s="160">
        <v>0.25</v>
      </c>
      <c r="E6" s="160">
        <v>0.22999999999999998</v>
      </c>
      <c r="F6" s="161">
        <v>0.24</v>
      </c>
      <c r="G6" s="190"/>
      <c r="H6" s="191"/>
      <c r="I6" s="191"/>
      <c r="J6" s="191"/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64">
        <v>1</v>
      </c>
    </row>
    <row r="7" spans="1:26">
      <c r="A7" s="120"/>
      <c r="B7" s="99">
        <v>1</v>
      </c>
      <c r="C7" s="88">
        <v>2</v>
      </c>
      <c r="D7" s="166">
        <v>0.24</v>
      </c>
      <c r="E7" s="166">
        <v>0.22</v>
      </c>
      <c r="F7" s="167">
        <v>0.24</v>
      </c>
      <c r="G7" s="190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1"/>
      <c r="U7" s="191"/>
      <c r="V7" s="191"/>
      <c r="W7" s="191"/>
      <c r="X7" s="191"/>
      <c r="Y7" s="164">
        <v>24</v>
      </c>
    </row>
    <row r="8" spans="1:26">
      <c r="A8" s="120"/>
      <c r="B8" s="99">
        <v>1</v>
      </c>
      <c r="C8" s="88">
        <v>3</v>
      </c>
      <c r="D8" s="166">
        <v>0.25</v>
      </c>
      <c r="E8" s="166">
        <v>0.22</v>
      </c>
      <c r="F8" s="167"/>
      <c r="G8" s="190"/>
      <c r="H8" s="191"/>
      <c r="I8" s="191"/>
      <c r="J8" s="191"/>
      <c r="K8" s="191"/>
      <c r="L8" s="191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64">
        <v>16</v>
      </c>
    </row>
    <row r="9" spans="1:26">
      <c r="A9" s="120"/>
      <c r="B9" s="99">
        <v>1</v>
      </c>
      <c r="C9" s="88">
        <v>4</v>
      </c>
      <c r="D9" s="166">
        <v>0.25</v>
      </c>
      <c r="E9" s="166">
        <v>0.21</v>
      </c>
      <c r="F9" s="167"/>
      <c r="G9" s="190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64">
        <v>0.237222222222222</v>
      </c>
      <c r="Z9" s="112"/>
    </row>
    <row r="10" spans="1:26">
      <c r="A10" s="120"/>
      <c r="B10" s="99">
        <v>1</v>
      </c>
      <c r="C10" s="88">
        <v>5</v>
      </c>
      <c r="D10" s="166">
        <v>0.25</v>
      </c>
      <c r="E10" s="166">
        <v>0.22999999999999998</v>
      </c>
      <c r="F10" s="166"/>
      <c r="G10" s="190"/>
      <c r="H10" s="191"/>
      <c r="I10" s="191"/>
      <c r="J10" s="191"/>
      <c r="K10" s="191"/>
      <c r="L10" s="191"/>
      <c r="M10" s="191"/>
      <c r="N10" s="191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15"/>
    </row>
    <row r="11" spans="1:26">
      <c r="A11" s="120"/>
      <c r="B11" s="99">
        <v>1</v>
      </c>
      <c r="C11" s="88">
        <v>6</v>
      </c>
      <c r="D11" s="166">
        <v>0.25</v>
      </c>
      <c r="E11" s="166">
        <v>0.22999999999999998</v>
      </c>
      <c r="F11" s="166"/>
      <c r="G11" s="190"/>
      <c r="H11" s="191"/>
      <c r="I11" s="191"/>
      <c r="J11" s="191"/>
      <c r="K11" s="191"/>
      <c r="L11" s="19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15"/>
    </row>
    <row r="12" spans="1:26">
      <c r="A12" s="120"/>
      <c r="B12" s="100" t="s">
        <v>163</v>
      </c>
      <c r="C12" s="92"/>
      <c r="D12" s="170">
        <v>0.24833333333333332</v>
      </c>
      <c r="E12" s="170">
        <v>0.2233333333333333</v>
      </c>
      <c r="F12" s="170">
        <v>0.24</v>
      </c>
      <c r="G12" s="190"/>
      <c r="H12" s="191"/>
      <c r="I12" s="191"/>
      <c r="J12" s="191"/>
      <c r="K12" s="191"/>
      <c r="L12" s="191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15"/>
    </row>
    <row r="13" spans="1:26">
      <c r="A13" s="120"/>
      <c r="B13" s="2" t="s">
        <v>164</v>
      </c>
      <c r="C13" s="114"/>
      <c r="D13" s="104">
        <v>0.25</v>
      </c>
      <c r="E13" s="104">
        <v>0.22499999999999998</v>
      </c>
      <c r="F13" s="104">
        <v>0.24</v>
      </c>
      <c r="G13" s="190"/>
      <c r="H13" s="191"/>
      <c r="I13" s="191"/>
      <c r="J13" s="191"/>
      <c r="K13" s="191"/>
      <c r="L13" s="191"/>
      <c r="M13" s="191"/>
      <c r="N13" s="191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15"/>
    </row>
    <row r="14" spans="1:26">
      <c r="A14" s="120"/>
      <c r="B14" s="2" t="s">
        <v>165</v>
      </c>
      <c r="C14" s="114"/>
      <c r="D14" s="104">
        <v>4.0824829046386341E-3</v>
      </c>
      <c r="E14" s="104">
        <v>8.1649658092772543E-3</v>
      </c>
      <c r="F14" s="104">
        <v>0</v>
      </c>
      <c r="G14" s="137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115"/>
    </row>
    <row r="15" spans="1:26">
      <c r="A15" s="120"/>
      <c r="B15" s="2" t="s">
        <v>90</v>
      </c>
      <c r="C15" s="114"/>
      <c r="D15" s="93">
        <v>1.6439528475054904E-2</v>
      </c>
      <c r="E15" s="93">
        <v>3.6559548399748905E-2</v>
      </c>
      <c r="F15" s="93">
        <v>0</v>
      </c>
      <c r="G15" s="137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116"/>
    </row>
    <row r="16" spans="1:26">
      <c r="A16" s="120"/>
      <c r="B16" s="101" t="s">
        <v>166</v>
      </c>
      <c r="C16" s="114"/>
      <c r="D16" s="93">
        <v>4.6838407494146139E-2</v>
      </c>
      <c r="E16" s="93">
        <v>-5.8548009367680787E-2</v>
      </c>
      <c r="F16" s="93">
        <v>1.1709601873537201E-2</v>
      </c>
      <c r="G16" s="137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116"/>
    </row>
    <row r="17" spans="1:25">
      <c r="B17" s="126"/>
      <c r="C17" s="100"/>
      <c r="D17" s="111"/>
      <c r="E17" s="111"/>
      <c r="F17" s="111"/>
    </row>
    <row r="18" spans="1:25">
      <c r="B18" s="130" t="s">
        <v>240</v>
      </c>
      <c r="Y18" s="112" t="s">
        <v>167</v>
      </c>
    </row>
    <row r="19" spans="1:25">
      <c r="A19" s="106" t="s">
        <v>55</v>
      </c>
      <c r="B19" s="98" t="s">
        <v>113</v>
      </c>
      <c r="C19" s="95" t="s">
        <v>114</v>
      </c>
      <c r="D19" s="96" t="s">
        <v>135</v>
      </c>
      <c r="E19" s="97" t="s">
        <v>135</v>
      </c>
      <c r="F19" s="97" t="s">
        <v>135</v>
      </c>
      <c r="G19" s="137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112">
        <v>1</v>
      </c>
    </row>
    <row r="20" spans="1:25">
      <c r="A20" s="120"/>
      <c r="B20" s="99" t="s">
        <v>136</v>
      </c>
      <c r="C20" s="88" t="s">
        <v>136</v>
      </c>
      <c r="D20" s="135" t="s">
        <v>139</v>
      </c>
      <c r="E20" s="136" t="s">
        <v>140</v>
      </c>
      <c r="F20" s="136" t="s">
        <v>147</v>
      </c>
      <c r="G20" s="137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112" t="s">
        <v>1</v>
      </c>
    </row>
    <row r="21" spans="1:25">
      <c r="A21" s="120"/>
      <c r="B21" s="99"/>
      <c r="C21" s="88"/>
      <c r="D21" s="89" t="s">
        <v>108</v>
      </c>
      <c r="E21" s="90" t="s">
        <v>108</v>
      </c>
      <c r="F21" s="90" t="s">
        <v>108</v>
      </c>
      <c r="G21" s="137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112">
        <v>3</v>
      </c>
    </row>
    <row r="22" spans="1:25">
      <c r="A22" s="120"/>
      <c r="B22" s="99"/>
      <c r="C22" s="88"/>
      <c r="D22" s="109"/>
      <c r="E22" s="109"/>
      <c r="F22" s="109"/>
      <c r="G22" s="137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112">
        <v>3</v>
      </c>
    </row>
    <row r="23" spans="1:25">
      <c r="A23" s="120"/>
      <c r="B23" s="98">
        <v>1</v>
      </c>
      <c r="C23" s="94">
        <v>1</v>
      </c>
      <c r="D23" s="160">
        <v>0.71</v>
      </c>
      <c r="E23" s="160">
        <v>0.77</v>
      </c>
      <c r="F23" s="161">
        <v>0.68</v>
      </c>
      <c r="G23" s="190"/>
      <c r="H23" s="191"/>
      <c r="I23" s="191"/>
      <c r="J23" s="191"/>
      <c r="K23" s="191"/>
      <c r="L23" s="191"/>
      <c r="M23" s="191"/>
      <c r="N23" s="191"/>
      <c r="O23" s="191"/>
      <c r="P23" s="191"/>
      <c r="Q23" s="191"/>
      <c r="R23" s="191"/>
      <c r="S23" s="191"/>
      <c r="T23" s="191"/>
      <c r="U23" s="191"/>
      <c r="V23" s="191"/>
      <c r="W23" s="191"/>
      <c r="X23" s="191"/>
      <c r="Y23" s="164">
        <v>1</v>
      </c>
    </row>
    <row r="24" spans="1:25">
      <c r="A24" s="120"/>
      <c r="B24" s="99">
        <v>1</v>
      </c>
      <c r="C24" s="88">
        <v>2</v>
      </c>
      <c r="D24" s="166">
        <v>0.7</v>
      </c>
      <c r="E24" s="166">
        <v>0.78</v>
      </c>
      <c r="F24" s="167">
        <v>0.69</v>
      </c>
      <c r="G24" s="190"/>
      <c r="H24" s="191"/>
      <c r="I24" s="191"/>
      <c r="J24" s="191"/>
      <c r="K24" s="191"/>
      <c r="L24" s="191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64">
        <v>24</v>
      </c>
    </row>
    <row r="25" spans="1:25">
      <c r="A25" s="120"/>
      <c r="B25" s="99">
        <v>1</v>
      </c>
      <c r="C25" s="88">
        <v>3</v>
      </c>
      <c r="D25" s="166">
        <v>0.71</v>
      </c>
      <c r="E25" s="166">
        <v>0.78</v>
      </c>
      <c r="F25" s="167"/>
      <c r="G25" s="190"/>
      <c r="H25" s="191"/>
      <c r="I25" s="191"/>
      <c r="J25" s="191"/>
      <c r="K25" s="191"/>
      <c r="L25" s="191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64">
        <v>16</v>
      </c>
    </row>
    <row r="26" spans="1:25">
      <c r="A26" s="120"/>
      <c r="B26" s="99">
        <v>1</v>
      </c>
      <c r="C26" s="88">
        <v>4</v>
      </c>
      <c r="D26" s="166">
        <v>0.7</v>
      </c>
      <c r="E26" s="166">
        <v>0.76</v>
      </c>
      <c r="F26" s="167"/>
      <c r="G26" s="190"/>
      <c r="H26" s="191"/>
      <c r="I26" s="191"/>
      <c r="J26" s="191"/>
      <c r="K26" s="191"/>
      <c r="L26" s="191"/>
      <c r="M26" s="191"/>
      <c r="N26" s="191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64">
        <v>0.72055555555555595</v>
      </c>
    </row>
    <row r="27" spans="1:25">
      <c r="A27" s="120"/>
      <c r="B27" s="99">
        <v>1</v>
      </c>
      <c r="C27" s="88">
        <v>5</v>
      </c>
      <c r="D27" s="166">
        <v>0.71</v>
      </c>
      <c r="E27" s="166">
        <v>0.77</v>
      </c>
      <c r="F27" s="166"/>
      <c r="G27" s="190"/>
      <c r="H27" s="191"/>
      <c r="I27" s="191"/>
      <c r="J27" s="191"/>
      <c r="K27" s="191"/>
      <c r="L27" s="191"/>
      <c r="M27" s="191"/>
      <c r="N27" s="191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15"/>
    </row>
    <row r="28" spans="1:25">
      <c r="A28" s="120"/>
      <c r="B28" s="99">
        <v>1</v>
      </c>
      <c r="C28" s="88">
        <v>6</v>
      </c>
      <c r="D28" s="166">
        <v>0.7</v>
      </c>
      <c r="E28" s="166">
        <v>0.77</v>
      </c>
      <c r="F28" s="166"/>
      <c r="G28" s="190"/>
      <c r="H28" s="191"/>
      <c r="I28" s="191"/>
      <c r="J28" s="191"/>
      <c r="K28" s="191"/>
      <c r="L28" s="191"/>
      <c r="M28" s="191"/>
      <c r="N28" s="191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15"/>
    </row>
    <row r="29" spans="1:25">
      <c r="A29" s="120"/>
      <c r="B29" s="100" t="s">
        <v>163</v>
      </c>
      <c r="C29" s="92"/>
      <c r="D29" s="170">
        <v>0.70500000000000007</v>
      </c>
      <c r="E29" s="170">
        <v>0.77166666666666661</v>
      </c>
      <c r="F29" s="170">
        <v>0.68500000000000005</v>
      </c>
      <c r="G29" s="190"/>
      <c r="H29" s="191"/>
      <c r="I29" s="191"/>
      <c r="J29" s="191"/>
      <c r="K29" s="191"/>
      <c r="L29" s="191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15"/>
    </row>
    <row r="30" spans="1:25">
      <c r="A30" s="120"/>
      <c r="B30" s="2" t="s">
        <v>164</v>
      </c>
      <c r="C30" s="114"/>
      <c r="D30" s="104">
        <v>0.70499999999999996</v>
      </c>
      <c r="E30" s="104">
        <v>0.77</v>
      </c>
      <c r="F30" s="104">
        <v>0.68500000000000005</v>
      </c>
      <c r="G30" s="190"/>
      <c r="H30" s="191"/>
      <c r="I30" s="191"/>
      <c r="J30" s="191"/>
      <c r="K30" s="191"/>
      <c r="L30" s="191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15"/>
    </row>
    <row r="31" spans="1:25">
      <c r="A31" s="120"/>
      <c r="B31" s="2" t="s">
        <v>165</v>
      </c>
      <c r="C31" s="114"/>
      <c r="D31" s="104">
        <v>5.4772255750516656E-3</v>
      </c>
      <c r="E31" s="104">
        <v>7.5277265270908165E-3</v>
      </c>
      <c r="F31" s="104">
        <v>7.0710678118654034E-3</v>
      </c>
      <c r="G31" s="137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115"/>
    </row>
    <row r="32" spans="1:25">
      <c r="A32" s="120"/>
      <c r="B32" s="2" t="s">
        <v>90</v>
      </c>
      <c r="C32" s="114"/>
      <c r="D32" s="93">
        <v>7.7691142908534253E-3</v>
      </c>
      <c r="E32" s="93">
        <v>9.7551531668563507E-3</v>
      </c>
      <c r="F32" s="93">
        <v>1.0322726732650223E-2</v>
      </c>
      <c r="G32" s="137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16"/>
    </row>
    <row r="33" spans="1:25">
      <c r="A33" s="120"/>
      <c r="B33" s="101" t="s">
        <v>166</v>
      </c>
      <c r="C33" s="114"/>
      <c r="D33" s="93">
        <v>-2.1588280647648839E-2</v>
      </c>
      <c r="E33" s="93">
        <v>7.0932922127987075E-2</v>
      </c>
      <c r="F33" s="93">
        <v>-4.9344641480339679E-2</v>
      </c>
      <c r="G33" s="137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16"/>
    </row>
    <row r="34" spans="1:25">
      <c r="B34" s="126"/>
      <c r="C34" s="100"/>
      <c r="D34" s="111"/>
      <c r="E34" s="111"/>
      <c r="F34" s="111"/>
    </row>
  </sheetData>
  <dataConsolidate/>
  <conditionalFormatting sqref="C29:C34 C2:F17 D19:F34">
    <cfRule type="expression" dxfId="19" priority="15" stopIfTrue="1">
      <formula>AND(ISBLANK(INDIRECT(Anlyt_LabRefLastCol)),ISBLANK(INDIRECT(Anlyt_LabRefThisCol)))</formula>
    </cfRule>
    <cfRule type="expression" dxfId="18" priority="16">
      <formula>ISBLANK(INDIRECT(Anlyt_LabRefThisCol))</formula>
    </cfRule>
  </conditionalFormatting>
  <conditionalFormatting sqref="B6:F11 B23:F28">
    <cfRule type="expression" dxfId="17" priority="17">
      <formula>AND($B6&lt;&gt;$B5,NOT(ISBLANK(INDIRECT(Anlyt_LabRefThisCol))))</formula>
    </cfRule>
  </conditionalFormatting>
  <conditionalFormatting sqref="C19:C28">
    <cfRule type="expression" dxfId="16" priority="6" stopIfTrue="1">
      <formula>AND(ISBLANK(INDIRECT(Anlyt_LabRefLastCol)),ISBLANK(INDIRECT(Anlyt_LabRefThisCol)))</formula>
    </cfRule>
    <cfRule type="expression" dxfId="15" priority="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Abbreviations</vt:lpstr>
      <vt:lpstr>Certified Values</vt:lpstr>
      <vt:lpstr>Indicative Values</vt:lpstr>
      <vt:lpstr>Performance Gates</vt:lpstr>
      <vt:lpstr>Fire Assay</vt:lpstr>
      <vt:lpstr>Thermograv</vt:lpstr>
      <vt:lpstr>Fusion ICP</vt:lpstr>
      <vt:lpstr>4-Acid</vt:lpstr>
      <vt:lpstr>IRC</vt:lpstr>
      <vt:lpstr>Aqua Regia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Jared Hamlyn</cp:lastModifiedBy>
  <cp:lastPrinted>2011-08-08T04:26:22Z</cp:lastPrinted>
  <dcterms:created xsi:type="dcterms:W3CDTF">2000-11-24T23:59:25Z</dcterms:created>
  <dcterms:modified xsi:type="dcterms:W3CDTF">2012-10-08T05:18:38Z</dcterms:modified>
</cp:coreProperties>
</file>