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4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 &amp; NAA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 &amp; NAA'!AMG_DPVal,#REF!,1)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 &amp; NAA'!AMG_DPRow,'Fire Assay &amp; NAA'!AMG_DPCol)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 &amp; NAA'!$Y8,LEN('Fire Assay &amp; NAA'!$Y8)-1)-INT(RIGHT('Fire Assay &amp; NAA'!$Y8,LEN('Fire Assay &amp; NAA'!$Y8)-1)),5))-2)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 &amp; NAA'!AMG_DPRowAn),'Fire Assay &amp; NAA'!AMG_DPRowOther,'Fire Assay &amp; NAA'!AMG_DPRowAn)-ROW(#REF!)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 &amp; NAA'!$A1&amp;"-"&amp;'Fire Assay &amp; NAA'!$Y2,#REF!,0)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 &amp; NAA'!$Y2,#REF!,0)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 &amp; NAA'!$Y8,1)="&lt;",LEFT('Fire Assay &amp; NAA'!$Y8,1)="&gt;"),VALUE(RIGHT('Fire Assay &amp; NAA'!$Y8,LEN('Fire Assay &amp; NAA'!$Y8)-1)),'Fire Assay &amp; NAA'!$Y8)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 &amp; NAA'!AMG_IndVRow1),IF(ISNA('Fire Assay &amp; NAA'!AMG_IndVRow2),COLUMNS('Indicative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 &amp; NAA'!AMG_IndVRow1),IF(ISNA('Fire Assay &amp; NAA'!AMG_IndVRow2),'Fire Assay &amp; NAA'!AMG_IndVRow3,'Fire Assay &amp; NAA'!AMG_IndVRow2),'Fire Assay &amp; NAA'!AMG_IndVRow1)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 &amp; NAA'!$A1048572,'Indicative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 &amp; NAA'!$A1048572,'Indicative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 &amp; NAA'!$A1048572,'Indicative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 &amp; NAA'!XFD2&amp;" in "&amp;[0]!CRMCode&amp;" ("&amp;'Fire Assay &amp; NAA'!X1&amp;" Value "&amp;IF(ISTEXT('Fire Assay &amp; NAA'!X9),'Fire Assay &amp; NAA'!X9,ROUND('Fire Assay &amp; NAA'!X9,'Fire Assay &amp; NAA'!X4))&amp;" "&amp;'Fire Assay &amp; NAA'!X3&amp;")"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 &amp; NAA'!$D$4:$D$25)&gt;0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 &amp; NAA'!XFD1+1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 &amp; NAA'!#REF!),COLUMN('Fire Assay &amp; NAA'!XFD:XFD),2)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 &amp; NAA'!#REF!),COLUMN('Fire Assay &amp; NAA'!A:A),2)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 &amp; NAA'!$A1048575,CertVal_AnUOM,CertVal_AnUOMdpCols,FALSE)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 &amp; NAA'!$A1048574,CertVal_AnUOM,CertVal_AnUOMdpCols+1,FALSE)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 &amp; NAA'!$Y1048576=1,'Fire Assay &amp; NAA'!Anlyt_UOMu,VLOOKUP('Fire Assay &amp; NAA'!$A1048576,CertVal_AnUOM,CertVal_AnUOMnCols,FALSE))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 &amp; NAA'!$A1048576,CertVal_AnUOM,[0]!CertVal_AnUOMuCols,FALSE)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 &amp; NAA'!$A1,CertVal_AnUOM,CertVal_AnUOMxCols,FALSE)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<sst xmlns="http://schemas.openxmlformats.org/spreadsheetml/2006/main" count="1480" uniqueCount="253">
  <si>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</si>
  <si>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</si>
  <si>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</si>
  <si>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</si>
  <si>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</si>
  <si>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</si>
  <si>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</si>
  <si>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</si>
  <si>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</si>
  <si>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</si>
  <si>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</si>
  <si>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</si>
  <si>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</si>
  <si>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</si>
  <si>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</si>
  <si>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</si>
  <si>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</si>
  <si>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</si>
  <si>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</si>
  <si>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</si>
  <si>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</si>
  <si>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</si>
  <si>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</si>
  <si>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</si>
  <si>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</si>
  <si>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</si>
  <si>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</si>
  <si>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</si>
  <si>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</si>
  <si>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</si>
  <si>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</si>
  <si>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</si>
  <si>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</si>
  <si>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</si>
  <si>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</si>
  <si>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</si>
  <si>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</si>
  <si>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</si>
  <si>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</si>
  <si>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</si>
  <si>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</si>
  <si>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</si>
  <si>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</si>
  <si>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</si>
  <si>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</si>
  <si>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</si>
  <si>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</si>
  <si>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</si>
  <si>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</si>
  <si>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</si>
  <si>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</si>
  <si>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</si>
  <si>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</si>
  <si>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</si>
  <si>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</si>
  <si>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</si>
  <si>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</si>
  <si>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</si>
  <si>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</si>
  <si>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</si>
  <si>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</si>
  <si>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</si>
  <si>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</si>
  <si>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</si>
  <si>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</si>
  <si>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</si>
  <si>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</si>
  <si>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</si>
  <si>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</si>
  <si>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</si>
  <si>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</si>
  <si>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</si>
  <si>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</si>
  <si>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</si>
  <si>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</si>
  <si>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</si>
  <si>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</si>
  <si>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</si>
  <si>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</si>
  <si>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</si>
  <si>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</si>
  <si>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</si>
  <si>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</si>
  <si>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</si>
  <si>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</si>
  <si>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</si>
  <si>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</si>
  <si>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</si>
  <si>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</si>
  <si>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</si>
  <si>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</si>
  <si>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</si>
  <si>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</si>
  <si>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</si>
  <si>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</si>
  <si>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</si>
  <si>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</si>
  <si>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</si>
  <si>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</si>
  <si>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</si>
  <si>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</si>
  <si>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</si>
  <si>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</si>
  <si>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</si>
  <si>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</si>
  <si>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</si>
  <si>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</si>
  <si>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</si>
  <si>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</si>
  <si>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</si>
  <si>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</si>
  <si>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</si>
  <si>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</si>
  <si>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</si>
  <si>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</si>
  <si>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</si>
  <si>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</si>
  <si>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</si>
  <si>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</si>
  <si>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</si>
  <si>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</si>
  <si>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</si>
  <si>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</si>
  <si>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</si>
  <si>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</si>
  <si>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</si>
  <si>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</si>
  <si>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</si>
  <si>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</si>
  <si>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</si>
  <si>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</si>
  <si>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</si>
  <si>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</si>
  <si>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</si>
  <si>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</si>
  <si>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</si>
  <si>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</si>
  <si>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</si>
  <si>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</si>
  <si>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</si>
  <si>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</si>
  <si>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</si>
  <si>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</si>
  <si>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</si>
  <si>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</si>
  <si>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</si>
  <si>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</si>
  <si>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</si>
  <si>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</si>
  <si>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</si>
  <si>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</si>
  <si>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</si>
  <si>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</si>
  <si>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</si>
  <si>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</si>
  <si>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</si>
  <si>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</si>
  <si>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</si>
  <si>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</si>
  <si>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</si>
  <si>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</si>
  <si>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</si>
  <si>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</si>
  <si>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</si>
  <si>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</si>
  <si>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</si>
  <si>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</si>
  <si>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</si>
  <si>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</si>
  <si>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</si>
  <si>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</si>
  <si>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</si>
  <si>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</si>
  <si>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</si>
  <si>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</si>
  <si>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</si>
  <si>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</si>
  <si>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</si>
  <si>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</si>
  <si>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</si>
  <si>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</si>
  <si>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</si>
  <si>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</si>
  <si>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</si>
  <si>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</si>
  <si>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205 (Certified Value 1.24 ppm)</t>
  </si>
  <si>
    <t>Analytical results for Pd in OREAS 205 (Indicative Value 7 ppb)</t>
  </si>
  <si>
    <t>Analytical results for Pt in OREAS 205 (Indicative Value 9 ppb)</t>
  </si>
  <si>
    <t>Analytical results for LOI in OREAS 205 (Indicative Value 2.33 wt.%)</t>
  </si>
  <si>
    <t>Analytical results for Al in OREAS 205 (Indicative Value 6.8 wt.%)</t>
  </si>
  <si>
    <t>Analytical results for Ba in OREAS 205 (Indicative Value 452 ppm)</t>
  </si>
  <si>
    <t>Analytical results for Ca in OREAS 205 (Indicative Value 5.3 wt.%)</t>
  </si>
  <si>
    <t>Analytical results for Ce in OREAS 205 (Indicative Value 42.3 ppm)</t>
  </si>
  <si>
    <t>Analytical results for Cr in OREAS 205 (Indicative Value 250 ppm)</t>
  </si>
  <si>
    <t>Analytical results for Cs in OREAS 205 (Indicative Value 2.74 ppm)</t>
  </si>
  <si>
    <t>Analytical results for Dy in OREAS 205 (Indicative Value 5.21 ppm)</t>
  </si>
  <si>
    <t>Analytical results for Er in OREAS 205 (Indicative Value 2.88 ppm)</t>
  </si>
  <si>
    <t>Analytical results for Eu in OREAS 205 (Indicative Value 1.86 ppm)</t>
  </si>
  <si>
    <t>Analytical results for Fe in OREAS 205 (Indicative Value 9.77 wt.%)</t>
  </si>
  <si>
    <t>Analytical results for Ga in OREAS 205 (Indicative Value 19 ppm)</t>
  </si>
  <si>
    <t>Analytical results for Gd in OREAS 205 (Indicative Value 5.85 ppm)</t>
  </si>
  <si>
    <t>Analytical results for Hf in OREAS 205 (Indicative Value 3.45 ppm)</t>
  </si>
  <si>
    <t>Analytical results for Ho in OREAS 205 (Indicative Value 1.07 ppm)</t>
  </si>
  <si>
    <t>Analytical results for K in OREAS 205 (Indicative Value 0.677 wt.%)</t>
  </si>
  <si>
    <t>Analytical results for La in OREAS 205 (Indicative Value 24 ppm)</t>
  </si>
  <si>
    <t>Analytical results for Lu in OREAS 205 (Indicative Value 0.34 ppm)</t>
  </si>
  <si>
    <t>Analytical results for Mg in OREAS 205 (Indicative Value 3.63 wt.%)</t>
  </si>
  <si>
    <t>Analytical results for Mn in OREAS 205 (Indicative Value 0.279 wt.%)</t>
  </si>
  <si>
    <t>Analytical results for Na in OREAS 205 (Indicative Value 1.96 wt.%)</t>
  </si>
  <si>
    <t>Analytical results for Nb in OREAS 205 (Indicative Value 19.8 ppm)</t>
  </si>
  <si>
    <t>Analytical results for Nd in OREAS 205 (Indicative Value 24.1 ppm)</t>
  </si>
  <si>
    <t>Analytical results for P in OREAS 205 (Indicative Value 0.185 wt.%)</t>
  </si>
  <si>
    <t>Analytical results for Pr in OREAS 205 (Indicative Value 5.7 ppm)</t>
  </si>
  <si>
    <t>Analytical results for Rb in OREAS 205 (Indicative Value 25 ppm)</t>
  </si>
  <si>
    <t>Analytical results for Si in OREAS 205 (Indicative Value 24.64 wt.%)</t>
  </si>
  <si>
    <t>Analytical results for Sm in OREAS 205 (Indicative Value 5.73 ppm)</t>
  </si>
  <si>
    <t>Analytical results for Sn in OREAS 205 (Indicative Value 2 ppm)</t>
  </si>
  <si>
    <t>Analytical results for Sr in OREAS 205 (Indicative Value 378 ppm)</t>
  </si>
  <si>
    <t>Analytical results for Ta in OREAS 205 (Indicative Value 1.3 ppm)</t>
  </si>
  <si>
    <t>Analytical results for Tb in OREAS 205 (Indicative Value 0.87 ppm)</t>
  </si>
  <si>
    <t>Analytical results for Th in OREAS 205 (Indicative Value 4.24 ppm)</t>
  </si>
  <si>
    <t>Analytical results for Ti in OREAS 205 (Indicative Value 0.953 wt.%)</t>
  </si>
  <si>
    <t>Analytical results for Tl in OREAS 205 (Indicative Value &lt; 0.5 ppm)</t>
  </si>
  <si>
    <t>Analytical results for Tm in OREAS 205 (Indicative Value 0.42 ppm)</t>
  </si>
  <si>
    <t>Analytical results for U in OREAS 205 (Indicative Value 1.21 ppm)</t>
  </si>
  <si>
    <t>Analytical results for V in OREAS 205 (Indicative Value 180 ppm)</t>
  </si>
  <si>
    <t>Analytical results for W in OREAS 205 (Indicative Value 1 ppm)</t>
  </si>
  <si>
    <t>Analytical results for Y in OREAS 205 (Indicative Value 30.4 ppm)</t>
  </si>
  <si>
    <t>Analytical results for Yb in OREAS 205 (Indicative Value 2.36 ppm)</t>
  </si>
  <si>
    <t>Analytical results for Zr in OREAS 205 (Indicative Value 140 ppm)</t>
  </si>
  <si>
    <t>Analytical results for Ag in OREAS 205 (Indicative Value &lt; 0.5 ppm)</t>
  </si>
  <si>
    <t>Analytical results for Cd in OREAS 205 (Indicative Value &lt; 0.5 ppm)</t>
  </si>
  <si>
    <t>Analytical results for Co in OREAS 205 (Indicative Value 33 ppm)</t>
  </si>
  <si>
    <t>Analytical results for Cu in OREAS 205 (Indicative Value 90 ppm)</t>
  </si>
  <si>
    <t>Analytical results for Mo in OREAS 205 (Indicative Value 1 ppm)</t>
  </si>
  <si>
    <t>Analytical results for Ni in OREAS 205 (Indicative Value 128 ppm)</t>
  </si>
  <si>
    <t>Analytical results for Pb in OREAS 205 (Indicative Value 11 ppm)</t>
  </si>
  <si>
    <t>Analytical results for Sc in OREAS 205 (Indicative Value 17 ppm)</t>
  </si>
  <si>
    <t>Analytical results for Zn in OREAS 205 (Indicative Value 127 ppm)</t>
  </si>
  <si>
    <t>Analytical results for C in OREAS 205 (Indicative Value 0.268 wt.%)</t>
  </si>
  <si>
    <t>Analytical results for S in OREAS 205 (Indicative Value 0.952 wt.%)</t>
  </si>
  <si>
    <t>Analytical results for As in OREAS 205 (Indicative Value &gt; 250 ppm)</t>
  </si>
  <si>
    <t>Analytical results for Au in OREAS 205 (Certified Value 1.21 ppm)</t>
  </si>
  <si>
    <t>Analytical results for Bi in OREAS 205 (Indicative Value 0.075 ppm)</t>
  </si>
  <si>
    <t>Analytical results for Hg in OREAS 205 (Indicative Value &lt; 5 ppb)</t>
  </si>
  <si>
    <t>Analytical results for Sb in OREAS 205 (Indicative Value 0.72 ppm)</t>
  </si>
  <si>
    <t>Analytical results for Se in OREAS 205 (Indicative Value 1.8 ppm)</t>
  </si>
  <si>
    <t>Analytical results for Te in OREAS 205 (Indicative Value 0.05 ppm)</t>
  </si>
  <si>
    <t/>
  </si>
  <si>
    <t>Table 3. Indicative Values for OREAS 205</t>
  </si>
  <si>
    <t>Table 2. Certified Values, SD's, 95% Confidence and Tolerance Limits for OREAS 205</t>
  </si>
  <si>
    <t>SD</t>
  </si>
  <si>
    <t>Table 1. Abbreviations used for OREAS 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</si>
</sst>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2" fontId="2" fillId="0" borderId="78" xfId="0" applyNumberFormat="1" applyFont="1" applyBorder="1" applyAlignment="1">
      <alignment horizontal="center"/>
    </xf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0" fontId="4" fillId="29" borderId="75" xfId="46" applyFont="1" applyFill="1" applyBorder="1" applyAlignment="1">
      <alignment horizontal="left"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2" t="s">
        <v>252</v>
      </c>
      <c r="C1" s="72"/>
    </row>
    <row r="2" spans="2:10" ht="27.95" customHeight="1" thickTop="1">
      <c r="B2" s="84" t="s">
        <v>86</v>
      </c>
      <c r="C2" s="85" t="s">
        <v>87</v>
      </c>
    </row>
    <row r="3" spans="2:10" ht="15" customHeight="1">
      <c r="B3" s="50" t="s">
        <v>88</v>
      </c>
      <c r="C3" s="57" t="s">
        <v>89</v>
      </c>
    </row>
    <row r="4" spans="2:10" ht="15" customHeight="1">
      <c r="B4" s="51" t="s">
        <v>90</v>
      </c>
      <c r="C4" s="52" t="s">
        <v>91</v>
      </c>
    </row>
    <row r="5" spans="2:10" ht="15" customHeight="1">
      <c r="B5" s="51" t="s">
        <v>98</v>
      </c>
      <c r="C5" s="52" t="s">
        <v>92</v>
      </c>
    </row>
    <row r="6" spans="2:10" ht="15" customHeight="1">
      <c r="B6" s="51" t="s">
        <v>93</v>
      </c>
      <c r="C6" s="52" t="s">
        <v>94</v>
      </c>
    </row>
    <row r="7" spans="2:10" ht="15" customHeight="1">
      <c r="B7" s="51" t="s">
        <v>95</v>
      </c>
      <c r="C7" s="52" t="s">
        <v>96</v>
      </c>
    </row>
    <row r="8" spans="2:10" ht="15" customHeight="1">
      <c r="B8" s="51" t="s">
        <v>158</v>
      </c>
      <c r="C8" s="52" t="s">
        <v>175</v>
      </c>
    </row>
    <row r="9" spans="2:10" ht="15" customHeight="1">
      <c r="B9" s="51" t="s">
        <v>159</v>
      </c>
      <c r="C9" s="52" t="s">
        <v>176</v>
      </c>
      <c r="D9" s="28"/>
      <c r="E9" s="28"/>
      <c r="F9" s="28"/>
      <c r="G9" s="28"/>
      <c r="H9" s="28"/>
      <c r="I9" s="28"/>
      <c r="J9" s="28"/>
    </row>
    <row r="10" spans="2:10">
      <c r="B10" s="51" t="s">
        <v>115</v>
      </c>
      <c r="C10" s="52" t="s">
        <v>177</v>
      </c>
      <c r="D10" s="55"/>
      <c r="E10" s="28"/>
      <c r="F10" s="28"/>
      <c r="G10" s="28"/>
      <c r="H10" s="28"/>
      <c r="I10" s="28"/>
      <c r="J10" s="28"/>
    </row>
    <row r="11" spans="2:10">
      <c r="B11" s="51" t="s">
        <v>168</v>
      </c>
      <c r="C11" s="52" t="s">
        <v>178</v>
      </c>
    </row>
    <row r="12" spans="2:10">
      <c r="B12" s="51" t="s">
        <v>106</v>
      </c>
      <c r="C12" s="52" t="s">
        <v>107</v>
      </c>
    </row>
    <row r="13" spans="2:10">
      <c r="B13" s="51" t="s">
        <v>104</v>
      </c>
      <c r="C13" s="52" t="s">
        <v>105</v>
      </c>
    </row>
    <row r="14" spans="2:10">
      <c r="B14" s="51" t="s">
        <v>116</v>
      </c>
      <c r="C14" s="52" t="s">
        <v>179</v>
      </c>
    </row>
    <row r="15" spans="2:10">
      <c r="B15" s="51" t="s">
        <v>108</v>
      </c>
      <c r="C15" s="52" t="s">
        <v>109</v>
      </c>
    </row>
    <row r="16" spans="2:10">
      <c r="B16" s="51" t="s">
        <v>169</v>
      </c>
      <c r="C16" s="52" t="s">
        <v>180</v>
      </c>
    </row>
    <row r="17" spans="2:3">
      <c r="B17" s="51" t="s">
        <v>172</v>
      </c>
      <c r="C17" s="52" t="s">
        <v>181</v>
      </c>
    </row>
    <row r="18" spans="2:3">
      <c r="B18" s="51" t="s">
        <v>173</v>
      </c>
      <c r="C18" s="52" t="s">
        <v>182</v>
      </c>
    </row>
    <row r="19" spans="2:3" ht="13.5" thickBot="1">
      <c r="B19" s="53" t="s">
        <v>174</v>
      </c>
      <c r="C19" s="54" t="s">
        <v>183</v>
      </c>
    </row>
    <row r="20" spans="2:3" ht="13.5" thickTop="1">
      <c r="B20" s="51"/>
      <c r="C20" s="52"/>
    </row>
    <row r="22" spans="2:3">
      <c r="B22" s="126" t="s">
        <v>120</v>
      </c>
      <c r="C22" s="28" t="s">
        <v>119</v>
      </c>
    </row>
    <row r="23" spans="2:3">
      <c r="B23" s="28"/>
      <c r="C23" s="28"/>
    </row>
    <row r="24" spans="2:3">
      <c r="B24" s="127" t="s">
        <v>124</v>
      </c>
      <c r="C24" s="128" t="s">
        <v>123</v>
      </c>
    </row>
    <row r="25" spans="2:3">
      <c r="B25" s="28"/>
      <c r="C25" s="28"/>
    </row>
    <row r="26" spans="2:3">
      <c r="B26" s="129" t="s">
        <v>121</v>
      </c>
      <c r="C26" s="128" t="s">
        <v>122</v>
      </c>
    </row>
    <row r="27" spans="2:3" ht="15.75" thickBot="1">
      <c r="B27" s="130"/>
      <c r="C27" s="130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Normal="100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241</v>
      </c>
      <c r="Y1" s="116" t="s">
        <v>167</v>
      </c>
    </row>
    <row r="2" spans="1:25">
      <c r="A2" s="110" t="s">
        <v>7</v>
      </c>
      <c r="B2" s="97" t="s">
        <v>113</v>
      </c>
      <c r="C2" s="94" t="s">
        <v>114</v>
      </c>
      <c r="D2" s="95" t="s">
        <v>135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0" t="s">
        <v>147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169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0</v>
      </c>
    </row>
    <row r="5" spans="1:25">
      <c r="A5" s="125"/>
      <c r="B5" s="98"/>
      <c r="C5" s="86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0</v>
      </c>
    </row>
    <row r="6" spans="1:25">
      <c r="A6" s="125"/>
      <c r="B6" s="97">
        <v>1</v>
      </c>
      <c r="C6" s="93">
        <v>1</v>
      </c>
      <c r="D6" s="161" t="s">
        <v>170</v>
      </c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4">
        <v>1</v>
      </c>
    </row>
    <row r="7" spans="1:25">
      <c r="A7" s="125"/>
      <c r="B7" s="98">
        <v>1</v>
      </c>
      <c r="C7" s="86">
        <v>2</v>
      </c>
      <c r="D7" s="165" t="s">
        <v>170</v>
      </c>
      <c r="E7" s="162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>
        <v>26</v>
      </c>
    </row>
    <row r="8" spans="1:25">
      <c r="A8" s="125"/>
      <c r="B8" s="99" t="s">
        <v>163</v>
      </c>
      <c r="C8" s="91"/>
      <c r="D8" s="167" t="s">
        <v>248</v>
      </c>
      <c r="E8" s="162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6"/>
    </row>
    <row r="9" spans="1:25">
      <c r="A9" s="125"/>
      <c r="B9" s="2" t="s">
        <v>164</v>
      </c>
      <c r="C9" s="118"/>
      <c r="D9" s="168" t="s">
        <v>248</v>
      </c>
      <c r="E9" s="162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6" t="s">
        <v>134</v>
      </c>
    </row>
    <row r="10" spans="1:25">
      <c r="A10" s="125"/>
      <c r="B10" s="2" t="s">
        <v>165</v>
      </c>
      <c r="C10" s="118"/>
      <c r="D10" s="168" t="s">
        <v>248</v>
      </c>
      <c r="E10" s="162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6"/>
    </row>
    <row r="11" spans="1:25">
      <c r="A11" s="125"/>
      <c r="B11" s="2" t="s">
        <v>90</v>
      </c>
      <c r="C11" s="118"/>
      <c r="D11" s="92" t="s">
        <v>248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248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242</v>
      </c>
      <c r="Y14" s="116" t="s">
        <v>62</v>
      </c>
    </row>
    <row r="15" spans="1:25">
      <c r="A15" s="110" t="s">
        <v>103</v>
      </c>
      <c r="B15" s="97" t="s">
        <v>113</v>
      </c>
      <c r="C15" s="94" t="s">
        <v>114</v>
      </c>
      <c r="D15" s="95" t="s">
        <v>135</v>
      </c>
      <c r="E15" s="96" t="s">
        <v>135</v>
      </c>
      <c r="F15" s="96" t="s">
        <v>135</v>
      </c>
      <c r="G15" s="96" t="s">
        <v>135</v>
      </c>
      <c r="H15" s="96" t="s">
        <v>135</v>
      </c>
      <c r="I15" s="96" t="s">
        <v>135</v>
      </c>
      <c r="J15" s="96" t="s">
        <v>135</v>
      </c>
      <c r="K15" s="96" t="s">
        <v>135</v>
      </c>
      <c r="L15" s="96" t="s">
        <v>135</v>
      </c>
      <c r="M15" s="96" t="s">
        <v>135</v>
      </c>
      <c r="N15" s="96" t="s">
        <v>135</v>
      </c>
      <c r="O15" s="96" t="s">
        <v>135</v>
      </c>
      <c r="P15" s="96" t="s">
        <v>135</v>
      </c>
      <c r="Q15" s="96" t="s">
        <v>135</v>
      </c>
      <c r="R15" s="96" t="s">
        <v>135</v>
      </c>
      <c r="S15" s="14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0" t="s">
        <v>138</v>
      </c>
      <c r="E16" s="141" t="s">
        <v>141</v>
      </c>
      <c r="F16" s="141" t="s">
        <v>171</v>
      </c>
      <c r="G16" s="141" t="s">
        <v>142</v>
      </c>
      <c r="H16" s="141" t="s">
        <v>143</v>
      </c>
      <c r="I16" s="141" t="s">
        <v>144</v>
      </c>
      <c r="J16" s="141" t="s">
        <v>145</v>
      </c>
      <c r="K16" s="141" t="s">
        <v>146</v>
      </c>
      <c r="L16" s="141" t="s">
        <v>147</v>
      </c>
      <c r="M16" s="141" t="s">
        <v>148</v>
      </c>
      <c r="N16" s="141" t="s">
        <v>150</v>
      </c>
      <c r="O16" s="141" t="s">
        <v>152</v>
      </c>
      <c r="P16" s="141" t="s">
        <v>154</v>
      </c>
      <c r="Q16" s="141" t="s">
        <v>155</v>
      </c>
      <c r="R16" s="141" t="s">
        <v>156</v>
      </c>
      <c r="S16" s="14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172</v>
      </c>
      <c r="E17" s="88" t="s">
        <v>169</v>
      </c>
      <c r="F17" s="88" t="s">
        <v>172</v>
      </c>
      <c r="G17" s="88" t="s">
        <v>172</v>
      </c>
      <c r="H17" s="88" t="s">
        <v>169</v>
      </c>
      <c r="I17" s="88" t="s">
        <v>169</v>
      </c>
      <c r="J17" s="88" t="s">
        <v>173</v>
      </c>
      <c r="K17" s="88" t="s">
        <v>173</v>
      </c>
      <c r="L17" s="88" t="s">
        <v>169</v>
      </c>
      <c r="M17" s="88" t="s">
        <v>172</v>
      </c>
      <c r="N17" s="88" t="s">
        <v>169</v>
      </c>
      <c r="O17" s="88" t="s">
        <v>174</v>
      </c>
      <c r="P17" s="88" t="s">
        <v>169</v>
      </c>
      <c r="Q17" s="88" t="s">
        <v>169</v>
      </c>
      <c r="R17" s="88" t="s">
        <v>172</v>
      </c>
      <c r="S17" s="142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 t="s">
        <v>118</v>
      </c>
      <c r="P18" s="113"/>
      <c r="Q18" s="113"/>
      <c r="R18" s="113"/>
      <c r="S18" s="142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02">
        <v>1.18</v>
      </c>
      <c r="E19" s="102">
        <v>1.2371000000000001</v>
      </c>
      <c r="F19" s="145">
        <v>1.05</v>
      </c>
      <c r="G19" s="102">
        <v>1.21</v>
      </c>
      <c r="H19" s="103">
        <v>1.22</v>
      </c>
      <c r="I19" s="102">
        <v>1.22</v>
      </c>
      <c r="J19" s="103">
        <v>1.21</v>
      </c>
      <c r="K19" s="143">
        <v>1.04</v>
      </c>
      <c r="L19" s="102">
        <v>1.22</v>
      </c>
      <c r="M19" s="102">
        <v>1.24</v>
      </c>
      <c r="N19" s="102">
        <v>1.1599999999999999</v>
      </c>
      <c r="O19" s="102">
        <v>1.17</v>
      </c>
      <c r="P19" s="143">
        <v>0.95910000000000006</v>
      </c>
      <c r="Q19" s="102">
        <v>1.24</v>
      </c>
      <c r="R19" s="102">
        <v>1.1499999999999999</v>
      </c>
      <c r="S19" s="142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88">
        <v>1.1599999999999999</v>
      </c>
      <c r="E20" s="88">
        <v>1.2583</v>
      </c>
      <c r="F20" s="146">
        <v>1.06</v>
      </c>
      <c r="G20" s="88">
        <v>1.22</v>
      </c>
      <c r="H20" s="106">
        <v>1.25</v>
      </c>
      <c r="I20" s="88">
        <v>1.2</v>
      </c>
      <c r="J20" s="106">
        <v>1.1599999999999999</v>
      </c>
      <c r="K20" s="144">
        <v>1.0899999999999999</v>
      </c>
      <c r="L20" s="88">
        <v>1.23</v>
      </c>
      <c r="M20" s="88">
        <v>1.2280000000000002</v>
      </c>
      <c r="N20" s="88">
        <v>1.1200000000000001</v>
      </c>
      <c r="O20" s="88">
        <v>1.26</v>
      </c>
      <c r="P20" s="144">
        <v>0.97939999999999994</v>
      </c>
      <c r="Q20" s="88">
        <v>1.24</v>
      </c>
      <c r="R20" s="88">
        <v>1.1399999999999999</v>
      </c>
      <c r="S20" s="142"/>
      <c r="T20" s="2"/>
      <c r="U20" s="2"/>
      <c r="V20" s="2"/>
      <c r="W20" s="2"/>
      <c r="X20" s="2"/>
      <c r="Y20" s="116" t="e">
        <v>#N/A</v>
      </c>
    </row>
    <row r="21" spans="1:25">
      <c r="A21" s="125"/>
      <c r="B21" s="98">
        <v>1</v>
      </c>
      <c r="C21" s="86">
        <v>3</v>
      </c>
      <c r="D21" s="88">
        <v>1.1599999999999999</v>
      </c>
      <c r="E21" s="88">
        <v>1.2607999999999999</v>
      </c>
      <c r="F21" s="146">
        <v>1.1100000000000001</v>
      </c>
      <c r="G21" s="88">
        <v>1.3</v>
      </c>
      <c r="H21" s="106">
        <v>1.23</v>
      </c>
      <c r="I21" s="88">
        <v>1.25</v>
      </c>
      <c r="J21" s="106">
        <v>1.17</v>
      </c>
      <c r="K21" s="146">
        <v>1.06</v>
      </c>
      <c r="L21" s="90">
        <v>1.18</v>
      </c>
      <c r="M21" s="90">
        <v>1.206</v>
      </c>
      <c r="N21" s="90">
        <v>1.22</v>
      </c>
      <c r="O21" s="90">
        <v>1.27</v>
      </c>
      <c r="P21" s="146">
        <v>0.90329999999999999</v>
      </c>
      <c r="Q21" s="90">
        <v>1.23</v>
      </c>
      <c r="R21" s="90">
        <v>1.2</v>
      </c>
      <c r="S21" s="142"/>
      <c r="T21" s="2"/>
      <c r="U21" s="2"/>
      <c r="V21" s="2"/>
      <c r="W21" s="2"/>
      <c r="X21" s="2"/>
      <c r="Y21" s="116">
        <v>16</v>
      </c>
    </row>
    <row r="22" spans="1:25">
      <c r="A22" s="125"/>
      <c r="B22" s="98">
        <v>1</v>
      </c>
      <c r="C22" s="86">
        <v>4</v>
      </c>
      <c r="D22" s="88">
        <v>1.1599999999999999</v>
      </c>
      <c r="E22" s="88">
        <v>1.2769999999999999</v>
      </c>
      <c r="F22" s="146">
        <v>1.05</v>
      </c>
      <c r="G22" s="88">
        <v>1.32</v>
      </c>
      <c r="H22" s="106">
        <v>1.3</v>
      </c>
      <c r="I22" s="88">
        <v>1.23</v>
      </c>
      <c r="J22" s="106">
        <v>1.06</v>
      </c>
      <c r="K22" s="146">
        <v>1.0899999999999999</v>
      </c>
      <c r="L22" s="90">
        <v>1.2</v>
      </c>
      <c r="M22" s="90">
        <v>1.24</v>
      </c>
      <c r="N22" s="90">
        <v>1.2</v>
      </c>
      <c r="O22" s="90">
        <v>1.32</v>
      </c>
      <c r="P22" s="146">
        <v>0.94169999999999998</v>
      </c>
      <c r="Q22" s="90">
        <v>1.24</v>
      </c>
      <c r="R22" s="90">
        <v>1.1599999999999999</v>
      </c>
      <c r="S22" s="142"/>
      <c r="T22" s="2"/>
      <c r="U22" s="2"/>
      <c r="V22" s="2"/>
      <c r="W22" s="2"/>
      <c r="X22" s="2"/>
      <c r="Y22" s="116">
        <v>1.2104689814814817</v>
      </c>
    </row>
    <row r="23" spans="1:25">
      <c r="A23" s="125"/>
      <c r="B23" s="98">
        <v>1</v>
      </c>
      <c r="C23" s="86">
        <v>5</v>
      </c>
      <c r="D23" s="88">
        <v>1.1599999999999999</v>
      </c>
      <c r="E23" s="88">
        <v>1.2443</v>
      </c>
      <c r="F23" s="144">
        <v>1</v>
      </c>
      <c r="G23" s="88">
        <v>1.25</v>
      </c>
      <c r="H23" s="88">
        <v>1.19</v>
      </c>
      <c r="I23" s="88">
        <v>1.23</v>
      </c>
      <c r="J23" s="88">
        <v>1.1499999999999999</v>
      </c>
      <c r="K23" s="144">
        <v>1.1299999999999999</v>
      </c>
      <c r="L23" s="88">
        <v>1.24</v>
      </c>
      <c r="M23" s="88">
        <v>1.1866666666666668</v>
      </c>
      <c r="N23" s="88">
        <v>1.17</v>
      </c>
      <c r="O23" s="88">
        <v>1.25</v>
      </c>
      <c r="P23" s="144">
        <v>1.0072000000000001</v>
      </c>
      <c r="Q23" s="88">
        <v>1.24</v>
      </c>
      <c r="R23" s="88">
        <v>1.21</v>
      </c>
      <c r="S23" s="142"/>
      <c r="T23" s="2"/>
      <c r="U23" s="2"/>
      <c r="V23" s="2"/>
      <c r="W23" s="2"/>
      <c r="X23" s="2"/>
      <c r="Y23" s="117"/>
    </row>
    <row r="24" spans="1:25">
      <c r="A24" s="125"/>
      <c r="B24" s="98">
        <v>1</v>
      </c>
      <c r="C24" s="86">
        <v>6</v>
      </c>
      <c r="D24" s="88">
        <v>1.1599999999999999</v>
      </c>
      <c r="E24" s="88">
        <v>1.2275999999999998</v>
      </c>
      <c r="F24" s="144">
        <v>1.05</v>
      </c>
      <c r="G24" s="88">
        <v>1.1000000000000001</v>
      </c>
      <c r="H24" s="88">
        <v>1.28</v>
      </c>
      <c r="I24" s="88">
        <v>1.22</v>
      </c>
      <c r="J24" s="88">
        <v>1.1200000000000001</v>
      </c>
      <c r="K24" s="144">
        <v>1.1000000000000001</v>
      </c>
      <c r="L24" s="88">
        <v>1.24</v>
      </c>
      <c r="M24" s="88">
        <v>1.198</v>
      </c>
      <c r="N24" s="88">
        <v>1.1599999999999999</v>
      </c>
      <c r="O24" s="88">
        <v>1.18</v>
      </c>
      <c r="P24" s="144">
        <v>0.99949999999999994</v>
      </c>
      <c r="Q24" s="88">
        <v>1.27</v>
      </c>
      <c r="R24" s="88">
        <v>1.17</v>
      </c>
      <c r="S24" s="142"/>
      <c r="T24" s="2"/>
      <c r="U24" s="2"/>
      <c r="V24" s="2"/>
      <c r="W24" s="2"/>
      <c r="X24" s="2"/>
      <c r="Y24" s="117"/>
    </row>
    <row r="25" spans="1:25">
      <c r="A25" s="125"/>
      <c r="B25" s="99" t="s">
        <v>163</v>
      </c>
      <c r="C25" s="91"/>
      <c r="D25" s="107">
        <v>1.1633333333333333</v>
      </c>
      <c r="E25" s="107">
        <v>1.25085</v>
      </c>
      <c r="F25" s="107">
        <v>1.0533333333333335</v>
      </c>
      <c r="G25" s="107">
        <v>1.2333333333333334</v>
      </c>
      <c r="H25" s="107">
        <v>1.2449999999999999</v>
      </c>
      <c r="I25" s="107">
        <v>1.2250000000000001</v>
      </c>
      <c r="J25" s="107">
        <v>1.145</v>
      </c>
      <c r="K25" s="107">
        <v>1.085</v>
      </c>
      <c r="L25" s="107">
        <v>1.2183333333333335</v>
      </c>
      <c r="M25" s="107">
        <v>1.2164444444444442</v>
      </c>
      <c r="N25" s="107">
        <v>1.1716666666666666</v>
      </c>
      <c r="O25" s="107">
        <v>1.2416666666666665</v>
      </c>
      <c r="P25" s="107">
        <v>0.96503333333333341</v>
      </c>
      <c r="Q25" s="107">
        <v>1.2433333333333334</v>
      </c>
      <c r="R25" s="107">
        <v>1.1716666666666666</v>
      </c>
      <c r="S25" s="142"/>
      <c r="T25" s="2"/>
      <c r="U25" s="2"/>
      <c r="V25" s="2"/>
      <c r="W25" s="2"/>
      <c r="X25" s="2"/>
      <c r="Y25" s="117"/>
    </row>
    <row r="26" spans="1:25">
      <c r="A26" s="125"/>
      <c r="B26" s="2" t="s">
        <v>164</v>
      </c>
      <c r="C26" s="118"/>
      <c r="D26" s="90">
        <v>1.1599999999999999</v>
      </c>
      <c r="E26" s="90">
        <v>1.2513000000000001</v>
      </c>
      <c r="F26" s="90">
        <v>1.05</v>
      </c>
      <c r="G26" s="90">
        <v>1.2349999999999999</v>
      </c>
      <c r="H26" s="90">
        <v>1.24</v>
      </c>
      <c r="I26" s="90">
        <v>1.2250000000000001</v>
      </c>
      <c r="J26" s="90">
        <v>1.1549999999999998</v>
      </c>
      <c r="K26" s="90">
        <v>1.0899999999999999</v>
      </c>
      <c r="L26" s="90">
        <v>1.2250000000000001</v>
      </c>
      <c r="M26" s="90">
        <v>1.2170000000000001</v>
      </c>
      <c r="N26" s="90">
        <v>1.165</v>
      </c>
      <c r="O26" s="90">
        <v>1.2549999999999999</v>
      </c>
      <c r="P26" s="90">
        <v>0.96924999999999994</v>
      </c>
      <c r="Q26" s="90">
        <v>1.24</v>
      </c>
      <c r="R26" s="90">
        <v>1.165</v>
      </c>
      <c r="S26" s="142"/>
      <c r="T26" s="2"/>
      <c r="U26" s="2"/>
      <c r="V26" s="2"/>
      <c r="W26" s="2"/>
      <c r="X26" s="2"/>
      <c r="Y26" s="117"/>
    </row>
    <row r="27" spans="1:25">
      <c r="A27" s="125"/>
      <c r="B27" s="2" t="s">
        <v>165</v>
      </c>
      <c r="C27" s="118"/>
      <c r="D27" s="90">
        <v>8.1649658092772682E-3</v>
      </c>
      <c r="E27" s="90">
        <v>1.794912254122747E-2</v>
      </c>
      <c r="F27" s="90">
        <v>3.5023801430836554E-2</v>
      </c>
      <c r="G27" s="90">
        <v>7.840068026915753E-2</v>
      </c>
      <c r="H27" s="90">
        <v>4.0373258476372735E-2</v>
      </c>
      <c r="I27" s="90">
        <v>1.6431676725154998E-2</v>
      </c>
      <c r="J27" s="90">
        <v>5.0892042599997835E-2</v>
      </c>
      <c r="K27" s="90">
        <v>3.14642654451045E-2</v>
      </c>
      <c r="L27" s="90">
        <v>2.4013884872437191E-2</v>
      </c>
      <c r="M27" s="90">
        <v>2.2712372219824417E-2</v>
      </c>
      <c r="N27" s="90">
        <v>3.4880749227427212E-2</v>
      </c>
      <c r="O27" s="90">
        <v>5.7067211835402233E-2</v>
      </c>
      <c r="P27" s="90">
        <v>3.889224429968869E-2</v>
      </c>
      <c r="Q27" s="90">
        <v>1.3662601021279476E-2</v>
      </c>
      <c r="R27" s="90">
        <v>2.7868739954771331E-2</v>
      </c>
      <c r="S27" s="169"/>
      <c r="T27" s="170"/>
      <c r="U27" s="170"/>
      <c r="V27" s="170"/>
      <c r="W27" s="170"/>
      <c r="X27" s="170"/>
      <c r="Y27" s="117"/>
    </row>
    <row r="28" spans="1:25">
      <c r="A28" s="125"/>
      <c r="B28" s="2" t="s">
        <v>90</v>
      </c>
      <c r="C28" s="118"/>
      <c r="D28" s="92">
        <v>7.0185952515277377E-3</v>
      </c>
      <c r="E28" s="92">
        <v>1.4349540345547003E-2</v>
      </c>
      <c r="F28" s="92">
        <v>3.3250444396363814E-2</v>
      </c>
      <c r="G28" s="92">
        <v>6.3568119137154752E-2</v>
      </c>
      <c r="H28" s="92">
        <v>3.2428320061343566E-2</v>
      </c>
      <c r="I28" s="92">
        <v>1.3413613653187752E-2</v>
      </c>
      <c r="J28" s="92">
        <v>4.4447198777290683E-2</v>
      </c>
      <c r="K28" s="92">
        <v>2.8999322990879723E-2</v>
      </c>
      <c r="L28" s="92">
        <v>1.9710439019784285E-2</v>
      </c>
      <c r="M28" s="92">
        <v>1.8671113443406995E-2</v>
      </c>
      <c r="N28" s="92">
        <v>2.97701984871356E-2</v>
      </c>
      <c r="O28" s="92">
        <v>4.5960170605693081E-2</v>
      </c>
      <c r="P28" s="92">
        <v>4.0301451728460523E-2</v>
      </c>
      <c r="Q28" s="92">
        <v>1.0988687148482152E-2</v>
      </c>
      <c r="R28" s="92">
        <v>2.3785553304214509E-2</v>
      </c>
      <c r="S28" s="142"/>
      <c r="T28" s="2"/>
      <c r="U28" s="2"/>
      <c r="V28" s="2"/>
      <c r="W28" s="2"/>
      <c r="X28" s="2"/>
      <c r="Y28" s="120"/>
    </row>
    <row r="29" spans="1:25">
      <c r="A29" s="125"/>
      <c r="B29" s="100" t="s">
        <v>166</v>
      </c>
      <c r="C29" s="118"/>
      <c r="D29" s="92">
        <v>-3.8939988441884399E-2</v>
      </c>
      <c r="E29" s="92">
        <v>3.3359812714156778E-2</v>
      </c>
      <c r="F29" s="92">
        <v>-0.1298138577296144</v>
      </c>
      <c r="G29" s="92">
        <v>1.8888837468489461E-2</v>
      </c>
      <c r="H29" s="92">
        <v>2.8526975120218179E-2</v>
      </c>
      <c r="I29" s="92">
        <v>1.2004453431540218E-2</v>
      </c>
      <c r="J29" s="92">
        <v>-5.4085633323172733E-2</v>
      </c>
      <c r="K29" s="92">
        <v>-0.10365319838920739</v>
      </c>
      <c r="L29" s="92">
        <v>6.4969462019808244E-3</v>
      </c>
      <c r="M29" s="92">
        <v>4.936485820272063E-3</v>
      </c>
      <c r="N29" s="92">
        <v>-3.2055604404935156E-2</v>
      </c>
      <c r="O29" s="92">
        <v>2.5773221505438482E-2</v>
      </c>
      <c r="P29" s="92">
        <v>-0.20276079098512867</v>
      </c>
      <c r="Q29" s="92">
        <v>2.7150098312828552E-2</v>
      </c>
      <c r="R29" s="92">
        <v>-3.2055604404935156E-2</v>
      </c>
      <c r="S29" s="142"/>
      <c r="T29" s="2"/>
      <c r="U29" s="2"/>
      <c r="V29" s="2"/>
      <c r="W29" s="2"/>
      <c r="X29" s="2"/>
      <c r="Y29" s="120"/>
    </row>
    <row r="30" spans="1:25">
      <c r="B30" s="131"/>
      <c r="C30" s="99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</row>
    <row r="31" spans="1:25">
      <c r="B31" s="134" t="s">
        <v>243</v>
      </c>
      <c r="Y31" s="116" t="s">
        <v>167</v>
      </c>
    </row>
    <row r="32" spans="1:25">
      <c r="A32" s="110" t="s">
        <v>14</v>
      </c>
      <c r="B32" s="97" t="s">
        <v>113</v>
      </c>
      <c r="C32" s="94" t="s">
        <v>114</v>
      </c>
      <c r="D32" s="95" t="s">
        <v>135</v>
      </c>
      <c r="E32" s="1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 t="s">
        <v>136</v>
      </c>
      <c r="C33" s="86" t="s">
        <v>136</v>
      </c>
      <c r="D33" s="140" t="s">
        <v>147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 t="s">
        <v>3</v>
      </c>
    </row>
    <row r="34" spans="1:25">
      <c r="A34" s="125"/>
      <c r="B34" s="98"/>
      <c r="C34" s="86"/>
      <c r="D34" s="87" t="s">
        <v>169</v>
      </c>
      <c r="E34" s="1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>
        <v>3</v>
      </c>
    </row>
    <row r="35" spans="1:25">
      <c r="A35" s="125"/>
      <c r="B35" s="98"/>
      <c r="C35" s="86"/>
      <c r="D35" s="113"/>
      <c r="E35" s="1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3</v>
      </c>
    </row>
    <row r="36" spans="1:25">
      <c r="A36" s="125"/>
      <c r="B36" s="97">
        <v>1</v>
      </c>
      <c r="C36" s="93">
        <v>1</v>
      </c>
      <c r="D36" s="179">
        <v>0.08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2">
        <v>1</v>
      </c>
    </row>
    <row r="37" spans="1:25">
      <c r="A37" s="125"/>
      <c r="B37" s="98">
        <v>1</v>
      </c>
      <c r="C37" s="86">
        <v>2</v>
      </c>
      <c r="D37" s="183">
        <v>7.0000000000000007E-2</v>
      </c>
      <c r="E37" s="180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2">
        <v>27</v>
      </c>
    </row>
    <row r="38" spans="1:25">
      <c r="A38" s="125"/>
      <c r="B38" s="99" t="s">
        <v>163</v>
      </c>
      <c r="C38" s="91"/>
      <c r="D38" s="184">
        <v>7.5000000000000011E-2</v>
      </c>
      <c r="E38" s="180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19"/>
    </row>
    <row r="39" spans="1:25">
      <c r="A39" s="125"/>
      <c r="B39" s="2" t="s">
        <v>164</v>
      </c>
      <c r="C39" s="118"/>
      <c r="D39" s="108">
        <v>7.5000000000000011E-2</v>
      </c>
      <c r="E39" s="180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19">
        <v>7.4999999999999997E-2</v>
      </c>
    </row>
    <row r="40" spans="1:25">
      <c r="A40" s="125"/>
      <c r="B40" s="2" t="s">
        <v>165</v>
      </c>
      <c r="C40" s="118"/>
      <c r="D40" s="108">
        <v>7.0710678118654719E-3</v>
      </c>
      <c r="E40" s="14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19"/>
    </row>
    <row r="41" spans="1:25">
      <c r="A41" s="125"/>
      <c r="B41" s="2" t="s">
        <v>90</v>
      </c>
      <c r="C41" s="118"/>
      <c r="D41" s="92">
        <v>9.428090415820628E-2</v>
      </c>
      <c r="E41" s="14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/>
    </row>
    <row r="42" spans="1:25">
      <c r="A42" s="125"/>
      <c r="B42" s="100" t="s">
        <v>166</v>
      </c>
      <c r="C42" s="118"/>
      <c r="D42" s="92">
        <v>2.2204460492503131E-16</v>
      </c>
      <c r="E42" s="1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/>
    </row>
    <row r="43" spans="1:25">
      <c r="B43" s="131"/>
      <c r="C43" s="99"/>
      <c r="D43" s="115"/>
    </row>
    <row r="44" spans="1:25">
      <c r="B44" s="134" t="s">
        <v>244</v>
      </c>
      <c r="Y44" s="116" t="s">
        <v>167</v>
      </c>
    </row>
    <row r="45" spans="1:25">
      <c r="A45" s="110" t="s">
        <v>49</v>
      </c>
      <c r="B45" s="97" t="s">
        <v>113</v>
      </c>
      <c r="C45" s="94" t="s">
        <v>114</v>
      </c>
      <c r="D45" s="95" t="s">
        <v>135</v>
      </c>
      <c r="E45" s="14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5"/>
      <c r="B46" s="98" t="s">
        <v>136</v>
      </c>
      <c r="C46" s="86" t="s">
        <v>136</v>
      </c>
      <c r="D46" s="140" t="s">
        <v>147</v>
      </c>
      <c r="E46" s="14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 t="s">
        <v>85</v>
      </c>
    </row>
    <row r="47" spans="1:25">
      <c r="A47" s="125"/>
      <c r="B47" s="98"/>
      <c r="C47" s="86"/>
      <c r="D47" s="87" t="s">
        <v>169</v>
      </c>
      <c r="E47" s="14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>
        <v>0</v>
      </c>
    </row>
    <row r="48" spans="1:25">
      <c r="A48" s="125"/>
      <c r="B48" s="98"/>
      <c r="C48" s="86"/>
      <c r="D48" s="113"/>
      <c r="E48" s="14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6">
        <v>0</v>
      </c>
    </row>
    <row r="49" spans="1:25">
      <c r="A49" s="125"/>
      <c r="B49" s="97">
        <v>1</v>
      </c>
      <c r="C49" s="93">
        <v>1</v>
      </c>
      <c r="D49" s="189" t="s">
        <v>110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4">
        <v>1</v>
      </c>
    </row>
    <row r="50" spans="1:25">
      <c r="A50" s="125"/>
      <c r="B50" s="98">
        <v>1</v>
      </c>
      <c r="C50" s="86">
        <v>2</v>
      </c>
      <c r="D50" s="190" t="s">
        <v>110</v>
      </c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4">
        <v>26</v>
      </c>
    </row>
    <row r="51" spans="1:25">
      <c r="A51" s="125"/>
      <c r="B51" s="99" t="s">
        <v>163</v>
      </c>
      <c r="C51" s="91"/>
      <c r="D51" s="167" t="s">
        <v>248</v>
      </c>
      <c r="E51" s="162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6"/>
    </row>
    <row r="52" spans="1:25">
      <c r="A52" s="125"/>
      <c r="B52" s="2" t="s">
        <v>164</v>
      </c>
      <c r="C52" s="118"/>
      <c r="D52" s="168" t="s">
        <v>248</v>
      </c>
      <c r="E52" s="162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6" t="s">
        <v>110</v>
      </c>
    </row>
    <row r="53" spans="1:25">
      <c r="A53" s="125"/>
      <c r="B53" s="2" t="s">
        <v>165</v>
      </c>
      <c r="C53" s="118"/>
      <c r="D53" s="168" t="s">
        <v>248</v>
      </c>
      <c r="E53" s="162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6"/>
    </row>
    <row r="54" spans="1:25">
      <c r="A54" s="125"/>
      <c r="B54" s="2" t="s">
        <v>90</v>
      </c>
      <c r="C54" s="118"/>
      <c r="D54" s="92" t="s">
        <v>248</v>
      </c>
      <c r="E54" s="14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/>
    </row>
    <row r="55" spans="1:25">
      <c r="A55" s="125"/>
      <c r="B55" s="100" t="s">
        <v>166</v>
      </c>
      <c r="C55" s="118"/>
      <c r="D55" s="92" t="s">
        <v>248</v>
      </c>
      <c r="E55" s="14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/>
    </row>
    <row r="56" spans="1:25">
      <c r="B56" s="131"/>
      <c r="C56" s="99"/>
      <c r="D56" s="115"/>
    </row>
    <row r="57" spans="1:25">
      <c r="B57" s="134" t="s">
        <v>245</v>
      </c>
      <c r="Y57" s="116" t="s">
        <v>167</v>
      </c>
    </row>
    <row r="58" spans="1:25">
      <c r="A58" s="110" t="s">
        <v>6</v>
      </c>
      <c r="B58" s="97" t="s">
        <v>113</v>
      </c>
      <c r="C58" s="94" t="s">
        <v>114</v>
      </c>
      <c r="D58" s="95" t="s">
        <v>135</v>
      </c>
      <c r="E58" s="14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 t="s">
        <v>136</v>
      </c>
      <c r="C59" s="86" t="s">
        <v>136</v>
      </c>
      <c r="D59" s="140" t="s">
        <v>147</v>
      </c>
      <c r="E59" s="14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 t="s">
        <v>3</v>
      </c>
    </row>
    <row r="60" spans="1:25">
      <c r="A60" s="125"/>
      <c r="B60" s="98"/>
      <c r="C60" s="86"/>
      <c r="D60" s="87" t="s">
        <v>169</v>
      </c>
      <c r="E60" s="14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6">
        <v>2</v>
      </c>
    </row>
    <row r="61" spans="1:25">
      <c r="A61" s="125"/>
      <c r="B61" s="98"/>
      <c r="C61" s="86"/>
      <c r="D61" s="113"/>
      <c r="E61" s="14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6">
        <v>2</v>
      </c>
    </row>
    <row r="62" spans="1:25">
      <c r="A62" s="125"/>
      <c r="B62" s="97">
        <v>1</v>
      </c>
      <c r="C62" s="93">
        <v>1</v>
      </c>
      <c r="D62" s="102">
        <v>0.73</v>
      </c>
      <c r="E62" s="14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6">
        <v>1</v>
      </c>
    </row>
    <row r="63" spans="1:25">
      <c r="A63" s="125"/>
      <c r="B63" s="98">
        <v>1</v>
      </c>
      <c r="C63" s="86">
        <v>2</v>
      </c>
      <c r="D63" s="88">
        <v>0.7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>
        <v>27</v>
      </c>
    </row>
    <row r="64" spans="1:25">
      <c r="A64" s="125"/>
      <c r="B64" s="99" t="s">
        <v>163</v>
      </c>
      <c r="C64" s="91"/>
      <c r="D64" s="107">
        <v>0.71499999999999997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7"/>
    </row>
    <row r="65" spans="1:25">
      <c r="A65" s="125"/>
      <c r="B65" s="2" t="s">
        <v>164</v>
      </c>
      <c r="C65" s="118"/>
      <c r="D65" s="90">
        <v>0.71499999999999997</v>
      </c>
      <c r="E65" s="14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7">
        <v>0.71499999999999997</v>
      </c>
    </row>
    <row r="66" spans="1:25">
      <c r="A66" s="125"/>
      <c r="B66" s="2" t="s">
        <v>165</v>
      </c>
      <c r="C66" s="118"/>
      <c r="D66" s="90">
        <v>2.1213203435596444E-2</v>
      </c>
      <c r="E66" s="169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17"/>
    </row>
    <row r="67" spans="1:25">
      <c r="A67" s="125"/>
      <c r="B67" s="2" t="s">
        <v>90</v>
      </c>
      <c r="C67" s="118"/>
      <c r="D67" s="92">
        <v>2.9668815993841181E-2</v>
      </c>
      <c r="E67" s="14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A68" s="125"/>
      <c r="B68" s="100" t="s">
        <v>166</v>
      </c>
      <c r="C68" s="118"/>
      <c r="D68" s="92">
        <v>0</v>
      </c>
      <c r="E68" s="14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0"/>
    </row>
    <row r="69" spans="1:25">
      <c r="B69" s="131"/>
      <c r="C69" s="99"/>
      <c r="D69" s="115"/>
    </row>
    <row r="70" spans="1:25">
      <c r="B70" s="134" t="s">
        <v>246</v>
      </c>
      <c r="Y70" s="116" t="s">
        <v>167</v>
      </c>
    </row>
    <row r="71" spans="1:25">
      <c r="A71" s="110" t="s">
        <v>56</v>
      </c>
      <c r="B71" s="97" t="s">
        <v>113</v>
      </c>
      <c r="C71" s="94" t="s">
        <v>114</v>
      </c>
      <c r="D71" s="95" t="s">
        <v>135</v>
      </c>
      <c r="E71" s="14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 t="s">
        <v>136</v>
      </c>
      <c r="C72" s="86" t="s">
        <v>136</v>
      </c>
      <c r="D72" s="140" t="s">
        <v>147</v>
      </c>
      <c r="E72" s="14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 t="s">
        <v>3</v>
      </c>
    </row>
    <row r="73" spans="1:25">
      <c r="A73" s="125"/>
      <c r="B73" s="98"/>
      <c r="C73" s="86"/>
      <c r="D73" s="87" t="s">
        <v>169</v>
      </c>
      <c r="E73" s="14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5"/>
      <c r="B74" s="98"/>
      <c r="C74" s="86"/>
      <c r="D74" s="113"/>
      <c r="E74" s="14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2</v>
      </c>
    </row>
    <row r="75" spans="1:25">
      <c r="A75" s="125"/>
      <c r="B75" s="97">
        <v>1</v>
      </c>
      <c r="C75" s="93">
        <v>1</v>
      </c>
      <c r="D75" s="102">
        <v>1.8</v>
      </c>
      <c r="E75" s="14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1</v>
      </c>
    </row>
    <row r="76" spans="1:25">
      <c r="A76" s="125"/>
      <c r="B76" s="98">
        <v>1</v>
      </c>
      <c r="C76" s="86">
        <v>2</v>
      </c>
      <c r="D76" s="88">
        <v>1.8</v>
      </c>
      <c r="E76" s="14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26</v>
      </c>
    </row>
    <row r="77" spans="1:25">
      <c r="A77" s="125"/>
      <c r="B77" s="99" t="s">
        <v>163</v>
      </c>
      <c r="C77" s="91"/>
      <c r="D77" s="107">
        <v>1.8</v>
      </c>
      <c r="E77" s="1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7"/>
    </row>
    <row r="78" spans="1:25">
      <c r="A78" s="125"/>
      <c r="B78" s="2" t="s">
        <v>164</v>
      </c>
      <c r="C78" s="118"/>
      <c r="D78" s="90">
        <v>1.8</v>
      </c>
      <c r="E78" s="14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>
        <v>1.8</v>
      </c>
    </row>
    <row r="79" spans="1:25">
      <c r="A79" s="125"/>
      <c r="B79" s="2" t="s">
        <v>165</v>
      </c>
      <c r="C79" s="118"/>
      <c r="D79" s="90">
        <v>0</v>
      </c>
      <c r="E79" s="169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17"/>
    </row>
    <row r="80" spans="1:25">
      <c r="A80" s="125"/>
      <c r="B80" s="2" t="s">
        <v>90</v>
      </c>
      <c r="C80" s="118"/>
      <c r="D80" s="92">
        <v>0</v>
      </c>
      <c r="E80" s="14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0"/>
    </row>
    <row r="81" spans="1:25">
      <c r="A81" s="125"/>
      <c r="B81" s="100" t="s">
        <v>166</v>
      </c>
      <c r="C81" s="118"/>
      <c r="D81" s="92">
        <v>0</v>
      </c>
      <c r="E81" s="14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0"/>
    </row>
    <row r="82" spans="1:25">
      <c r="B82" s="131"/>
      <c r="C82" s="99"/>
      <c r="D82" s="115"/>
    </row>
    <row r="83" spans="1:25">
      <c r="B83" s="134" t="s">
        <v>247</v>
      </c>
      <c r="Y83" s="116" t="s">
        <v>167</v>
      </c>
    </row>
    <row r="84" spans="1:25">
      <c r="A84" s="110" t="s">
        <v>24</v>
      </c>
      <c r="B84" s="97" t="s">
        <v>113</v>
      </c>
      <c r="C84" s="94" t="s">
        <v>114</v>
      </c>
      <c r="D84" s="95" t="s">
        <v>135</v>
      </c>
      <c r="E84" s="14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 t="s">
        <v>136</v>
      </c>
      <c r="C85" s="86" t="s">
        <v>136</v>
      </c>
      <c r="D85" s="140" t="s">
        <v>147</v>
      </c>
      <c r="E85" s="1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 t="s">
        <v>3</v>
      </c>
    </row>
    <row r="86" spans="1:25">
      <c r="A86" s="125"/>
      <c r="B86" s="98"/>
      <c r="C86" s="86"/>
      <c r="D86" s="87" t="s">
        <v>169</v>
      </c>
      <c r="E86" s="1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6">
        <v>3</v>
      </c>
    </row>
    <row r="87" spans="1:25">
      <c r="A87" s="125"/>
      <c r="B87" s="98"/>
      <c r="C87" s="86"/>
      <c r="D87" s="113"/>
      <c r="E87" s="1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3</v>
      </c>
    </row>
    <row r="88" spans="1:25">
      <c r="A88" s="125"/>
      <c r="B88" s="97">
        <v>1</v>
      </c>
      <c r="C88" s="93">
        <v>1</v>
      </c>
      <c r="D88" s="179">
        <v>0.05</v>
      </c>
      <c r="E88" s="180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2">
        <v>1</v>
      </c>
    </row>
    <row r="89" spans="1:25">
      <c r="A89" s="125"/>
      <c r="B89" s="98">
        <v>1</v>
      </c>
      <c r="C89" s="86">
        <v>2</v>
      </c>
      <c r="D89" s="183">
        <v>0.05</v>
      </c>
      <c r="E89" s="180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2">
        <v>27</v>
      </c>
    </row>
    <row r="90" spans="1:25">
      <c r="A90" s="125"/>
      <c r="B90" s="99" t="s">
        <v>163</v>
      </c>
      <c r="C90" s="91"/>
      <c r="D90" s="184">
        <v>0.05</v>
      </c>
      <c r="E90" s="180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19"/>
    </row>
    <row r="91" spans="1:25">
      <c r="A91" s="125"/>
      <c r="B91" s="2" t="s">
        <v>164</v>
      </c>
      <c r="C91" s="118"/>
      <c r="D91" s="108">
        <v>0.05</v>
      </c>
      <c r="E91" s="180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19">
        <v>0.05</v>
      </c>
    </row>
    <row r="92" spans="1:25">
      <c r="A92" s="125"/>
      <c r="B92" s="2" t="s">
        <v>165</v>
      </c>
      <c r="C92" s="118"/>
      <c r="D92" s="108">
        <v>0</v>
      </c>
      <c r="E92" s="14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9"/>
    </row>
    <row r="93" spans="1:25">
      <c r="A93" s="125"/>
      <c r="B93" s="2" t="s">
        <v>90</v>
      </c>
      <c r="C93" s="118"/>
      <c r="D93" s="92">
        <v>0</v>
      </c>
      <c r="E93" s="1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/>
    </row>
    <row r="94" spans="1:25">
      <c r="A94" s="125"/>
      <c r="B94" s="100" t="s">
        <v>166</v>
      </c>
      <c r="C94" s="118"/>
      <c r="D94" s="92">
        <v>0</v>
      </c>
      <c r="E94" s="1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/>
    </row>
    <row r="95" spans="1:25">
      <c r="B95" s="131"/>
      <c r="C95" s="99"/>
      <c r="D95" s="115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2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6" t="s">
        <v>250</v>
      </c>
      <c r="C1" s="206"/>
      <c r="D1" s="206"/>
      <c r="E1" s="206"/>
      <c r="F1" s="206"/>
      <c r="G1" s="206"/>
      <c r="H1" s="206"/>
      <c r="I1" s="46"/>
    </row>
    <row r="2" spans="1:9" ht="15.75" customHeight="1">
      <c r="B2" s="204" t="s">
        <v>2</v>
      </c>
      <c r="C2" s="78" t="s">
        <v>62</v>
      </c>
      <c r="D2" s="202" t="s">
        <v>251</v>
      </c>
      <c r="E2" s="200" t="s">
        <v>101</v>
      </c>
      <c r="F2" s="207"/>
      <c r="G2" s="200" t="s">
        <v>102</v>
      </c>
      <c r="H2" s="201"/>
      <c r="I2" s="5"/>
    </row>
    <row r="3" spans="1:9">
      <c r="B3" s="205"/>
      <c r="C3" s="79" t="s">
        <v>44</v>
      </c>
      <c r="D3" s="203"/>
      <c r="E3" s="79" t="s">
        <v>64</v>
      </c>
      <c r="F3" s="79" t="s">
        <v>65</v>
      </c>
      <c r="G3" s="154" t="s">
        <v>64</v>
      </c>
      <c r="H3" s="80" t="s">
        <v>65</v>
      </c>
      <c r="I3" s="6"/>
    </row>
    <row r="4" spans="1:9">
      <c r="A4" s="133"/>
      <c r="B4" s="191" t="s">
        <v>127</v>
      </c>
      <c r="C4" s="111"/>
      <c r="D4" s="109"/>
      <c r="E4" s="111"/>
      <c r="F4" s="111"/>
      <c r="G4" s="111"/>
      <c r="H4" s="112"/>
      <c r="I4" s="27"/>
    </row>
    <row r="5" spans="1:9">
      <c r="A5" s="133"/>
      <c r="B5" s="155" t="s">
        <v>184</v>
      </c>
      <c r="C5" s="192">
        <v>1.243845826388889</v>
      </c>
      <c r="D5" s="193">
        <v>5.2850909121927012E-2</v>
      </c>
      <c r="E5" s="192">
        <v>1.22102145598925</v>
      </c>
      <c r="F5" s="192">
        <v>1.2666701967885279</v>
      </c>
      <c r="G5" s="194">
        <v>1.233479479404828</v>
      </c>
      <c r="H5" s="195">
        <v>1.2542121733729499</v>
      </c>
      <c r="I5" s="27"/>
    </row>
    <row r="6" spans="1:9">
      <c r="A6" s="133"/>
      <c r="B6" s="191" t="s">
        <v>133</v>
      </c>
      <c r="C6" s="111"/>
      <c r="D6" s="109"/>
      <c r="E6" s="111"/>
      <c r="F6" s="111"/>
      <c r="G6" s="111"/>
      <c r="H6" s="112"/>
      <c r="I6" s="27"/>
    </row>
    <row r="7" spans="1:9" ht="15.75" thickBot="1">
      <c r="A7" s="133"/>
      <c r="B7" s="160" t="s">
        <v>184</v>
      </c>
      <c r="C7" s="196">
        <v>1.2104689814814817</v>
      </c>
      <c r="D7" s="197">
        <v>5.0229865772631506E-2</v>
      </c>
      <c r="E7" s="196">
        <v>1.186829488549338</v>
      </c>
      <c r="F7" s="196">
        <v>1.2341084744136255</v>
      </c>
      <c r="G7" s="198">
        <v>1.1680350131425596</v>
      </c>
      <c r="H7" s="199">
        <v>1.2529029498204038</v>
      </c>
      <c r="I7" s="2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4" customWidth="1" collapsed="1"/>
    <col min="2" max="2" width="8.44140625" style="74" customWidth="1"/>
    <col min="3" max="3" width="5.77734375" style="74" customWidth="1"/>
    <col min="4" max="5" width="8.44140625" style="74" customWidth="1"/>
    <col min="6" max="6" width="5.77734375" style="74" customWidth="1"/>
    <col min="7" max="8" width="8.44140625" style="74" customWidth="1"/>
    <col min="9" max="9" width="5.77734375" style="74" customWidth="1"/>
    <col min="10" max="11" width="8.44140625" style="74" customWidth="1"/>
    <col min="12" max="16384" width="8.88671875" style="74"/>
  </cols>
  <sheetData>
    <row r="1" spans="1:11" ht="30" customHeight="1" thickBot="1">
      <c r="B1" s="72" t="s">
        <v>249</v>
      </c>
      <c r="C1" s="72"/>
      <c r="D1" s="72"/>
      <c r="E1" s="72"/>
      <c r="F1" s="72"/>
      <c r="G1" s="72"/>
      <c r="H1" s="72"/>
      <c r="I1" s="72"/>
      <c r="J1" s="72"/>
      <c r="K1" s="73"/>
    </row>
    <row r="2" spans="1:11" ht="24.75" customHeight="1" thickTop="1">
      <c r="B2" s="81" t="s">
        <v>2</v>
      </c>
      <c r="C2" s="82" t="s">
        <v>43</v>
      </c>
      <c r="D2" s="83" t="s">
        <v>44</v>
      </c>
      <c r="E2" s="81" t="s">
        <v>2</v>
      </c>
      <c r="F2" s="82" t="s">
        <v>43</v>
      </c>
      <c r="G2" s="83" t="s">
        <v>44</v>
      </c>
      <c r="H2" s="81" t="s">
        <v>2</v>
      </c>
      <c r="I2" s="82" t="s">
        <v>43</v>
      </c>
      <c r="J2" s="83" t="s">
        <v>44</v>
      </c>
    </row>
    <row r="3" spans="1:11" ht="15.75" customHeight="1">
      <c r="A3" s="75"/>
      <c r="B3" s="147" t="s">
        <v>127</v>
      </c>
      <c r="C3" s="148"/>
      <c r="D3" s="149"/>
      <c r="E3" s="148"/>
      <c r="F3" s="148"/>
      <c r="G3" s="150"/>
      <c r="H3" s="148"/>
      <c r="I3" s="148"/>
      <c r="J3" s="151"/>
    </row>
    <row r="4" spans="1:11">
      <c r="A4" s="75"/>
      <c r="B4" s="152" t="s">
        <v>125</v>
      </c>
      <c r="C4" s="77" t="s">
        <v>85</v>
      </c>
      <c r="D4" s="137">
        <v>7.0833333333333304</v>
      </c>
      <c r="E4" s="152" t="s">
        <v>126</v>
      </c>
      <c r="F4" s="77" t="s">
        <v>85</v>
      </c>
      <c r="G4" s="137">
        <v>8.75</v>
      </c>
      <c r="H4" s="76" t="s">
        <v>248</v>
      </c>
      <c r="I4" s="77" t="s">
        <v>248</v>
      </c>
      <c r="J4" s="137" t="s">
        <v>248</v>
      </c>
    </row>
    <row r="5" spans="1:11">
      <c r="A5" s="75"/>
      <c r="B5" s="147" t="s">
        <v>128</v>
      </c>
      <c r="C5" s="148"/>
      <c r="D5" s="149"/>
      <c r="E5" s="148"/>
      <c r="F5" s="148"/>
      <c r="G5" s="150"/>
      <c r="H5" s="148"/>
      <c r="I5" s="148"/>
      <c r="J5" s="151"/>
    </row>
    <row r="6" spans="1:11">
      <c r="A6" s="75"/>
      <c r="B6" s="152" t="s">
        <v>112</v>
      </c>
      <c r="C6" s="77" t="s">
        <v>1</v>
      </c>
      <c r="D6" s="135">
        <v>2.3250000000000002</v>
      </c>
      <c r="E6" s="76" t="s">
        <v>248</v>
      </c>
      <c r="F6" s="77" t="s">
        <v>248</v>
      </c>
      <c r="G6" s="136" t="s">
        <v>248</v>
      </c>
      <c r="H6" s="76" t="s">
        <v>248</v>
      </c>
      <c r="I6" s="77" t="s">
        <v>248</v>
      </c>
      <c r="J6" s="137" t="s">
        <v>248</v>
      </c>
    </row>
    <row r="7" spans="1:11">
      <c r="A7" s="75"/>
      <c r="B7" s="147" t="s">
        <v>129</v>
      </c>
      <c r="C7" s="148"/>
      <c r="D7" s="149"/>
      <c r="E7" s="148"/>
      <c r="F7" s="148"/>
      <c r="G7" s="150"/>
      <c r="H7" s="148"/>
      <c r="I7" s="148"/>
      <c r="J7" s="151"/>
    </row>
    <row r="8" spans="1:11">
      <c r="A8" s="75"/>
      <c r="B8" s="152" t="s">
        <v>45</v>
      </c>
      <c r="C8" s="77" t="s">
        <v>1</v>
      </c>
      <c r="D8" s="135">
        <v>6.8007409367557603</v>
      </c>
      <c r="E8" s="152" t="s">
        <v>50</v>
      </c>
      <c r="F8" s="77" t="s">
        <v>1</v>
      </c>
      <c r="G8" s="153">
        <v>0.67657313631080895</v>
      </c>
      <c r="H8" s="152" t="s">
        <v>16</v>
      </c>
      <c r="I8" s="77" t="s">
        <v>3</v>
      </c>
      <c r="J8" s="137">
        <v>377.5</v>
      </c>
    </row>
    <row r="9" spans="1:11">
      <c r="A9" s="75"/>
      <c r="B9" s="152" t="s">
        <v>10</v>
      </c>
      <c r="C9" s="77" t="s">
        <v>3</v>
      </c>
      <c r="D9" s="137">
        <v>452</v>
      </c>
      <c r="E9" s="152" t="s">
        <v>15</v>
      </c>
      <c r="F9" s="77" t="s">
        <v>3</v>
      </c>
      <c r="G9" s="136">
        <v>24</v>
      </c>
      <c r="H9" s="152" t="s">
        <v>18</v>
      </c>
      <c r="I9" s="77" t="s">
        <v>3</v>
      </c>
      <c r="J9" s="135">
        <v>1.3</v>
      </c>
    </row>
    <row r="10" spans="1:11">
      <c r="A10" s="75"/>
      <c r="B10" s="152" t="s">
        <v>46</v>
      </c>
      <c r="C10" s="77" t="s">
        <v>1</v>
      </c>
      <c r="D10" s="135">
        <v>5.2958833619211001</v>
      </c>
      <c r="E10" s="152" t="s">
        <v>20</v>
      </c>
      <c r="F10" s="77" t="s">
        <v>3</v>
      </c>
      <c r="G10" s="135">
        <v>0.33500000000000002</v>
      </c>
      <c r="H10" s="152" t="s">
        <v>21</v>
      </c>
      <c r="I10" s="77" t="s">
        <v>3</v>
      </c>
      <c r="J10" s="135">
        <v>0.87</v>
      </c>
    </row>
    <row r="11" spans="1:11">
      <c r="A11" s="75"/>
      <c r="B11" s="152" t="s">
        <v>19</v>
      </c>
      <c r="C11" s="77" t="s">
        <v>3</v>
      </c>
      <c r="D11" s="136">
        <v>42.25</v>
      </c>
      <c r="E11" s="152" t="s">
        <v>51</v>
      </c>
      <c r="F11" s="77" t="s">
        <v>1</v>
      </c>
      <c r="G11" s="135">
        <v>3.63044264865517</v>
      </c>
      <c r="H11" s="152" t="s">
        <v>27</v>
      </c>
      <c r="I11" s="77" t="s">
        <v>3</v>
      </c>
      <c r="J11" s="135">
        <v>4.2350000000000003</v>
      </c>
    </row>
    <row r="12" spans="1:11">
      <c r="A12" s="75"/>
      <c r="B12" s="152" t="s">
        <v>47</v>
      </c>
      <c r="C12" s="77" t="s">
        <v>3</v>
      </c>
      <c r="D12" s="137">
        <v>250</v>
      </c>
      <c r="E12" s="152" t="s">
        <v>52</v>
      </c>
      <c r="F12" s="77" t="s">
        <v>1</v>
      </c>
      <c r="G12" s="153">
        <v>0.27881040892193298</v>
      </c>
      <c r="H12" s="152" t="s">
        <v>58</v>
      </c>
      <c r="I12" s="77" t="s">
        <v>1</v>
      </c>
      <c r="J12" s="153">
        <v>0.95318026497212305</v>
      </c>
    </row>
    <row r="13" spans="1:11">
      <c r="A13" s="75"/>
      <c r="B13" s="152" t="s">
        <v>25</v>
      </c>
      <c r="C13" s="77" t="s">
        <v>3</v>
      </c>
      <c r="D13" s="135">
        <v>2.74</v>
      </c>
      <c r="E13" s="152" t="s">
        <v>53</v>
      </c>
      <c r="F13" s="77" t="s">
        <v>1</v>
      </c>
      <c r="G13" s="135">
        <v>1.95845697329377</v>
      </c>
      <c r="H13" s="152" t="s">
        <v>59</v>
      </c>
      <c r="I13" s="77" t="s">
        <v>3</v>
      </c>
      <c r="J13" s="137" t="s">
        <v>130</v>
      </c>
    </row>
    <row r="14" spans="1:11">
      <c r="A14" s="75"/>
      <c r="B14" s="152" t="s">
        <v>30</v>
      </c>
      <c r="C14" s="77" t="s">
        <v>3</v>
      </c>
      <c r="D14" s="135">
        <v>5.21</v>
      </c>
      <c r="E14" s="152" t="s">
        <v>26</v>
      </c>
      <c r="F14" s="77" t="s">
        <v>3</v>
      </c>
      <c r="G14" s="136">
        <v>19.8</v>
      </c>
      <c r="H14" s="152" t="s">
        <v>60</v>
      </c>
      <c r="I14" s="77" t="s">
        <v>3</v>
      </c>
      <c r="J14" s="135">
        <v>0.41499999999999998</v>
      </c>
    </row>
    <row r="15" spans="1:11">
      <c r="A15" s="75"/>
      <c r="B15" s="152" t="s">
        <v>33</v>
      </c>
      <c r="C15" s="77" t="s">
        <v>3</v>
      </c>
      <c r="D15" s="135">
        <v>2.875</v>
      </c>
      <c r="E15" s="152" t="s">
        <v>28</v>
      </c>
      <c r="F15" s="77" t="s">
        <v>3</v>
      </c>
      <c r="G15" s="136">
        <v>24.05</v>
      </c>
      <c r="H15" s="152" t="s">
        <v>29</v>
      </c>
      <c r="I15" s="77" t="s">
        <v>3</v>
      </c>
      <c r="J15" s="135">
        <v>1.2050000000000001</v>
      </c>
    </row>
    <row r="16" spans="1:11">
      <c r="A16" s="75"/>
      <c r="B16" s="152" t="s">
        <v>36</v>
      </c>
      <c r="C16" s="77" t="s">
        <v>3</v>
      </c>
      <c r="D16" s="135">
        <v>1.855</v>
      </c>
      <c r="E16" s="152" t="s">
        <v>54</v>
      </c>
      <c r="F16" s="77" t="s">
        <v>1</v>
      </c>
      <c r="G16" s="153">
        <v>0.18545994065281901</v>
      </c>
      <c r="H16" s="152" t="s">
        <v>61</v>
      </c>
      <c r="I16" s="77" t="s">
        <v>3</v>
      </c>
      <c r="J16" s="137">
        <v>180</v>
      </c>
    </row>
    <row r="17" spans="1:10">
      <c r="A17" s="75"/>
      <c r="B17" s="152" t="s">
        <v>48</v>
      </c>
      <c r="C17" s="77" t="s">
        <v>1</v>
      </c>
      <c r="D17" s="135">
        <v>9.7747779254388991</v>
      </c>
      <c r="E17" s="152" t="s">
        <v>37</v>
      </c>
      <c r="F17" s="77" t="s">
        <v>3</v>
      </c>
      <c r="G17" s="135">
        <v>5.6950000000000003</v>
      </c>
      <c r="H17" s="152" t="s">
        <v>32</v>
      </c>
      <c r="I17" s="77" t="s">
        <v>3</v>
      </c>
      <c r="J17" s="135">
        <v>1</v>
      </c>
    </row>
    <row r="18" spans="1:10" ht="15" customHeight="1">
      <c r="A18" s="75"/>
      <c r="B18" s="152" t="s">
        <v>39</v>
      </c>
      <c r="C18" s="77" t="s">
        <v>3</v>
      </c>
      <c r="D18" s="136">
        <v>19</v>
      </c>
      <c r="E18" s="152" t="s">
        <v>40</v>
      </c>
      <c r="F18" s="77" t="s">
        <v>3</v>
      </c>
      <c r="G18" s="136">
        <v>24.95</v>
      </c>
      <c r="H18" s="152" t="s">
        <v>35</v>
      </c>
      <c r="I18" s="77" t="s">
        <v>3</v>
      </c>
      <c r="J18" s="136">
        <v>30.35</v>
      </c>
    </row>
    <row r="19" spans="1:10" ht="15" customHeight="1">
      <c r="A19" s="75"/>
      <c r="B19" s="152" t="s">
        <v>5</v>
      </c>
      <c r="C19" s="77" t="s">
        <v>3</v>
      </c>
      <c r="D19" s="135">
        <v>5.85</v>
      </c>
      <c r="E19" s="152" t="s">
        <v>57</v>
      </c>
      <c r="F19" s="77" t="s">
        <v>1</v>
      </c>
      <c r="G19" s="135">
        <v>24.635377711294002</v>
      </c>
      <c r="H19" s="152" t="s">
        <v>38</v>
      </c>
      <c r="I19" s="77" t="s">
        <v>3</v>
      </c>
      <c r="J19" s="135">
        <v>2.36</v>
      </c>
    </row>
    <row r="20" spans="1:10" ht="15" customHeight="1">
      <c r="A20" s="75"/>
      <c r="B20" s="152" t="s">
        <v>8</v>
      </c>
      <c r="C20" s="77" t="s">
        <v>3</v>
      </c>
      <c r="D20" s="135">
        <v>3.45</v>
      </c>
      <c r="E20" s="152" t="s">
        <v>12</v>
      </c>
      <c r="F20" s="77" t="s">
        <v>3</v>
      </c>
      <c r="G20" s="135">
        <v>5.7249999999999996</v>
      </c>
      <c r="H20" s="152" t="s">
        <v>42</v>
      </c>
      <c r="I20" s="77" t="s">
        <v>3</v>
      </c>
      <c r="J20" s="137">
        <v>140</v>
      </c>
    </row>
    <row r="21" spans="1:10" ht="15" customHeight="1">
      <c r="A21" s="75"/>
      <c r="B21" s="152" t="s">
        <v>11</v>
      </c>
      <c r="C21" s="77" t="s">
        <v>3</v>
      </c>
      <c r="D21" s="135">
        <v>1.0649999999999999</v>
      </c>
      <c r="E21" s="152" t="s">
        <v>13</v>
      </c>
      <c r="F21" s="77" t="s">
        <v>3</v>
      </c>
      <c r="G21" s="135">
        <v>2</v>
      </c>
      <c r="H21" s="76" t="s">
        <v>248</v>
      </c>
      <c r="I21" s="77" t="s">
        <v>248</v>
      </c>
      <c r="J21" s="137" t="s">
        <v>248</v>
      </c>
    </row>
    <row r="22" spans="1:10" ht="15" customHeight="1">
      <c r="A22" s="75"/>
      <c r="B22" s="147" t="s">
        <v>131</v>
      </c>
      <c r="C22" s="148"/>
      <c r="D22" s="149"/>
      <c r="E22" s="148"/>
      <c r="F22" s="148"/>
      <c r="G22" s="150"/>
      <c r="H22" s="148"/>
      <c r="I22" s="148"/>
      <c r="J22" s="151"/>
    </row>
    <row r="23" spans="1:10" ht="15" customHeight="1">
      <c r="A23" s="75"/>
      <c r="B23" s="152" t="s">
        <v>4</v>
      </c>
      <c r="C23" s="77" t="s">
        <v>3</v>
      </c>
      <c r="D23" s="135" t="s">
        <v>130</v>
      </c>
      <c r="E23" s="152" t="s">
        <v>0</v>
      </c>
      <c r="F23" s="77" t="s">
        <v>3</v>
      </c>
      <c r="G23" s="137">
        <v>90</v>
      </c>
      <c r="H23" s="152" t="s">
        <v>34</v>
      </c>
      <c r="I23" s="77" t="s">
        <v>3</v>
      </c>
      <c r="J23" s="136">
        <v>11</v>
      </c>
    </row>
    <row r="24" spans="1:10" ht="15" customHeight="1">
      <c r="A24" s="75"/>
      <c r="B24" s="152" t="s">
        <v>17</v>
      </c>
      <c r="C24" s="77" t="s">
        <v>3</v>
      </c>
      <c r="D24" s="135" t="s">
        <v>130</v>
      </c>
      <c r="E24" s="152" t="s">
        <v>23</v>
      </c>
      <c r="F24" s="77" t="s">
        <v>3</v>
      </c>
      <c r="G24" s="135">
        <v>1</v>
      </c>
      <c r="H24" s="152" t="s">
        <v>9</v>
      </c>
      <c r="I24" s="77" t="s">
        <v>3</v>
      </c>
      <c r="J24" s="136">
        <v>17</v>
      </c>
    </row>
    <row r="25" spans="1:10" ht="15" customHeight="1">
      <c r="A25" s="75"/>
      <c r="B25" s="152" t="s">
        <v>22</v>
      </c>
      <c r="C25" s="77" t="s">
        <v>3</v>
      </c>
      <c r="D25" s="136">
        <v>33</v>
      </c>
      <c r="E25" s="152" t="s">
        <v>31</v>
      </c>
      <c r="F25" s="77" t="s">
        <v>3</v>
      </c>
      <c r="G25" s="137">
        <v>127.5</v>
      </c>
      <c r="H25" s="152" t="s">
        <v>41</v>
      </c>
      <c r="I25" s="77" t="s">
        <v>3</v>
      </c>
      <c r="J25" s="137">
        <v>126.5</v>
      </c>
    </row>
    <row r="26" spans="1:10" ht="15" customHeight="1">
      <c r="A26" s="75"/>
      <c r="B26" s="147" t="s">
        <v>132</v>
      </c>
      <c r="C26" s="148"/>
      <c r="D26" s="149"/>
      <c r="E26" s="148"/>
      <c r="F26" s="148"/>
      <c r="G26" s="150"/>
      <c r="H26" s="148"/>
      <c r="I26" s="148"/>
      <c r="J26" s="151"/>
    </row>
    <row r="27" spans="1:10" ht="15" customHeight="1">
      <c r="A27" s="75"/>
      <c r="B27" s="152" t="s">
        <v>111</v>
      </c>
      <c r="C27" s="77" t="s">
        <v>1</v>
      </c>
      <c r="D27" s="153">
        <v>0.26833333333333298</v>
      </c>
      <c r="E27" s="152" t="s">
        <v>55</v>
      </c>
      <c r="F27" s="77" t="s">
        <v>1</v>
      </c>
      <c r="G27" s="153">
        <v>0.95222222222222197</v>
      </c>
      <c r="H27" s="76" t="s">
        <v>248</v>
      </c>
      <c r="I27" s="77" t="s">
        <v>248</v>
      </c>
      <c r="J27" s="137" t="s">
        <v>248</v>
      </c>
    </row>
    <row r="28" spans="1:10" ht="15" customHeight="1">
      <c r="A28" s="75"/>
      <c r="B28" s="147" t="s">
        <v>133</v>
      </c>
      <c r="C28" s="148"/>
      <c r="D28" s="149"/>
      <c r="E28" s="148"/>
      <c r="F28" s="148"/>
      <c r="G28" s="150"/>
      <c r="H28" s="148"/>
      <c r="I28" s="148"/>
      <c r="J28" s="151"/>
    </row>
    <row r="29" spans="1:10" ht="15" customHeight="1">
      <c r="A29" s="75"/>
      <c r="B29" s="152" t="s">
        <v>7</v>
      </c>
      <c r="C29" s="77" t="s">
        <v>3</v>
      </c>
      <c r="D29" s="135" t="s">
        <v>134</v>
      </c>
      <c r="E29" s="152" t="s">
        <v>49</v>
      </c>
      <c r="F29" s="77" t="s">
        <v>85</v>
      </c>
      <c r="G29" s="136" t="s">
        <v>110</v>
      </c>
      <c r="H29" s="152" t="s">
        <v>56</v>
      </c>
      <c r="I29" s="77" t="s">
        <v>3</v>
      </c>
      <c r="J29" s="135">
        <v>1.8</v>
      </c>
    </row>
    <row r="30" spans="1:10" ht="15" customHeight="1" thickBot="1">
      <c r="A30" s="75"/>
      <c r="B30" s="157" t="s">
        <v>14</v>
      </c>
      <c r="C30" s="156" t="s">
        <v>3</v>
      </c>
      <c r="D30" s="158">
        <v>7.4999999999999997E-2</v>
      </c>
      <c r="E30" s="157" t="s">
        <v>6</v>
      </c>
      <c r="F30" s="156" t="s">
        <v>3</v>
      </c>
      <c r="G30" s="159">
        <v>0.71499999999999997</v>
      </c>
      <c r="H30" s="157" t="s">
        <v>24</v>
      </c>
      <c r="I30" s="156" t="s">
        <v>3</v>
      </c>
      <c r="J30" s="158">
        <v>0.05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7" hidden="1" customWidth="1" outlineLevel="1"/>
    <col min="2" max="2" width="9.33203125" style="7" hidden="1" customWidth="1" outlineLevel="1"/>
    <col min="3" max="3" width="6.88671875" style="7" hidden="1" customWidth="1" outlineLevel="1"/>
    <col min="4" max="4" width="5.109375" style="7" hidden="1" customWidth="1" outlineLevel="1"/>
    <col min="5" max="8" width="5" style="7" hidden="1" customWidth="1" outlineLevel="1"/>
    <col min="9" max="11" width="6.109375" style="7" hidden="1" customWidth="1" outlineLevel="1"/>
    <col min="12" max="13" width="5" style="7" hidden="1" customWidth="1" outlineLevel="1"/>
    <col min="14" max="14" width="3.88671875" style="7" hidden="1" customWidth="1" outlineLevel="1"/>
    <col min="15" max="15" width="9.33203125" style="7" hidden="1" customWidth="1" outlineLevel="1"/>
    <col min="16" max="16" width="6.88671875" style="7" hidden="1" customWidth="1" outlineLevel="1"/>
    <col min="17" max="17" width="5.109375" style="7" hidden="1" customWidth="1" outlineLevel="1"/>
    <col min="18" max="21" width="5" style="7" hidden="1" customWidth="1" outlineLevel="1"/>
    <col min="22" max="24" width="6.109375" style="7" hidden="1" customWidth="1" outlineLevel="1"/>
    <col min="25" max="26" width="5" style="7" hidden="1" customWidth="1" outlineLevel="1"/>
    <col min="27" max="27" width="3" style="7" customWidth="1" collapsed="1"/>
    <col min="28" max="28" width="9.33203125" style="7" customWidth="1"/>
    <col min="29" max="29" width="6.88671875" style="7" customWidth="1"/>
    <col min="30" max="30" width="5.109375" style="7" customWidth="1"/>
    <col min="31" max="34" width="5" style="7" customWidth="1"/>
    <col min="35" max="37" width="6.109375" style="7" customWidth="1"/>
    <col min="38" max="39" width="5" style="7" customWidth="1"/>
    <col min="40" max="40" width="3.5546875" style="7" customWidth="1"/>
    <col min="41" max="41" width="9.33203125" style="7" customWidth="1"/>
    <col min="42" max="42" width="6.88671875" style="7" customWidth="1"/>
    <col min="43" max="43" width="5.109375" style="7" customWidth="1"/>
    <col min="44" max="47" width="5" style="7" customWidth="1"/>
    <col min="48" max="50" width="6.109375" style="7" customWidth="1"/>
    <col min="51" max="52" width="5" style="7" customWidth="1"/>
    <col min="53" max="16384" width="8.88671875" style="7"/>
  </cols>
  <sheetData>
    <row r="1" spans="1:52" ht="15" customHeight="1">
      <c r="A1" s="67" t="s">
        <v>100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B1" s="68" t="s">
        <v>97</v>
      </c>
      <c r="AC1" s="68" t="e">
        <f>Parms_Tmplt</f>
        <v>#REF!</v>
      </c>
      <c r="AD1" s="48"/>
      <c r="AE1" s="48"/>
      <c r="AF1" s="49"/>
      <c r="AG1" s="49"/>
      <c r="AH1" s="49"/>
      <c r="AI1" s="49"/>
      <c r="AJ1" s="49"/>
      <c r="AK1" s="49"/>
      <c r="AL1" s="49"/>
      <c r="AM1" s="49"/>
      <c r="AO1" s="3" t="s">
        <v>77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3" spans="1:52" s="21" customFormat="1" ht="15" customHeight="1" thickBot="1">
      <c r="A3" s="20"/>
      <c r="B3" s="215" t="e">
        <f>"Within-Lab Performance Gates for "&amp;CRMCode</f>
        <v>#REF!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0"/>
      <c r="O3" s="215" t="e">
        <f>"Between-Lab Performance Gates for "&amp;CRMCode</f>
        <v>#REF!</v>
      </c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B3" s="215" t="e">
        <f ca="1">PG_Val</f>
        <v>#REF!</v>
      </c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0"/>
      <c r="AO3" s="215" t="e">
        <f ca="1">PG_Val</f>
        <v>#REF!</v>
      </c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</row>
    <row r="4" spans="1:52" s="19" customFormat="1" ht="15" customHeight="1" thickTop="1">
      <c r="A4" s="213" t="s">
        <v>82</v>
      </c>
      <c r="B4" s="208" t="s">
        <v>2</v>
      </c>
      <c r="C4" s="211" t="s">
        <v>66</v>
      </c>
      <c r="D4" s="220" t="s">
        <v>67</v>
      </c>
      <c r="E4" s="221"/>
      <c r="F4" s="221"/>
      <c r="G4" s="221"/>
      <c r="H4" s="222"/>
      <c r="I4" s="223" t="s">
        <v>68</v>
      </c>
      <c r="J4" s="224"/>
      <c r="K4" s="225"/>
      <c r="L4" s="217" t="s">
        <v>69</v>
      </c>
      <c r="M4" s="218"/>
      <c r="N4" s="18"/>
      <c r="O4" s="208" t="s">
        <v>2</v>
      </c>
      <c r="P4" s="211" t="s">
        <v>66</v>
      </c>
      <c r="Q4" s="220" t="s">
        <v>67</v>
      </c>
      <c r="R4" s="221"/>
      <c r="S4" s="221"/>
      <c r="T4" s="221"/>
      <c r="U4" s="222"/>
      <c r="V4" s="223" t="s">
        <v>68</v>
      </c>
      <c r="W4" s="224"/>
      <c r="X4" s="225"/>
      <c r="Y4" s="217" t="s">
        <v>69</v>
      </c>
      <c r="Z4" s="218"/>
      <c r="AB4" s="208" t="s">
        <v>2</v>
      </c>
      <c r="AC4" s="211" t="s">
        <v>66</v>
      </c>
      <c r="AD4" s="220" t="s">
        <v>67</v>
      </c>
      <c r="AE4" s="221"/>
      <c r="AF4" s="221"/>
      <c r="AG4" s="221"/>
      <c r="AH4" s="222"/>
      <c r="AI4" s="223" t="s">
        <v>68</v>
      </c>
      <c r="AJ4" s="224"/>
      <c r="AK4" s="225"/>
      <c r="AL4" s="217" t="s">
        <v>69</v>
      </c>
      <c r="AM4" s="218"/>
      <c r="AN4" s="18"/>
      <c r="AO4" s="208" t="s">
        <v>2</v>
      </c>
      <c r="AP4" s="211" t="s">
        <v>66</v>
      </c>
      <c r="AQ4" s="220" t="s">
        <v>67</v>
      </c>
      <c r="AR4" s="221"/>
      <c r="AS4" s="221"/>
      <c r="AT4" s="221"/>
      <c r="AU4" s="222"/>
      <c r="AV4" s="223" t="s">
        <v>68</v>
      </c>
      <c r="AW4" s="224"/>
      <c r="AX4" s="225"/>
      <c r="AY4" s="217" t="s">
        <v>69</v>
      </c>
      <c r="AZ4" s="218"/>
    </row>
    <row r="5" spans="1:52" s="19" customFormat="1" ht="15" customHeight="1">
      <c r="A5" s="214"/>
      <c r="B5" s="209"/>
      <c r="C5" s="212"/>
      <c r="D5" s="22" t="s">
        <v>81</v>
      </c>
      <c r="E5" s="23" t="s">
        <v>70</v>
      </c>
      <c r="F5" s="23" t="s">
        <v>71</v>
      </c>
      <c r="G5" s="23" t="s">
        <v>72</v>
      </c>
      <c r="H5" s="24" t="s">
        <v>73</v>
      </c>
      <c r="I5" s="25" t="s">
        <v>74</v>
      </c>
      <c r="J5" s="23" t="s">
        <v>75</v>
      </c>
      <c r="K5" s="26" t="s">
        <v>76</v>
      </c>
      <c r="L5" s="22" t="s">
        <v>64</v>
      </c>
      <c r="M5" s="24" t="s">
        <v>65</v>
      </c>
      <c r="N5" s="18"/>
      <c r="O5" s="210"/>
      <c r="P5" s="219"/>
      <c r="Q5" s="39" t="s">
        <v>63</v>
      </c>
      <c r="R5" s="40" t="s">
        <v>70</v>
      </c>
      <c r="S5" s="40" t="s">
        <v>71</v>
      </c>
      <c r="T5" s="40" t="s">
        <v>72</v>
      </c>
      <c r="U5" s="41" t="s">
        <v>73</v>
      </c>
      <c r="V5" s="42" t="s">
        <v>74</v>
      </c>
      <c r="W5" s="40" t="s">
        <v>75</v>
      </c>
      <c r="X5" s="43" t="s">
        <v>76</v>
      </c>
      <c r="Y5" s="39" t="s">
        <v>64</v>
      </c>
      <c r="Z5" s="41" t="s">
        <v>65</v>
      </c>
      <c r="AB5" s="209"/>
      <c r="AC5" s="212"/>
      <c r="AD5" s="22" t="s">
        <v>81</v>
      </c>
      <c r="AE5" s="23" t="s">
        <v>70</v>
      </c>
      <c r="AF5" s="23" t="s">
        <v>71</v>
      </c>
      <c r="AG5" s="23" t="s">
        <v>72</v>
      </c>
      <c r="AH5" s="24" t="s">
        <v>73</v>
      </c>
      <c r="AI5" s="25" t="s">
        <v>74</v>
      </c>
      <c r="AJ5" s="23" t="s">
        <v>75</v>
      </c>
      <c r="AK5" s="26" t="s">
        <v>76</v>
      </c>
      <c r="AL5" s="22" t="s">
        <v>64</v>
      </c>
      <c r="AM5" s="24" t="s">
        <v>65</v>
      </c>
      <c r="AN5" s="18"/>
      <c r="AO5" s="210"/>
      <c r="AP5" s="219"/>
      <c r="AQ5" s="39" t="s">
        <v>63</v>
      </c>
      <c r="AR5" s="40" t="s">
        <v>70</v>
      </c>
      <c r="AS5" s="40" t="s">
        <v>71</v>
      </c>
      <c r="AT5" s="40" t="s">
        <v>72</v>
      </c>
      <c r="AU5" s="41" t="s">
        <v>73</v>
      </c>
      <c r="AV5" s="42" t="s">
        <v>74</v>
      </c>
      <c r="AW5" s="40" t="s">
        <v>75</v>
      </c>
      <c r="AX5" s="43" t="s">
        <v>76</v>
      </c>
      <c r="AY5" s="39" t="s">
        <v>64</v>
      </c>
      <c r="AZ5" s="41" t="s">
        <v>65</v>
      </c>
    </row>
    <row r="6" spans="1:52" ht="15" customHeight="1">
      <c r="A6" s="61" t="s">
        <v>0</v>
      </c>
      <c r="B6" s="8" t="s">
        <v>78</v>
      </c>
      <c r="C6" s="9">
        <v>1.2933625000000002</v>
      </c>
      <c r="D6" s="10">
        <v>1.5136623836404073E-2</v>
      </c>
      <c r="E6" s="11">
        <v>1.2630892523271919</v>
      </c>
      <c r="F6" s="11">
        <v>1.3236357476728084</v>
      </c>
      <c r="G6" s="11">
        <v>1.247952628490788</v>
      </c>
      <c r="H6" s="12">
        <v>1.3387723715092124</v>
      </c>
      <c r="I6" s="13">
        <v>1.1703311203474719E-2</v>
      </c>
      <c r="J6" s="14">
        <v>2.3406622406949438E-2</v>
      </c>
      <c r="K6" s="15">
        <v>3.5109933610424159E-2</v>
      </c>
      <c r="L6" s="10">
        <v>1.2286943750000001</v>
      </c>
      <c r="M6" s="12">
        <v>1.3580306250000003</v>
      </c>
      <c r="N6" s="29"/>
      <c r="O6" s="44" t="s">
        <v>78</v>
      </c>
      <c r="P6" s="58">
        <v>1.2933625000000002</v>
      </c>
      <c r="Q6" s="45">
        <v>1.5136623836404073E-2</v>
      </c>
      <c r="R6" s="69">
        <v>1.2630892523271919</v>
      </c>
      <c r="S6" s="69">
        <v>1.3236357476728084</v>
      </c>
      <c r="T6" s="69">
        <v>1.247952628490788</v>
      </c>
      <c r="U6" s="59">
        <v>1.3387723715092124</v>
      </c>
      <c r="V6" s="60">
        <v>1.1703311203474719E-2</v>
      </c>
      <c r="W6" s="70">
        <v>2.3406622406949438E-2</v>
      </c>
      <c r="X6" s="71">
        <v>3.5109933610424159E-2</v>
      </c>
      <c r="Y6" s="45">
        <v>1.2286943750000001</v>
      </c>
      <c r="Z6" s="59">
        <v>1.3580306250000003</v>
      </c>
      <c r="AA6" s="30"/>
      <c r="AB6" s="8" t="e">
        <f>PG_ConstNmRout</f>
        <v>#REF!</v>
      </c>
      <c r="AC6" s="9" t="e">
        <f ca="1">PG_ValUOMxRout</f>
        <v>#REF!</v>
      </c>
      <c r="AD6" s="10" t="e">
        <f ca="1">PG_ValUOMxRout</f>
        <v>#REF!</v>
      </c>
      <c r="AE6" s="11" t="e">
        <f ca="1">PG_ValUOMxRout</f>
        <v>#REF!</v>
      </c>
      <c r="AF6" s="11" t="e">
        <f ca="1">PG_ValUOMxRout</f>
        <v>#REF!</v>
      </c>
      <c r="AG6" s="11" t="e">
        <f ca="1">PG_ValUOMxRout</f>
        <v>#REF!</v>
      </c>
      <c r="AH6" s="12" t="e">
        <f ca="1">PG_ValUOMxRout</f>
        <v>#REF!</v>
      </c>
      <c r="AI6" s="13">
        <f ca="1">PG_ValRout</f>
        <v>1.1703311203474719E-2</v>
      </c>
      <c r="AJ6" s="14">
        <f ca="1">PG_ValRout</f>
        <v>2.3406622406949438E-2</v>
      </c>
      <c r="AK6" s="15">
        <f ca="1">PG_ValRout</f>
        <v>3.5109933610424159E-2</v>
      </c>
      <c r="AL6" s="10" t="e">
        <f ca="1">PG_ValUOMxRout</f>
        <v>#REF!</v>
      </c>
      <c r="AM6" s="12" t="e">
        <f ca="1">PG_ValUOMxRout</f>
        <v>#REF!</v>
      </c>
      <c r="AN6" s="29"/>
      <c r="AO6" s="44" t="e">
        <f>PG_ConstNmRand</f>
        <v>#REF!</v>
      </c>
      <c r="AP6" s="58" t="e">
        <f ca="1">PG_ValUOMxRand</f>
        <v>#REF!</v>
      </c>
      <c r="AQ6" s="45" t="e">
        <f ca="1">PG_ValUOMxRand</f>
        <v>#REF!</v>
      </c>
      <c r="AR6" s="69" t="e">
        <f ca="1">PG_ValUOMxRand</f>
        <v>#REF!</v>
      </c>
      <c r="AS6" s="69" t="e">
        <f ca="1">PG_ValUOMxRand</f>
        <v>#REF!</v>
      </c>
      <c r="AT6" s="69" t="e">
        <f ca="1">PG_ValUOMxRand</f>
        <v>#REF!</v>
      </c>
      <c r="AU6" s="59" t="e">
        <f ca="1">PG_ValUOMxRand</f>
        <v>#REF!</v>
      </c>
      <c r="AV6" s="60">
        <f ca="1">PG_ValRand</f>
        <v>1.1703311203474719E-2</v>
      </c>
      <c r="AW6" s="70">
        <f ca="1">PG_ValRand</f>
        <v>2.3406622406949438E-2</v>
      </c>
      <c r="AX6" s="71">
        <f ca="1">PG_ValRand</f>
        <v>3.5109933610424159E-2</v>
      </c>
      <c r="AY6" s="45" t="e">
        <f ca="1">PG_ValUOMxRand</f>
        <v>#REF!</v>
      </c>
      <c r="AZ6" s="59" t="e">
        <f ca="1">PG_ValUOMxRand</f>
        <v>#REF!</v>
      </c>
    </row>
    <row r="7" spans="1:52" ht="15" customHeight="1">
      <c r="A7" s="62" t="s">
        <v>84</v>
      </c>
      <c r="B7" s="8" t="s">
        <v>79</v>
      </c>
      <c r="C7" s="9">
        <v>1.2703423295454543</v>
      </c>
      <c r="D7" s="10">
        <v>1.1306252148685211E-2</v>
      </c>
      <c r="E7" s="11">
        <v>1.247729825248084</v>
      </c>
      <c r="F7" s="11">
        <v>1.2929548338428247</v>
      </c>
      <c r="G7" s="11">
        <v>1.2364235730993987</v>
      </c>
      <c r="H7" s="12">
        <v>1.30426108599151</v>
      </c>
      <c r="I7" s="13">
        <v>8.900161701083157E-3</v>
      </c>
      <c r="J7" s="14">
        <v>1.7800323402166314E-2</v>
      </c>
      <c r="K7" s="15">
        <v>2.6700485103249471E-2</v>
      </c>
      <c r="L7" s="10">
        <v>1.2068252130681816</v>
      </c>
      <c r="M7" s="12">
        <v>1.3338594460227271</v>
      </c>
      <c r="N7" s="29"/>
      <c r="O7" s="8" t="s">
        <v>79</v>
      </c>
      <c r="P7" s="9">
        <v>1.2703423295454543</v>
      </c>
      <c r="Q7" s="10">
        <v>1.1306252148685211E-2</v>
      </c>
      <c r="R7" s="11">
        <v>1.247729825248084</v>
      </c>
      <c r="S7" s="11">
        <v>1.2929548338428247</v>
      </c>
      <c r="T7" s="11">
        <v>1.2364235730993987</v>
      </c>
      <c r="U7" s="12">
        <v>1.30426108599151</v>
      </c>
      <c r="V7" s="13">
        <v>8.900161701083157E-3</v>
      </c>
      <c r="W7" s="14">
        <v>1.7800323402166314E-2</v>
      </c>
      <c r="X7" s="15">
        <v>2.6700485103249471E-2</v>
      </c>
      <c r="Y7" s="10">
        <v>1.2068252130681816</v>
      </c>
      <c r="Z7" s="12">
        <v>1.3338594460227271</v>
      </c>
      <c r="AA7" s="30"/>
      <c r="AB7" s="8" t="e">
        <f>PG_ConstNmRout</f>
        <v>#REF!</v>
      </c>
      <c r="AC7" s="9" t="e">
        <f ca="1">PG_ValUOMxRout</f>
        <v>#REF!</v>
      </c>
      <c r="AD7" s="10" t="e">
        <f ca="1">PG_ValUOMxRout</f>
        <v>#REF!</v>
      </c>
      <c r="AE7" s="11" t="e">
        <f ca="1">PG_ValUOMxRout</f>
        <v>#REF!</v>
      </c>
      <c r="AF7" s="11" t="e">
        <f ca="1">PG_ValUOMxRout</f>
        <v>#REF!</v>
      </c>
      <c r="AG7" s="11" t="e">
        <f ca="1">PG_ValUOMxRout</f>
        <v>#REF!</v>
      </c>
      <c r="AH7" s="12" t="e">
        <f ca="1">PG_ValUOMxRout</f>
        <v>#REF!</v>
      </c>
      <c r="AI7" s="13">
        <f ca="1">PG_ValRout</f>
        <v>8.900161701083157E-3</v>
      </c>
      <c r="AJ7" s="14">
        <f ca="1">PG_ValRout</f>
        <v>1.7800323402166314E-2</v>
      </c>
      <c r="AK7" s="15">
        <f ca="1">PG_ValRout</f>
        <v>2.6700485103249471E-2</v>
      </c>
      <c r="AL7" s="10" t="e">
        <f ca="1">PG_ValUOMxRout</f>
        <v>#REF!</v>
      </c>
      <c r="AM7" s="12" t="e">
        <f ca="1">PG_ValUOMxRout</f>
        <v>#REF!</v>
      </c>
      <c r="AN7" s="29"/>
      <c r="AO7" s="8" t="e">
        <f>PG_ConstNmRand</f>
        <v>#REF!</v>
      </c>
      <c r="AP7" s="9" t="e">
        <f ca="1">PG_ValUOMxRand</f>
        <v>#REF!</v>
      </c>
      <c r="AQ7" s="10" t="e">
        <f ca="1">PG_ValUOMxRand</f>
        <v>#REF!</v>
      </c>
      <c r="AR7" s="11" t="e">
        <f ca="1">PG_ValUOMxRand</f>
        <v>#REF!</v>
      </c>
      <c r="AS7" s="11" t="e">
        <f ca="1">PG_ValUOMxRand</f>
        <v>#REF!</v>
      </c>
      <c r="AT7" s="11" t="e">
        <f ca="1">PG_ValUOMxRand</f>
        <v>#REF!</v>
      </c>
      <c r="AU7" s="12" t="e">
        <f ca="1">PG_ValUOMxRand</f>
        <v>#REF!</v>
      </c>
      <c r="AV7" s="13">
        <f ca="1">PG_ValRand</f>
        <v>8.900161701083157E-3</v>
      </c>
      <c r="AW7" s="14">
        <f ca="1">PG_ValRand</f>
        <v>1.7800323402166314E-2</v>
      </c>
      <c r="AX7" s="15">
        <f ca="1">PG_ValRand</f>
        <v>2.6700485103249471E-2</v>
      </c>
      <c r="AY7" s="10" t="e">
        <f ca="1">PG_ValUOMxRand</f>
        <v>#REF!</v>
      </c>
      <c r="AZ7" s="12" t="e">
        <f ca="1">PG_ValUOMxRand</f>
        <v>#REF!</v>
      </c>
    </row>
    <row r="8" spans="1:52" ht="15" customHeight="1" thickBot="1">
      <c r="A8" s="47" t="s">
        <v>83</v>
      </c>
      <c r="B8" s="31" t="s">
        <v>80</v>
      </c>
      <c r="C8" s="32">
        <v>2.3657374581818189</v>
      </c>
      <c r="D8" s="33">
        <v>6.4700213941111778E-2</v>
      </c>
      <c r="E8" s="34">
        <v>2.2363370302995955</v>
      </c>
      <c r="F8" s="34">
        <v>2.4951378860640423</v>
      </c>
      <c r="G8" s="34">
        <v>2.1716368163584834</v>
      </c>
      <c r="H8" s="35">
        <v>2.5598381000051544</v>
      </c>
      <c r="I8" s="36">
        <v>2.7348856364998741E-2</v>
      </c>
      <c r="J8" s="37">
        <v>5.4697712729997482E-2</v>
      </c>
      <c r="K8" s="38">
        <v>8.2046569094996219E-2</v>
      </c>
      <c r="L8" s="33">
        <v>2.2474505852727278</v>
      </c>
      <c r="M8" s="35">
        <v>2.48402433109091</v>
      </c>
      <c r="N8" s="29"/>
      <c r="O8" s="31" t="s">
        <v>80</v>
      </c>
      <c r="P8" s="32">
        <v>2.3657374581818189</v>
      </c>
      <c r="Q8" s="33">
        <v>6.4700213941111778E-2</v>
      </c>
      <c r="R8" s="34">
        <v>2.2363370302995955</v>
      </c>
      <c r="S8" s="34">
        <v>2.4951378860640423</v>
      </c>
      <c r="T8" s="34">
        <v>2.1716368163584834</v>
      </c>
      <c r="U8" s="35">
        <v>2.5598381000051544</v>
      </c>
      <c r="V8" s="36">
        <v>2.7348856364998741E-2</v>
      </c>
      <c r="W8" s="37">
        <v>5.4697712729997482E-2</v>
      </c>
      <c r="X8" s="38">
        <v>8.2046569094996219E-2</v>
      </c>
      <c r="Y8" s="33">
        <v>2.2474505852727278</v>
      </c>
      <c r="Z8" s="35">
        <v>2.48402433109091</v>
      </c>
      <c r="AA8" s="30"/>
      <c r="AB8" s="31" t="e">
        <f>PG_ConstNmRout</f>
        <v>#REF!</v>
      </c>
      <c r="AC8" s="32" t="e">
        <f ca="1">PG_ValUOMxRout</f>
        <v>#REF!</v>
      </c>
      <c r="AD8" s="33" t="e">
        <f ca="1">PG_ValUOMxRout</f>
        <v>#REF!</v>
      </c>
      <c r="AE8" s="34" t="e">
        <f ca="1">PG_ValUOMxRout</f>
        <v>#REF!</v>
      </c>
      <c r="AF8" s="34" t="e">
        <f ca="1">PG_ValUOMxRout</f>
        <v>#REF!</v>
      </c>
      <c r="AG8" s="34" t="e">
        <f ca="1">PG_ValUOMxRout</f>
        <v>#REF!</v>
      </c>
      <c r="AH8" s="35" t="e">
        <f ca="1">PG_ValUOMxRout</f>
        <v>#REF!</v>
      </c>
      <c r="AI8" s="36">
        <f ca="1">PG_ValRout</f>
        <v>2.7348856364998741E-2</v>
      </c>
      <c r="AJ8" s="37">
        <f ca="1">PG_ValRout</f>
        <v>5.4697712729997482E-2</v>
      </c>
      <c r="AK8" s="38">
        <f ca="1">PG_ValRout</f>
        <v>8.2046569094996219E-2</v>
      </c>
      <c r="AL8" s="33" t="e">
        <f ca="1">PG_ValUOMxRout</f>
        <v>#REF!</v>
      </c>
      <c r="AM8" s="35" t="e">
        <f ca="1">PG_ValUOMxRout</f>
        <v>#REF!</v>
      </c>
      <c r="AN8" s="29"/>
      <c r="AO8" s="31" t="e">
        <f>PG_ConstNmRand</f>
        <v>#REF!</v>
      </c>
      <c r="AP8" s="32" t="e">
        <f ca="1">PG_ValUOMxRand</f>
        <v>#REF!</v>
      </c>
      <c r="AQ8" s="33" t="e">
        <f ca="1">PG_ValUOMxRand</f>
        <v>#REF!</v>
      </c>
      <c r="AR8" s="34" t="e">
        <f ca="1">PG_ValUOMxRand</f>
        <v>#REF!</v>
      </c>
      <c r="AS8" s="34" t="e">
        <f ca="1">PG_ValUOMxRand</f>
        <v>#REF!</v>
      </c>
      <c r="AT8" s="34" t="e">
        <f ca="1">PG_ValUOMxRand</f>
        <v>#REF!</v>
      </c>
      <c r="AU8" s="35" t="e">
        <f ca="1">PG_ValUOMxRand</f>
        <v>#REF!</v>
      </c>
      <c r="AV8" s="36">
        <f ca="1">PG_ValRand</f>
        <v>2.7348856364998741E-2</v>
      </c>
      <c r="AW8" s="37">
        <f ca="1">PG_ValRand</f>
        <v>5.4697712729997482E-2</v>
      </c>
      <c r="AX8" s="38">
        <f ca="1">PG_ValRand</f>
        <v>8.2046569094996219E-2</v>
      </c>
      <c r="AY8" s="33" t="e">
        <f ca="1">PG_ValUOMxRand</f>
        <v>#REF!</v>
      </c>
      <c r="AZ8" s="35" t="e">
        <f ca="1">PG_ValUOMxRand</f>
        <v>#REF!</v>
      </c>
    </row>
    <row r="9" spans="1:52" ht="15" customHeight="1" thickTop="1">
      <c r="A9" s="63"/>
      <c r="B9" s="16"/>
      <c r="C9" s="9"/>
      <c r="D9" s="10"/>
      <c r="E9" s="11"/>
      <c r="F9" s="11"/>
      <c r="G9" s="11"/>
      <c r="H9" s="12"/>
      <c r="I9" s="13"/>
      <c r="J9" s="14"/>
      <c r="K9" s="15"/>
      <c r="L9" s="10"/>
      <c r="M9" s="12"/>
      <c r="N9" s="29"/>
      <c r="O9" s="16"/>
      <c r="P9" s="9"/>
      <c r="Q9" s="10"/>
      <c r="R9" s="11"/>
      <c r="S9" s="11"/>
      <c r="T9" s="11"/>
      <c r="U9" s="12"/>
      <c r="V9" s="13"/>
      <c r="W9" s="14"/>
      <c r="X9" s="15"/>
      <c r="Y9" s="10"/>
      <c r="Z9" s="12"/>
      <c r="AA9" s="30"/>
      <c r="AB9" s="16" t="str">
        <f>PG_ConstNmRout</f>
        <v/>
      </c>
      <c r="AC9" s="9" t="str">
        <f>PG_ValUOMxRout</f>
        <v/>
      </c>
      <c r="AD9" s="10" t="str">
        <f>PG_ValUOMxRout</f>
        <v/>
      </c>
      <c r="AE9" s="11" t="str">
        <f>PG_ValUOMxRout</f>
        <v/>
      </c>
      <c r="AF9" s="11" t="str">
        <f>PG_ValUOMxRout</f>
        <v/>
      </c>
      <c r="AG9" s="11" t="str">
        <f>PG_ValUOMxRout</f>
        <v/>
      </c>
      <c r="AH9" s="12" t="str">
        <f>PG_ValUOMxRout</f>
        <v/>
      </c>
      <c r="AI9" s="13" t="str">
        <f>PG_ValRout</f>
        <v/>
      </c>
      <c r="AJ9" s="14" t="str">
        <f>PG_ValRout</f>
        <v/>
      </c>
      <c r="AK9" s="15" t="str">
        <f>PG_ValRout</f>
        <v/>
      </c>
      <c r="AL9" s="10" t="str">
        <f>PG_ValUOMxRout</f>
        <v/>
      </c>
      <c r="AM9" s="12" t="str">
        <f>PG_ValUOMxRout</f>
        <v/>
      </c>
      <c r="AN9" s="29"/>
      <c r="AO9" s="16" t="str">
        <f>PG_ConstNmRand</f>
        <v/>
      </c>
      <c r="AP9" s="9" t="str">
        <f>PG_ValUOMxRand</f>
        <v/>
      </c>
      <c r="AQ9" s="10" t="str">
        <f>PG_ValUOMxRand</f>
        <v/>
      </c>
      <c r="AR9" s="11" t="str">
        <f>PG_ValUOMxRand</f>
        <v/>
      </c>
      <c r="AS9" s="11" t="str">
        <f>PG_ValUOMxRand</f>
        <v/>
      </c>
      <c r="AT9" s="11" t="str">
        <f>PG_ValUOMxRand</f>
        <v/>
      </c>
      <c r="AU9" s="12" t="str">
        <f>PG_ValUOMxRand</f>
        <v/>
      </c>
      <c r="AV9" s="13" t="str">
        <f>PG_ValRand</f>
        <v/>
      </c>
      <c r="AW9" s="14" t="str">
        <f>PG_ValRand</f>
        <v/>
      </c>
      <c r="AX9" s="15" t="str">
        <f>PG_ValRand</f>
        <v/>
      </c>
      <c r="AY9" s="10" t="str">
        <f>PG_ValUOMxRand</f>
        <v/>
      </c>
      <c r="AZ9" s="12" t="str">
        <f>PG_ValUOMxRand</f>
        <v/>
      </c>
    </row>
    <row r="10" spans="1:52" ht="15" customHeight="1">
      <c r="A10" s="64"/>
      <c r="B10" s="16"/>
      <c r="C10" s="9"/>
      <c r="D10" s="10"/>
      <c r="E10" s="11"/>
      <c r="F10" s="11"/>
      <c r="G10" s="11"/>
      <c r="H10" s="12"/>
      <c r="I10" s="13"/>
      <c r="J10" s="14"/>
      <c r="K10" s="15"/>
      <c r="L10" s="10"/>
      <c r="M10" s="12"/>
      <c r="N10" s="29"/>
      <c r="O10" s="16"/>
      <c r="P10" s="9"/>
      <c r="Q10" s="10"/>
      <c r="R10" s="11"/>
      <c r="S10" s="11"/>
      <c r="T10" s="11"/>
      <c r="U10" s="12"/>
      <c r="V10" s="13"/>
      <c r="W10" s="14"/>
      <c r="X10" s="15"/>
      <c r="Y10" s="10"/>
      <c r="Z10" s="12"/>
      <c r="AA10" s="30"/>
      <c r="AB10" s="16" t="str">
        <f>PG_ConstNmRout</f>
        <v/>
      </c>
      <c r="AC10" s="9" t="str">
        <f>PG_ValUOMxRout</f>
        <v/>
      </c>
      <c r="AD10" s="10" t="str">
        <f>PG_ValUOMxRout</f>
        <v/>
      </c>
      <c r="AE10" s="11" t="str">
        <f>PG_ValUOMxRout</f>
        <v/>
      </c>
      <c r="AF10" s="11" t="str">
        <f>PG_ValUOMxRout</f>
        <v/>
      </c>
      <c r="AG10" s="11" t="str">
        <f>PG_ValUOMxRout</f>
        <v/>
      </c>
      <c r="AH10" s="12" t="str">
        <f>PG_ValUOMxRout</f>
        <v/>
      </c>
      <c r="AI10" s="13" t="str">
        <f>PG_ValRout</f>
        <v/>
      </c>
      <c r="AJ10" s="14" t="str">
        <f>PG_ValRout</f>
        <v/>
      </c>
      <c r="AK10" s="15" t="str">
        <f>PG_ValRout</f>
        <v/>
      </c>
      <c r="AL10" s="10" t="str">
        <f>PG_ValUOMxRout</f>
        <v/>
      </c>
      <c r="AM10" s="12" t="str">
        <f>PG_ValUOMxRout</f>
        <v/>
      </c>
      <c r="AN10" s="29"/>
      <c r="AO10" s="16" t="str">
        <f>PG_ConstNmRand</f>
        <v/>
      </c>
      <c r="AP10" s="9" t="str">
        <f>PG_ValUOMxRand</f>
        <v/>
      </c>
      <c r="AQ10" s="10" t="str">
        <f>PG_ValUOMxRand</f>
        <v/>
      </c>
      <c r="AR10" s="11" t="str">
        <f>PG_ValUOMxRand</f>
        <v/>
      </c>
      <c r="AS10" s="11" t="str">
        <f>PG_ValUOMxRand</f>
        <v/>
      </c>
      <c r="AT10" s="11" t="str">
        <f>PG_ValUOMxRand</f>
        <v/>
      </c>
      <c r="AU10" s="12" t="str">
        <f>PG_ValUOMxRand</f>
        <v/>
      </c>
      <c r="AV10" s="13" t="str">
        <f>PG_ValRand</f>
        <v/>
      </c>
      <c r="AW10" s="14" t="str">
        <f>PG_ValRand</f>
        <v/>
      </c>
      <c r="AX10" s="15" t="str">
        <f>PG_ValRand</f>
        <v/>
      </c>
      <c r="AY10" s="10" t="str">
        <f>PG_ValUOMxRand</f>
        <v/>
      </c>
      <c r="AZ10" s="12" t="str">
        <f>PG_ValUOMxRand</f>
        <v/>
      </c>
    </row>
    <row r="11" spans="1:52" ht="15" customHeight="1">
      <c r="A11" s="66"/>
      <c r="B11" s="16"/>
      <c r="C11" s="9"/>
      <c r="D11" s="10"/>
      <c r="E11" s="11"/>
      <c r="F11" s="11"/>
      <c r="G11" s="11"/>
      <c r="H11" s="12"/>
      <c r="I11" s="13"/>
      <c r="J11" s="14"/>
      <c r="K11" s="15"/>
      <c r="L11" s="10"/>
      <c r="M11" s="12"/>
      <c r="N11" s="29"/>
      <c r="O11" s="16"/>
      <c r="P11" s="9"/>
      <c r="Q11" s="10"/>
      <c r="R11" s="11"/>
      <c r="S11" s="11"/>
      <c r="T11" s="11"/>
      <c r="U11" s="12"/>
      <c r="V11" s="13"/>
      <c r="W11" s="14"/>
      <c r="X11" s="15"/>
      <c r="Y11" s="10"/>
      <c r="Z11" s="12"/>
      <c r="AA11" s="30"/>
      <c r="AB11" s="16" t="str">
        <f>PG_ConstNmRout</f>
        <v/>
      </c>
      <c r="AC11" s="9" t="str">
        <f>PG_ValUOMxRout</f>
        <v/>
      </c>
      <c r="AD11" s="10" t="str">
        <f>PG_ValUOMxRout</f>
        <v/>
      </c>
      <c r="AE11" s="11" t="str">
        <f>PG_ValUOMxRout</f>
        <v/>
      </c>
      <c r="AF11" s="11" t="str">
        <f>PG_ValUOMxRout</f>
        <v/>
      </c>
      <c r="AG11" s="11" t="str">
        <f>PG_ValUOMxRout</f>
        <v/>
      </c>
      <c r="AH11" s="12" t="str">
        <f>PG_ValUOMxRout</f>
        <v/>
      </c>
      <c r="AI11" s="13" t="str">
        <f>PG_ValRout</f>
        <v/>
      </c>
      <c r="AJ11" s="14" t="str">
        <f>PG_ValRout</f>
        <v/>
      </c>
      <c r="AK11" s="15" t="str">
        <f>PG_ValRout</f>
        <v/>
      </c>
      <c r="AL11" s="10" t="str">
        <f>PG_ValUOMxRout</f>
        <v/>
      </c>
      <c r="AM11" s="12" t="str">
        <f>PG_ValUOMxRout</f>
        <v/>
      </c>
      <c r="AN11" s="29"/>
      <c r="AO11" s="16" t="str">
        <f>PG_ConstNmRand</f>
        <v/>
      </c>
      <c r="AP11" s="9" t="str">
        <f>PG_ValUOMxRand</f>
        <v/>
      </c>
      <c r="AQ11" s="10" t="str">
        <f>PG_ValUOMxRand</f>
        <v/>
      </c>
      <c r="AR11" s="11" t="str">
        <f>PG_ValUOMxRand</f>
        <v/>
      </c>
      <c r="AS11" s="11" t="str">
        <f>PG_ValUOMxRand</f>
        <v/>
      </c>
      <c r="AT11" s="11" t="str">
        <f>PG_ValUOMxRand</f>
        <v/>
      </c>
      <c r="AU11" s="12" t="str">
        <f>PG_ValUOMxRand</f>
        <v/>
      </c>
      <c r="AV11" s="13" t="str">
        <f>PG_ValRand</f>
        <v/>
      </c>
      <c r="AW11" s="14" t="str">
        <f>PG_ValRand</f>
        <v/>
      </c>
      <c r="AX11" s="15" t="str">
        <f>PG_ValRand</f>
        <v/>
      </c>
      <c r="AY11" s="10" t="str">
        <f>PG_ValUOMxRand</f>
        <v/>
      </c>
      <c r="AZ11" s="12" t="str">
        <f>PG_ValUOMxRand</f>
        <v/>
      </c>
    </row>
    <row r="12" spans="1:52" ht="15" customHeight="1">
      <c r="A12" s="64"/>
      <c r="B12" s="16"/>
      <c r="C12" s="9"/>
      <c r="D12" s="10"/>
      <c r="E12" s="11"/>
      <c r="F12" s="11"/>
      <c r="G12" s="11"/>
      <c r="H12" s="12"/>
      <c r="I12" s="13"/>
      <c r="J12" s="14"/>
      <c r="K12" s="15"/>
      <c r="L12" s="10"/>
      <c r="M12" s="12"/>
      <c r="N12" s="29"/>
      <c r="O12" s="16"/>
      <c r="P12" s="9"/>
      <c r="Q12" s="10"/>
      <c r="R12" s="11"/>
      <c r="S12" s="11"/>
      <c r="T12" s="11"/>
      <c r="U12" s="12"/>
      <c r="V12" s="13"/>
      <c r="W12" s="14"/>
      <c r="X12" s="15"/>
      <c r="Y12" s="10"/>
      <c r="Z12" s="12"/>
      <c r="AA12" s="30"/>
      <c r="AB12" s="16" t="str">
        <f>PG_ConstNmRout</f>
        <v/>
      </c>
      <c r="AC12" s="9" t="str">
        <f>PG_ValUOMxRout</f>
        <v/>
      </c>
      <c r="AD12" s="10" t="str">
        <f>PG_ValUOMxRout</f>
        <v/>
      </c>
      <c r="AE12" s="11" t="str">
        <f>PG_ValUOMxRout</f>
        <v/>
      </c>
      <c r="AF12" s="11" t="str">
        <f>PG_ValUOMxRout</f>
        <v/>
      </c>
      <c r="AG12" s="11" t="str">
        <f>PG_ValUOMxRout</f>
        <v/>
      </c>
      <c r="AH12" s="12" t="str">
        <f>PG_ValUOMxRout</f>
        <v/>
      </c>
      <c r="AI12" s="13" t="str">
        <f>PG_ValRout</f>
        <v/>
      </c>
      <c r="AJ12" s="14" t="str">
        <f>PG_ValRout</f>
        <v/>
      </c>
      <c r="AK12" s="15" t="str">
        <f>PG_ValRout</f>
        <v/>
      </c>
      <c r="AL12" s="10" t="str">
        <f>PG_ValUOMxRout</f>
        <v/>
      </c>
      <c r="AM12" s="12" t="str">
        <f>PG_ValUOMxRout</f>
        <v/>
      </c>
      <c r="AN12" s="29"/>
      <c r="AO12" s="16" t="str">
        <f>PG_ConstNmRand</f>
        <v/>
      </c>
      <c r="AP12" s="9" t="str">
        <f>PG_ValUOMxRand</f>
        <v/>
      </c>
      <c r="AQ12" s="10" t="str">
        <f>PG_ValUOMxRand</f>
        <v/>
      </c>
      <c r="AR12" s="11" t="str">
        <f>PG_ValUOMxRand</f>
        <v/>
      </c>
      <c r="AS12" s="11" t="str">
        <f>PG_ValUOMxRand</f>
        <v/>
      </c>
      <c r="AT12" s="11" t="str">
        <f>PG_ValUOMxRand</f>
        <v/>
      </c>
      <c r="AU12" s="12" t="str">
        <f>PG_ValUOMxRand</f>
        <v/>
      </c>
      <c r="AV12" s="13" t="str">
        <f>PG_ValRand</f>
        <v/>
      </c>
      <c r="AW12" s="14" t="str">
        <f>PG_ValRand</f>
        <v/>
      </c>
      <c r="AX12" s="15" t="str">
        <f>PG_ValRand</f>
        <v/>
      </c>
      <c r="AY12" s="10" t="str">
        <f>PG_ValUOMxRand</f>
        <v/>
      </c>
      <c r="AZ12" s="12" t="str">
        <f>PG_ValUOMxRand</f>
        <v/>
      </c>
    </row>
    <row r="13" spans="1:52" ht="15" customHeight="1">
      <c r="A13" s="64"/>
      <c r="B13" s="16"/>
      <c r="C13" s="9"/>
      <c r="D13" s="10"/>
      <c r="E13" s="11"/>
      <c r="F13" s="11"/>
      <c r="G13" s="11"/>
      <c r="H13" s="12"/>
      <c r="I13" s="13"/>
      <c r="J13" s="14"/>
      <c r="K13" s="15"/>
      <c r="L13" s="10"/>
      <c r="M13" s="12"/>
      <c r="N13" s="29"/>
      <c r="O13" s="16"/>
      <c r="P13" s="9"/>
      <c r="Q13" s="10"/>
      <c r="R13" s="11"/>
      <c r="S13" s="11"/>
      <c r="T13" s="11"/>
      <c r="U13" s="12"/>
      <c r="V13" s="13"/>
      <c r="W13" s="14"/>
      <c r="X13" s="15"/>
      <c r="Y13" s="10"/>
      <c r="Z13" s="12"/>
      <c r="AA13" s="30"/>
      <c r="AB13" s="16" t="str">
        <f>PG_ConstNmRout</f>
        <v/>
      </c>
      <c r="AC13" s="9" t="str">
        <f>PG_ValUOMxRout</f>
        <v/>
      </c>
      <c r="AD13" s="10" t="str">
        <f>PG_ValUOMxRout</f>
        <v/>
      </c>
      <c r="AE13" s="11" t="str">
        <f>PG_ValUOMxRout</f>
        <v/>
      </c>
      <c r="AF13" s="11" t="str">
        <f>PG_ValUOMxRout</f>
        <v/>
      </c>
      <c r="AG13" s="11" t="str">
        <f>PG_ValUOMxRout</f>
        <v/>
      </c>
      <c r="AH13" s="12" t="str">
        <f>PG_ValUOMxRout</f>
        <v/>
      </c>
      <c r="AI13" s="13" t="str">
        <f>PG_ValRout</f>
        <v/>
      </c>
      <c r="AJ13" s="14" t="str">
        <f>PG_ValRout</f>
        <v/>
      </c>
      <c r="AK13" s="15" t="str">
        <f>PG_ValRout</f>
        <v/>
      </c>
      <c r="AL13" s="10" t="str">
        <f>PG_ValUOMxRout</f>
        <v/>
      </c>
      <c r="AM13" s="12" t="str">
        <f>PG_ValUOMxRout</f>
        <v/>
      </c>
      <c r="AN13" s="29"/>
      <c r="AO13" s="16" t="str">
        <f>PG_ConstNmRand</f>
        <v/>
      </c>
      <c r="AP13" s="9" t="str">
        <f>PG_ValUOMxRand</f>
        <v/>
      </c>
      <c r="AQ13" s="10" t="str">
        <f>PG_ValUOMxRand</f>
        <v/>
      </c>
      <c r="AR13" s="11" t="str">
        <f>PG_ValUOMxRand</f>
        <v/>
      </c>
      <c r="AS13" s="11" t="str">
        <f>PG_ValUOMxRand</f>
        <v/>
      </c>
      <c r="AT13" s="11" t="str">
        <f>PG_ValUOMxRand</f>
        <v/>
      </c>
      <c r="AU13" s="12" t="str">
        <f>PG_ValUOMxRand</f>
        <v/>
      </c>
      <c r="AV13" s="13" t="str">
        <f>PG_ValRand</f>
        <v/>
      </c>
      <c r="AW13" s="14" t="str">
        <f>PG_ValRand</f>
        <v/>
      </c>
      <c r="AX13" s="15" t="str">
        <f>PG_ValRand</f>
        <v/>
      </c>
      <c r="AY13" s="10" t="str">
        <f>PG_ValUOMxRand</f>
        <v/>
      </c>
      <c r="AZ13" s="12" t="str">
        <f>PG_ValUOMxRand</f>
        <v/>
      </c>
    </row>
    <row r="14" spans="1:52" ht="15" customHeight="1">
      <c r="A14" s="64"/>
      <c r="B14" s="65"/>
      <c r="C14" s="9"/>
      <c r="D14" s="10"/>
      <c r="E14" s="11"/>
      <c r="F14" s="11"/>
      <c r="G14" s="11"/>
      <c r="H14" s="12"/>
      <c r="I14" s="13"/>
      <c r="J14" s="14"/>
      <c r="K14" s="15"/>
      <c r="L14" s="10"/>
      <c r="M14" s="12"/>
      <c r="N14" s="29"/>
      <c r="O14" s="16"/>
      <c r="P14" s="9"/>
      <c r="Q14" s="10"/>
      <c r="R14" s="11"/>
      <c r="S14" s="11"/>
      <c r="T14" s="11"/>
      <c r="U14" s="12"/>
      <c r="V14" s="13"/>
      <c r="W14" s="14"/>
      <c r="X14" s="15"/>
      <c r="Y14" s="10"/>
      <c r="Z14" s="12"/>
      <c r="AA14" s="30"/>
      <c r="AB14" s="16" t="str">
        <f>PG_ConstNmRout</f>
        <v/>
      </c>
      <c r="AC14" s="9" t="str">
        <f>PG_ValUOMxRout</f>
        <v/>
      </c>
      <c r="AD14" s="10" t="str">
        <f>PG_ValUOMxRout</f>
        <v/>
      </c>
      <c r="AE14" s="11" t="str">
        <f>PG_ValUOMxRout</f>
        <v/>
      </c>
      <c r="AF14" s="11" t="str">
        <f>PG_ValUOMxRout</f>
        <v/>
      </c>
      <c r="AG14" s="11" t="str">
        <f>PG_ValUOMxRout</f>
        <v/>
      </c>
      <c r="AH14" s="12" t="str">
        <f>PG_ValUOMxRout</f>
        <v/>
      </c>
      <c r="AI14" s="13" t="str">
        <f>PG_ValRout</f>
        <v/>
      </c>
      <c r="AJ14" s="14" t="str">
        <f>PG_ValRout</f>
        <v/>
      </c>
      <c r="AK14" s="15" t="str">
        <f>PG_ValRout</f>
        <v/>
      </c>
      <c r="AL14" s="10" t="str">
        <f>PG_ValUOMxRout</f>
        <v/>
      </c>
      <c r="AM14" s="12" t="str">
        <f>PG_ValUOMxRout</f>
        <v/>
      </c>
      <c r="AN14" s="29"/>
      <c r="AO14" s="16" t="str">
        <f>PG_ConstNmRand</f>
        <v/>
      </c>
      <c r="AP14" s="9" t="str">
        <f>PG_ValUOMxRand</f>
        <v/>
      </c>
      <c r="AQ14" s="10" t="str">
        <f>PG_ValUOMxRand</f>
        <v/>
      </c>
      <c r="AR14" s="11" t="str">
        <f>PG_ValUOMxRand</f>
        <v/>
      </c>
      <c r="AS14" s="11" t="str">
        <f>PG_ValUOMxRand</f>
        <v/>
      </c>
      <c r="AT14" s="11" t="str">
        <f>PG_ValUOMxRand</f>
        <v/>
      </c>
      <c r="AU14" s="12" t="str">
        <f>PG_ValUOMxRand</f>
        <v/>
      </c>
      <c r="AV14" s="13" t="str">
        <f>PG_ValRand</f>
        <v/>
      </c>
      <c r="AW14" s="14" t="str">
        <f>PG_ValRand</f>
        <v/>
      </c>
      <c r="AX14" s="15" t="str">
        <f>PG_ValRand</f>
        <v/>
      </c>
      <c r="AY14" s="10" t="str">
        <f>PG_ValUOMxRand</f>
        <v/>
      </c>
      <c r="AZ14" s="12" t="str">
        <f>PG_ValUOMxRand</f>
        <v/>
      </c>
    </row>
    <row r="15" spans="1:52" ht="15" customHeight="1">
      <c r="A15" s="64"/>
      <c r="B15" s="16"/>
      <c r="C15" s="9"/>
      <c r="D15" s="10"/>
      <c r="E15" s="11"/>
      <c r="F15" s="11"/>
      <c r="G15" s="11"/>
      <c r="H15" s="12"/>
      <c r="I15" s="13"/>
      <c r="J15" s="14"/>
      <c r="K15" s="15"/>
      <c r="L15" s="10"/>
      <c r="M15" s="12"/>
      <c r="N15" s="29"/>
      <c r="O15" s="16"/>
      <c r="P15" s="9"/>
      <c r="Q15" s="10"/>
      <c r="R15" s="11"/>
      <c r="S15" s="11"/>
      <c r="T15" s="11"/>
      <c r="U15" s="12"/>
      <c r="V15" s="13"/>
      <c r="W15" s="14"/>
      <c r="X15" s="15"/>
      <c r="Y15" s="10"/>
      <c r="Z15" s="12"/>
      <c r="AA15" s="30"/>
      <c r="AB15" s="16" t="str">
        <f>PG_ConstNmRout</f>
        <v/>
      </c>
      <c r="AC15" s="9" t="str">
        <f>PG_ValUOMxRout</f>
        <v/>
      </c>
      <c r="AD15" s="10" t="str">
        <f>PG_ValUOMxRout</f>
        <v/>
      </c>
      <c r="AE15" s="11" t="str">
        <f>PG_ValUOMxRout</f>
        <v/>
      </c>
      <c r="AF15" s="11" t="str">
        <f>PG_ValUOMxRout</f>
        <v/>
      </c>
      <c r="AG15" s="11" t="str">
        <f>PG_ValUOMxRout</f>
        <v/>
      </c>
      <c r="AH15" s="12" t="str">
        <f>PG_ValUOMxRout</f>
        <v/>
      </c>
      <c r="AI15" s="13" t="str">
        <f>PG_ValRout</f>
        <v/>
      </c>
      <c r="AJ15" s="14" t="str">
        <f>PG_ValRout</f>
        <v/>
      </c>
      <c r="AK15" s="15" t="str">
        <f>PG_ValRout</f>
        <v/>
      </c>
      <c r="AL15" s="10" t="str">
        <f>PG_ValUOMxRout</f>
        <v/>
      </c>
      <c r="AM15" s="12" t="str">
        <f>PG_ValUOMxRout</f>
        <v/>
      </c>
      <c r="AN15" s="29"/>
      <c r="AO15" s="16" t="str">
        <f>PG_ConstNmRand</f>
        <v/>
      </c>
      <c r="AP15" s="9" t="str">
        <f>PG_ValUOMxRand</f>
        <v/>
      </c>
      <c r="AQ15" s="10" t="str">
        <f>PG_ValUOMxRand</f>
        <v/>
      </c>
      <c r="AR15" s="11" t="str">
        <f>PG_ValUOMxRand</f>
        <v/>
      </c>
      <c r="AS15" s="11" t="str">
        <f>PG_ValUOMxRand</f>
        <v/>
      </c>
      <c r="AT15" s="11" t="str">
        <f>PG_ValUOMxRand</f>
        <v/>
      </c>
      <c r="AU15" s="12" t="str">
        <f>PG_ValUOMxRand</f>
        <v/>
      </c>
      <c r="AV15" s="13" t="str">
        <f>PG_ValRand</f>
        <v/>
      </c>
      <c r="AW15" s="14" t="str">
        <f>PG_ValRand</f>
        <v/>
      </c>
      <c r="AX15" s="15" t="str">
        <f>PG_ValRand</f>
        <v/>
      </c>
      <c r="AY15" s="10" t="str">
        <f>PG_ValUOMxRand</f>
        <v/>
      </c>
      <c r="AZ15" s="12" t="str">
        <f>PG_ValUOMxRand</f>
        <v/>
      </c>
    </row>
    <row r="16" spans="1:52" ht="15" customHeight="1">
      <c r="A16" s="64"/>
      <c r="B16" s="16"/>
      <c r="C16" s="9"/>
      <c r="D16" s="10"/>
      <c r="E16" s="11"/>
      <c r="F16" s="11"/>
      <c r="G16" s="11"/>
      <c r="H16" s="12"/>
      <c r="I16" s="13"/>
      <c r="J16" s="14"/>
      <c r="K16" s="15"/>
      <c r="L16" s="10"/>
      <c r="M16" s="12"/>
      <c r="N16" s="29"/>
      <c r="O16" s="16"/>
      <c r="P16" s="9"/>
      <c r="Q16" s="10"/>
      <c r="R16" s="11"/>
      <c r="S16" s="11"/>
      <c r="T16" s="11"/>
      <c r="U16" s="12"/>
      <c r="V16" s="13"/>
      <c r="W16" s="14"/>
      <c r="X16" s="15"/>
      <c r="Y16" s="10"/>
      <c r="Z16" s="12"/>
      <c r="AA16" s="30"/>
      <c r="AB16" s="16" t="str">
        <f>PG_ConstNmRout</f>
        <v/>
      </c>
      <c r="AC16" s="9" t="str">
        <f>PG_ValUOMxRout</f>
        <v/>
      </c>
      <c r="AD16" s="10" t="str">
        <f>PG_ValUOMxRout</f>
        <v/>
      </c>
      <c r="AE16" s="11" t="str">
        <f>PG_ValUOMxRout</f>
        <v/>
      </c>
      <c r="AF16" s="11" t="str">
        <f>PG_ValUOMxRout</f>
        <v/>
      </c>
      <c r="AG16" s="11" t="str">
        <f>PG_ValUOMxRout</f>
        <v/>
      </c>
      <c r="AH16" s="12" t="str">
        <f>PG_ValUOMxRout</f>
        <v/>
      </c>
      <c r="AI16" s="13" t="str">
        <f>PG_ValRout</f>
        <v/>
      </c>
      <c r="AJ16" s="14" t="str">
        <f>PG_ValRout</f>
        <v/>
      </c>
      <c r="AK16" s="15" t="str">
        <f>PG_ValRout</f>
        <v/>
      </c>
      <c r="AL16" s="10" t="str">
        <f>PG_ValUOMxRout</f>
        <v/>
      </c>
      <c r="AM16" s="12" t="str">
        <f>PG_ValUOMxRout</f>
        <v/>
      </c>
      <c r="AN16" s="29"/>
      <c r="AO16" s="16" t="str">
        <f>PG_ConstNmRand</f>
        <v/>
      </c>
      <c r="AP16" s="9" t="str">
        <f>PG_ValUOMxRand</f>
        <v/>
      </c>
      <c r="AQ16" s="10" t="str">
        <f>PG_ValUOMxRand</f>
        <v/>
      </c>
      <c r="AR16" s="11" t="str">
        <f>PG_ValUOMxRand</f>
        <v/>
      </c>
      <c r="AS16" s="11" t="str">
        <f>PG_ValUOMxRand</f>
        <v/>
      </c>
      <c r="AT16" s="11" t="str">
        <f>PG_ValUOMxRand</f>
        <v/>
      </c>
      <c r="AU16" s="12" t="str">
        <f>PG_ValUOMxRand</f>
        <v/>
      </c>
      <c r="AV16" s="13" t="str">
        <f>PG_ValRand</f>
        <v/>
      </c>
      <c r="AW16" s="14" t="str">
        <f>PG_ValRand</f>
        <v/>
      </c>
      <c r="AX16" s="15" t="str">
        <f>PG_ValRand</f>
        <v/>
      </c>
      <c r="AY16" s="10" t="str">
        <f>PG_ValUOMxRand</f>
        <v/>
      </c>
      <c r="AZ16" s="12" t="str">
        <f>PG_ValUOMxRand</f>
        <v/>
      </c>
    </row>
    <row r="17" spans="1:52" ht="15" customHeight="1">
      <c r="A17" s="64"/>
      <c r="B17" s="16"/>
      <c r="C17" s="9"/>
      <c r="D17" s="10"/>
      <c r="E17" s="11"/>
      <c r="F17" s="11"/>
      <c r="G17" s="11"/>
      <c r="H17" s="12"/>
      <c r="I17" s="13"/>
      <c r="J17" s="14"/>
      <c r="K17" s="15"/>
      <c r="L17" s="10"/>
      <c r="M17" s="12"/>
      <c r="N17" s="29"/>
      <c r="O17" s="16"/>
      <c r="P17" s="9"/>
      <c r="Q17" s="10"/>
      <c r="R17" s="11"/>
      <c r="S17" s="11"/>
      <c r="T17" s="11"/>
      <c r="U17" s="12"/>
      <c r="V17" s="13"/>
      <c r="W17" s="14"/>
      <c r="X17" s="15"/>
      <c r="Y17" s="10"/>
      <c r="Z17" s="12"/>
      <c r="AA17" s="30"/>
      <c r="AB17" s="16" t="str">
        <f>PG_ConstNmRout</f>
        <v/>
      </c>
      <c r="AC17" s="9" t="str">
        <f>PG_ValUOMxRout</f>
        <v/>
      </c>
      <c r="AD17" s="10" t="str">
        <f>PG_ValUOMxRout</f>
        <v/>
      </c>
      <c r="AE17" s="11" t="str">
        <f>PG_ValUOMxRout</f>
        <v/>
      </c>
      <c r="AF17" s="11" t="str">
        <f>PG_ValUOMxRout</f>
        <v/>
      </c>
      <c r="AG17" s="11" t="str">
        <f>PG_ValUOMxRout</f>
        <v/>
      </c>
      <c r="AH17" s="12" t="str">
        <f>PG_ValUOMxRout</f>
        <v/>
      </c>
      <c r="AI17" s="13" t="str">
        <f>PG_ValRout</f>
        <v/>
      </c>
      <c r="AJ17" s="14" t="str">
        <f>PG_ValRout</f>
        <v/>
      </c>
      <c r="AK17" s="15" t="str">
        <f>PG_ValRout</f>
        <v/>
      </c>
      <c r="AL17" s="10" t="str">
        <f>PG_ValUOMxRout</f>
        <v/>
      </c>
      <c r="AM17" s="12" t="str">
        <f>PG_ValUOMxRout</f>
        <v/>
      </c>
      <c r="AN17" s="29"/>
      <c r="AO17" s="16" t="str">
        <f>PG_ConstNmRand</f>
        <v/>
      </c>
      <c r="AP17" s="9" t="str">
        <f>PG_ValUOMxRand</f>
        <v/>
      </c>
      <c r="AQ17" s="10" t="str">
        <f>PG_ValUOMxRand</f>
        <v/>
      </c>
      <c r="AR17" s="11" t="str">
        <f>PG_ValUOMxRand</f>
        <v/>
      </c>
      <c r="AS17" s="11" t="str">
        <f>PG_ValUOMxRand</f>
        <v/>
      </c>
      <c r="AT17" s="11" t="str">
        <f>PG_ValUOMxRand</f>
        <v/>
      </c>
      <c r="AU17" s="12" t="str">
        <f>PG_ValUOMxRand</f>
        <v/>
      </c>
      <c r="AV17" s="13" t="str">
        <f>PG_ValRand</f>
        <v/>
      </c>
      <c r="AW17" s="14" t="str">
        <f>PG_ValRand</f>
        <v/>
      </c>
      <c r="AX17" s="15" t="str">
        <f>PG_ValRand</f>
        <v/>
      </c>
      <c r="AY17" s="10" t="str">
        <f>PG_ValUOMxRand</f>
        <v/>
      </c>
      <c r="AZ17" s="12" t="str">
        <f>PG_ValUOMxRand</f>
        <v/>
      </c>
    </row>
    <row r="18" spans="1:52" ht="15" customHeight="1">
      <c r="A18" s="64"/>
      <c r="B18" s="16"/>
      <c r="C18" s="9"/>
      <c r="D18" s="10"/>
      <c r="E18" s="11"/>
      <c r="F18" s="11"/>
      <c r="G18" s="11"/>
      <c r="H18" s="12"/>
      <c r="I18" s="13"/>
      <c r="J18" s="14"/>
      <c r="K18" s="15"/>
      <c r="L18" s="10"/>
      <c r="M18" s="12"/>
      <c r="N18" s="29"/>
      <c r="O18" s="16"/>
      <c r="P18" s="9"/>
      <c r="Q18" s="10"/>
      <c r="R18" s="11"/>
      <c r="S18" s="11"/>
      <c r="T18" s="11"/>
      <c r="U18" s="12"/>
      <c r="V18" s="13"/>
      <c r="W18" s="14"/>
      <c r="X18" s="15"/>
      <c r="Y18" s="10"/>
      <c r="Z18" s="12"/>
      <c r="AA18" s="30"/>
      <c r="AB18" s="16" t="str">
        <f>PG_ConstNmRout</f>
        <v/>
      </c>
      <c r="AC18" s="9" t="str">
        <f>PG_ValUOMxRout</f>
        <v/>
      </c>
      <c r="AD18" s="10" t="str">
        <f>PG_ValUOMxRout</f>
        <v/>
      </c>
      <c r="AE18" s="11" t="str">
        <f>PG_ValUOMxRout</f>
        <v/>
      </c>
      <c r="AF18" s="11" t="str">
        <f>PG_ValUOMxRout</f>
        <v/>
      </c>
      <c r="AG18" s="11" t="str">
        <f>PG_ValUOMxRout</f>
        <v/>
      </c>
      <c r="AH18" s="12" t="str">
        <f>PG_ValUOMxRout</f>
        <v/>
      </c>
      <c r="AI18" s="13" t="str">
        <f>PG_ValRout</f>
        <v/>
      </c>
      <c r="AJ18" s="14" t="str">
        <f>PG_ValRout</f>
        <v/>
      </c>
      <c r="AK18" s="15" t="str">
        <f>PG_ValRout</f>
        <v/>
      </c>
      <c r="AL18" s="10" t="str">
        <f>PG_ValUOMxRout</f>
        <v/>
      </c>
      <c r="AM18" s="12" t="str">
        <f>PG_ValUOMxRout</f>
        <v/>
      </c>
      <c r="AN18" s="29"/>
      <c r="AO18" s="16" t="str">
        <f>PG_ConstNmRand</f>
        <v/>
      </c>
      <c r="AP18" s="9" t="str">
        <f>PG_ValUOMxRand</f>
        <v/>
      </c>
      <c r="AQ18" s="10" t="str">
        <f>PG_ValUOMxRand</f>
        <v/>
      </c>
      <c r="AR18" s="11" t="str">
        <f>PG_ValUOMxRand</f>
        <v/>
      </c>
      <c r="AS18" s="11" t="str">
        <f>PG_ValUOMxRand</f>
        <v/>
      </c>
      <c r="AT18" s="11" t="str">
        <f>PG_ValUOMxRand</f>
        <v/>
      </c>
      <c r="AU18" s="12" t="str">
        <f>PG_ValUOMxRand</f>
        <v/>
      </c>
      <c r="AV18" s="13" t="str">
        <f>PG_ValRand</f>
        <v/>
      </c>
      <c r="AW18" s="14" t="str">
        <f>PG_ValRand</f>
        <v/>
      </c>
      <c r="AX18" s="15" t="str">
        <f>PG_ValRand</f>
        <v/>
      </c>
      <c r="AY18" s="10" t="str">
        <f>PG_ValUOMxRand</f>
        <v/>
      </c>
      <c r="AZ18" s="12" t="str">
        <f>PG_ValUOMxRand</f>
        <v/>
      </c>
    </row>
    <row r="19" spans="1:52" ht="15" customHeight="1">
      <c r="A19" s="64"/>
      <c r="B19" s="16"/>
      <c r="C19" s="9"/>
      <c r="D19" s="10"/>
      <c r="E19" s="11"/>
      <c r="F19" s="11"/>
      <c r="G19" s="11"/>
      <c r="H19" s="12"/>
      <c r="I19" s="13"/>
      <c r="J19" s="14"/>
      <c r="K19" s="15"/>
      <c r="L19" s="10"/>
      <c r="M19" s="12"/>
      <c r="N19" s="29"/>
      <c r="O19" s="16"/>
      <c r="P19" s="9"/>
      <c r="Q19" s="10"/>
      <c r="R19" s="11"/>
      <c r="S19" s="11"/>
      <c r="T19" s="11"/>
      <c r="U19" s="12"/>
      <c r="V19" s="13"/>
      <c r="W19" s="14"/>
      <c r="X19" s="15"/>
      <c r="Y19" s="10"/>
      <c r="Z19" s="12"/>
      <c r="AA19" s="30"/>
      <c r="AB19" s="16" t="str">
        <f>PG_ConstNmRout</f>
        <v/>
      </c>
      <c r="AC19" s="9" t="str">
        <f>PG_ValUOMxRout</f>
        <v/>
      </c>
      <c r="AD19" s="10" t="str">
        <f>PG_ValUOMxRout</f>
        <v/>
      </c>
      <c r="AE19" s="11" t="str">
        <f>PG_ValUOMxRout</f>
        <v/>
      </c>
      <c r="AF19" s="11" t="str">
        <f>PG_ValUOMxRout</f>
        <v/>
      </c>
      <c r="AG19" s="11" t="str">
        <f>PG_ValUOMxRout</f>
        <v/>
      </c>
      <c r="AH19" s="12" t="str">
        <f>PG_ValUOMxRout</f>
        <v/>
      </c>
      <c r="AI19" s="13" t="str">
        <f>PG_ValRout</f>
        <v/>
      </c>
      <c r="AJ19" s="14" t="str">
        <f>PG_ValRout</f>
        <v/>
      </c>
      <c r="AK19" s="15" t="str">
        <f>PG_ValRout</f>
        <v/>
      </c>
      <c r="AL19" s="10" t="str">
        <f>PG_ValUOMxRout</f>
        <v/>
      </c>
      <c r="AM19" s="12" t="str">
        <f>PG_ValUOMxRout</f>
        <v/>
      </c>
      <c r="AN19" s="29"/>
      <c r="AO19" s="16" t="str">
        <f>PG_ConstNmRand</f>
        <v/>
      </c>
      <c r="AP19" s="9" t="str">
        <f>PG_ValUOMxRand</f>
        <v/>
      </c>
      <c r="AQ19" s="10" t="str">
        <f>PG_ValUOMxRand</f>
        <v/>
      </c>
      <c r="AR19" s="11" t="str">
        <f>PG_ValUOMxRand</f>
        <v/>
      </c>
      <c r="AS19" s="11" t="str">
        <f>PG_ValUOMxRand</f>
        <v/>
      </c>
      <c r="AT19" s="11" t="str">
        <f>PG_ValUOMxRand</f>
        <v/>
      </c>
      <c r="AU19" s="12" t="str">
        <f>PG_ValUOMxRand</f>
        <v/>
      </c>
      <c r="AV19" s="13" t="str">
        <f>PG_ValRand</f>
        <v/>
      </c>
      <c r="AW19" s="14" t="str">
        <f>PG_ValRand</f>
        <v/>
      </c>
      <c r="AX19" s="15" t="str">
        <f>PG_ValRand</f>
        <v/>
      </c>
      <c r="AY19" s="10" t="str">
        <f>PG_ValUOMxRand</f>
        <v/>
      </c>
      <c r="AZ19" s="12" t="str">
        <f>PG_ValUOMxRand</f>
        <v/>
      </c>
    </row>
    <row r="20" spans="1:52" ht="15" customHeight="1">
      <c r="A20" s="64"/>
      <c r="B20" s="16"/>
      <c r="C20" s="9"/>
      <c r="D20" s="10"/>
      <c r="E20" s="11"/>
      <c r="F20" s="11"/>
      <c r="G20" s="11"/>
      <c r="H20" s="12"/>
      <c r="I20" s="13"/>
      <c r="J20" s="14"/>
      <c r="K20" s="15"/>
      <c r="L20" s="10"/>
      <c r="M20" s="12"/>
      <c r="N20" s="29"/>
      <c r="O20" s="16"/>
      <c r="P20" s="9"/>
      <c r="Q20" s="10"/>
      <c r="R20" s="11"/>
      <c r="S20" s="11"/>
      <c r="T20" s="11"/>
      <c r="U20" s="12"/>
      <c r="V20" s="13"/>
      <c r="W20" s="14"/>
      <c r="X20" s="15"/>
      <c r="Y20" s="10"/>
      <c r="Z20" s="12"/>
      <c r="AA20" s="30"/>
      <c r="AB20" s="16" t="str">
        <f>PG_ConstNmRout</f>
        <v/>
      </c>
      <c r="AC20" s="9" t="str">
        <f>PG_ValUOMxRout</f>
        <v/>
      </c>
      <c r="AD20" s="10" t="str">
        <f>PG_ValUOMxRout</f>
        <v/>
      </c>
      <c r="AE20" s="11" t="str">
        <f>PG_ValUOMxRout</f>
        <v/>
      </c>
      <c r="AF20" s="11" t="str">
        <f>PG_ValUOMxRout</f>
        <v/>
      </c>
      <c r="AG20" s="11" t="str">
        <f>PG_ValUOMxRout</f>
        <v/>
      </c>
      <c r="AH20" s="12" t="str">
        <f>PG_ValUOMxRout</f>
        <v/>
      </c>
      <c r="AI20" s="13" t="str">
        <f>PG_ValRout</f>
        <v/>
      </c>
      <c r="AJ20" s="14" t="str">
        <f>PG_ValRout</f>
        <v/>
      </c>
      <c r="AK20" s="15" t="str">
        <f>PG_ValRout</f>
        <v/>
      </c>
      <c r="AL20" s="10" t="str">
        <f>PG_ValUOMxRout</f>
        <v/>
      </c>
      <c r="AM20" s="12" t="str">
        <f>PG_ValUOMxRout</f>
        <v/>
      </c>
      <c r="AN20" s="29"/>
      <c r="AO20" s="16" t="str">
        <f>PG_ConstNmRand</f>
        <v/>
      </c>
      <c r="AP20" s="9" t="str">
        <f>PG_ValUOMxRand</f>
        <v/>
      </c>
      <c r="AQ20" s="10" t="str">
        <f>PG_ValUOMxRand</f>
        <v/>
      </c>
      <c r="AR20" s="11" t="str">
        <f>PG_ValUOMxRand</f>
        <v/>
      </c>
      <c r="AS20" s="11" t="str">
        <f>PG_ValUOMxRand</f>
        <v/>
      </c>
      <c r="AT20" s="11" t="str">
        <f>PG_ValUOMxRand</f>
        <v/>
      </c>
      <c r="AU20" s="12" t="str">
        <f>PG_ValUOMxRand</f>
        <v/>
      </c>
      <c r="AV20" s="13" t="str">
        <f>PG_ValRand</f>
        <v/>
      </c>
      <c r="AW20" s="14" t="str">
        <f>PG_ValRand</f>
        <v/>
      </c>
      <c r="AX20" s="15" t="str">
        <f>PG_ValRand</f>
        <v/>
      </c>
      <c r="AY20" s="10" t="str">
        <f>PG_ValUOMxRand</f>
        <v/>
      </c>
      <c r="AZ20" s="12" t="str">
        <f>PG_ValUOMxRand</f>
        <v/>
      </c>
    </row>
    <row r="21" spans="1:52" ht="15" customHeight="1">
      <c r="A21" s="64"/>
      <c r="B21" s="16"/>
      <c r="C21" s="9"/>
      <c r="D21" s="10"/>
      <c r="E21" s="11"/>
      <c r="F21" s="11"/>
      <c r="G21" s="11"/>
      <c r="H21" s="12"/>
      <c r="I21" s="13"/>
      <c r="J21" s="14"/>
      <c r="K21" s="15"/>
      <c r="L21" s="10"/>
      <c r="M21" s="12"/>
      <c r="N21" s="29"/>
      <c r="O21" s="16"/>
      <c r="P21" s="9"/>
      <c r="Q21" s="10"/>
      <c r="R21" s="11"/>
      <c r="S21" s="11"/>
      <c r="T21" s="11"/>
      <c r="U21" s="12"/>
      <c r="V21" s="13"/>
      <c r="W21" s="14"/>
      <c r="X21" s="15"/>
      <c r="Y21" s="10"/>
      <c r="Z21" s="12"/>
      <c r="AA21" s="30"/>
      <c r="AB21" s="16" t="str">
        <f>PG_ConstNmRout</f>
        <v/>
      </c>
      <c r="AC21" s="9" t="str">
        <f>PG_ValUOMxRout</f>
        <v/>
      </c>
      <c r="AD21" s="10" t="str">
        <f>PG_ValUOMxRout</f>
        <v/>
      </c>
      <c r="AE21" s="11" t="str">
        <f>PG_ValUOMxRout</f>
        <v/>
      </c>
      <c r="AF21" s="11" t="str">
        <f>PG_ValUOMxRout</f>
        <v/>
      </c>
      <c r="AG21" s="11" t="str">
        <f>PG_ValUOMxRout</f>
        <v/>
      </c>
      <c r="AH21" s="12" t="str">
        <f>PG_ValUOMxRout</f>
        <v/>
      </c>
      <c r="AI21" s="13" t="str">
        <f>PG_ValRout</f>
        <v/>
      </c>
      <c r="AJ21" s="14" t="str">
        <f>PG_ValRout</f>
        <v/>
      </c>
      <c r="AK21" s="15" t="str">
        <f>PG_ValRout</f>
        <v/>
      </c>
      <c r="AL21" s="10" t="str">
        <f>PG_ValUOMxRout</f>
        <v/>
      </c>
      <c r="AM21" s="12" t="str">
        <f>PG_ValUOMxRout</f>
        <v/>
      </c>
      <c r="AN21" s="29"/>
      <c r="AO21" s="16" t="str">
        <f>PG_ConstNmRand</f>
        <v/>
      </c>
      <c r="AP21" s="9" t="str">
        <f>PG_ValUOMxRand</f>
        <v/>
      </c>
      <c r="AQ21" s="10" t="str">
        <f>PG_ValUOMxRand</f>
        <v/>
      </c>
      <c r="AR21" s="11" t="str">
        <f>PG_ValUOMxRand</f>
        <v/>
      </c>
      <c r="AS21" s="11" t="str">
        <f>PG_ValUOMxRand</f>
        <v/>
      </c>
      <c r="AT21" s="11" t="str">
        <f>PG_ValUOMxRand</f>
        <v/>
      </c>
      <c r="AU21" s="12" t="str">
        <f>PG_ValUOMxRand</f>
        <v/>
      </c>
      <c r="AV21" s="13" t="str">
        <f>PG_ValRand</f>
        <v/>
      </c>
      <c r="AW21" s="14" t="str">
        <f>PG_ValRand</f>
        <v/>
      </c>
      <c r="AX21" s="15" t="str">
        <f>PG_ValRand</f>
        <v/>
      </c>
      <c r="AY21" s="10" t="str">
        <f>PG_ValUOMxRand</f>
        <v/>
      </c>
      <c r="AZ21" s="12" t="str">
        <f>PG_ValUOMxRand</f>
        <v/>
      </c>
    </row>
    <row r="22" spans="1:52" ht="15" customHeight="1">
      <c r="A22" s="64"/>
      <c r="B22" s="16"/>
      <c r="C22" s="9"/>
      <c r="D22" s="10"/>
      <c r="E22" s="11"/>
      <c r="F22" s="11"/>
      <c r="G22" s="11"/>
      <c r="H22" s="12"/>
      <c r="I22" s="13"/>
      <c r="J22" s="14"/>
      <c r="K22" s="15"/>
      <c r="L22" s="10"/>
      <c r="M22" s="12"/>
      <c r="N22" s="29"/>
      <c r="O22" s="16"/>
      <c r="P22" s="9"/>
      <c r="Q22" s="10"/>
      <c r="R22" s="11"/>
      <c r="S22" s="11"/>
      <c r="T22" s="11"/>
      <c r="U22" s="12"/>
      <c r="V22" s="13"/>
      <c r="W22" s="14"/>
      <c r="X22" s="15"/>
      <c r="Y22" s="10"/>
      <c r="Z22" s="12"/>
      <c r="AA22" s="30"/>
      <c r="AB22" s="16" t="str">
        <f>PG_ConstNmRout</f>
        <v/>
      </c>
      <c r="AC22" s="9" t="str">
        <f>PG_ValUOMxRout</f>
        <v/>
      </c>
      <c r="AD22" s="10" t="str">
        <f>PG_ValUOMxRout</f>
        <v/>
      </c>
      <c r="AE22" s="11" t="str">
        <f>PG_ValUOMxRout</f>
        <v/>
      </c>
      <c r="AF22" s="11" t="str">
        <f>PG_ValUOMxRout</f>
        <v/>
      </c>
      <c r="AG22" s="11" t="str">
        <f>PG_ValUOMxRout</f>
        <v/>
      </c>
      <c r="AH22" s="12" t="str">
        <f>PG_ValUOMxRout</f>
        <v/>
      </c>
      <c r="AI22" s="13" t="str">
        <f>PG_ValRout</f>
        <v/>
      </c>
      <c r="AJ22" s="14" t="str">
        <f>PG_ValRout</f>
        <v/>
      </c>
      <c r="AK22" s="15" t="str">
        <f>PG_ValRout</f>
        <v/>
      </c>
      <c r="AL22" s="10" t="str">
        <f>PG_ValUOMxRout</f>
        <v/>
      </c>
      <c r="AM22" s="12" t="str">
        <f>PG_ValUOMxRout</f>
        <v/>
      </c>
      <c r="AN22" s="29"/>
      <c r="AO22" s="16" t="str">
        <f>PG_ConstNmRand</f>
        <v/>
      </c>
      <c r="AP22" s="9" t="str">
        <f>PG_ValUOMxRand</f>
        <v/>
      </c>
      <c r="AQ22" s="10" t="str">
        <f>PG_ValUOMxRand</f>
        <v/>
      </c>
      <c r="AR22" s="11" t="str">
        <f>PG_ValUOMxRand</f>
        <v/>
      </c>
      <c r="AS22" s="11" t="str">
        <f>PG_ValUOMxRand</f>
        <v/>
      </c>
      <c r="AT22" s="11" t="str">
        <f>PG_ValUOMxRand</f>
        <v/>
      </c>
      <c r="AU22" s="12" t="str">
        <f>PG_ValUOMxRand</f>
        <v/>
      </c>
      <c r="AV22" s="13" t="str">
        <f>PG_ValRand</f>
        <v/>
      </c>
      <c r="AW22" s="14" t="str">
        <f>PG_ValRand</f>
        <v/>
      </c>
      <c r="AX22" s="15" t="str">
        <f>PG_ValRand</f>
        <v/>
      </c>
      <c r="AY22" s="10" t="str">
        <f>PG_ValUOMxRand</f>
        <v/>
      </c>
      <c r="AZ22" s="12" t="str">
        <f>PG_ValUOMxRand</f>
        <v/>
      </c>
    </row>
    <row r="23" spans="1:52" ht="15" customHeight="1">
      <c r="A23" s="64"/>
      <c r="B23" s="16"/>
      <c r="C23" s="9"/>
      <c r="D23" s="10"/>
      <c r="E23" s="11"/>
      <c r="F23" s="11"/>
      <c r="G23" s="11"/>
      <c r="H23" s="12"/>
      <c r="I23" s="13"/>
      <c r="J23" s="14"/>
      <c r="K23" s="15"/>
      <c r="L23" s="10"/>
      <c r="M23" s="12"/>
      <c r="N23" s="29"/>
      <c r="O23" s="16"/>
      <c r="P23" s="9"/>
      <c r="Q23" s="10"/>
      <c r="R23" s="11"/>
      <c r="S23" s="11"/>
      <c r="T23" s="11"/>
      <c r="U23" s="12"/>
      <c r="V23" s="13"/>
      <c r="W23" s="14"/>
      <c r="X23" s="15"/>
      <c r="Y23" s="10"/>
      <c r="Z23" s="12"/>
      <c r="AA23" s="30"/>
      <c r="AB23" s="16" t="str">
        <f>PG_ConstNmRout</f>
        <v/>
      </c>
      <c r="AC23" s="9" t="str">
        <f>PG_ValUOMxRout</f>
        <v/>
      </c>
      <c r="AD23" s="10" t="str">
        <f>PG_ValUOMxRout</f>
        <v/>
      </c>
      <c r="AE23" s="11" t="str">
        <f>PG_ValUOMxRout</f>
        <v/>
      </c>
      <c r="AF23" s="11" t="str">
        <f>PG_ValUOMxRout</f>
        <v/>
      </c>
      <c r="AG23" s="11" t="str">
        <f>PG_ValUOMxRout</f>
        <v/>
      </c>
      <c r="AH23" s="12" t="str">
        <f>PG_ValUOMxRout</f>
        <v/>
      </c>
      <c r="AI23" s="13" t="str">
        <f>PG_ValRout</f>
        <v/>
      </c>
      <c r="AJ23" s="14" t="str">
        <f>PG_ValRout</f>
        <v/>
      </c>
      <c r="AK23" s="15" t="str">
        <f>PG_ValRout</f>
        <v/>
      </c>
      <c r="AL23" s="10" t="str">
        <f>PG_ValUOMxRout</f>
        <v/>
      </c>
      <c r="AM23" s="12" t="str">
        <f>PG_ValUOMxRout</f>
        <v/>
      </c>
      <c r="AN23" s="29"/>
      <c r="AO23" s="16" t="str">
        <f>PG_ConstNmRand</f>
        <v/>
      </c>
      <c r="AP23" s="9" t="str">
        <f>PG_ValUOMxRand</f>
        <v/>
      </c>
      <c r="AQ23" s="10" t="str">
        <f>PG_ValUOMxRand</f>
        <v/>
      </c>
      <c r="AR23" s="11" t="str">
        <f>PG_ValUOMxRand</f>
        <v/>
      </c>
      <c r="AS23" s="11" t="str">
        <f>PG_ValUOMxRand</f>
        <v/>
      </c>
      <c r="AT23" s="11" t="str">
        <f>PG_ValUOMxRand</f>
        <v/>
      </c>
      <c r="AU23" s="12" t="str">
        <f>PG_ValUOMxRand</f>
        <v/>
      </c>
      <c r="AV23" s="13" t="str">
        <f>PG_ValRand</f>
        <v/>
      </c>
      <c r="AW23" s="14" t="str">
        <f>PG_ValRand</f>
        <v/>
      </c>
      <c r="AX23" s="15" t="str">
        <f>PG_ValRand</f>
        <v/>
      </c>
      <c r="AY23" s="10" t="str">
        <f>PG_ValUOMxRand</f>
        <v/>
      </c>
      <c r="AZ23" s="12" t="str">
        <f>PG_ValUOMxRand</f>
        <v/>
      </c>
    </row>
    <row r="24" spans="1:52" ht="15" customHeight="1">
      <c r="A24" s="64"/>
      <c r="B24" s="16"/>
      <c r="C24" s="9"/>
      <c r="D24" s="10"/>
      <c r="E24" s="11"/>
      <c r="F24" s="11"/>
      <c r="G24" s="11"/>
      <c r="H24" s="12"/>
      <c r="I24" s="13"/>
      <c r="J24" s="14"/>
      <c r="K24" s="15"/>
      <c r="L24" s="10"/>
      <c r="M24" s="12"/>
      <c r="N24" s="29"/>
      <c r="O24" s="16"/>
      <c r="P24" s="9"/>
      <c r="Q24" s="10"/>
      <c r="R24" s="11"/>
      <c r="S24" s="11"/>
      <c r="T24" s="11"/>
      <c r="U24" s="12"/>
      <c r="V24" s="13"/>
      <c r="W24" s="14"/>
      <c r="X24" s="15"/>
      <c r="Y24" s="10"/>
      <c r="Z24" s="12"/>
      <c r="AA24" s="30"/>
      <c r="AB24" s="16" t="str">
        <f>PG_ConstNmRout</f>
        <v/>
      </c>
      <c r="AC24" s="9" t="str">
        <f>PG_ValUOMxRout</f>
        <v/>
      </c>
      <c r="AD24" s="10" t="str">
        <f>PG_ValUOMxRout</f>
        <v/>
      </c>
      <c r="AE24" s="11" t="str">
        <f>PG_ValUOMxRout</f>
        <v/>
      </c>
      <c r="AF24" s="11" t="str">
        <f>PG_ValUOMxRout</f>
        <v/>
      </c>
      <c r="AG24" s="11" t="str">
        <f>PG_ValUOMxRout</f>
        <v/>
      </c>
      <c r="AH24" s="12" t="str">
        <f>PG_ValUOMxRout</f>
        <v/>
      </c>
      <c r="AI24" s="13" t="str">
        <f>PG_ValRout</f>
        <v/>
      </c>
      <c r="AJ24" s="14" t="str">
        <f>PG_ValRout</f>
        <v/>
      </c>
      <c r="AK24" s="15" t="str">
        <f>PG_ValRout</f>
        <v/>
      </c>
      <c r="AL24" s="10" t="str">
        <f>PG_ValUOMxRout</f>
        <v/>
      </c>
      <c r="AM24" s="12" t="str">
        <f>PG_ValUOMxRout</f>
        <v/>
      </c>
      <c r="AN24" s="29"/>
      <c r="AO24" s="16" t="str">
        <f>PG_ConstNmRand</f>
        <v/>
      </c>
      <c r="AP24" s="9" t="str">
        <f>PG_ValUOMxRand</f>
        <v/>
      </c>
      <c r="AQ24" s="10" t="str">
        <f>PG_ValUOMxRand</f>
        <v/>
      </c>
      <c r="AR24" s="11" t="str">
        <f>PG_ValUOMxRand</f>
        <v/>
      </c>
      <c r="AS24" s="11" t="str">
        <f>PG_ValUOMxRand</f>
        <v/>
      </c>
      <c r="AT24" s="11" t="str">
        <f>PG_ValUOMxRand</f>
        <v/>
      </c>
      <c r="AU24" s="12" t="str">
        <f>PG_ValUOMxRand</f>
        <v/>
      </c>
      <c r="AV24" s="13" t="str">
        <f>PG_ValRand</f>
        <v/>
      </c>
      <c r="AW24" s="14" t="str">
        <f>PG_ValRand</f>
        <v/>
      </c>
      <c r="AX24" s="15" t="str">
        <f>PG_ValRand</f>
        <v/>
      </c>
      <c r="AY24" s="10" t="str">
        <f>PG_ValUOMxRand</f>
        <v/>
      </c>
      <c r="AZ24" s="12" t="str">
        <f>PG_ValUOMxRand</f>
        <v/>
      </c>
    </row>
    <row r="25" spans="1:52" ht="15" customHeight="1">
      <c r="A25" s="64"/>
      <c r="B25" s="16"/>
      <c r="C25" s="9"/>
      <c r="D25" s="10"/>
      <c r="E25" s="11"/>
      <c r="F25" s="11"/>
      <c r="G25" s="11"/>
      <c r="H25" s="12"/>
      <c r="I25" s="13"/>
      <c r="J25" s="14"/>
      <c r="K25" s="15"/>
      <c r="L25" s="10"/>
      <c r="M25" s="12"/>
      <c r="N25" s="29"/>
      <c r="O25" s="16"/>
      <c r="P25" s="9"/>
      <c r="Q25" s="10"/>
      <c r="R25" s="11"/>
      <c r="S25" s="11"/>
      <c r="T25" s="11"/>
      <c r="U25" s="12"/>
      <c r="V25" s="13"/>
      <c r="W25" s="14"/>
      <c r="X25" s="15"/>
      <c r="Y25" s="10"/>
      <c r="Z25" s="12"/>
      <c r="AA25" s="30"/>
      <c r="AB25" s="16" t="str">
        <f>PG_ConstNmRout</f>
        <v/>
      </c>
      <c r="AC25" s="9" t="str">
        <f>PG_ValUOMxRout</f>
        <v/>
      </c>
      <c r="AD25" s="10" t="str">
        <f>PG_ValUOMxRout</f>
        <v/>
      </c>
      <c r="AE25" s="11" t="str">
        <f>PG_ValUOMxRout</f>
        <v/>
      </c>
      <c r="AF25" s="11" t="str">
        <f>PG_ValUOMxRout</f>
        <v/>
      </c>
      <c r="AG25" s="11" t="str">
        <f>PG_ValUOMxRout</f>
        <v/>
      </c>
      <c r="AH25" s="12" t="str">
        <f>PG_ValUOMxRout</f>
        <v/>
      </c>
      <c r="AI25" s="13" t="str">
        <f>PG_ValRout</f>
        <v/>
      </c>
      <c r="AJ25" s="14" t="str">
        <f>PG_ValRout</f>
        <v/>
      </c>
      <c r="AK25" s="15" t="str">
        <f>PG_ValRout</f>
        <v/>
      </c>
      <c r="AL25" s="10" t="str">
        <f>PG_ValUOMxRout</f>
        <v/>
      </c>
      <c r="AM25" s="12" t="str">
        <f>PG_ValUOMxRout</f>
        <v/>
      </c>
      <c r="AN25" s="29"/>
      <c r="AO25" s="16" t="str">
        <f>PG_ConstNmRand</f>
        <v/>
      </c>
      <c r="AP25" s="9" t="str">
        <f>PG_ValUOMxRand</f>
        <v/>
      </c>
      <c r="AQ25" s="10" t="str">
        <f>PG_ValUOMxRand</f>
        <v/>
      </c>
      <c r="AR25" s="11" t="str">
        <f>PG_ValUOMxRand</f>
        <v/>
      </c>
      <c r="AS25" s="11" t="str">
        <f>PG_ValUOMxRand</f>
        <v/>
      </c>
      <c r="AT25" s="11" t="str">
        <f>PG_ValUOMxRand</f>
        <v/>
      </c>
      <c r="AU25" s="12" t="str">
        <f>PG_ValUOMxRand</f>
        <v/>
      </c>
      <c r="AV25" s="13" t="str">
        <f>PG_ValRand</f>
        <v/>
      </c>
      <c r="AW25" s="14" t="str">
        <f>PG_ValRand</f>
        <v/>
      </c>
      <c r="AX25" s="15" t="str">
        <f>PG_ValRand</f>
        <v/>
      </c>
      <c r="AY25" s="10" t="str">
        <f>PG_ValUOMxRand</f>
        <v/>
      </c>
      <c r="AZ25" s="12" t="str">
        <f>PG_ValUOMxRand</f>
        <v/>
      </c>
    </row>
    <row r="26" spans="1:52" ht="15" customHeight="1">
      <c r="A26" s="64"/>
      <c r="B26" s="16"/>
      <c r="C26" s="9"/>
      <c r="D26" s="10"/>
      <c r="E26" s="11"/>
      <c r="F26" s="11"/>
      <c r="G26" s="11"/>
      <c r="H26" s="12"/>
      <c r="I26" s="13"/>
      <c r="J26" s="14"/>
      <c r="K26" s="15"/>
      <c r="L26" s="10"/>
      <c r="M26" s="12"/>
      <c r="N26" s="29"/>
      <c r="O26" s="16"/>
      <c r="P26" s="9"/>
      <c r="Q26" s="10"/>
      <c r="R26" s="11"/>
      <c r="S26" s="11"/>
      <c r="T26" s="11"/>
      <c r="U26" s="12"/>
      <c r="V26" s="13"/>
      <c r="W26" s="14"/>
      <c r="X26" s="15"/>
      <c r="Y26" s="10"/>
      <c r="Z26" s="12"/>
      <c r="AA26" s="30"/>
      <c r="AB26" s="16" t="str">
        <f>PG_ConstNmRout</f>
        <v/>
      </c>
      <c r="AC26" s="9" t="str">
        <f>PG_ValUOMxRout</f>
        <v/>
      </c>
      <c r="AD26" s="10" t="str">
        <f>PG_ValUOMxRout</f>
        <v/>
      </c>
      <c r="AE26" s="11" t="str">
        <f>PG_ValUOMxRout</f>
        <v/>
      </c>
      <c r="AF26" s="11" t="str">
        <f>PG_ValUOMxRout</f>
        <v/>
      </c>
      <c r="AG26" s="11" t="str">
        <f>PG_ValUOMxRout</f>
        <v/>
      </c>
      <c r="AH26" s="12" t="str">
        <f>PG_ValUOMxRout</f>
        <v/>
      </c>
      <c r="AI26" s="13" t="str">
        <f>PG_ValRout</f>
        <v/>
      </c>
      <c r="AJ26" s="14" t="str">
        <f>PG_ValRout</f>
        <v/>
      </c>
      <c r="AK26" s="15" t="str">
        <f>PG_ValRout</f>
        <v/>
      </c>
      <c r="AL26" s="10" t="str">
        <f>PG_ValUOMxRout</f>
        <v/>
      </c>
      <c r="AM26" s="12" t="str">
        <f>PG_ValUOMxRout</f>
        <v/>
      </c>
      <c r="AN26" s="29"/>
      <c r="AO26" s="16" t="str">
        <f>PG_ConstNmRand</f>
        <v/>
      </c>
      <c r="AP26" s="9" t="str">
        <f>PG_ValUOMxRand</f>
        <v/>
      </c>
      <c r="AQ26" s="10" t="str">
        <f>PG_ValUOMxRand</f>
        <v/>
      </c>
      <c r="AR26" s="11" t="str">
        <f>PG_ValUOMxRand</f>
        <v/>
      </c>
      <c r="AS26" s="11" t="str">
        <f>PG_ValUOMxRand</f>
        <v/>
      </c>
      <c r="AT26" s="11" t="str">
        <f>PG_ValUOMxRand</f>
        <v/>
      </c>
      <c r="AU26" s="12" t="str">
        <f>PG_ValUOMxRand</f>
        <v/>
      </c>
      <c r="AV26" s="13" t="str">
        <f>PG_ValRand</f>
        <v/>
      </c>
      <c r="AW26" s="14" t="str">
        <f>PG_ValRand</f>
        <v/>
      </c>
      <c r="AX26" s="15" t="str">
        <f>PG_ValRand</f>
        <v/>
      </c>
      <c r="AY26" s="10" t="str">
        <f>PG_ValUOMxRand</f>
        <v/>
      </c>
      <c r="AZ26" s="12" t="str">
        <f>PG_ValUOMxRand</f>
        <v/>
      </c>
    </row>
    <row r="27" spans="1:52" ht="15" customHeight="1">
      <c r="A27" s="64"/>
      <c r="B27" s="16"/>
      <c r="C27" s="9"/>
      <c r="D27" s="10"/>
      <c r="E27" s="11"/>
      <c r="F27" s="11"/>
      <c r="G27" s="11"/>
      <c r="H27" s="12"/>
      <c r="I27" s="13"/>
      <c r="J27" s="14"/>
      <c r="K27" s="15"/>
      <c r="L27" s="10"/>
      <c r="M27" s="12"/>
      <c r="N27" s="29"/>
      <c r="O27" s="16"/>
      <c r="P27" s="9"/>
      <c r="Q27" s="10"/>
      <c r="R27" s="11"/>
      <c r="S27" s="11"/>
      <c r="T27" s="11"/>
      <c r="U27" s="12"/>
      <c r="V27" s="13"/>
      <c r="W27" s="14"/>
      <c r="X27" s="15"/>
      <c r="Y27" s="10"/>
      <c r="Z27" s="12"/>
      <c r="AA27" s="30"/>
      <c r="AB27" s="16" t="str">
        <f>PG_ConstNmRout</f>
        <v/>
      </c>
      <c r="AC27" s="9" t="str">
        <f>PG_ValUOMxRout</f>
        <v/>
      </c>
      <c r="AD27" s="10" t="str">
        <f>PG_ValUOMxRout</f>
        <v/>
      </c>
      <c r="AE27" s="11" t="str">
        <f>PG_ValUOMxRout</f>
        <v/>
      </c>
      <c r="AF27" s="11" t="str">
        <f>PG_ValUOMxRout</f>
        <v/>
      </c>
      <c r="AG27" s="11" t="str">
        <f>PG_ValUOMxRout</f>
        <v/>
      </c>
      <c r="AH27" s="12" t="str">
        <f>PG_ValUOMxRout</f>
        <v/>
      </c>
      <c r="AI27" s="13" t="str">
        <f>PG_ValRout</f>
        <v/>
      </c>
      <c r="AJ27" s="14" t="str">
        <f>PG_ValRout</f>
        <v/>
      </c>
      <c r="AK27" s="15" t="str">
        <f>PG_ValRout</f>
        <v/>
      </c>
      <c r="AL27" s="10" t="str">
        <f>PG_ValUOMxRout</f>
        <v/>
      </c>
      <c r="AM27" s="12" t="str">
        <f>PG_ValUOMxRout</f>
        <v/>
      </c>
      <c r="AN27" s="29"/>
      <c r="AO27" s="16" t="str">
        <f>PG_ConstNmRand</f>
        <v/>
      </c>
      <c r="AP27" s="9" t="str">
        <f>PG_ValUOMxRand</f>
        <v/>
      </c>
      <c r="AQ27" s="10" t="str">
        <f>PG_ValUOMxRand</f>
        <v/>
      </c>
      <c r="AR27" s="11" t="str">
        <f>PG_ValUOMxRand</f>
        <v/>
      </c>
      <c r="AS27" s="11" t="str">
        <f>PG_ValUOMxRand</f>
        <v/>
      </c>
      <c r="AT27" s="11" t="str">
        <f>PG_ValUOMxRand</f>
        <v/>
      </c>
      <c r="AU27" s="12" t="str">
        <f>PG_ValUOMxRand</f>
        <v/>
      </c>
      <c r="AV27" s="13" t="str">
        <f>PG_ValRand</f>
        <v/>
      </c>
      <c r="AW27" s="14" t="str">
        <f>PG_ValRand</f>
        <v/>
      </c>
      <c r="AX27" s="15" t="str">
        <f>PG_ValRand</f>
        <v/>
      </c>
      <c r="AY27" s="10" t="str">
        <f>PG_ValUOMxRand</f>
        <v/>
      </c>
      <c r="AZ27" s="12" t="str">
        <f>PG_ValUOMxRand</f>
        <v/>
      </c>
    </row>
    <row r="28" spans="1:52" ht="15" customHeight="1">
      <c r="A28" s="64"/>
      <c r="B28" s="16"/>
      <c r="C28" s="9"/>
      <c r="D28" s="10"/>
      <c r="E28" s="11"/>
      <c r="F28" s="11"/>
      <c r="G28" s="11"/>
      <c r="H28" s="12"/>
      <c r="I28" s="13"/>
      <c r="J28" s="14"/>
      <c r="K28" s="15"/>
      <c r="L28" s="10"/>
      <c r="M28" s="12"/>
      <c r="N28" s="29"/>
      <c r="O28" s="16"/>
      <c r="P28" s="9"/>
      <c r="Q28" s="10"/>
      <c r="R28" s="11"/>
      <c r="S28" s="11"/>
      <c r="T28" s="11"/>
      <c r="U28" s="12"/>
      <c r="V28" s="13"/>
      <c r="W28" s="14"/>
      <c r="X28" s="15"/>
      <c r="Y28" s="10"/>
      <c r="Z28" s="12"/>
      <c r="AA28" s="30"/>
      <c r="AB28" s="16" t="str">
        <f>PG_ConstNmRout</f>
        <v/>
      </c>
      <c r="AC28" s="9" t="str">
        <f>PG_ValUOMxRout</f>
        <v/>
      </c>
      <c r="AD28" s="10" t="str">
        <f>PG_ValUOMxRout</f>
        <v/>
      </c>
      <c r="AE28" s="11" t="str">
        <f>PG_ValUOMxRout</f>
        <v/>
      </c>
      <c r="AF28" s="11" t="str">
        <f>PG_ValUOMxRout</f>
        <v/>
      </c>
      <c r="AG28" s="11" t="str">
        <f>PG_ValUOMxRout</f>
        <v/>
      </c>
      <c r="AH28" s="12" t="str">
        <f>PG_ValUOMxRout</f>
        <v/>
      </c>
      <c r="AI28" s="13" t="str">
        <f>PG_ValRout</f>
        <v/>
      </c>
      <c r="AJ28" s="14" t="str">
        <f>PG_ValRout</f>
        <v/>
      </c>
      <c r="AK28" s="15" t="str">
        <f>PG_ValRout</f>
        <v/>
      </c>
      <c r="AL28" s="10" t="str">
        <f>PG_ValUOMxRout</f>
        <v/>
      </c>
      <c r="AM28" s="12" t="str">
        <f>PG_ValUOMxRout</f>
        <v/>
      </c>
      <c r="AN28" s="29"/>
      <c r="AO28" s="16" t="str">
        <f>PG_ConstNmRand</f>
        <v/>
      </c>
      <c r="AP28" s="9" t="str">
        <f>PG_ValUOMxRand</f>
        <v/>
      </c>
      <c r="AQ28" s="10" t="str">
        <f>PG_ValUOMxRand</f>
        <v/>
      </c>
      <c r="AR28" s="11" t="str">
        <f>PG_ValUOMxRand</f>
        <v/>
      </c>
      <c r="AS28" s="11" t="str">
        <f>PG_ValUOMxRand</f>
        <v/>
      </c>
      <c r="AT28" s="11" t="str">
        <f>PG_ValUOMxRand</f>
        <v/>
      </c>
      <c r="AU28" s="12" t="str">
        <f>PG_ValUOMxRand</f>
        <v/>
      </c>
      <c r="AV28" s="13" t="str">
        <f>PG_ValRand</f>
        <v/>
      </c>
      <c r="AW28" s="14" t="str">
        <f>PG_ValRand</f>
        <v/>
      </c>
      <c r="AX28" s="15" t="str">
        <f>PG_ValRand</f>
        <v/>
      </c>
      <c r="AY28" s="10" t="str">
        <f>PG_ValUOMxRand</f>
        <v/>
      </c>
      <c r="AZ28" s="12" t="str">
        <f>PG_ValUOMxRand</f>
        <v/>
      </c>
    </row>
    <row r="29" spans="1:52" ht="15" customHeight="1">
      <c r="A29" s="64"/>
      <c r="B29" s="16"/>
      <c r="C29" s="9"/>
      <c r="D29" s="10"/>
      <c r="E29" s="11"/>
      <c r="F29" s="11"/>
      <c r="G29" s="11"/>
      <c r="H29" s="12"/>
      <c r="I29" s="13"/>
      <c r="J29" s="14"/>
      <c r="K29" s="15"/>
      <c r="L29" s="10"/>
      <c r="M29" s="12"/>
      <c r="N29" s="29"/>
      <c r="O29" s="16"/>
      <c r="P29" s="9"/>
      <c r="Q29" s="10"/>
      <c r="R29" s="11"/>
      <c r="S29" s="11"/>
      <c r="T29" s="11"/>
      <c r="U29" s="12"/>
      <c r="V29" s="13"/>
      <c r="W29" s="14"/>
      <c r="X29" s="15"/>
      <c r="Y29" s="10"/>
      <c r="Z29" s="12"/>
      <c r="AA29" s="30"/>
      <c r="AB29" s="16" t="str">
        <f>PG_ConstNmRout</f>
        <v/>
      </c>
      <c r="AC29" s="9" t="str">
        <f>PG_ValUOMxRout</f>
        <v/>
      </c>
      <c r="AD29" s="10" t="str">
        <f>PG_ValUOMxRout</f>
        <v/>
      </c>
      <c r="AE29" s="11" t="str">
        <f>PG_ValUOMxRout</f>
        <v/>
      </c>
      <c r="AF29" s="11" t="str">
        <f>PG_ValUOMxRout</f>
        <v/>
      </c>
      <c r="AG29" s="11" t="str">
        <f>PG_ValUOMxRout</f>
        <v/>
      </c>
      <c r="AH29" s="12" t="str">
        <f>PG_ValUOMxRout</f>
        <v/>
      </c>
      <c r="AI29" s="13" t="str">
        <f>PG_ValRout</f>
        <v/>
      </c>
      <c r="AJ29" s="14" t="str">
        <f>PG_ValRout</f>
        <v/>
      </c>
      <c r="AK29" s="15" t="str">
        <f>PG_ValRout</f>
        <v/>
      </c>
      <c r="AL29" s="10" t="str">
        <f>PG_ValUOMxRout</f>
        <v/>
      </c>
      <c r="AM29" s="12" t="str">
        <f>PG_ValUOMxRout</f>
        <v/>
      </c>
      <c r="AN29" s="29"/>
      <c r="AO29" s="16" t="str">
        <f>PG_ConstNmRand</f>
        <v/>
      </c>
      <c r="AP29" s="9" t="str">
        <f>PG_ValUOMxRand</f>
        <v/>
      </c>
      <c r="AQ29" s="10" t="str">
        <f>PG_ValUOMxRand</f>
        <v/>
      </c>
      <c r="AR29" s="11" t="str">
        <f>PG_ValUOMxRand</f>
        <v/>
      </c>
      <c r="AS29" s="11" t="str">
        <f>PG_ValUOMxRand</f>
        <v/>
      </c>
      <c r="AT29" s="11" t="str">
        <f>PG_ValUOMxRand</f>
        <v/>
      </c>
      <c r="AU29" s="12" t="str">
        <f>PG_ValUOMxRand</f>
        <v/>
      </c>
      <c r="AV29" s="13" t="str">
        <f>PG_ValRand</f>
        <v/>
      </c>
      <c r="AW29" s="14" t="str">
        <f>PG_ValRand</f>
        <v/>
      </c>
      <c r="AX29" s="15" t="str">
        <f>PG_ValRand</f>
        <v/>
      </c>
      <c r="AY29" s="10" t="str">
        <f>PG_ValUOMxRand</f>
        <v/>
      </c>
      <c r="AZ29" s="12" t="str">
        <f>PG_ValUOMxRand</f>
        <v/>
      </c>
    </row>
    <row r="30" spans="1:52" ht="15" customHeight="1">
      <c r="A30" s="64"/>
      <c r="B30" s="16"/>
      <c r="C30" s="9"/>
      <c r="D30" s="10"/>
      <c r="E30" s="11"/>
      <c r="F30" s="11"/>
      <c r="G30" s="11"/>
      <c r="H30" s="12"/>
      <c r="I30" s="13"/>
      <c r="J30" s="14"/>
      <c r="K30" s="15"/>
      <c r="L30" s="10"/>
      <c r="M30" s="12"/>
      <c r="N30" s="29"/>
      <c r="O30" s="16"/>
      <c r="P30" s="9"/>
      <c r="Q30" s="10"/>
      <c r="R30" s="11"/>
      <c r="S30" s="11"/>
      <c r="T30" s="11"/>
      <c r="U30" s="12"/>
      <c r="V30" s="13"/>
      <c r="W30" s="14"/>
      <c r="X30" s="15"/>
      <c r="Y30" s="10"/>
      <c r="Z30" s="12"/>
      <c r="AA30" s="30"/>
      <c r="AB30" s="16" t="str">
        <f>PG_ConstNmRout</f>
        <v/>
      </c>
      <c r="AC30" s="9" t="str">
        <f>PG_ValUOMxRout</f>
        <v/>
      </c>
      <c r="AD30" s="10" t="str">
        <f>PG_ValUOMxRout</f>
        <v/>
      </c>
      <c r="AE30" s="11" t="str">
        <f>PG_ValUOMxRout</f>
        <v/>
      </c>
      <c r="AF30" s="11" t="str">
        <f>PG_ValUOMxRout</f>
        <v/>
      </c>
      <c r="AG30" s="11" t="str">
        <f>PG_ValUOMxRout</f>
        <v/>
      </c>
      <c r="AH30" s="12" t="str">
        <f>PG_ValUOMxRout</f>
        <v/>
      </c>
      <c r="AI30" s="13" t="str">
        <f>PG_ValRout</f>
        <v/>
      </c>
      <c r="AJ30" s="14" t="str">
        <f>PG_ValRout</f>
        <v/>
      </c>
      <c r="AK30" s="15" t="str">
        <f>PG_ValRout</f>
        <v/>
      </c>
      <c r="AL30" s="10" t="str">
        <f>PG_ValUOMxRout</f>
        <v/>
      </c>
      <c r="AM30" s="12" t="str">
        <f>PG_ValUOMxRout</f>
        <v/>
      </c>
      <c r="AN30" s="29"/>
      <c r="AO30" s="16" t="str">
        <f>PG_ConstNmRand</f>
        <v/>
      </c>
      <c r="AP30" s="9" t="str">
        <f>PG_ValUOMxRand</f>
        <v/>
      </c>
      <c r="AQ30" s="10" t="str">
        <f>PG_ValUOMxRand</f>
        <v/>
      </c>
      <c r="AR30" s="11" t="str">
        <f>PG_ValUOMxRand</f>
        <v/>
      </c>
      <c r="AS30" s="11" t="str">
        <f>PG_ValUOMxRand</f>
        <v/>
      </c>
      <c r="AT30" s="11" t="str">
        <f>PG_ValUOMxRand</f>
        <v/>
      </c>
      <c r="AU30" s="12" t="str">
        <f>PG_ValUOMxRand</f>
        <v/>
      </c>
      <c r="AV30" s="13" t="str">
        <f>PG_ValRand</f>
        <v/>
      </c>
      <c r="AW30" s="14" t="str">
        <f>PG_ValRand</f>
        <v/>
      </c>
      <c r="AX30" s="15" t="str">
        <f>PG_ValRand</f>
        <v/>
      </c>
      <c r="AY30" s="10" t="str">
        <f>PG_ValUOMxRand</f>
        <v/>
      </c>
      <c r="AZ30" s="12" t="str">
        <f>PG_ValUOMxRand</f>
        <v/>
      </c>
    </row>
    <row r="31" spans="1:52" ht="15" customHeight="1">
      <c r="A31" s="64"/>
      <c r="B31" s="16"/>
      <c r="C31" s="9"/>
      <c r="D31" s="10"/>
      <c r="E31" s="11"/>
      <c r="F31" s="11"/>
      <c r="G31" s="11"/>
      <c r="H31" s="12"/>
      <c r="I31" s="13"/>
      <c r="J31" s="14"/>
      <c r="K31" s="15"/>
      <c r="L31" s="10"/>
      <c r="M31" s="12"/>
      <c r="N31" s="29"/>
      <c r="O31" s="16"/>
      <c r="P31" s="9"/>
      <c r="Q31" s="10"/>
      <c r="R31" s="11"/>
      <c r="S31" s="11"/>
      <c r="T31" s="11"/>
      <c r="U31" s="12"/>
      <c r="V31" s="13"/>
      <c r="W31" s="14"/>
      <c r="X31" s="15"/>
      <c r="Y31" s="10"/>
      <c r="Z31" s="12"/>
      <c r="AA31" s="30"/>
      <c r="AB31" s="16" t="str">
        <f>PG_ConstNmRout</f>
        <v/>
      </c>
      <c r="AC31" s="9" t="str">
        <f>PG_ValUOMxRout</f>
        <v/>
      </c>
      <c r="AD31" s="10" t="str">
        <f>PG_ValUOMxRout</f>
        <v/>
      </c>
      <c r="AE31" s="11" t="str">
        <f>PG_ValUOMxRout</f>
        <v/>
      </c>
      <c r="AF31" s="11" t="str">
        <f>PG_ValUOMxRout</f>
        <v/>
      </c>
      <c r="AG31" s="11" t="str">
        <f>PG_ValUOMxRout</f>
        <v/>
      </c>
      <c r="AH31" s="12" t="str">
        <f>PG_ValUOMxRout</f>
        <v/>
      </c>
      <c r="AI31" s="13" t="str">
        <f>PG_ValRout</f>
        <v/>
      </c>
      <c r="AJ31" s="14" t="str">
        <f>PG_ValRout</f>
        <v/>
      </c>
      <c r="AK31" s="15" t="str">
        <f>PG_ValRout</f>
        <v/>
      </c>
      <c r="AL31" s="10" t="str">
        <f>PG_ValUOMxRout</f>
        <v/>
      </c>
      <c r="AM31" s="12" t="str">
        <f>PG_ValUOMxRout</f>
        <v/>
      </c>
      <c r="AN31" s="29"/>
      <c r="AO31" s="16" t="str">
        <f>PG_ConstNmRand</f>
        <v/>
      </c>
      <c r="AP31" s="9" t="str">
        <f>PG_ValUOMxRand</f>
        <v/>
      </c>
      <c r="AQ31" s="10" t="str">
        <f>PG_ValUOMxRand</f>
        <v/>
      </c>
      <c r="AR31" s="11" t="str">
        <f>PG_ValUOMxRand</f>
        <v/>
      </c>
      <c r="AS31" s="11" t="str">
        <f>PG_ValUOMxRand</f>
        <v/>
      </c>
      <c r="AT31" s="11" t="str">
        <f>PG_ValUOMxRand</f>
        <v/>
      </c>
      <c r="AU31" s="12" t="str">
        <f>PG_ValUOMxRand</f>
        <v/>
      </c>
      <c r="AV31" s="13" t="str">
        <f>PG_ValRand</f>
        <v/>
      </c>
      <c r="AW31" s="14" t="str">
        <f>PG_ValRand</f>
        <v/>
      </c>
      <c r="AX31" s="15" t="str">
        <f>PG_ValRand</f>
        <v/>
      </c>
      <c r="AY31" s="10" t="str">
        <f>PG_ValUOMxRand</f>
        <v/>
      </c>
      <c r="AZ31" s="12" t="str">
        <f>PG_ValUOMxRand</f>
        <v/>
      </c>
    </row>
    <row r="32" spans="1:52" ht="15" customHeight="1">
      <c r="A32" s="64"/>
      <c r="B32" s="16"/>
      <c r="C32" s="9"/>
      <c r="D32" s="10"/>
      <c r="E32" s="11"/>
      <c r="F32" s="11"/>
      <c r="G32" s="11"/>
      <c r="H32" s="12"/>
      <c r="I32" s="13"/>
      <c r="J32" s="14"/>
      <c r="K32" s="15"/>
      <c r="L32" s="10"/>
      <c r="M32" s="12"/>
      <c r="N32" s="29"/>
      <c r="O32" s="16"/>
      <c r="P32" s="9"/>
      <c r="Q32" s="10"/>
      <c r="R32" s="11"/>
      <c r="S32" s="11"/>
      <c r="T32" s="11"/>
      <c r="U32" s="12"/>
      <c r="V32" s="13"/>
      <c r="W32" s="14"/>
      <c r="X32" s="15"/>
      <c r="Y32" s="10"/>
      <c r="Z32" s="12"/>
      <c r="AA32" s="30"/>
      <c r="AB32" s="16" t="str">
        <f>PG_ConstNmRout</f>
        <v/>
      </c>
      <c r="AC32" s="9" t="str">
        <f>PG_ValUOMxRout</f>
        <v/>
      </c>
      <c r="AD32" s="10" t="str">
        <f>PG_ValUOMxRout</f>
        <v/>
      </c>
      <c r="AE32" s="11" t="str">
        <f>PG_ValUOMxRout</f>
        <v/>
      </c>
      <c r="AF32" s="11" t="str">
        <f>PG_ValUOMxRout</f>
        <v/>
      </c>
      <c r="AG32" s="11" t="str">
        <f>PG_ValUOMxRout</f>
        <v/>
      </c>
      <c r="AH32" s="12" t="str">
        <f>PG_ValUOMxRout</f>
        <v/>
      </c>
      <c r="AI32" s="13" t="str">
        <f>PG_ValRout</f>
        <v/>
      </c>
      <c r="AJ32" s="14" t="str">
        <f>PG_ValRout</f>
        <v/>
      </c>
      <c r="AK32" s="15" t="str">
        <f>PG_ValRout</f>
        <v/>
      </c>
      <c r="AL32" s="10" t="str">
        <f>PG_ValUOMxRout</f>
        <v/>
      </c>
      <c r="AM32" s="12" t="str">
        <f>PG_ValUOMxRout</f>
        <v/>
      </c>
      <c r="AN32" s="29"/>
      <c r="AO32" s="16" t="str">
        <f>PG_ConstNmRand</f>
        <v/>
      </c>
      <c r="AP32" s="9" t="str">
        <f>PG_ValUOMxRand</f>
        <v/>
      </c>
      <c r="AQ32" s="10" t="str">
        <f>PG_ValUOMxRand</f>
        <v/>
      </c>
      <c r="AR32" s="11" t="str">
        <f>PG_ValUOMxRand</f>
        <v/>
      </c>
      <c r="AS32" s="11" t="str">
        <f>PG_ValUOMxRand</f>
        <v/>
      </c>
      <c r="AT32" s="11" t="str">
        <f>PG_ValUOMxRand</f>
        <v/>
      </c>
      <c r="AU32" s="12" t="str">
        <f>PG_ValUOMxRand</f>
        <v/>
      </c>
      <c r="AV32" s="13" t="str">
        <f>PG_ValRand</f>
        <v/>
      </c>
      <c r="AW32" s="14" t="str">
        <f>PG_ValRand</f>
        <v/>
      </c>
      <c r="AX32" s="15" t="str">
        <f>PG_ValRand</f>
        <v/>
      </c>
      <c r="AY32" s="10" t="str">
        <f>PG_ValUOMxRand</f>
        <v/>
      </c>
      <c r="AZ32" s="12" t="str">
        <f>PG_ValUOMxRand</f>
        <v/>
      </c>
    </row>
    <row r="33" spans="1:52" ht="15" customHeight="1">
      <c r="A33" s="64"/>
      <c r="B33" s="16"/>
      <c r="C33" s="9"/>
      <c r="D33" s="10"/>
      <c r="E33" s="11"/>
      <c r="F33" s="11"/>
      <c r="G33" s="11"/>
      <c r="H33" s="12"/>
      <c r="I33" s="13"/>
      <c r="J33" s="14"/>
      <c r="K33" s="15"/>
      <c r="L33" s="10"/>
      <c r="M33" s="12"/>
      <c r="N33" s="29"/>
      <c r="O33" s="16"/>
      <c r="P33" s="9"/>
      <c r="Q33" s="10"/>
      <c r="R33" s="11"/>
      <c r="S33" s="11"/>
      <c r="T33" s="11"/>
      <c r="U33" s="12"/>
      <c r="V33" s="13"/>
      <c r="W33" s="14"/>
      <c r="X33" s="15"/>
      <c r="Y33" s="10"/>
      <c r="Z33" s="12"/>
      <c r="AA33" s="30"/>
      <c r="AB33" s="16" t="str">
        <f>PG_ConstNmRout</f>
        <v/>
      </c>
      <c r="AC33" s="9" t="str">
        <f>PG_ValUOMxRout</f>
        <v/>
      </c>
      <c r="AD33" s="10" t="str">
        <f>PG_ValUOMxRout</f>
        <v/>
      </c>
      <c r="AE33" s="11" t="str">
        <f>PG_ValUOMxRout</f>
        <v/>
      </c>
      <c r="AF33" s="11" t="str">
        <f>PG_ValUOMxRout</f>
        <v/>
      </c>
      <c r="AG33" s="11" t="str">
        <f>PG_ValUOMxRout</f>
        <v/>
      </c>
      <c r="AH33" s="12" t="str">
        <f>PG_ValUOMxRout</f>
        <v/>
      </c>
      <c r="AI33" s="13" t="str">
        <f>PG_ValRout</f>
        <v/>
      </c>
      <c r="AJ33" s="14" t="str">
        <f>PG_ValRout</f>
        <v/>
      </c>
      <c r="AK33" s="15" t="str">
        <f>PG_ValRout</f>
        <v/>
      </c>
      <c r="AL33" s="10" t="str">
        <f>PG_ValUOMxRout</f>
        <v/>
      </c>
      <c r="AM33" s="12" t="str">
        <f>PG_ValUOMxRout</f>
        <v/>
      </c>
      <c r="AN33" s="29"/>
      <c r="AO33" s="16" t="str">
        <f>PG_ConstNmRand</f>
        <v/>
      </c>
      <c r="AP33" s="9" t="str">
        <f>PG_ValUOMxRand</f>
        <v/>
      </c>
      <c r="AQ33" s="10" t="str">
        <f>PG_ValUOMxRand</f>
        <v/>
      </c>
      <c r="AR33" s="11" t="str">
        <f>PG_ValUOMxRand</f>
        <v/>
      </c>
      <c r="AS33" s="11" t="str">
        <f>PG_ValUOMxRand</f>
        <v/>
      </c>
      <c r="AT33" s="11" t="str">
        <f>PG_ValUOMxRand</f>
        <v/>
      </c>
      <c r="AU33" s="12" t="str">
        <f>PG_ValUOMxRand</f>
        <v/>
      </c>
      <c r="AV33" s="13" t="str">
        <f>PG_ValRand</f>
        <v/>
      </c>
      <c r="AW33" s="14" t="str">
        <f>PG_ValRand</f>
        <v/>
      </c>
      <c r="AX33" s="15" t="str">
        <f>PG_ValRand</f>
        <v/>
      </c>
      <c r="AY33" s="10" t="str">
        <f>PG_ValUOMxRand</f>
        <v/>
      </c>
      <c r="AZ33" s="12" t="str">
        <f>PG_ValUOMxRand</f>
        <v/>
      </c>
    </row>
    <row r="34" spans="1:52" ht="15" customHeight="1">
      <c r="A34" s="64"/>
      <c r="B34" s="16"/>
      <c r="C34" s="9"/>
      <c r="D34" s="10"/>
      <c r="E34" s="11"/>
      <c r="F34" s="11"/>
      <c r="G34" s="11"/>
      <c r="H34" s="12"/>
      <c r="I34" s="13"/>
      <c r="J34" s="14"/>
      <c r="K34" s="15"/>
      <c r="L34" s="10"/>
      <c r="M34" s="12"/>
      <c r="N34" s="29"/>
      <c r="O34" s="16"/>
      <c r="P34" s="9"/>
      <c r="Q34" s="10"/>
      <c r="R34" s="11"/>
      <c r="S34" s="11"/>
      <c r="T34" s="11"/>
      <c r="U34" s="12"/>
      <c r="V34" s="13"/>
      <c r="W34" s="14"/>
      <c r="X34" s="15"/>
      <c r="Y34" s="10"/>
      <c r="Z34" s="12"/>
      <c r="AA34" s="30"/>
      <c r="AB34" s="16" t="str">
        <f>PG_ConstNmRout</f>
        <v/>
      </c>
      <c r="AC34" s="9" t="str">
        <f>PG_ValUOMxRout</f>
        <v/>
      </c>
      <c r="AD34" s="10" t="str">
        <f>PG_ValUOMxRout</f>
        <v/>
      </c>
      <c r="AE34" s="11" t="str">
        <f>PG_ValUOMxRout</f>
        <v/>
      </c>
      <c r="AF34" s="11" t="str">
        <f>PG_ValUOMxRout</f>
        <v/>
      </c>
      <c r="AG34" s="11" t="str">
        <f>PG_ValUOMxRout</f>
        <v/>
      </c>
      <c r="AH34" s="12" t="str">
        <f>PG_ValUOMxRout</f>
        <v/>
      </c>
      <c r="AI34" s="13" t="str">
        <f>PG_ValRout</f>
        <v/>
      </c>
      <c r="AJ34" s="14" t="str">
        <f>PG_ValRout</f>
        <v/>
      </c>
      <c r="AK34" s="15" t="str">
        <f>PG_ValRout</f>
        <v/>
      </c>
      <c r="AL34" s="10" t="str">
        <f>PG_ValUOMxRout</f>
        <v/>
      </c>
      <c r="AM34" s="12" t="str">
        <f>PG_ValUOMxRout</f>
        <v/>
      </c>
      <c r="AN34" s="29"/>
      <c r="AO34" s="16" t="str">
        <f>PG_ConstNmRand</f>
        <v/>
      </c>
      <c r="AP34" s="9" t="str">
        <f>PG_ValUOMxRand</f>
        <v/>
      </c>
      <c r="AQ34" s="10" t="str">
        <f>PG_ValUOMxRand</f>
        <v/>
      </c>
      <c r="AR34" s="11" t="str">
        <f>PG_ValUOMxRand</f>
        <v/>
      </c>
      <c r="AS34" s="11" t="str">
        <f>PG_ValUOMxRand</f>
        <v/>
      </c>
      <c r="AT34" s="11" t="str">
        <f>PG_ValUOMxRand</f>
        <v/>
      </c>
      <c r="AU34" s="12" t="str">
        <f>PG_ValUOMxRand</f>
        <v/>
      </c>
      <c r="AV34" s="13" t="str">
        <f>PG_ValRand</f>
        <v/>
      </c>
      <c r="AW34" s="14" t="str">
        <f>PG_ValRand</f>
        <v/>
      </c>
      <c r="AX34" s="15" t="str">
        <f>PG_ValRand</f>
        <v/>
      </c>
      <c r="AY34" s="10" t="str">
        <f>PG_ValUOMxRand</f>
        <v/>
      </c>
      <c r="AZ34" s="12" t="str">
        <f>PG_ValUOMxRand</f>
        <v/>
      </c>
    </row>
    <row r="35" spans="1:52" ht="15" customHeight="1">
      <c r="A35" s="64"/>
      <c r="B35" s="16"/>
      <c r="C35" s="9"/>
      <c r="D35" s="10"/>
      <c r="E35" s="11"/>
      <c r="F35" s="11"/>
      <c r="G35" s="11"/>
      <c r="H35" s="12"/>
      <c r="I35" s="13"/>
      <c r="J35" s="14"/>
      <c r="K35" s="15"/>
      <c r="L35" s="10"/>
      <c r="M35" s="12"/>
      <c r="N35" s="29"/>
      <c r="O35" s="16"/>
      <c r="P35" s="9"/>
      <c r="Q35" s="10"/>
      <c r="R35" s="11"/>
      <c r="S35" s="11"/>
      <c r="T35" s="11"/>
      <c r="U35" s="12"/>
      <c r="V35" s="13"/>
      <c r="W35" s="14"/>
      <c r="X35" s="15"/>
      <c r="Y35" s="10"/>
      <c r="Z35" s="12"/>
      <c r="AA35" s="30"/>
      <c r="AB35" s="16" t="str">
        <f>PG_ConstNmRout</f>
        <v/>
      </c>
      <c r="AC35" s="9" t="str">
        <f>PG_ValUOMxRout</f>
        <v/>
      </c>
      <c r="AD35" s="10" t="str">
        <f>PG_ValUOMxRout</f>
        <v/>
      </c>
      <c r="AE35" s="11" t="str">
        <f>PG_ValUOMxRout</f>
        <v/>
      </c>
      <c r="AF35" s="11" t="str">
        <f>PG_ValUOMxRout</f>
        <v/>
      </c>
      <c r="AG35" s="11" t="str">
        <f>PG_ValUOMxRout</f>
        <v/>
      </c>
      <c r="AH35" s="12" t="str">
        <f>PG_ValUOMxRout</f>
        <v/>
      </c>
      <c r="AI35" s="13" t="str">
        <f>PG_ValRout</f>
        <v/>
      </c>
      <c r="AJ35" s="14" t="str">
        <f>PG_ValRout</f>
        <v/>
      </c>
      <c r="AK35" s="15" t="str">
        <f>PG_ValRout</f>
        <v/>
      </c>
      <c r="AL35" s="10" t="str">
        <f>PG_ValUOMxRout</f>
        <v/>
      </c>
      <c r="AM35" s="12" t="str">
        <f>PG_ValUOMxRout</f>
        <v/>
      </c>
      <c r="AN35" s="29"/>
      <c r="AO35" s="16" t="str">
        <f>PG_ConstNmRand</f>
        <v/>
      </c>
      <c r="AP35" s="9" t="str">
        <f>PG_ValUOMxRand</f>
        <v/>
      </c>
      <c r="AQ35" s="10" t="str">
        <f>PG_ValUOMxRand</f>
        <v/>
      </c>
      <c r="AR35" s="11" t="str">
        <f>PG_ValUOMxRand</f>
        <v/>
      </c>
      <c r="AS35" s="11" t="str">
        <f>PG_ValUOMxRand</f>
        <v/>
      </c>
      <c r="AT35" s="11" t="str">
        <f>PG_ValUOMxRand</f>
        <v/>
      </c>
      <c r="AU35" s="12" t="str">
        <f>PG_ValUOMxRand</f>
        <v/>
      </c>
      <c r="AV35" s="13" t="str">
        <f>PG_ValRand</f>
        <v/>
      </c>
      <c r="AW35" s="14" t="str">
        <f>PG_ValRand</f>
        <v/>
      </c>
      <c r="AX35" s="15" t="str">
        <f>PG_ValRand</f>
        <v/>
      </c>
      <c r="AY35" s="10" t="str">
        <f>PG_ValUOMxRand</f>
        <v/>
      </c>
      <c r="AZ35" s="12" t="str">
        <f>PG_ValUOMxRand</f>
        <v/>
      </c>
    </row>
    <row r="36" spans="1:52" ht="15" customHeight="1">
      <c r="A36" s="64"/>
      <c r="B36" s="16"/>
      <c r="C36" s="9"/>
      <c r="D36" s="10"/>
      <c r="E36" s="11"/>
      <c r="F36" s="11"/>
      <c r="G36" s="11"/>
      <c r="H36" s="12"/>
      <c r="I36" s="13"/>
      <c r="J36" s="14"/>
      <c r="K36" s="15"/>
      <c r="L36" s="10"/>
      <c r="M36" s="12"/>
      <c r="N36" s="29"/>
      <c r="O36" s="16"/>
      <c r="P36" s="9"/>
      <c r="Q36" s="10"/>
      <c r="R36" s="11"/>
      <c r="S36" s="11"/>
      <c r="T36" s="11"/>
      <c r="U36" s="12"/>
      <c r="V36" s="13"/>
      <c r="W36" s="14"/>
      <c r="X36" s="15"/>
      <c r="Y36" s="10"/>
      <c r="Z36" s="12"/>
      <c r="AA36" s="30"/>
      <c r="AB36" s="16" t="str">
        <f>PG_ConstNmRout</f>
        <v/>
      </c>
      <c r="AC36" s="9" t="str">
        <f>PG_ValUOMxRout</f>
        <v/>
      </c>
      <c r="AD36" s="10" t="str">
        <f>PG_ValUOMxRout</f>
        <v/>
      </c>
      <c r="AE36" s="11" t="str">
        <f>PG_ValUOMxRout</f>
        <v/>
      </c>
      <c r="AF36" s="11" t="str">
        <f>PG_ValUOMxRout</f>
        <v/>
      </c>
      <c r="AG36" s="11" t="str">
        <f>PG_ValUOMxRout</f>
        <v/>
      </c>
      <c r="AH36" s="12" t="str">
        <f>PG_ValUOMxRout</f>
        <v/>
      </c>
      <c r="AI36" s="13" t="str">
        <f>PG_ValRout</f>
        <v/>
      </c>
      <c r="AJ36" s="14" t="str">
        <f>PG_ValRout</f>
        <v/>
      </c>
      <c r="AK36" s="15" t="str">
        <f>PG_ValRout</f>
        <v/>
      </c>
      <c r="AL36" s="10" t="str">
        <f>PG_ValUOMxRout</f>
        <v/>
      </c>
      <c r="AM36" s="12" t="str">
        <f>PG_ValUOMxRout</f>
        <v/>
      </c>
      <c r="AN36" s="29"/>
      <c r="AO36" s="16" t="str">
        <f>PG_ConstNmRand</f>
        <v/>
      </c>
      <c r="AP36" s="9" t="str">
        <f>PG_ValUOMxRand</f>
        <v/>
      </c>
      <c r="AQ36" s="10" t="str">
        <f>PG_ValUOMxRand</f>
        <v/>
      </c>
      <c r="AR36" s="11" t="str">
        <f>PG_ValUOMxRand</f>
        <v/>
      </c>
      <c r="AS36" s="11" t="str">
        <f>PG_ValUOMxRand</f>
        <v/>
      </c>
      <c r="AT36" s="11" t="str">
        <f>PG_ValUOMxRand</f>
        <v/>
      </c>
      <c r="AU36" s="12" t="str">
        <f>PG_ValUOMxRand</f>
        <v/>
      </c>
      <c r="AV36" s="13" t="str">
        <f>PG_ValRand</f>
        <v/>
      </c>
      <c r="AW36" s="14" t="str">
        <f>PG_ValRand</f>
        <v/>
      </c>
      <c r="AX36" s="15" t="str">
        <f>PG_ValRand</f>
        <v/>
      </c>
      <c r="AY36" s="10" t="str">
        <f>PG_ValUOMxRand</f>
        <v/>
      </c>
      <c r="AZ36" s="12" t="str">
        <f>PG_ValUOMxRand</f>
        <v/>
      </c>
    </row>
    <row r="37" spans="1:52" ht="15" customHeight="1">
      <c r="A37" s="64"/>
      <c r="B37" s="16"/>
      <c r="C37" s="9"/>
      <c r="D37" s="10"/>
      <c r="E37" s="11"/>
      <c r="F37" s="11"/>
      <c r="G37" s="11"/>
      <c r="H37" s="12"/>
      <c r="I37" s="13"/>
      <c r="J37" s="14"/>
      <c r="K37" s="15"/>
      <c r="L37" s="10"/>
      <c r="M37" s="12"/>
      <c r="N37" s="29"/>
      <c r="O37" s="16"/>
      <c r="P37" s="9"/>
      <c r="Q37" s="10"/>
      <c r="R37" s="11"/>
      <c r="S37" s="11"/>
      <c r="T37" s="11"/>
      <c r="U37" s="12"/>
      <c r="V37" s="13"/>
      <c r="W37" s="14"/>
      <c r="X37" s="15"/>
      <c r="Y37" s="10"/>
      <c r="Z37" s="12"/>
      <c r="AA37" s="30"/>
      <c r="AB37" s="16" t="str">
        <f>PG_ConstNmRout</f>
        <v/>
      </c>
      <c r="AC37" s="9" t="str">
        <f>PG_ValUOMxRout</f>
        <v/>
      </c>
      <c r="AD37" s="10" t="str">
        <f>PG_ValUOMxRout</f>
        <v/>
      </c>
      <c r="AE37" s="11" t="str">
        <f>PG_ValUOMxRout</f>
        <v/>
      </c>
      <c r="AF37" s="11" t="str">
        <f>PG_ValUOMxRout</f>
        <v/>
      </c>
      <c r="AG37" s="11" t="str">
        <f>PG_ValUOMxRout</f>
        <v/>
      </c>
      <c r="AH37" s="12" t="str">
        <f>PG_ValUOMxRout</f>
        <v/>
      </c>
      <c r="AI37" s="13" t="str">
        <f>PG_ValRout</f>
        <v/>
      </c>
      <c r="AJ37" s="14" t="s">
        <v>99</v>
      </c>
      <c r="AK37" s="15" t="str">
        <f>PG_ValRout</f>
        <v/>
      </c>
      <c r="AL37" s="10" t="str">
        <f>PG_ValUOMxRout</f>
        <v/>
      </c>
      <c r="AM37" s="12" t="str">
        <f>PG_ValUOMxRout</f>
        <v/>
      </c>
      <c r="AN37" s="29"/>
      <c r="AO37" s="16" t="str">
        <f>PG_ConstNmRand</f>
        <v/>
      </c>
      <c r="AP37" s="9" t="str">
        <f>PG_ValUOMxRand</f>
        <v/>
      </c>
      <c r="AQ37" s="10" t="str">
        <f>PG_ValUOMxRand</f>
        <v/>
      </c>
      <c r="AR37" s="11" t="str">
        <f>PG_ValUOMxRand</f>
        <v/>
      </c>
      <c r="AS37" s="11" t="str">
        <f>PG_ValUOMxRand</f>
        <v/>
      </c>
      <c r="AT37" s="11" t="str">
        <f>PG_ValUOMxRand</f>
        <v/>
      </c>
      <c r="AU37" s="12" t="str">
        <f>PG_ValUOMxRand</f>
        <v/>
      </c>
      <c r="AV37" s="13" t="str">
        <f>PG_ValRand</f>
        <v/>
      </c>
      <c r="AW37" s="14" t="str">
        <f>PG_ValRand</f>
        <v/>
      </c>
      <c r="AX37" s="15" t="str">
        <f>PG_ValRand</f>
        <v/>
      </c>
      <c r="AY37" s="10" t="str">
        <f>PG_ValUOMxRand</f>
        <v/>
      </c>
      <c r="AZ37" s="12" t="str">
        <f>PG_ValUOMxRand</f>
        <v/>
      </c>
    </row>
    <row r="38" spans="1:52" ht="15" customHeight="1">
      <c r="A38" s="64"/>
      <c r="B38" s="16"/>
      <c r="C38" s="9"/>
      <c r="D38" s="10"/>
      <c r="E38" s="11"/>
      <c r="F38" s="11"/>
      <c r="G38" s="11"/>
      <c r="H38" s="12"/>
      <c r="I38" s="13"/>
      <c r="J38" s="14"/>
      <c r="K38" s="15"/>
      <c r="L38" s="10"/>
      <c r="M38" s="12"/>
      <c r="N38" s="29"/>
      <c r="O38" s="16"/>
      <c r="P38" s="9"/>
      <c r="Q38" s="10"/>
      <c r="R38" s="11"/>
      <c r="S38" s="11"/>
      <c r="T38" s="11"/>
      <c r="U38" s="12"/>
      <c r="V38" s="13"/>
      <c r="W38" s="14"/>
      <c r="X38" s="15"/>
      <c r="Y38" s="10"/>
      <c r="Z38" s="12"/>
      <c r="AA38" s="30"/>
      <c r="AB38" s="16" t="str">
        <f>PG_ConstNmRout</f>
        <v/>
      </c>
      <c r="AC38" s="9" t="str">
        <f>PG_ValUOMxRout</f>
        <v/>
      </c>
      <c r="AD38" s="10" t="str">
        <f>PG_ValUOMxRout</f>
        <v/>
      </c>
      <c r="AE38" s="11" t="str">
        <f>PG_ValUOMxRout</f>
        <v/>
      </c>
      <c r="AF38" s="11" t="str">
        <f>PG_ValUOMxRout</f>
        <v/>
      </c>
      <c r="AG38" s="11" t="str">
        <f>PG_ValUOMxRout</f>
        <v/>
      </c>
      <c r="AH38" s="12" t="str">
        <f>PG_ValUOMxRout</f>
        <v/>
      </c>
      <c r="AI38" s="13" t="str">
        <f>PG_ValRout</f>
        <v/>
      </c>
      <c r="AJ38" s="14" t="str">
        <f>PG_ValRout</f>
        <v/>
      </c>
      <c r="AK38" s="15" t="str">
        <f>PG_ValRout</f>
        <v/>
      </c>
      <c r="AL38" s="10" t="str">
        <f>PG_ValUOMxRout</f>
        <v/>
      </c>
      <c r="AM38" s="12" t="str">
        <f>PG_ValUOMxRout</f>
        <v/>
      </c>
      <c r="AN38" s="29"/>
      <c r="AO38" s="16" t="str">
        <f>PG_ConstNmRand</f>
        <v/>
      </c>
      <c r="AP38" s="9" t="str">
        <f>PG_ValUOMxRand</f>
        <v/>
      </c>
      <c r="AQ38" s="10" t="str">
        <f>PG_ValUOMxRand</f>
        <v/>
      </c>
      <c r="AR38" s="11" t="str">
        <f>PG_ValUOMxRand</f>
        <v/>
      </c>
      <c r="AS38" s="11" t="str">
        <f>PG_ValUOMxRand</f>
        <v/>
      </c>
      <c r="AT38" s="11" t="str">
        <f>PG_ValUOMxRand</f>
        <v/>
      </c>
      <c r="AU38" s="12" t="str">
        <f>PG_ValUOMxRand</f>
        <v/>
      </c>
      <c r="AV38" s="13" t="str">
        <f>PG_ValRand</f>
        <v/>
      </c>
      <c r="AW38" s="14" t="str">
        <f>PG_ValRand</f>
        <v/>
      </c>
      <c r="AX38" s="15" t="str">
        <f>PG_ValRand</f>
        <v/>
      </c>
      <c r="AY38" s="10" t="str">
        <f>PG_ValUOMxRand</f>
        <v/>
      </c>
      <c r="AZ38" s="12" t="str">
        <f>PG_ValUOMxRand</f>
        <v/>
      </c>
    </row>
    <row r="39" spans="1:52" ht="15" customHeight="1">
      <c r="A39" s="64"/>
      <c r="B39" s="16"/>
      <c r="C39" s="9"/>
      <c r="D39" s="10"/>
      <c r="E39" s="11"/>
      <c r="F39" s="11"/>
      <c r="G39" s="11"/>
      <c r="H39" s="12"/>
      <c r="I39" s="13"/>
      <c r="J39" s="14"/>
      <c r="K39" s="15"/>
      <c r="L39" s="10"/>
      <c r="M39" s="12"/>
      <c r="N39" s="29"/>
      <c r="O39" s="16"/>
      <c r="P39" s="9"/>
      <c r="Q39" s="10"/>
      <c r="R39" s="11"/>
      <c r="S39" s="11"/>
      <c r="T39" s="11"/>
      <c r="U39" s="12"/>
      <c r="V39" s="13"/>
      <c r="W39" s="14"/>
      <c r="X39" s="15"/>
      <c r="Y39" s="10"/>
      <c r="Z39" s="12"/>
      <c r="AA39" s="30"/>
      <c r="AB39" s="16" t="str">
        <f>PG_ConstNmRout</f>
        <v/>
      </c>
      <c r="AC39" s="9" t="str">
        <f>PG_ValUOMxRout</f>
        <v/>
      </c>
      <c r="AD39" s="10" t="str">
        <f>PG_ValUOMxRout</f>
        <v/>
      </c>
      <c r="AE39" s="11" t="str">
        <f>PG_ValUOMxRout</f>
        <v/>
      </c>
      <c r="AF39" s="11" t="str">
        <f>PG_ValUOMxRout</f>
        <v/>
      </c>
      <c r="AG39" s="11" t="str">
        <f>PG_ValUOMxRout</f>
        <v/>
      </c>
      <c r="AH39" s="12" t="str">
        <f>PG_ValUOMxRout</f>
        <v/>
      </c>
      <c r="AI39" s="13" t="str">
        <f>PG_ValRout</f>
        <v/>
      </c>
      <c r="AJ39" s="14" t="str">
        <f>PG_ValRout</f>
        <v/>
      </c>
      <c r="AK39" s="15" t="str">
        <f>PG_ValRout</f>
        <v/>
      </c>
      <c r="AL39" s="10" t="str">
        <f>PG_ValUOMxRout</f>
        <v/>
      </c>
      <c r="AM39" s="12" t="str">
        <f>PG_ValUOMxRout</f>
        <v/>
      </c>
      <c r="AN39" s="29"/>
      <c r="AO39" s="16" t="str">
        <f>PG_ConstNmRand</f>
        <v/>
      </c>
      <c r="AP39" s="9" t="str">
        <f>PG_ValUOMxRand</f>
        <v/>
      </c>
      <c r="AQ39" s="10" t="str">
        <f>PG_ValUOMxRand</f>
        <v/>
      </c>
      <c r="AR39" s="11" t="str">
        <f>PG_ValUOMxRand</f>
        <v/>
      </c>
      <c r="AS39" s="11" t="str">
        <f>PG_ValUOMxRand</f>
        <v/>
      </c>
      <c r="AT39" s="11" t="str">
        <f>PG_ValUOMxRand</f>
        <v/>
      </c>
      <c r="AU39" s="12" t="str">
        <f>PG_ValUOMxRand</f>
        <v/>
      </c>
      <c r="AV39" s="13" t="str">
        <f>PG_ValRand</f>
        <v/>
      </c>
      <c r="AW39" s="14" t="str">
        <f>PG_ValRand</f>
        <v/>
      </c>
      <c r="AX39" s="15" t="str">
        <f>PG_ValRand</f>
        <v/>
      </c>
      <c r="AY39" s="10" t="str">
        <f>PG_ValUOMxRand</f>
        <v/>
      </c>
      <c r="AZ39" s="12" t="str">
        <f>PG_ValUOMxRand</f>
        <v/>
      </c>
    </row>
    <row r="40" spans="1:52" ht="15" customHeight="1">
      <c r="A40" s="64"/>
      <c r="B40" s="16"/>
      <c r="C40" s="9"/>
      <c r="D40" s="10"/>
      <c r="E40" s="11"/>
      <c r="F40" s="11"/>
      <c r="G40" s="11"/>
      <c r="H40" s="12"/>
      <c r="I40" s="13"/>
      <c r="J40" s="14"/>
      <c r="K40" s="15"/>
      <c r="L40" s="10"/>
      <c r="M40" s="12"/>
      <c r="N40" s="29"/>
      <c r="O40" s="16"/>
      <c r="P40" s="9"/>
      <c r="Q40" s="10"/>
      <c r="R40" s="11"/>
      <c r="S40" s="11"/>
      <c r="T40" s="11"/>
      <c r="U40" s="12"/>
      <c r="V40" s="13"/>
      <c r="W40" s="14"/>
      <c r="X40" s="15"/>
      <c r="Y40" s="10"/>
      <c r="Z40" s="12"/>
      <c r="AA40" s="30"/>
      <c r="AB40" s="16" t="str">
        <f>PG_ConstNmRout</f>
        <v/>
      </c>
      <c r="AC40" s="9" t="str">
        <f>PG_ValUOMxRout</f>
        <v/>
      </c>
      <c r="AD40" s="10" t="str">
        <f>PG_ValUOMxRout</f>
        <v/>
      </c>
      <c r="AE40" s="11" t="str">
        <f>PG_ValUOMxRout</f>
        <v/>
      </c>
      <c r="AF40" s="11" t="str">
        <f>PG_ValUOMxRout</f>
        <v/>
      </c>
      <c r="AG40" s="11" t="str">
        <f>PG_ValUOMxRout</f>
        <v/>
      </c>
      <c r="AH40" s="12" t="str">
        <f>PG_ValUOMxRout</f>
        <v/>
      </c>
      <c r="AI40" s="13" t="str">
        <f>PG_ValRout</f>
        <v/>
      </c>
      <c r="AJ40" s="14" t="str">
        <f>PG_ValRout</f>
        <v/>
      </c>
      <c r="AK40" s="15" t="str">
        <f>PG_ValRout</f>
        <v/>
      </c>
      <c r="AL40" s="10" t="str">
        <f>PG_ValUOMxRout</f>
        <v/>
      </c>
      <c r="AM40" s="12" t="str">
        <f>PG_ValUOMxRout</f>
        <v/>
      </c>
      <c r="AN40" s="29"/>
      <c r="AO40" s="16" t="str">
        <f>PG_ConstNmRand</f>
        <v/>
      </c>
      <c r="AP40" s="9" t="str">
        <f>PG_ValUOMxRand</f>
        <v/>
      </c>
      <c r="AQ40" s="10" t="str">
        <f>PG_ValUOMxRand</f>
        <v/>
      </c>
      <c r="AR40" s="11" t="str">
        <f>PG_ValUOMxRand</f>
        <v/>
      </c>
      <c r="AS40" s="11" t="str">
        <f>PG_ValUOMxRand</f>
        <v/>
      </c>
      <c r="AT40" s="11" t="str">
        <f>PG_ValUOMxRand</f>
        <v/>
      </c>
      <c r="AU40" s="12" t="str">
        <f>PG_ValUOMxRand</f>
        <v/>
      </c>
      <c r="AV40" s="13" t="str">
        <f>PG_ValRand</f>
        <v/>
      </c>
      <c r="AW40" s="14" t="str">
        <f>PG_ValRand</f>
        <v/>
      </c>
      <c r="AX40" s="15" t="str">
        <f>PG_ValRand</f>
        <v/>
      </c>
      <c r="AY40" s="10" t="str">
        <f>PG_ValUOMxRand</f>
        <v/>
      </c>
      <c r="AZ40" s="12" t="str">
        <f>PG_ValUOMxRand</f>
        <v/>
      </c>
    </row>
    <row r="41" spans="1:52" ht="15" customHeight="1">
      <c r="A41" s="64"/>
      <c r="B41" s="16"/>
      <c r="C41" s="9"/>
      <c r="D41" s="10"/>
      <c r="E41" s="11"/>
      <c r="F41" s="11"/>
      <c r="G41" s="11"/>
      <c r="H41" s="12"/>
      <c r="I41" s="13"/>
      <c r="J41" s="14"/>
      <c r="K41" s="15"/>
      <c r="L41" s="10"/>
      <c r="M41" s="12"/>
      <c r="N41" s="29"/>
      <c r="O41" s="16"/>
      <c r="P41" s="9"/>
      <c r="Q41" s="10"/>
      <c r="R41" s="11"/>
      <c r="S41" s="11"/>
      <c r="T41" s="11"/>
      <c r="U41" s="12"/>
      <c r="V41" s="13"/>
      <c r="W41" s="14"/>
      <c r="X41" s="15"/>
      <c r="Y41" s="10"/>
      <c r="Z41" s="12"/>
      <c r="AA41" s="30"/>
      <c r="AB41" s="16" t="str">
        <f>PG_ConstNmRout</f>
        <v/>
      </c>
      <c r="AC41" s="9" t="str">
        <f>PG_ValUOMxRout</f>
        <v/>
      </c>
      <c r="AD41" s="10" t="str">
        <f>PG_ValUOMxRout</f>
        <v/>
      </c>
      <c r="AE41" s="11" t="str">
        <f>PG_ValUOMxRout</f>
        <v/>
      </c>
      <c r="AF41" s="11" t="str">
        <f>PG_ValUOMxRout</f>
        <v/>
      </c>
      <c r="AG41" s="11" t="str">
        <f>PG_ValUOMxRout</f>
        <v/>
      </c>
      <c r="AH41" s="12" t="str">
        <f>PG_ValUOMxRout</f>
        <v/>
      </c>
      <c r="AI41" s="13" t="str">
        <f>PG_ValRout</f>
        <v/>
      </c>
      <c r="AJ41" s="14" t="str">
        <f>PG_ValRout</f>
        <v/>
      </c>
      <c r="AK41" s="15" t="str">
        <f>PG_ValRout</f>
        <v/>
      </c>
      <c r="AL41" s="10" t="str">
        <f>PG_ValUOMxRout</f>
        <v/>
      </c>
      <c r="AM41" s="12" t="str">
        <f>PG_ValUOMxRout</f>
        <v/>
      </c>
      <c r="AN41" s="29"/>
      <c r="AO41" s="16" t="str">
        <f>PG_ConstNmRand</f>
        <v/>
      </c>
      <c r="AP41" s="9" t="str">
        <f>PG_ValUOMxRand</f>
        <v/>
      </c>
      <c r="AQ41" s="10" t="str">
        <f>PG_ValUOMxRand</f>
        <v/>
      </c>
      <c r="AR41" s="11" t="str">
        <f>PG_ValUOMxRand</f>
        <v/>
      </c>
      <c r="AS41" s="11" t="str">
        <f>PG_ValUOMxRand</f>
        <v/>
      </c>
      <c r="AT41" s="11" t="str">
        <f>PG_ValUOMxRand</f>
        <v/>
      </c>
      <c r="AU41" s="12" t="str">
        <f>PG_ValUOMxRand</f>
        <v/>
      </c>
      <c r="AV41" s="13" t="str">
        <f>PG_ValRand</f>
        <v/>
      </c>
      <c r="AW41" s="14" t="str">
        <f>PG_ValRand</f>
        <v/>
      </c>
      <c r="AX41" s="15" t="str">
        <f>PG_ValRand</f>
        <v/>
      </c>
      <c r="AY41" s="10" t="str">
        <f>PG_ValUOMxRand</f>
        <v/>
      </c>
      <c r="AZ41" s="12" t="str">
        <f>PG_ValUOMxRand</f>
        <v/>
      </c>
    </row>
    <row r="42" spans="1:52" ht="15" customHeight="1">
      <c r="A42" s="64"/>
      <c r="B42" s="16"/>
      <c r="C42" s="9"/>
      <c r="D42" s="10"/>
      <c r="E42" s="11"/>
      <c r="F42" s="11"/>
      <c r="G42" s="11"/>
      <c r="H42" s="12"/>
      <c r="I42" s="13"/>
      <c r="J42" s="14"/>
      <c r="K42" s="15"/>
      <c r="L42" s="10"/>
      <c r="M42" s="12"/>
      <c r="N42" s="29"/>
      <c r="O42" s="16"/>
      <c r="P42" s="9"/>
      <c r="Q42" s="10"/>
      <c r="R42" s="11"/>
      <c r="S42" s="11"/>
      <c r="T42" s="11"/>
      <c r="U42" s="12"/>
      <c r="V42" s="13"/>
      <c r="W42" s="14"/>
      <c r="X42" s="15"/>
      <c r="Y42" s="10"/>
      <c r="Z42" s="12"/>
      <c r="AA42" s="30"/>
      <c r="AB42" s="16" t="str">
        <f>PG_ConstNmRout</f>
        <v/>
      </c>
      <c r="AC42" s="9" t="str">
        <f>PG_ValUOMxRout</f>
        <v/>
      </c>
      <c r="AD42" s="10" t="str">
        <f>PG_ValUOMxRout</f>
        <v/>
      </c>
      <c r="AE42" s="11" t="str">
        <f>PG_ValUOMxRout</f>
        <v/>
      </c>
      <c r="AF42" s="11" t="str">
        <f>PG_ValUOMxRout</f>
        <v/>
      </c>
      <c r="AG42" s="11" t="str">
        <f>PG_ValUOMxRout</f>
        <v/>
      </c>
      <c r="AH42" s="12" t="str">
        <f>PG_ValUOMxRout</f>
        <v/>
      </c>
      <c r="AI42" s="13" t="str">
        <f>PG_ValRout</f>
        <v/>
      </c>
      <c r="AJ42" s="14" t="str">
        <f>PG_ValRout</f>
        <v/>
      </c>
      <c r="AK42" s="15" t="str">
        <f>PG_ValRout</f>
        <v/>
      </c>
      <c r="AL42" s="10" t="str">
        <f>PG_ValUOMxRout</f>
        <v/>
      </c>
      <c r="AM42" s="12" t="str">
        <f>PG_ValUOMxRout</f>
        <v/>
      </c>
      <c r="AN42" s="29"/>
      <c r="AO42" s="16" t="str">
        <f>PG_ConstNmRand</f>
        <v/>
      </c>
      <c r="AP42" s="9" t="str">
        <f>PG_ValUOMxRand</f>
        <v/>
      </c>
      <c r="AQ42" s="10" t="str">
        <f>PG_ValUOMxRand</f>
        <v/>
      </c>
      <c r="AR42" s="11" t="str">
        <f>PG_ValUOMxRand</f>
        <v/>
      </c>
      <c r="AS42" s="11" t="str">
        <f>PG_ValUOMxRand</f>
        <v/>
      </c>
      <c r="AT42" s="11" t="str">
        <f>PG_ValUOMxRand</f>
        <v/>
      </c>
      <c r="AU42" s="12" t="str">
        <f>PG_ValUOMxRand</f>
        <v/>
      </c>
      <c r="AV42" s="13" t="str">
        <f>PG_ValRand</f>
        <v/>
      </c>
      <c r="AW42" s="14" t="str">
        <f>PG_ValRand</f>
        <v/>
      </c>
      <c r="AX42" s="15" t="str">
        <f>PG_ValRand</f>
        <v/>
      </c>
      <c r="AY42" s="10" t="str">
        <f>PG_ValUOMxRand</f>
        <v/>
      </c>
      <c r="AZ42" s="12" t="str">
        <f>PG_ValUOMxRand</f>
        <v/>
      </c>
    </row>
    <row r="43" spans="1:52" ht="15" customHeight="1">
      <c r="A43" s="64"/>
      <c r="B43" s="16"/>
      <c r="C43" s="9"/>
      <c r="D43" s="10"/>
      <c r="E43" s="11"/>
      <c r="F43" s="11"/>
      <c r="G43" s="11"/>
      <c r="H43" s="12"/>
      <c r="I43" s="13"/>
      <c r="J43" s="14"/>
      <c r="K43" s="15"/>
      <c r="L43" s="10"/>
      <c r="M43" s="12"/>
      <c r="N43" s="29"/>
      <c r="O43" s="16"/>
      <c r="P43" s="9"/>
      <c r="Q43" s="10"/>
      <c r="R43" s="11"/>
      <c r="S43" s="11"/>
      <c r="T43" s="11"/>
      <c r="U43" s="12"/>
      <c r="V43" s="13"/>
      <c r="W43" s="14"/>
      <c r="X43" s="15"/>
      <c r="Y43" s="10"/>
      <c r="Z43" s="12"/>
      <c r="AA43" s="30"/>
      <c r="AB43" s="16" t="str">
        <f>PG_ConstNmRout</f>
        <v/>
      </c>
      <c r="AC43" s="9" t="str">
        <f>PG_ValUOMxRout</f>
        <v/>
      </c>
      <c r="AD43" s="10" t="str">
        <f>PG_ValUOMxRout</f>
        <v/>
      </c>
      <c r="AE43" s="11" t="str">
        <f>PG_ValUOMxRout</f>
        <v/>
      </c>
      <c r="AF43" s="11" t="str">
        <f>PG_ValUOMxRout</f>
        <v/>
      </c>
      <c r="AG43" s="11" t="str">
        <f>PG_ValUOMxRout</f>
        <v/>
      </c>
      <c r="AH43" s="12" t="str">
        <f>PG_ValUOMxRout</f>
        <v/>
      </c>
      <c r="AI43" s="13" t="str">
        <f>PG_ValRout</f>
        <v/>
      </c>
      <c r="AJ43" s="14" t="str">
        <f>PG_ValRout</f>
        <v/>
      </c>
      <c r="AK43" s="15" t="str">
        <f>PG_ValRout</f>
        <v/>
      </c>
      <c r="AL43" s="10" t="str">
        <f>PG_ValUOMxRout</f>
        <v/>
      </c>
      <c r="AM43" s="12" t="str">
        <f>PG_ValUOMxRout</f>
        <v/>
      </c>
      <c r="AN43" s="29"/>
      <c r="AO43" s="16" t="str">
        <f>PG_ConstNmRand</f>
        <v/>
      </c>
      <c r="AP43" s="9" t="str">
        <f>PG_ValUOMxRand</f>
        <v/>
      </c>
      <c r="AQ43" s="10" t="str">
        <f>PG_ValUOMxRand</f>
        <v/>
      </c>
      <c r="AR43" s="11" t="str">
        <f>PG_ValUOMxRand</f>
        <v/>
      </c>
      <c r="AS43" s="11" t="str">
        <f>PG_ValUOMxRand</f>
        <v/>
      </c>
      <c r="AT43" s="11" t="str">
        <f>PG_ValUOMxRand</f>
        <v/>
      </c>
      <c r="AU43" s="12" t="str">
        <f>PG_ValUOMxRand</f>
        <v/>
      </c>
      <c r="AV43" s="13" t="str">
        <f>PG_ValRand</f>
        <v/>
      </c>
      <c r="AW43" s="14" t="str">
        <f>PG_ValRand</f>
        <v/>
      </c>
      <c r="AX43" s="15" t="str">
        <f>PG_ValRand</f>
        <v/>
      </c>
      <c r="AY43" s="10" t="str">
        <f>PG_ValUOMxRand</f>
        <v/>
      </c>
      <c r="AZ43" s="12" t="str">
        <f>PG_ValUOMxRand</f>
        <v/>
      </c>
    </row>
    <row r="44" spans="1:52" ht="15" customHeight="1">
      <c r="A44" s="64"/>
      <c r="B44" s="16"/>
      <c r="C44" s="9"/>
      <c r="D44" s="10"/>
      <c r="E44" s="11"/>
      <c r="F44" s="11"/>
      <c r="G44" s="11"/>
      <c r="H44" s="12"/>
      <c r="I44" s="13"/>
      <c r="J44" s="14"/>
      <c r="K44" s="15"/>
      <c r="L44" s="10"/>
      <c r="M44" s="12"/>
      <c r="N44" s="29"/>
      <c r="O44" s="16"/>
      <c r="P44" s="9"/>
      <c r="Q44" s="10"/>
      <c r="R44" s="11"/>
      <c r="S44" s="11"/>
      <c r="T44" s="11"/>
      <c r="U44" s="12"/>
      <c r="V44" s="13"/>
      <c r="W44" s="14"/>
      <c r="X44" s="15"/>
      <c r="Y44" s="10"/>
      <c r="Z44" s="12"/>
      <c r="AA44" s="30"/>
      <c r="AB44" s="16" t="str">
        <f>PG_ConstNmRout</f>
        <v/>
      </c>
      <c r="AC44" s="9" t="str">
        <f>PG_ValUOMxRout</f>
        <v/>
      </c>
      <c r="AD44" s="10" t="str">
        <f>PG_ValUOMxRout</f>
        <v/>
      </c>
      <c r="AE44" s="11" t="str">
        <f>PG_ValUOMxRout</f>
        <v/>
      </c>
      <c r="AF44" s="11" t="str">
        <f>PG_ValUOMxRout</f>
        <v/>
      </c>
      <c r="AG44" s="11" t="str">
        <f>PG_ValUOMxRout</f>
        <v/>
      </c>
      <c r="AH44" s="12" t="str">
        <f>PG_ValUOMxRout</f>
        <v/>
      </c>
      <c r="AI44" s="13" t="str">
        <f>PG_ValRout</f>
        <v/>
      </c>
      <c r="AJ44" s="14" t="str">
        <f>PG_ValRout</f>
        <v/>
      </c>
      <c r="AK44" s="15" t="str">
        <f>PG_ValRout</f>
        <v/>
      </c>
      <c r="AL44" s="10" t="str">
        <f>PG_ValUOMxRout</f>
        <v/>
      </c>
      <c r="AM44" s="12" t="str">
        <f>PG_ValUOMxRout</f>
        <v/>
      </c>
      <c r="AN44" s="29"/>
      <c r="AO44" s="16" t="str">
        <f>PG_ConstNmRand</f>
        <v/>
      </c>
      <c r="AP44" s="9" t="str">
        <f>PG_ValUOMxRand</f>
        <v/>
      </c>
      <c r="AQ44" s="10" t="str">
        <f>PG_ValUOMxRand</f>
        <v/>
      </c>
      <c r="AR44" s="11" t="str">
        <f>PG_ValUOMxRand</f>
        <v/>
      </c>
      <c r="AS44" s="11" t="str">
        <f>PG_ValUOMxRand</f>
        <v/>
      </c>
      <c r="AT44" s="11" t="str">
        <f>PG_ValUOMxRand</f>
        <v/>
      </c>
      <c r="AU44" s="12" t="str">
        <f>PG_ValUOMxRand</f>
        <v/>
      </c>
      <c r="AV44" s="13" t="str">
        <f>PG_ValRand</f>
        <v/>
      </c>
      <c r="AW44" s="14" t="str">
        <f>PG_ValRand</f>
        <v/>
      </c>
      <c r="AX44" s="15" t="str">
        <f>PG_ValRand</f>
        <v/>
      </c>
      <c r="AY44" s="10" t="str">
        <f>PG_ValUOMxRand</f>
        <v/>
      </c>
      <c r="AZ44" s="12" t="str">
        <f>PG_ValUOMxRand</f>
        <v/>
      </c>
    </row>
    <row r="45" spans="1:52" ht="15" customHeight="1">
      <c r="A45" s="64"/>
      <c r="B45" s="16"/>
      <c r="C45" s="9"/>
      <c r="D45" s="10"/>
      <c r="E45" s="11"/>
      <c r="F45" s="11"/>
      <c r="G45" s="11"/>
      <c r="H45" s="12"/>
      <c r="I45" s="13"/>
      <c r="J45" s="14"/>
      <c r="K45" s="15"/>
      <c r="L45" s="10"/>
      <c r="M45" s="12"/>
      <c r="N45" s="29"/>
      <c r="O45" s="16"/>
      <c r="P45" s="9"/>
      <c r="Q45" s="10"/>
      <c r="R45" s="11"/>
      <c r="S45" s="11"/>
      <c r="T45" s="11"/>
      <c r="U45" s="12"/>
      <c r="V45" s="13"/>
      <c r="W45" s="14"/>
      <c r="X45" s="15"/>
      <c r="Y45" s="10"/>
      <c r="Z45" s="12"/>
      <c r="AA45" s="30"/>
      <c r="AB45" s="16" t="str">
        <f>PG_ConstNmRout</f>
        <v/>
      </c>
      <c r="AC45" s="9" t="str">
        <f>PG_ValUOMxRout</f>
        <v/>
      </c>
      <c r="AD45" s="10" t="str">
        <f>PG_ValUOMxRout</f>
        <v/>
      </c>
      <c r="AE45" s="11" t="str">
        <f>PG_ValUOMxRout</f>
        <v/>
      </c>
      <c r="AF45" s="11" t="str">
        <f>PG_ValUOMxRout</f>
        <v/>
      </c>
      <c r="AG45" s="11" t="str">
        <f>PG_ValUOMxRout</f>
        <v/>
      </c>
      <c r="AH45" s="12" t="str">
        <f>PG_ValUOMxRout</f>
        <v/>
      </c>
      <c r="AI45" s="13" t="str">
        <f>PG_ValRout</f>
        <v/>
      </c>
      <c r="AJ45" s="14" t="str">
        <f>PG_ValRout</f>
        <v/>
      </c>
      <c r="AK45" s="15" t="str">
        <f>PG_ValRout</f>
        <v/>
      </c>
      <c r="AL45" s="10" t="str">
        <f>PG_ValUOMxRout</f>
        <v/>
      </c>
      <c r="AM45" s="12" t="str">
        <f>PG_ValUOMxRout</f>
        <v/>
      </c>
      <c r="AN45" s="29"/>
      <c r="AO45" s="16" t="str">
        <f>PG_ConstNmRand</f>
        <v/>
      </c>
      <c r="AP45" s="9" t="str">
        <f>PG_ValUOMxRand</f>
        <v/>
      </c>
      <c r="AQ45" s="10" t="str">
        <f>PG_ValUOMxRand</f>
        <v/>
      </c>
      <c r="AR45" s="11" t="str">
        <f>PG_ValUOMxRand</f>
        <v/>
      </c>
      <c r="AS45" s="11" t="str">
        <f>PG_ValUOMxRand</f>
        <v/>
      </c>
      <c r="AT45" s="11" t="str">
        <f>PG_ValUOMxRand</f>
        <v/>
      </c>
      <c r="AU45" s="12" t="str">
        <f>PG_ValUOMxRand</f>
        <v/>
      </c>
      <c r="AV45" s="13" t="str">
        <f>PG_ValRand</f>
        <v/>
      </c>
      <c r="AW45" s="14" t="str">
        <f>PG_ValRand</f>
        <v/>
      </c>
      <c r="AX45" s="15" t="str">
        <f>PG_ValRand</f>
        <v/>
      </c>
      <c r="AY45" s="10" t="str">
        <f>PG_ValUOMxRand</f>
        <v/>
      </c>
      <c r="AZ45" s="12" t="str">
        <f>PG_ValUOMxRand</f>
        <v/>
      </c>
    </row>
    <row r="46" spans="1:52" ht="15" customHeight="1">
      <c r="A46" s="64"/>
      <c r="B46" s="16"/>
      <c r="C46" s="9"/>
      <c r="D46" s="10"/>
      <c r="E46" s="11"/>
      <c r="F46" s="11"/>
      <c r="G46" s="11"/>
      <c r="H46" s="12"/>
      <c r="I46" s="13"/>
      <c r="J46" s="14"/>
      <c r="K46" s="15"/>
      <c r="L46" s="10"/>
      <c r="M46" s="12"/>
      <c r="N46" s="29"/>
      <c r="O46" s="16"/>
      <c r="P46" s="9"/>
      <c r="Q46" s="10"/>
      <c r="R46" s="11"/>
      <c r="S46" s="11"/>
      <c r="T46" s="11"/>
      <c r="U46" s="12"/>
      <c r="V46" s="13"/>
      <c r="W46" s="14"/>
      <c r="X46" s="15"/>
      <c r="Y46" s="10"/>
      <c r="Z46" s="12"/>
      <c r="AA46" s="30"/>
      <c r="AB46" s="16" t="str">
        <f>PG_ConstNmRout</f>
        <v/>
      </c>
      <c r="AC46" s="9" t="str">
        <f>PG_ValUOMxRout</f>
        <v/>
      </c>
      <c r="AD46" s="10" t="str">
        <f>PG_ValUOMxRout</f>
        <v/>
      </c>
      <c r="AE46" s="11" t="str">
        <f>PG_ValUOMxRout</f>
        <v/>
      </c>
      <c r="AF46" s="11" t="str">
        <f>PG_ValUOMxRout</f>
        <v/>
      </c>
      <c r="AG46" s="11" t="str">
        <f>PG_ValUOMxRout</f>
        <v/>
      </c>
      <c r="AH46" s="12" t="str">
        <f>PG_ValUOMxRout</f>
        <v/>
      </c>
      <c r="AI46" s="13" t="str">
        <f>PG_ValRout</f>
        <v/>
      </c>
      <c r="AJ46" s="14" t="str">
        <f>PG_ValRout</f>
        <v/>
      </c>
      <c r="AK46" s="15" t="str">
        <f>PG_ValRout</f>
        <v/>
      </c>
      <c r="AL46" s="10" t="str">
        <f>PG_ValUOMxRout</f>
        <v/>
      </c>
      <c r="AM46" s="12" t="str">
        <f>PG_ValUOMxRout</f>
        <v/>
      </c>
      <c r="AN46" s="29"/>
      <c r="AO46" s="16" t="str">
        <f>PG_ConstNmRand</f>
        <v/>
      </c>
      <c r="AP46" s="9" t="str">
        <f>PG_ValUOMxRand</f>
        <v/>
      </c>
      <c r="AQ46" s="10" t="str">
        <f>PG_ValUOMxRand</f>
        <v/>
      </c>
      <c r="AR46" s="11" t="str">
        <f>PG_ValUOMxRand</f>
        <v/>
      </c>
      <c r="AS46" s="11" t="str">
        <f>PG_ValUOMxRand</f>
        <v/>
      </c>
      <c r="AT46" s="11" t="str">
        <f>PG_ValUOMxRand</f>
        <v/>
      </c>
      <c r="AU46" s="12" t="str">
        <f>PG_ValUOMxRand</f>
        <v/>
      </c>
      <c r="AV46" s="13" t="str">
        <f>PG_ValRand</f>
        <v/>
      </c>
      <c r="AW46" s="14" t="str">
        <f>PG_ValRand</f>
        <v/>
      </c>
      <c r="AX46" s="15" t="str">
        <f>PG_ValRand</f>
        <v/>
      </c>
      <c r="AY46" s="10" t="str">
        <f>PG_ValUOMxRand</f>
        <v/>
      </c>
      <c r="AZ46" s="12" t="str">
        <f>PG_ValUOMxRand</f>
        <v/>
      </c>
    </row>
    <row r="47" spans="1:52" ht="15" customHeight="1">
      <c r="A47" s="64"/>
      <c r="B47" s="16"/>
      <c r="C47" s="9"/>
      <c r="D47" s="10"/>
      <c r="E47" s="11"/>
      <c r="F47" s="11"/>
      <c r="G47" s="11"/>
      <c r="H47" s="12"/>
      <c r="I47" s="13"/>
      <c r="J47" s="14"/>
      <c r="K47" s="15"/>
      <c r="L47" s="10"/>
      <c r="M47" s="12"/>
      <c r="N47" s="29"/>
      <c r="O47" s="16"/>
      <c r="P47" s="9"/>
      <c r="Q47" s="10"/>
      <c r="R47" s="11"/>
      <c r="S47" s="11"/>
      <c r="T47" s="11"/>
      <c r="U47" s="12"/>
      <c r="V47" s="13"/>
      <c r="W47" s="14"/>
      <c r="X47" s="15"/>
      <c r="Y47" s="10"/>
      <c r="Z47" s="12"/>
      <c r="AA47" s="30"/>
      <c r="AB47" s="16" t="str">
        <f>PG_ConstNmRout</f>
        <v/>
      </c>
      <c r="AC47" s="9" t="str">
        <f>PG_ValUOMxRout</f>
        <v/>
      </c>
      <c r="AD47" s="10" t="str">
        <f>PG_ValUOMxRout</f>
        <v/>
      </c>
      <c r="AE47" s="11" t="str">
        <f>PG_ValUOMxRout</f>
        <v/>
      </c>
      <c r="AF47" s="11" t="str">
        <f>PG_ValUOMxRout</f>
        <v/>
      </c>
      <c r="AG47" s="11" t="str">
        <f>PG_ValUOMxRout</f>
        <v/>
      </c>
      <c r="AH47" s="12" t="str">
        <f>PG_ValUOMxRout</f>
        <v/>
      </c>
      <c r="AI47" s="13" t="str">
        <f>PG_ValRout</f>
        <v/>
      </c>
      <c r="AJ47" s="14" t="str">
        <f>PG_ValRout</f>
        <v/>
      </c>
      <c r="AK47" s="15" t="str">
        <f>PG_ValRout</f>
        <v/>
      </c>
      <c r="AL47" s="10" t="str">
        <f>PG_ValUOMxRout</f>
        <v/>
      </c>
      <c r="AM47" s="12" t="str">
        <f>PG_ValUOMxRout</f>
        <v/>
      </c>
      <c r="AN47" s="29"/>
      <c r="AO47" s="16" t="str">
        <f>PG_ConstNmRand</f>
        <v/>
      </c>
      <c r="AP47" s="9" t="str">
        <f>PG_ValUOMxRand</f>
        <v/>
      </c>
      <c r="AQ47" s="10" t="str">
        <f>PG_ValUOMxRand</f>
        <v/>
      </c>
      <c r="AR47" s="11" t="str">
        <f>PG_ValUOMxRand</f>
        <v/>
      </c>
      <c r="AS47" s="11" t="str">
        <f>PG_ValUOMxRand</f>
        <v/>
      </c>
      <c r="AT47" s="11" t="str">
        <f>PG_ValUOMxRand</f>
        <v/>
      </c>
      <c r="AU47" s="12" t="str">
        <f>PG_ValUOMxRand</f>
        <v/>
      </c>
      <c r="AV47" s="13" t="str">
        <f>PG_ValRand</f>
        <v/>
      </c>
      <c r="AW47" s="14" t="str">
        <f>PG_ValRand</f>
        <v/>
      </c>
      <c r="AX47" s="15" t="str">
        <f>PG_ValRand</f>
        <v/>
      </c>
      <c r="AY47" s="10" t="str">
        <f>PG_ValUOMxRand</f>
        <v/>
      </c>
      <c r="AZ47" s="12" t="str">
        <f>PG_ValUOMxRand</f>
        <v/>
      </c>
    </row>
    <row r="48" spans="1:52" ht="15" customHeight="1">
      <c r="A48" s="64"/>
      <c r="B48" s="16"/>
      <c r="C48" s="9"/>
      <c r="D48" s="10"/>
      <c r="E48" s="11"/>
      <c r="F48" s="11"/>
      <c r="G48" s="11"/>
      <c r="H48" s="12"/>
      <c r="I48" s="13"/>
      <c r="J48" s="14"/>
      <c r="K48" s="15"/>
      <c r="L48" s="10"/>
      <c r="M48" s="12"/>
      <c r="N48" s="29"/>
      <c r="O48" s="16"/>
      <c r="P48" s="9"/>
      <c r="Q48" s="10"/>
      <c r="R48" s="11"/>
      <c r="S48" s="11"/>
      <c r="T48" s="11"/>
      <c r="U48" s="12"/>
      <c r="V48" s="13"/>
      <c r="W48" s="14"/>
      <c r="X48" s="15"/>
      <c r="Y48" s="10"/>
      <c r="Z48" s="12"/>
      <c r="AA48" s="30"/>
      <c r="AB48" s="16" t="str">
        <f>PG_ConstNmRout</f>
        <v/>
      </c>
      <c r="AC48" s="9" t="str">
        <f>PG_ValUOMxRout</f>
        <v/>
      </c>
      <c r="AD48" s="10" t="str">
        <f>PG_ValUOMxRout</f>
        <v/>
      </c>
      <c r="AE48" s="11" t="str">
        <f>PG_ValUOMxRout</f>
        <v/>
      </c>
      <c r="AF48" s="11" t="str">
        <f>PG_ValUOMxRout</f>
        <v/>
      </c>
      <c r="AG48" s="11" t="str">
        <f>PG_ValUOMxRout</f>
        <v/>
      </c>
      <c r="AH48" s="12" t="str">
        <f>PG_ValUOMxRout</f>
        <v/>
      </c>
      <c r="AI48" s="13" t="str">
        <f>PG_ValRout</f>
        <v/>
      </c>
      <c r="AJ48" s="14" t="str">
        <f>PG_ValRout</f>
        <v/>
      </c>
      <c r="AK48" s="15" t="str">
        <f>PG_ValRout</f>
        <v/>
      </c>
      <c r="AL48" s="10" t="str">
        <f>PG_ValUOMxRout</f>
        <v/>
      </c>
      <c r="AM48" s="12" t="str">
        <f>PG_ValUOMxRout</f>
        <v/>
      </c>
      <c r="AN48" s="29"/>
      <c r="AO48" s="16" t="str">
        <f>PG_ConstNmRand</f>
        <v/>
      </c>
      <c r="AP48" s="9" t="str">
        <f>PG_ValUOMxRand</f>
        <v/>
      </c>
      <c r="AQ48" s="10" t="str">
        <f>PG_ValUOMxRand</f>
        <v/>
      </c>
      <c r="AR48" s="11" t="str">
        <f>PG_ValUOMxRand</f>
        <v/>
      </c>
      <c r="AS48" s="11" t="str">
        <f>PG_ValUOMxRand</f>
        <v/>
      </c>
      <c r="AT48" s="11" t="str">
        <f>PG_ValUOMxRand</f>
        <v/>
      </c>
      <c r="AU48" s="12" t="str">
        <f>PG_ValUOMxRand</f>
        <v/>
      </c>
      <c r="AV48" s="13" t="str">
        <f>PG_ValRand</f>
        <v/>
      </c>
      <c r="AW48" s="14" t="str">
        <f>PG_ValRand</f>
        <v/>
      </c>
      <c r="AX48" s="15" t="str">
        <f>PG_ValRand</f>
        <v/>
      </c>
      <c r="AY48" s="10" t="str">
        <f>PG_ValUOMxRand</f>
        <v/>
      </c>
      <c r="AZ48" s="12" t="str">
        <f>PG_ValUOMxRand</f>
        <v/>
      </c>
    </row>
    <row r="49" spans="1:52" ht="15" customHeight="1">
      <c r="A49" s="64"/>
      <c r="B49" s="16"/>
      <c r="C49" s="9"/>
      <c r="D49" s="10"/>
      <c r="E49" s="11"/>
      <c r="F49" s="11"/>
      <c r="G49" s="11"/>
      <c r="H49" s="12"/>
      <c r="I49" s="13"/>
      <c r="J49" s="14"/>
      <c r="K49" s="15"/>
      <c r="L49" s="10"/>
      <c r="M49" s="12"/>
      <c r="N49" s="29"/>
      <c r="O49" s="16"/>
      <c r="P49" s="9"/>
      <c r="Q49" s="10"/>
      <c r="R49" s="11"/>
      <c r="S49" s="11"/>
      <c r="T49" s="11"/>
      <c r="U49" s="12"/>
      <c r="V49" s="13"/>
      <c r="W49" s="14"/>
      <c r="X49" s="15"/>
      <c r="Y49" s="10"/>
      <c r="Z49" s="12"/>
      <c r="AA49" s="30"/>
      <c r="AB49" s="16" t="str">
        <f>PG_ConstNmRout</f>
        <v/>
      </c>
      <c r="AC49" s="9" t="str">
        <f>PG_ValUOMxRout</f>
        <v/>
      </c>
      <c r="AD49" s="10" t="str">
        <f>PG_ValUOMxRout</f>
        <v/>
      </c>
      <c r="AE49" s="11" t="str">
        <f>PG_ValUOMxRout</f>
        <v/>
      </c>
      <c r="AF49" s="11" t="str">
        <f>PG_ValUOMxRout</f>
        <v/>
      </c>
      <c r="AG49" s="11" t="str">
        <f>PG_ValUOMxRout</f>
        <v/>
      </c>
      <c r="AH49" s="12" t="str">
        <f>PG_ValUOMxRout</f>
        <v/>
      </c>
      <c r="AI49" s="13" t="str">
        <f>PG_ValRout</f>
        <v/>
      </c>
      <c r="AJ49" s="14" t="str">
        <f>PG_ValRout</f>
        <v/>
      </c>
      <c r="AK49" s="15" t="str">
        <f>PG_ValRout</f>
        <v/>
      </c>
      <c r="AL49" s="10" t="str">
        <f>PG_ValUOMxRout</f>
        <v/>
      </c>
      <c r="AM49" s="12" t="str">
        <f>PG_ValUOMxRout</f>
        <v/>
      </c>
      <c r="AN49" s="29"/>
      <c r="AO49" s="16" t="str">
        <f>PG_ConstNmRand</f>
        <v/>
      </c>
      <c r="AP49" s="9" t="str">
        <f>PG_ValUOMxRand</f>
        <v/>
      </c>
      <c r="AQ49" s="10" t="str">
        <f>PG_ValUOMxRand</f>
        <v/>
      </c>
      <c r="AR49" s="11" t="str">
        <f>PG_ValUOMxRand</f>
        <v/>
      </c>
      <c r="AS49" s="11" t="str">
        <f>PG_ValUOMxRand</f>
        <v/>
      </c>
      <c r="AT49" s="11" t="str">
        <f>PG_ValUOMxRand</f>
        <v/>
      </c>
      <c r="AU49" s="12" t="str">
        <f>PG_ValUOMxRand</f>
        <v/>
      </c>
      <c r="AV49" s="13" t="str">
        <f>PG_ValRand</f>
        <v/>
      </c>
      <c r="AW49" s="14" t="str">
        <f>PG_ValRand</f>
        <v/>
      </c>
      <c r="AX49" s="15" t="str">
        <f>PG_ValRand</f>
        <v/>
      </c>
      <c r="AY49" s="10" t="str">
        <f>PG_ValUOMxRand</f>
        <v/>
      </c>
      <c r="AZ49" s="12" t="str">
        <f>PG_ValUOMxRand</f>
        <v/>
      </c>
    </row>
    <row r="50" spans="1:52" ht="15" customHeight="1">
      <c r="A50" s="64"/>
      <c r="B50" s="16"/>
      <c r="C50" s="9"/>
      <c r="D50" s="10"/>
      <c r="E50" s="11"/>
      <c r="F50" s="11"/>
      <c r="G50" s="11"/>
      <c r="H50" s="12"/>
      <c r="I50" s="13"/>
      <c r="J50" s="14"/>
      <c r="K50" s="15"/>
      <c r="L50" s="10"/>
      <c r="M50" s="12"/>
      <c r="N50" s="29"/>
      <c r="O50" s="16"/>
      <c r="P50" s="9"/>
      <c r="Q50" s="10"/>
      <c r="R50" s="11"/>
      <c r="S50" s="11"/>
      <c r="T50" s="11"/>
      <c r="U50" s="12"/>
      <c r="V50" s="13"/>
      <c r="W50" s="14"/>
      <c r="X50" s="15"/>
      <c r="Y50" s="10"/>
      <c r="Z50" s="12"/>
      <c r="AA50" s="30"/>
      <c r="AB50" s="16" t="str">
        <f>PG_ConstNmRout</f>
        <v/>
      </c>
      <c r="AC50" s="9" t="str">
        <f>PG_ValUOMxRout</f>
        <v/>
      </c>
      <c r="AD50" s="10" t="str">
        <f>PG_ValUOMxRout</f>
        <v/>
      </c>
      <c r="AE50" s="11" t="str">
        <f>PG_ValUOMxRout</f>
        <v/>
      </c>
      <c r="AF50" s="11" t="str">
        <f>PG_ValUOMxRout</f>
        <v/>
      </c>
      <c r="AG50" s="11" t="str">
        <f>PG_ValUOMxRout</f>
        <v/>
      </c>
      <c r="AH50" s="12" t="str">
        <f>PG_ValUOMxRout</f>
        <v/>
      </c>
      <c r="AI50" s="13" t="str">
        <f>PG_ValRout</f>
        <v/>
      </c>
      <c r="AJ50" s="14" t="str">
        <f>PG_ValRout</f>
        <v/>
      </c>
      <c r="AK50" s="15" t="str">
        <f>PG_ValRout</f>
        <v/>
      </c>
      <c r="AL50" s="10" t="str">
        <f>PG_ValUOMxRout</f>
        <v/>
      </c>
      <c r="AM50" s="12" t="str">
        <f>PG_ValUOMxRout</f>
        <v/>
      </c>
      <c r="AN50" s="29"/>
      <c r="AO50" s="16" t="str">
        <f>PG_ConstNmRand</f>
        <v/>
      </c>
      <c r="AP50" s="9" t="str">
        <f>PG_ValUOMxRand</f>
        <v/>
      </c>
      <c r="AQ50" s="10" t="str">
        <f>PG_ValUOMxRand</f>
        <v/>
      </c>
      <c r="AR50" s="11" t="str">
        <f>PG_ValUOMxRand</f>
        <v/>
      </c>
      <c r="AS50" s="11" t="str">
        <f>PG_ValUOMxRand</f>
        <v/>
      </c>
      <c r="AT50" s="11" t="str">
        <f>PG_ValUOMxRand</f>
        <v/>
      </c>
      <c r="AU50" s="12" t="str">
        <f>PG_ValUOMxRand</f>
        <v/>
      </c>
      <c r="AV50" s="13" t="str">
        <f>PG_ValRand</f>
        <v/>
      </c>
      <c r="AW50" s="14" t="str">
        <f>PG_ValRand</f>
        <v/>
      </c>
      <c r="AX50" s="15" t="str">
        <f>PG_ValRand</f>
        <v/>
      </c>
      <c r="AY50" s="10" t="str">
        <f>PG_ValUOMxRand</f>
        <v/>
      </c>
      <c r="AZ50" s="12" t="str">
        <f>PG_ValUOMxRand</f>
        <v/>
      </c>
    </row>
    <row r="51" spans="1:52" ht="15" customHeight="1">
      <c r="A51" s="64"/>
      <c r="B51" s="16"/>
      <c r="C51" s="9"/>
      <c r="D51" s="10"/>
      <c r="E51" s="11"/>
      <c r="F51" s="11"/>
      <c r="G51" s="11"/>
      <c r="H51" s="12"/>
      <c r="I51" s="13"/>
      <c r="J51" s="14"/>
      <c r="K51" s="15"/>
      <c r="L51" s="10"/>
      <c r="M51" s="12"/>
      <c r="N51" s="29"/>
      <c r="O51" s="16"/>
      <c r="P51" s="9"/>
      <c r="Q51" s="10"/>
      <c r="R51" s="11"/>
      <c r="S51" s="11"/>
      <c r="T51" s="11"/>
      <c r="U51" s="12"/>
      <c r="V51" s="13"/>
      <c r="W51" s="14"/>
      <c r="X51" s="15"/>
      <c r="Y51" s="10"/>
      <c r="Z51" s="12"/>
      <c r="AA51" s="30"/>
      <c r="AB51" s="16" t="str">
        <f>PG_ConstNmRout</f>
        <v/>
      </c>
      <c r="AC51" s="9" t="str">
        <f>PG_ValUOMxRout</f>
        <v/>
      </c>
      <c r="AD51" s="10" t="str">
        <f>PG_ValUOMxRout</f>
        <v/>
      </c>
      <c r="AE51" s="11" t="str">
        <f>PG_ValUOMxRout</f>
        <v/>
      </c>
      <c r="AF51" s="11" t="str">
        <f>PG_ValUOMxRout</f>
        <v/>
      </c>
      <c r="AG51" s="11" t="str">
        <f>PG_ValUOMxRout</f>
        <v/>
      </c>
      <c r="AH51" s="12" t="str">
        <f>PG_ValUOMxRout</f>
        <v/>
      </c>
      <c r="AI51" s="13" t="str">
        <f>PG_ValRout</f>
        <v/>
      </c>
      <c r="AJ51" s="14" t="str">
        <f>PG_ValRout</f>
        <v/>
      </c>
      <c r="AK51" s="15" t="str">
        <f>PG_ValRout</f>
        <v/>
      </c>
      <c r="AL51" s="10" t="str">
        <f>PG_ValUOMxRout</f>
        <v/>
      </c>
      <c r="AM51" s="12" t="str">
        <f>PG_ValUOMxRout</f>
        <v/>
      </c>
      <c r="AN51" s="29"/>
      <c r="AO51" s="16" t="str">
        <f>PG_ConstNmRand</f>
        <v/>
      </c>
      <c r="AP51" s="9" t="str">
        <f>PG_ValUOMxRand</f>
        <v/>
      </c>
      <c r="AQ51" s="10" t="str">
        <f>PG_ValUOMxRand</f>
        <v/>
      </c>
      <c r="AR51" s="11" t="str">
        <f>PG_ValUOMxRand</f>
        <v/>
      </c>
      <c r="AS51" s="11" t="str">
        <f>PG_ValUOMxRand</f>
        <v/>
      </c>
      <c r="AT51" s="11" t="str">
        <f>PG_ValUOMxRand</f>
        <v/>
      </c>
      <c r="AU51" s="12" t="str">
        <f>PG_ValUOMxRand</f>
        <v/>
      </c>
      <c r="AV51" s="13" t="str">
        <f>PG_ValRand</f>
        <v/>
      </c>
      <c r="AW51" s="14" t="str">
        <f>PG_ValRand</f>
        <v/>
      </c>
      <c r="AX51" s="15" t="str">
        <f>PG_ValRand</f>
        <v/>
      </c>
      <c r="AY51" s="10" t="str">
        <f>PG_ValUOMxRand</f>
        <v/>
      </c>
      <c r="AZ51" s="12" t="str">
        <f>PG_ValUOMxRand</f>
        <v/>
      </c>
    </row>
    <row r="52" spans="1:52" ht="15" customHeight="1">
      <c r="A52" s="64"/>
      <c r="B52" s="16"/>
      <c r="C52" s="9"/>
      <c r="D52" s="10"/>
      <c r="E52" s="11"/>
      <c r="F52" s="11"/>
      <c r="G52" s="11"/>
      <c r="H52" s="12"/>
      <c r="I52" s="13"/>
      <c r="J52" s="14"/>
      <c r="K52" s="15"/>
      <c r="L52" s="10"/>
      <c r="M52" s="12"/>
      <c r="N52" s="29"/>
      <c r="O52" s="16"/>
      <c r="P52" s="9"/>
      <c r="Q52" s="10"/>
      <c r="R52" s="11"/>
      <c r="S52" s="11"/>
      <c r="T52" s="11"/>
      <c r="U52" s="12"/>
      <c r="V52" s="13"/>
      <c r="W52" s="14"/>
      <c r="X52" s="15"/>
      <c r="Y52" s="10"/>
      <c r="Z52" s="12"/>
      <c r="AA52" s="30"/>
      <c r="AB52" s="16" t="str">
        <f>PG_ConstNmRout</f>
        <v/>
      </c>
      <c r="AC52" s="9" t="str">
        <f>PG_ValUOMxRout</f>
        <v/>
      </c>
      <c r="AD52" s="10" t="str">
        <f>PG_ValUOMxRout</f>
        <v/>
      </c>
      <c r="AE52" s="11" t="str">
        <f>PG_ValUOMxRout</f>
        <v/>
      </c>
      <c r="AF52" s="11" t="str">
        <f>PG_ValUOMxRout</f>
        <v/>
      </c>
      <c r="AG52" s="11" t="str">
        <f>PG_ValUOMxRout</f>
        <v/>
      </c>
      <c r="AH52" s="12" t="str">
        <f>PG_ValUOMxRout</f>
        <v/>
      </c>
      <c r="AI52" s="13" t="str">
        <f>PG_ValRout</f>
        <v/>
      </c>
      <c r="AJ52" s="14" t="str">
        <f>PG_ValRout</f>
        <v/>
      </c>
      <c r="AK52" s="15" t="str">
        <f>PG_ValRout</f>
        <v/>
      </c>
      <c r="AL52" s="10" t="str">
        <f>PG_ValUOMxRout</f>
        <v/>
      </c>
      <c r="AM52" s="12" t="str">
        <f>PG_ValUOMxRout</f>
        <v/>
      </c>
      <c r="AN52" s="29"/>
      <c r="AO52" s="16" t="str">
        <f>PG_ConstNmRand</f>
        <v/>
      </c>
      <c r="AP52" s="9" t="str">
        <f>PG_ValUOMxRand</f>
        <v/>
      </c>
      <c r="AQ52" s="10" t="str">
        <f>PG_ValUOMxRand</f>
        <v/>
      </c>
      <c r="AR52" s="11" t="str">
        <f>PG_ValUOMxRand</f>
        <v/>
      </c>
      <c r="AS52" s="11" t="str">
        <f>PG_ValUOMxRand</f>
        <v/>
      </c>
      <c r="AT52" s="11" t="str">
        <f>PG_ValUOMxRand</f>
        <v/>
      </c>
      <c r="AU52" s="12" t="str">
        <f>PG_ValUOMxRand</f>
        <v/>
      </c>
      <c r="AV52" s="13" t="str">
        <f>PG_ValRand</f>
        <v/>
      </c>
      <c r="AW52" s="14" t="str">
        <f>PG_ValRand</f>
        <v/>
      </c>
      <c r="AX52" s="15" t="str">
        <f>PG_ValRand</f>
        <v/>
      </c>
      <c r="AY52" s="10" t="str">
        <f>PG_ValUOMxRand</f>
        <v/>
      </c>
      <c r="AZ52" s="12" t="str">
        <f>PG_ValUOMxRand</f>
        <v/>
      </c>
    </row>
    <row r="53" spans="1:52" ht="15" customHeight="1">
      <c r="A53" s="64"/>
      <c r="B53" s="16"/>
      <c r="C53" s="9"/>
      <c r="D53" s="10"/>
      <c r="E53" s="11"/>
      <c r="F53" s="11"/>
      <c r="G53" s="11"/>
      <c r="H53" s="12"/>
      <c r="I53" s="13"/>
      <c r="J53" s="14"/>
      <c r="K53" s="15"/>
      <c r="L53" s="10"/>
      <c r="M53" s="12"/>
      <c r="N53" s="29"/>
      <c r="O53" s="16"/>
      <c r="P53" s="9"/>
      <c r="Q53" s="10"/>
      <c r="R53" s="11"/>
      <c r="S53" s="11"/>
      <c r="T53" s="11"/>
      <c r="U53" s="12"/>
      <c r="V53" s="13"/>
      <c r="W53" s="14"/>
      <c r="X53" s="15"/>
      <c r="Y53" s="10"/>
      <c r="Z53" s="12"/>
      <c r="AA53" s="30"/>
      <c r="AB53" s="16" t="str">
        <f>PG_ConstNmRout</f>
        <v/>
      </c>
      <c r="AC53" s="9" t="str">
        <f>PG_ValUOMxRout</f>
        <v/>
      </c>
      <c r="AD53" s="10" t="str">
        <f>PG_ValUOMxRout</f>
        <v/>
      </c>
      <c r="AE53" s="11" t="str">
        <f>PG_ValUOMxRout</f>
        <v/>
      </c>
      <c r="AF53" s="11" t="str">
        <f>PG_ValUOMxRout</f>
        <v/>
      </c>
      <c r="AG53" s="11" t="str">
        <f>PG_ValUOMxRout</f>
        <v/>
      </c>
      <c r="AH53" s="12" t="str">
        <f>PG_ValUOMxRout</f>
        <v/>
      </c>
      <c r="AI53" s="13" t="str">
        <f>PG_ValRout</f>
        <v/>
      </c>
      <c r="AJ53" s="14" t="str">
        <f>PG_ValRout</f>
        <v/>
      </c>
      <c r="AK53" s="15" t="str">
        <f>PG_ValRout</f>
        <v/>
      </c>
      <c r="AL53" s="10" t="str">
        <f>PG_ValUOMxRout</f>
        <v/>
      </c>
      <c r="AM53" s="12" t="str">
        <f>PG_ValUOMxRout</f>
        <v/>
      </c>
      <c r="AN53" s="29"/>
      <c r="AO53" s="16" t="str">
        <f>PG_ConstNmRand</f>
        <v/>
      </c>
      <c r="AP53" s="9" t="str">
        <f>PG_ValUOMxRand</f>
        <v/>
      </c>
      <c r="AQ53" s="10" t="str">
        <f>PG_ValUOMxRand</f>
        <v/>
      </c>
      <c r="AR53" s="11" t="str">
        <f>PG_ValUOMxRand</f>
        <v/>
      </c>
      <c r="AS53" s="11" t="str">
        <f>PG_ValUOMxRand</f>
        <v/>
      </c>
      <c r="AT53" s="11" t="str">
        <f>PG_ValUOMxRand</f>
        <v/>
      </c>
      <c r="AU53" s="12" t="str">
        <f>PG_ValUOMxRand</f>
        <v/>
      </c>
      <c r="AV53" s="13" t="str">
        <f>PG_ValRand</f>
        <v/>
      </c>
      <c r="AW53" s="14" t="str">
        <f>PG_ValRand</f>
        <v/>
      </c>
      <c r="AX53" s="15" t="str">
        <f>PG_ValRand</f>
        <v/>
      </c>
      <c r="AY53" s="10" t="str">
        <f>PG_ValUOMxRand</f>
        <v/>
      </c>
      <c r="AZ53" s="12" t="str">
        <f>PG_ValUOMxRand</f>
        <v/>
      </c>
    </row>
    <row r="54" spans="1:52" ht="15" customHeight="1">
      <c r="A54" s="64"/>
      <c r="B54" s="16"/>
      <c r="C54" s="9"/>
      <c r="D54" s="10"/>
      <c r="E54" s="11"/>
      <c r="F54" s="11"/>
      <c r="G54" s="11"/>
      <c r="H54" s="12"/>
      <c r="I54" s="13"/>
      <c r="J54" s="14"/>
      <c r="K54" s="15"/>
      <c r="L54" s="10"/>
      <c r="M54" s="12"/>
      <c r="N54" s="29"/>
      <c r="O54" s="16"/>
      <c r="P54" s="9"/>
      <c r="Q54" s="10"/>
      <c r="R54" s="11"/>
      <c r="S54" s="11"/>
      <c r="T54" s="11"/>
      <c r="U54" s="12"/>
      <c r="V54" s="13"/>
      <c r="W54" s="14"/>
      <c r="X54" s="15"/>
      <c r="Y54" s="10"/>
      <c r="Z54" s="12"/>
      <c r="AA54" s="30"/>
      <c r="AB54" s="16" t="str">
        <f>PG_ConstNmRout</f>
        <v/>
      </c>
      <c r="AC54" s="9" t="str">
        <f>PG_ValUOMxRout</f>
        <v/>
      </c>
      <c r="AD54" s="10" t="str">
        <f>PG_ValUOMxRout</f>
        <v/>
      </c>
      <c r="AE54" s="11" t="str">
        <f>PG_ValUOMxRout</f>
        <v/>
      </c>
      <c r="AF54" s="11" t="str">
        <f>PG_ValUOMxRout</f>
        <v/>
      </c>
      <c r="AG54" s="11" t="str">
        <f>PG_ValUOMxRout</f>
        <v/>
      </c>
      <c r="AH54" s="12" t="str">
        <f>PG_ValUOMxRout</f>
        <v/>
      </c>
      <c r="AI54" s="13" t="str">
        <f>PG_ValRout</f>
        <v/>
      </c>
      <c r="AJ54" s="14" t="str">
        <f>PG_ValRout</f>
        <v/>
      </c>
      <c r="AK54" s="15" t="str">
        <f>PG_ValRout</f>
        <v/>
      </c>
      <c r="AL54" s="10" t="str">
        <f>PG_ValUOMxRout</f>
        <v/>
      </c>
      <c r="AM54" s="12" t="str">
        <f>PG_ValUOMxRout</f>
        <v/>
      </c>
      <c r="AN54" s="29"/>
      <c r="AO54" s="16" t="str">
        <f>PG_ConstNmRand</f>
        <v/>
      </c>
      <c r="AP54" s="9" t="str">
        <f>PG_ValUOMxRand</f>
        <v/>
      </c>
      <c r="AQ54" s="10" t="str">
        <f>PG_ValUOMxRand</f>
        <v/>
      </c>
      <c r="AR54" s="11" t="str">
        <f>PG_ValUOMxRand</f>
        <v/>
      </c>
      <c r="AS54" s="11" t="str">
        <f>PG_ValUOMxRand</f>
        <v/>
      </c>
      <c r="AT54" s="11" t="str">
        <f>PG_ValUOMxRand</f>
        <v/>
      </c>
      <c r="AU54" s="12" t="str">
        <f>PG_ValUOMxRand</f>
        <v/>
      </c>
      <c r="AV54" s="13" t="str">
        <f>PG_ValRand</f>
        <v/>
      </c>
      <c r="AW54" s="14" t="str">
        <f>PG_ValRand</f>
        <v/>
      </c>
      <c r="AX54" s="15" t="str">
        <f>PG_ValRand</f>
        <v/>
      </c>
      <c r="AY54" s="10" t="str">
        <f>PG_ValUOMxRand</f>
        <v/>
      </c>
      <c r="AZ54" s="12" t="str">
        <f>PG_ValUOMxRand</f>
        <v/>
      </c>
    </row>
    <row r="55" spans="1:52" ht="15" customHeight="1">
      <c r="A55" s="64"/>
      <c r="B55" s="16"/>
      <c r="C55" s="9"/>
      <c r="D55" s="10"/>
      <c r="E55" s="11"/>
      <c r="F55" s="11"/>
      <c r="G55" s="11"/>
      <c r="H55" s="12"/>
      <c r="I55" s="13"/>
      <c r="J55" s="14"/>
      <c r="K55" s="15"/>
      <c r="L55" s="10"/>
      <c r="M55" s="12"/>
      <c r="N55" s="29"/>
      <c r="O55" s="16"/>
      <c r="P55" s="9"/>
      <c r="Q55" s="10"/>
      <c r="R55" s="11"/>
      <c r="S55" s="11"/>
      <c r="T55" s="11"/>
      <c r="U55" s="12"/>
      <c r="V55" s="13"/>
      <c r="W55" s="14"/>
      <c r="X55" s="15"/>
      <c r="Y55" s="10"/>
      <c r="Z55" s="12"/>
      <c r="AA55" s="30"/>
      <c r="AB55" s="16" t="str">
        <f>PG_ConstNmRout</f>
        <v/>
      </c>
      <c r="AC55" s="9" t="str">
        <f>PG_ValUOMxRout</f>
        <v/>
      </c>
      <c r="AD55" s="10" t="str">
        <f>PG_ValUOMxRout</f>
        <v/>
      </c>
      <c r="AE55" s="11" t="str">
        <f>PG_ValUOMxRout</f>
        <v/>
      </c>
      <c r="AF55" s="11" t="str">
        <f>PG_ValUOMxRout</f>
        <v/>
      </c>
      <c r="AG55" s="11" t="str">
        <f>PG_ValUOMxRout</f>
        <v/>
      </c>
      <c r="AH55" s="12" t="str">
        <f>PG_ValUOMxRout</f>
        <v/>
      </c>
      <c r="AI55" s="13" t="str">
        <f>PG_ValRout</f>
        <v/>
      </c>
      <c r="AJ55" s="14" t="str">
        <f>PG_ValRout</f>
        <v/>
      </c>
      <c r="AK55" s="15" t="str">
        <f>PG_ValRout</f>
        <v/>
      </c>
      <c r="AL55" s="10" t="str">
        <f>PG_ValUOMxRout</f>
        <v/>
      </c>
      <c r="AM55" s="12" t="str">
        <f>PG_ValUOMxRout</f>
        <v/>
      </c>
      <c r="AN55" s="29"/>
      <c r="AO55" s="16" t="str">
        <f>PG_ConstNmRand</f>
        <v/>
      </c>
      <c r="AP55" s="9" t="str">
        <f>PG_ValUOMxRand</f>
        <v/>
      </c>
      <c r="AQ55" s="10" t="str">
        <f>PG_ValUOMxRand</f>
        <v/>
      </c>
      <c r="AR55" s="11" t="str">
        <f>PG_ValUOMxRand</f>
        <v/>
      </c>
      <c r="AS55" s="11" t="str">
        <f>PG_ValUOMxRand</f>
        <v/>
      </c>
      <c r="AT55" s="11" t="str">
        <f>PG_ValUOMxRand</f>
        <v/>
      </c>
      <c r="AU55" s="12" t="str">
        <f>PG_ValUOMxRand</f>
        <v/>
      </c>
      <c r="AV55" s="13" t="str">
        <f>PG_ValRand</f>
        <v/>
      </c>
      <c r="AW55" s="14" t="str">
        <f>PG_ValRand</f>
        <v/>
      </c>
      <c r="AX55" s="15" t="str">
        <f>PG_ValRand</f>
        <v/>
      </c>
      <c r="AY55" s="10" t="str">
        <f>PG_ValUOMxRand</f>
        <v/>
      </c>
      <c r="AZ55" s="12" t="str">
        <f>PG_ValUOMxRand</f>
        <v/>
      </c>
    </row>
    <row r="56" spans="1:52" ht="15" customHeight="1">
      <c r="A56" s="64"/>
      <c r="B56" s="16"/>
      <c r="C56" s="9"/>
      <c r="D56" s="10"/>
      <c r="E56" s="11"/>
      <c r="F56" s="11"/>
      <c r="G56" s="11"/>
      <c r="H56" s="12"/>
      <c r="I56" s="13"/>
      <c r="J56" s="14"/>
      <c r="K56" s="15"/>
      <c r="L56" s="10"/>
      <c r="M56" s="12"/>
      <c r="N56" s="29"/>
      <c r="O56" s="16"/>
      <c r="P56" s="9"/>
      <c r="Q56" s="10"/>
      <c r="R56" s="11"/>
      <c r="S56" s="11"/>
      <c r="T56" s="11"/>
      <c r="U56" s="12"/>
      <c r="V56" s="13"/>
      <c r="W56" s="14"/>
      <c r="X56" s="15"/>
      <c r="Y56" s="10"/>
      <c r="Z56" s="12"/>
      <c r="AA56" s="30"/>
      <c r="AB56" s="16" t="str">
        <f>PG_ConstNmRout</f>
        <v/>
      </c>
      <c r="AC56" s="9" t="str">
        <f>PG_ValUOMxRout</f>
        <v/>
      </c>
      <c r="AD56" s="10" t="str">
        <f>PG_ValUOMxRout</f>
        <v/>
      </c>
      <c r="AE56" s="11" t="str">
        <f>PG_ValUOMxRout</f>
        <v/>
      </c>
      <c r="AF56" s="11" t="str">
        <f>PG_ValUOMxRout</f>
        <v/>
      </c>
      <c r="AG56" s="11" t="str">
        <f>PG_ValUOMxRout</f>
        <v/>
      </c>
      <c r="AH56" s="12" t="str">
        <f>PG_ValUOMxRout</f>
        <v/>
      </c>
      <c r="AI56" s="13" t="str">
        <f>PG_ValRout</f>
        <v/>
      </c>
      <c r="AJ56" s="14" t="str">
        <f>PG_ValRout</f>
        <v/>
      </c>
      <c r="AK56" s="15" t="str">
        <f>PG_ValRout</f>
        <v/>
      </c>
      <c r="AL56" s="10" t="str">
        <f>PG_ValUOMxRout</f>
        <v/>
      </c>
      <c r="AM56" s="12" t="str">
        <f>PG_ValUOMxRout</f>
        <v/>
      </c>
      <c r="AN56" s="29"/>
      <c r="AO56" s="16" t="str">
        <f>PG_ConstNmRand</f>
        <v/>
      </c>
      <c r="AP56" s="9" t="str">
        <f>PG_ValUOMxRand</f>
        <v/>
      </c>
      <c r="AQ56" s="10" t="str">
        <f>PG_ValUOMxRand</f>
        <v/>
      </c>
      <c r="AR56" s="11" t="str">
        <f>PG_ValUOMxRand</f>
        <v/>
      </c>
      <c r="AS56" s="11" t="str">
        <f>PG_ValUOMxRand</f>
        <v/>
      </c>
      <c r="AT56" s="11" t="str">
        <f>PG_ValUOMxRand</f>
        <v/>
      </c>
      <c r="AU56" s="12" t="str">
        <f>PG_ValUOMxRand</f>
        <v/>
      </c>
      <c r="AV56" s="13" t="str">
        <f>PG_ValRand</f>
        <v/>
      </c>
      <c r="AW56" s="14" t="str">
        <f>PG_ValRand</f>
        <v/>
      </c>
      <c r="AX56" s="15" t="str">
        <f>PG_ValRand</f>
        <v/>
      </c>
      <c r="AY56" s="10" t="str">
        <f>PG_ValUOMxRand</f>
        <v/>
      </c>
      <c r="AZ56" s="12" t="str">
        <f>PG_ValUOMxRand</f>
        <v/>
      </c>
    </row>
    <row r="57" spans="1:52" ht="15" customHeight="1">
      <c r="A57" s="64"/>
      <c r="B57" s="16"/>
      <c r="C57" s="9"/>
      <c r="D57" s="10"/>
      <c r="E57" s="11"/>
      <c r="F57" s="11"/>
      <c r="G57" s="11"/>
      <c r="H57" s="12"/>
      <c r="I57" s="13"/>
      <c r="J57" s="14"/>
      <c r="K57" s="15"/>
      <c r="L57" s="10"/>
      <c r="M57" s="12"/>
      <c r="N57" s="29"/>
      <c r="O57" s="16"/>
      <c r="P57" s="9"/>
      <c r="Q57" s="10"/>
      <c r="R57" s="11"/>
      <c r="S57" s="11"/>
      <c r="T57" s="11"/>
      <c r="U57" s="12"/>
      <c r="V57" s="13"/>
      <c r="W57" s="14"/>
      <c r="X57" s="15"/>
      <c r="Y57" s="10"/>
      <c r="Z57" s="12"/>
      <c r="AA57" s="30"/>
      <c r="AB57" s="16" t="str">
        <f>PG_ConstNmRout</f>
        <v/>
      </c>
      <c r="AC57" s="9" t="str">
        <f>PG_ValUOMxRout</f>
        <v/>
      </c>
      <c r="AD57" s="10" t="str">
        <f>PG_ValUOMxRout</f>
        <v/>
      </c>
      <c r="AE57" s="11" t="str">
        <f>PG_ValUOMxRout</f>
        <v/>
      </c>
      <c r="AF57" s="11" t="str">
        <f>PG_ValUOMxRout</f>
        <v/>
      </c>
      <c r="AG57" s="11" t="str">
        <f>PG_ValUOMxRout</f>
        <v/>
      </c>
      <c r="AH57" s="12" t="str">
        <f>PG_ValUOMxRout</f>
        <v/>
      </c>
      <c r="AI57" s="13" t="str">
        <f>PG_ValRout</f>
        <v/>
      </c>
      <c r="AJ57" s="14" t="str">
        <f>PG_ValRout</f>
        <v/>
      </c>
      <c r="AK57" s="15" t="str">
        <f>PG_ValRout</f>
        <v/>
      </c>
      <c r="AL57" s="10" t="str">
        <f>PG_ValUOMxRout</f>
        <v/>
      </c>
      <c r="AM57" s="12" t="str">
        <f>PG_ValUOMxRout</f>
        <v/>
      </c>
      <c r="AN57" s="29"/>
      <c r="AO57" s="16" t="str">
        <f>PG_ConstNmRand</f>
        <v/>
      </c>
      <c r="AP57" s="9" t="str">
        <f>PG_ValUOMxRand</f>
        <v/>
      </c>
      <c r="AQ57" s="10" t="str">
        <f>PG_ValUOMxRand</f>
        <v/>
      </c>
      <c r="AR57" s="11" t="str">
        <f>PG_ValUOMxRand</f>
        <v/>
      </c>
      <c r="AS57" s="11" t="str">
        <f>PG_ValUOMxRand</f>
        <v/>
      </c>
      <c r="AT57" s="11" t="str">
        <f>PG_ValUOMxRand</f>
        <v/>
      </c>
      <c r="AU57" s="12" t="str">
        <f>PG_ValUOMxRand</f>
        <v/>
      </c>
      <c r="AV57" s="13" t="str">
        <f>PG_ValRand</f>
        <v/>
      </c>
      <c r="AW57" s="14" t="str">
        <f>PG_ValRand</f>
        <v/>
      </c>
      <c r="AX57" s="15" t="str">
        <f>PG_ValRand</f>
        <v/>
      </c>
      <c r="AY57" s="10" t="str">
        <f>PG_ValUOMxRand</f>
        <v/>
      </c>
      <c r="AZ57" s="12" t="str">
        <f>PG_ValUOMxRand</f>
        <v/>
      </c>
    </row>
    <row r="58" spans="1:52" ht="15" customHeight="1">
      <c r="A58" s="64"/>
      <c r="B58" s="16"/>
      <c r="C58" s="9"/>
      <c r="D58" s="10"/>
      <c r="E58" s="11"/>
      <c r="F58" s="11"/>
      <c r="G58" s="11"/>
      <c r="H58" s="12"/>
      <c r="I58" s="13"/>
      <c r="J58" s="14"/>
      <c r="K58" s="15"/>
      <c r="L58" s="10"/>
      <c r="M58" s="12"/>
      <c r="N58" s="29"/>
      <c r="O58" s="16"/>
      <c r="P58" s="9"/>
      <c r="Q58" s="10"/>
      <c r="R58" s="11"/>
      <c r="S58" s="11"/>
      <c r="T58" s="11"/>
      <c r="U58" s="12"/>
      <c r="V58" s="13"/>
      <c r="W58" s="14"/>
      <c r="X58" s="15"/>
      <c r="Y58" s="10"/>
      <c r="Z58" s="12"/>
      <c r="AA58" s="30"/>
      <c r="AB58" s="16" t="str">
        <f>PG_ConstNmRout</f>
        <v/>
      </c>
      <c r="AC58" s="9" t="str">
        <f>PG_ValUOMxRout</f>
        <v/>
      </c>
      <c r="AD58" s="10" t="str">
        <f>PG_ValUOMxRout</f>
        <v/>
      </c>
      <c r="AE58" s="11" t="str">
        <f>PG_ValUOMxRout</f>
        <v/>
      </c>
      <c r="AF58" s="11" t="str">
        <f>PG_ValUOMxRout</f>
        <v/>
      </c>
      <c r="AG58" s="11" t="str">
        <f>PG_ValUOMxRout</f>
        <v/>
      </c>
      <c r="AH58" s="12" t="str">
        <f>PG_ValUOMxRout</f>
        <v/>
      </c>
      <c r="AI58" s="13" t="str">
        <f>PG_ValRout</f>
        <v/>
      </c>
      <c r="AJ58" s="14" t="str">
        <f>PG_ValRout</f>
        <v/>
      </c>
      <c r="AK58" s="15" t="str">
        <f>PG_ValRout</f>
        <v/>
      </c>
      <c r="AL58" s="10" t="str">
        <f>PG_ValUOMxRout</f>
        <v/>
      </c>
      <c r="AM58" s="12" t="str">
        <f>PG_ValUOMxRout</f>
        <v/>
      </c>
      <c r="AN58" s="29"/>
      <c r="AO58" s="16" t="str">
        <f>PG_ConstNmRand</f>
        <v/>
      </c>
      <c r="AP58" s="9" t="str">
        <f>PG_ValUOMxRand</f>
        <v/>
      </c>
      <c r="AQ58" s="10" t="str">
        <f>PG_ValUOMxRand</f>
        <v/>
      </c>
      <c r="AR58" s="11" t="str">
        <f>PG_ValUOMxRand</f>
        <v/>
      </c>
      <c r="AS58" s="11" t="str">
        <f>PG_ValUOMxRand</f>
        <v/>
      </c>
      <c r="AT58" s="11" t="str">
        <f>PG_ValUOMxRand</f>
        <v/>
      </c>
      <c r="AU58" s="12" t="str">
        <f>PG_ValUOMxRand</f>
        <v/>
      </c>
      <c r="AV58" s="13" t="str">
        <f>PG_ValRand</f>
        <v/>
      </c>
      <c r="AW58" s="14" t="str">
        <f>PG_ValRand</f>
        <v/>
      </c>
      <c r="AX58" s="15" t="str">
        <f>PG_ValRand</f>
        <v/>
      </c>
      <c r="AY58" s="10" t="str">
        <f>PG_ValUOMxRand</f>
        <v/>
      </c>
      <c r="AZ58" s="12" t="str">
        <f>PG_ValUOMxRand</f>
        <v/>
      </c>
    </row>
    <row r="59" spans="1:52" ht="15" customHeight="1">
      <c r="A59" s="64"/>
      <c r="B59" s="16"/>
      <c r="C59" s="9"/>
      <c r="D59" s="10"/>
      <c r="E59" s="11"/>
      <c r="F59" s="11"/>
      <c r="G59" s="11"/>
      <c r="H59" s="12"/>
      <c r="I59" s="13"/>
      <c r="J59" s="14"/>
      <c r="K59" s="15"/>
      <c r="L59" s="10"/>
      <c r="M59" s="12"/>
      <c r="N59" s="29"/>
      <c r="O59" s="16"/>
      <c r="P59" s="9"/>
      <c r="Q59" s="10"/>
      <c r="R59" s="11"/>
      <c r="S59" s="11"/>
      <c r="T59" s="11"/>
      <c r="U59" s="12"/>
      <c r="V59" s="13"/>
      <c r="W59" s="14"/>
      <c r="X59" s="15"/>
      <c r="Y59" s="10"/>
      <c r="Z59" s="12"/>
      <c r="AA59" s="30"/>
      <c r="AB59" s="16" t="str">
        <f>PG_ConstNmRout</f>
        <v/>
      </c>
      <c r="AC59" s="9" t="str">
        <f>PG_ValUOMxRout</f>
        <v/>
      </c>
      <c r="AD59" s="10" t="str">
        <f>PG_ValUOMxRout</f>
        <v/>
      </c>
      <c r="AE59" s="11" t="str">
        <f>PG_ValUOMxRout</f>
        <v/>
      </c>
      <c r="AF59" s="11" t="str">
        <f>PG_ValUOMxRout</f>
        <v/>
      </c>
      <c r="AG59" s="11" t="str">
        <f>PG_ValUOMxRout</f>
        <v/>
      </c>
      <c r="AH59" s="12" t="str">
        <f>PG_ValUOMxRout</f>
        <v/>
      </c>
      <c r="AI59" s="13" t="str">
        <f>PG_ValRout</f>
        <v/>
      </c>
      <c r="AJ59" s="14" t="str">
        <f>PG_ValRout</f>
        <v/>
      </c>
      <c r="AK59" s="15" t="str">
        <f>PG_ValRout</f>
        <v/>
      </c>
      <c r="AL59" s="10" t="str">
        <f>PG_ValUOMxRout</f>
        <v/>
      </c>
      <c r="AM59" s="12" t="str">
        <f>PG_ValUOMxRout</f>
        <v/>
      </c>
      <c r="AN59" s="29"/>
      <c r="AO59" s="16" t="str">
        <f>PG_ConstNmRand</f>
        <v/>
      </c>
      <c r="AP59" s="9" t="str">
        <f>PG_ValUOMxRand</f>
        <v/>
      </c>
      <c r="AQ59" s="10" t="str">
        <f>PG_ValUOMxRand</f>
        <v/>
      </c>
      <c r="AR59" s="11" t="str">
        <f>PG_ValUOMxRand</f>
        <v/>
      </c>
      <c r="AS59" s="11" t="str">
        <f>PG_ValUOMxRand</f>
        <v/>
      </c>
      <c r="AT59" s="11" t="str">
        <f>PG_ValUOMxRand</f>
        <v/>
      </c>
      <c r="AU59" s="12" t="str">
        <f>PG_ValUOMxRand</f>
        <v/>
      </c>
      <c r="AV59" s="13" t="str">
        <f>PG_ValRand</f>
        <v/>
      </c>
      <c r="AW59" s="14" t="str">
        <f>PG_ValRand</f>
        <v/>
      </c>
      <c r="AX59" s="15" t="str">
        <f>PG_ValRand</f>
        <v/>
      </c>
      <c r="AY59" s="10" t="str">
        <f>PG_ValUOMxRand</f>
        <v/>
      </c>
      <c r="AZ59" s="12" t="str">
        <f>PG_ValUOMxRand</f>
        <v/>
      </c>
    </row>
    <row r="60" spans="1:52" ht="15" customHeight="1">
      <c r="A60" s="64"/>
      <c r="B60" s="16"/>
      <c r="C60" s="9"/>
      <c r="D60" s="10"/>
      <c r="E60" s="11"/>
      <c r="F60" s="11"/>
      <c r="G60" s="11"/>
      <c r="H60" s="12"/>
      <c r="I60" s="13"/>
      <c r="J60" s="14"/>
      <c r="K60" s="15"/>
      <c r="L60" s="10"/>
      <c r="M60" s="12"/>
      <c r="N60" s="29"/>
      <c r="O60" s="16"/>
      <c r="P60" s="9"/>
      <c r="Q60" s="10"/>
      <c r="R60" s="11"/>
      <c r="S60" s="11"/>
      <c r="T60" s="11"/>
      <c r="U60" s="12"/>
      <c r="V60" s="13"/>
      <c r="W60" s="14"/>
      <c r="X60" s="15"/>
      <c r="Y60" s="10"/>
      <c r="Z60" s="12"/>
      <c r="AA60" s="30"/>
      <c r="AB60" s="16" t="str">
        <f>PG_ConstNmRout</f>
        <v/>
      </c>
      <c r="AC60" s="9" t="str">
        <f>PG_ValUOMxRout</f>
        <v/>
      </c>
      <c r="AD60" s="10" t="str">
        <f>PG_ValUOMxRout</f>
        <v/>
      </c>
      <c r="AE60" s="11" t="str">
        <f>PG_ValUOMxRout</f>
        <v/>
      </c>
      <c r="AF60" s="11" t="str">
        <f>PG_ValUOMxRout</f>
        <v/>
      </c>
      <c r="AG60" s="11" t="str">
        <f>PG_ValUOMxRout</f>
        <v/>
      </c>
      <c r="AH60" s="12" t="str">
        <f>PG_ValUOMxRout</f>
        <v/>
      </c>
      <c r="AI60" s="13" t="str">
        <f>PG_ValRout</f>
        <v/>
      </c>
      <c r="AJ60" s="14" t="str">
        <f>PG_ValRout</f>
        <v/>
      </c>
      <c r="AK60" s="15" t="str">
        <f>PG_ValRout</f>
        <v/>
      </c>
      <c r="AL60" s="10" t="str">
        <f>PG_ValUOMxRout</f>
        <v/>
      </c>
      <c r="AM60" s="12" t="str">
        <f>PG_ValUOMxRout</f>
        <v/>
      </c>
      <c r="AN60" s="29"/>
      <c r="AO60" s="16" t="str">
        <f>PG_ConstNmRand</f>
        <v/>
      </c>
      <c r="AP60" s="9" t="str">
        <f>PG_ValUOMxRand</f>
        <v/>
      </c>
      <c r="AQ60" s="10" t="str">
        <f>PG_ValUOMxRand</f>
        <v/>
      </c>
      <c r="AR60" s="11" t="str">
        <f>PG_ValUOMxRand</f>
        <v/>
      </c>
      <c r="AS60" s="11" t="str">
        <f>PG_ValUOMxRand</f>
        <v/>
      </c>
      <c r="AT60" s="11" t="str">
        <f>PG_ValUOMxRand</f>
        <v/>
      </c>
      <c r="AU60" s="12" t="str">
        <f>PG_ValUOMxRand</f>
        <v/>
      </c>
      <c r="AV60" s="13" t="str">
        <f>PG_ValRand</f>
        <v/>
      </c>
      <c r="AW60" s="14" t="str">
        <f>PG_ValRand</f>
        <v/>
      </c>
      <c r="AX60" s="15" t="str">
        <f>PG_ValRand</f>
        <v/>
      </c>
      <c r="AY60" s="10" t="str">
        <f>PG_ValUOMxRand</f>
        <v/>
      </c>
      <c r="AZ60" s="12" t="str">
        <f>PG_ValUOMxRand</f>
        <v/>
      </c>
    </row>
    <row r="61" spans="1:52" ht="15" customHeight="1">
      <c r="A61" s="64"/>
      <c r="B61" s="16"/>
      <c r="C61" s="9"/>
      <c r="D61" s="10"/>
      <c r="E61" s="11"/>
      <c r="F61" s="11"/>
      <c r="G61" s="11"/>
      <c r="H61" s="12"/>
      <c r="I61" s="13"/>
      <c r="J61" s="14"/>
      <c r="K61" s="15"/>
      <c r="L61" s="10"/>
      <c r="M61" s="12"/>
      <c r="N61" s="29"/>
      <c r="O61" s="16"/>
      <c r="P61" s="9"/>
      <c r="Q61" s="10"/>
      <c r="R61" s="11"/>
      <c r="S61" s="11"/>
      <c r="T61" s="11"/>
      <c r="U61" s="12"/>
      <c r="V61" s="13"/>
      <c r="W61" s="14"/>
      <c r="X61" s="15"/>
      <c r="Y61" s="10"/>
      <c r="Z61" s="12"/>
      <c r="AA61" s="30"/>
      <c r="AB61" s="16" t="str">
        <f>PG_ConstNmRout</f>
        <v/>
      </c>
      <c r="AC61" s="9" t="str">
        <f>PG_ValUOMxRout</f>
        <v/>
      </c>
      <c r="AD61" s="10" t="str">
        <f>PG_ValUOMxRout</f>
        <v/>
      </c>
      <c r="AE61" s="11" t="str">
        <f>PG_ValUOMxRout</f>
        <v/>
      </c>
      <c r="AF61" s="11" t="str">
        <f>PG_ValUOMxRout</f>
        <v/>
      </c>
      <c r="AG61" s="11" t="str">
        <f>PG_ValUOMxRout</f>
        <v/>
      </c>
      <c r="AH61" s="12" t="str">
        <f>PG_ValUOMxRout</f>
        <v/>
      </c>
      <c r="AI61" s="13" t="str">
        <f>PG_ValRout</f>
        <v/>
      </c>
      <c r="AJ61" s="14" t="str">
        <f>PG_ValRout</f>
        <v/>
      </c>
      <c r="AK61" s="15" t="str">
        <f>PG_ValRout</f>
        <v/>
      </c>
      <c r="AL61" s="10" t="str">
        <f>PG_ValUOMxRout</f>
        <v/>
      </c>
      <c r="AM61" s="12" t="str">
        <f>PG_ValUOMxRout</f>
        <v/>
      </c>
      <c r="AN61" s="29"/>
      <c r="AO61" s="16" t="str">
        <f>PG_ConstNmRand</f>
        <v/>
      </c>
      <c r="AP61" s="9" t="str">
        <f>PG_ValUOMxRand</f>
        <v/>
      </c>
      <c r="AQ61" s="10" t="str">
        <f>PG_ValUOMxRand</f>
        <v/>
      </c>
      <c r="AR61" s="11" t="str">
        <f>PG_ValUOMxRand</f>
        <v/>
      </c>
      <c r="AS61" s="11" t="str">
        <f>PG_ValUOMxRand</f>
        <v/>
      </c>
      <c r="AT61" s="11" t="str">
        <f>PG_ValUOMxRand</f>
        <v/>
      </c>
      <c r="AU61" s="12" t="str">
        <f>PG_ValUOMxRand</f>
        <v/>
      </c>
      <c r="AV61" s="13" t="str">
        <f>PG_ValRand</f>
        <v/>
      </c>
      <c r="AW61" s="14" t="str">
        <f>PG_ValRand</f>
        <v/>
      </c>
      <c r="AX61" s="15" t="str">
        <f>PG_ValRand</f>
        <v/>
      </c>
      <c r="AY61" s="10" t="str">
        <f>PG_ValUOMxRand</f>
        <v/>
      </c>
      <c r="AZ61" s="12" t="str">
        <f>PG_ValUOMxRand</f>
        <v/>
      </c>
    </row>
    <row r="62" spans="1:52" ht="15" customHeight="1">
      <c r="A62" s="64"/>
      <c r="B62" s="16"/>
      <c r="C62" s="9"/>
      <c r="D62" s="10"/>
      <c r="E62" s="11"/>
      <c r="F62" s="11"/>
      <c r="G62" s="11"/>
      <c r="H62" s="12"/>
      <c r="I62" s="13"/>
      <c r="J62" s="14"/>
      <c r="K62" s="15"/>
      <c r="L62" s="10"/>
      <c r="M62" s="12"/>
      <c r="N62" s="29"/>
      <c r="O62" s="16"/>
      <c r="P62" s="9"/>
      <c r="Q62" s="10"/>
      <c r="R62" s="11"/>
      <c r="S62" s="11"/>
      <c r="T62" s="11"/>
      <c r="U62" s="12"/>
      <c r="V62" s="13"/>
      <c r="W62" s="14"/>
      <c r="X62" s="15"/>
      <c r="Y62" s="10"/>
      <c r="Z62" s="12"/>
      <c r="AA62" s="30"/>
      <c r="AB62" s="16" t="str">
        <f>PG_ConstNmRout</f>
        <v/>
      </c>
      <c r="AC62" s="9" t="str">
        <f>PG_ValUOMxRout</f>
        <v/>
      </c>
      <c r="AD62" s="10" t="str">
        <f>PG_ValUOMxRout</f>
        <v/>
      </c>
      <c r="AE62" s="11" t="str">
        <f>PG_ValUOMxRout</f>
        <v/>
      </c>
      <c r="AF62" s="11" t="str">
        <f>PG_ValUOMxRout</f>
        <v/>
      </c>
      <c r="AG62" s="11" t="str">
        <f>PG_ValUOMxRout</f>
        <v/>
      </c>
      <c r="AH62" s="12" t="str">
        <f>PG_ValUOMxRout</f>
        <v/>
      </c>
      <c r="AI62" s="13" t="str">
        <f>PG_ValRout</f>
        <v/>
      </c>
      <c r="AJ62" s="14" t="str">
        <f>PG_ValRout</f>
        <v/>
      </c>
      <c r="AK62" s="15" t="str">
        <f>PG_ValRout</f>
        <v/>
      </c>
      <c r="AL62" s="10" t="str">
        <f>PG_ValUOMxRout</f>
        <v/>
      </c>
      <c r="AM62" s="12" t="str">
        <f>PG_ValUOMxRout</f>
        <v/>
      </c>
      <c r="AN62" s="29"/>
      <c r="AO62" s="16" t="str">
        <f>PG_ConstNmRand</f>
        <v/>
      </c>
      <c r="AP62" s="9" t="str">
        <f>PG_ValUOMxRand</f>
        <v/>
      </c>
      <c r="AQ62" s="10" t="str">
        <f>PG_ValUOMxRand</f>
        <v/>
      </c>
      <c r="AR62" s="11" t="str">
        <f>PG_ValUOMxRand</f>
        <v/>
      </c>
      <c r="AS62" s="11" t="str">
        <f>PG_ValUOMxRand</f>
        <v/>
      </c>
      <c r="AT62" s="11" t="str">
        <f>PG_ValUOMxRand</f>
        <v/>
      </c>
      <c r="AU62" s="12" t="str">
        <f>PG_ValUOMxRand</f>
        <v/>
      </c>
      <c r="AV62" s="13" t="str">
        <f>PG_ValRand</f>
        <v/>
      </c>
      <c r="AW62" s="14" t="str">
        <f>PG_ValRand</f>
        <v/>
      </c>
      <c r="AX62" s="15" t="str">
        <f>PG_ValRand</f>
        <v/>
      </c>
      <c r="AY62" s="10" t="str">
        <f>PG_ValUOMxRand</f>
        <v/>
      </c>
      <c r="AZ62" s="12" t="str">
        <f>PG_ValUOMxRand</f>
        <v/>
      </c>
    </row>
    <row r="63" spans="1:52" ht="15" customHeight="1">
      <c r="A63" s="64"/>
      <c r="B63" s="16"/>
      <c r="C63" s="9"/>
      <c r="D63" s="10"/>
      <c r="E63" s="11"/>
      <c r="F63" s="11"/>
      <c r="G63" s="11"/>
      <c r="H63" s="12"/>
      <c r="I63" s="13"/>
      <c r="J63" s="14"/>
      <c r="K63" s="15"/>
      <c r="L63" s="10"/>
      <c r="M63" s="12"/>
      <c r="N63" s="29"/>
      <c r="O63" s="16"/>
      <c r="P63" s="9"/>
      <c r="Q63" s="10"/>
      <c r="R63" s="11"/>
      <c r="S63" s="11"/>
      <c r="T63" s="11"/>
      <c r="U63" s="12"/>
      <c r="V63" s="13"/>
      <c r="W63" s="14"/>
      <c r="X63" s="15"/>
      <c r="Y63" s="10"/>
      <c r="Z63" s="12"/>
      <c r="AA63" s="30"/>
      <c r="AB63" s="16" t="str">
        <f>PG_ConstNmRout</f>
        <v/>
      </c>
      <c r="AC63" s="9" t="str">
        <f>PG_ValUOMxRout</f>
        <v/>
      </c>
      <c r="AD63" s="10" t="str">
        <f>PG_ValUOMxRout</f>
        <v/>
      </c>
      <c r="AE63" s="11" t="str">
        <f>PG_ValUOMxRout</f>
        <v/>
      </c>
      <c r="AF63" s="11" t="str">
        <f>PG_ValUOMxRout</f>
        <v/>
      </c>
      <c r="AG63" s="11" t="str">
        <f>PG_ValUOMxRout</f>
        <v/>
      </c>
      <c r="AH63" s="12" t="str">
        <f>PG_ValUOMxRout</f>
        <v/>
      </c>
      <c r="AI63" s="13" t="str">
        <f>PG_ValRout</f>
        <v/>
      </c>
      <c r="AJ63" s="14" t="str">
        <f>PG_ValRout</f>
        <v/>
      </c>
      <c r="AK63" s="15" t="str">
        <f>PG_ValRout</f>
        <v/>
      </c>
      <c r="AL63" s="10" t="str">
        <f>PG_ValUOMxRout</f>
        <v/>
      </c>
      <c r="AM63" s="12" t="str">
        <f>PG_ValUOMxRout</f>
        <v/>
      </c>
      <c r="AN63" s="29"/>
      <c r="AO63" s="16" t="str">
        <f>PG_ConstNmRand</f>
        <v/>
      </c>
      <c r="AP63" s="9" t="str">
        <f>PG_ValUOMxRand</f>
        <v/>
      </c>
      <c r="AQ63" s="10" t="str">
        <f>PG_ValUOMxRand</f>
        <v/>
      </c>
      <c r="AR63" s="11" t="str">
        <f>PG_ValUOMxRand</f>
        <v/>
      </c>
      <c r="AS63" s="11" t="str">
        <f>PG_ValUOMxRand</f>
        <v/>
      </c>
      <c r="AT63" s="11" t="str">
        <f>PG_ValUOMxRand</f>
        <v/>
      </c>
      <c r="AU63" s="12" t="str">
        <f>PG_ValUOMxRand</f>
        <v/>
      </c>
      <c r="AV63" s="13" t="str">
        <f>PG_ValRand</f>
        <v/>
      </c>
      <c r="AW63" s="14" t="str">
        <f>PG_ValRand</f>
        <v/>
      </c>
      <c r="AX63" s="15" t="str">
        <f>PG_ValRand</f>
        <v/>
      </c>
      <c r="AY63" s="10" t="str">
        <f>PG_ValUOMxRand</f>
        <v/>
      </c>
      <c r="AZ63" s="12" t="str">
        <f>PG_ValUOMxRand</f>
        <v/>
      </c>
    </row>
    <row r="64" spans="1:52" ht="15" customHeight="1">
      <c r="A64" s="64"/>
      <c r="B64" s="16"/>
      <c r="C64" s="9"/>
      <c r="D64" s="10"/>
      <c r="E64" s="11"/>
      <c r="F64" s="11"/>
      <c r="G64" s="11"/>
      <c r="H64" s="12"/>
      <c r="I64" s="13"/>
      <c r="J64" s="14"/>
      <c r="K64" s="15"/>
      <c r="L64" s="10"/>
      <c r="M64" s="12"/>
      <c r="N64" s="29"/>
      <c r="O64" s="16"/>
      <c r="P64" s="9"/>
      <c r="Q64" s="10"/>
      <c r="R64" s="11"/>
      <c r="S64" s="11"/>
      <c r="T64" s="11"/>
      <c r="U64" s="12"/>
      <c r="V64" s="13"/>
      <c r="W64" s="14"/>
      <c r="X64" s="15"/>
      <c r="Y64" s="10"/>
      <c r="Z64" s="12"/>
      <c r="AA64" s="30"/>
      <c r="AB64" s="16" t="str">
        <f>PG_ConstNmRout</f>
        <v/>
      </c>
      <c r="AC64" s="9" t="str">
        <f>PG_ValUOMxRout</f>
        <v/>
      </c>
      <c r="AD64" s="10" t="str">
        <f>PG_ValUOMxRout</f>
        <v/>
      </c>
      <c r="AE64" s="11" t="str">
        <f>PG_ValUOMxRout</f>
        <v/>
      </c>
      <c r="AF64" s="11" t="str">
        <f>PG_ValUOMxRout</f>
        <v/>
      </c>
      <c r="AG64" s="11" t="str">
        <f>PG_ValUOMxRout</f>
        <v/>
      </c>
      <c r="AH64" s="12" t="str">
        <f>PG_ValUOMxRout</f>
        <v/>
      </c>
      <c r="AI64" s="13" t="str">
        <f>PG_ValRout</f>
        <v/>
      </c>
      <c r="AJ64" s="14" t="str">
        <f>PG_ValRout</f>
        <v/>
      </c>
      <c r="AK64" s="15" t="str">
        <f>PG_ValRout</f>
        <v/>
      </c>
      <c r="AL64" s="10" t="str">
        <f>PG_ValUOMxRout</f>
        <v/>
      </c>
      <c r="AM64" s="12" t="str">
        <f>PG_ValUOMxRout</f>
        <v/>
      </c>
      <c r="AN64" s="29"/>
      <c r="AO64" s="16" t="str">
        <f>PG_ConstNmRand</f>
        <v/>
      </c>
      <c r="AP64" s="9" t="str">
        <f>PG_ValUOMxRand</f>
        <v/>
      </c>
      <c r="AQ64" s="10" t="str">
        <f>PG_ValUOMxRand</f>
        <v/>
      </c>
      <c r="AR64" s="11" t="str">
        <f>PG_ValUOMxRand</f>
        <v/>
      </c>
      <c r="AS64" s="11" t="str">
        <f>PG_ValUOMxRand</f>
        <v/>
      </c>
      <c r="AT64" s="11" t="str">
        <f>PG_ValUOMxRand</f>
        <v/>
      </c>
      <c r="AU64" s="12" t="str">
        <f>PG_ValUOMxRand</f>
        <v/>
      </c>
      <c r="AV64" s="13" t="str">
        <f>PG_ValRand</f>
        <v/>
      </c>
      <c r="AW64" s="14" t="str">
        <f>PG_ValRand</f>
        <v/>
      </c>
      <c r="AX64" s="15" t="str">
        <f>PG_ValRand</f>
        <v/>
      </c>
      <c r="AY64" s="10" t="str">
        <f>PG_ValUOMxRand</f>
        <v/>
      </c>
      <c r="AZ64" s="12" t="str">
        <f>PG_ValUOMxRand</f>
        <v/>
      </c>
    </row>
    <row r="65" spans="1:52" ht="15" customHeight="1">
      <c r="A65" s="64"/>
      <c r="B65" s="16"/>
      <c r="C65" s="9"/>
      <c r="D65" s="10"/>
      <c r="E65" s="11"/>
      <c r="F65" s="11"/>
      <c r="G65" s="11"/>
      <c r="H65" s="12"/>
      <c r="I65" s="13"/>
      <c r="J65" s="14"/>
      <c r="K65" s="15"/>
      <c r="L65" s="10"/>
      <c r="M65" s="12"/>
      <c r="N65" s="29"/>
      <c r="O65" s="16"/>
      <c r="P65" s="9"/>
      <c r="Q65" s="10"/>
      <c r="R65" s="11"/>
      <c r="S65" s="11"/>
      <c r="T65" s="11"/>
      <c r="U65" s="12"/>
      <c r="V65" s="13"/>
      <c r="W65" s="14"/>
      <c r="X65" s="15"/>
      <c r="Y65" s="10"/>
      <c r="Z65" s="12"/>
      <c r="AA65" s="30"/>
      <c r="AB65" s="16" t="str">
        <f>PG_ConstNmRout</f>
        <v/>
      </c>
      <c r="AC65" s="9" t="str">
        <f>PG_ValUOMxRout</f>
        <v/>
      </c>
      <c r="AD65" s="10" t="str">
        <f>PG_ValUOMxRout</f>
        <v/>
      </c>
      <c r="AE65" s="11" t="str">
        <f>PG_ValUOMxRout</f>
        <v/>
      </c>
      <c r="AF65" s="11" t="str">
        <f>PG_ValUOMxRout</f>
        <v/>
      </c>
      <c r="AG65" s="11" t="str">
        <f>PG_ValUOMxRout</f>
        <v/>
      </c>
      <c r="AH65" s="12" t="str">
        <f>PG_ValUOMxRout</f>
        <v/>
      </c>
      <c r="AI65" s="13" t="str">
        <f>PG_ValRout</f>
        <v/>
      </c>
      <c r="AJ65" s="14" t="str">
        <f>PG_ValRout</f>
        <v/>
      </c>
      <c r="AK65" s="15" t="str">
        <f>PG_ValRout</f>
        <v/>
      </c>
      <c r="AL65" s="10" t="str">
        <f>PG_ValUOMxRout</f>
        <v/>
      </c>
      <c r="AM65" s="12" t="str">
        <f>PG_ValUOMxRout</f>
        <v/>
      </c>
      <c r="AN65" s="29"/>
      <c r="AO65" s="16" t="str">
        <f>PG_ConstNmRand</f>
        <v/>
      </c>
      <c r="AP65" s="9" t="str">
        <f>PG_ValUOMxRand</f>
        <v/>
      </c>
      <c r="AQ65" s="10" t="str">
        <f>PG_ValUOMxRand</f>
        <v/>
      </c>
      <c r="AR65" s="11" t="str">
        <f>PG_ValUOMxRand</f>
        <v/>
      </c>
      <c r="AS65" s="11" t="str">
        <f>PG_ValUOMxRand</f>
        <v/>
      </c>
      <c r="AT65" s="11" t="str">
        <f>PG_ValUOMxRand</f>
        <v/>
      </c>
      <c r="AU65" s="12" t="str">
        <f>PG_ValUOMxRand</f>
        <v/>
      </c>
      <c r="AV65" s="13" t="str">
        <f>PG_ValRand</f>
        <v/>
      </c>
      <c r="AW65" s="14" t="str">
        <f>PG_ValRand</f>
        <v/>
      </c>
      <c r="AX65" s="15" t="str">
        <f>PG_ValRand</f>
        <v/>
      </c>
      <c r="AY65" s="10" t="str">
        <f>PG_ValUOMxRand</f>
        <v/>
      </c>
      <c r="AZ65" s="12" t="str">
        <f>PG_ValUOMxRand</f>
        <v/>
      </c>
    </row>
    <row r="66" spans="1:52" ht="15" customHeight="1">
      <c r="A66" s="64"/>
      <c r="B66" s="16"/>
      <c r="C66" s="9"/>
      <c r="D66" s="10"/>
      <c r="E66" s="11"/>
      <c r="F66" s="11"/>
      <c r="G66" s="11"/>
      <c r="H66" s="12"/>
      <c r="I66" s="13"/>
      <c r="J66" s="14"/>
      <c r="K66" s="15"/>
      <c r="L66" s="10"/>
      <c r="M66" s="12"/>
      <c r="N66" s="29"/>
      <c r="O66" s="16"/>
      <c r="P66" s="9"/>
      <c r="Q66" s="10"/>
      <c r="R66" s="11"/>
      <c r="S66" s="11"/>
      <c r="T66" s="11"/>
      <c r="U66" s="12"/>
      <c r="V66" s="13"/>
      <c r="W66" s="14"/>
      <c r="X66" s="15"/>
      <c r="Y66" s="10"/>
      <c r="Z66" s="12"/>
      <c r="AA66" s="30"/>
      <c r="AB66" s="16" t="str">
        <f>PG_ConstNmRout</f>
        <v/>
      </c>
      <c r="AC66" s="9" t="str">
        <f>PG_ValUOMxRout</f>
        <v/>
      </c>
      <c r="AD66" s="10" t="str">
        <f>PG_ValUOMxRout</f>
        <v/>
      </c>
      <c r="AE66" s="11" t="str">
        <f>PG_ValUOMxRout</f>
        <v/>
      </c>
      <c r="AF66" s="11" t="str">
        <f>PG_ValUOMxRout</f>
        <v/>
      </c>
      <c r="AG66" s="11" t="str">
        <f>PG_ValUOMxRout</f>
        <v/>
      </c>
      <c r="AH66" s="12" t="str">
        <f>PG_ValUOMxRout</f>
        <v/>
      </c>
      <c r="AI66" s="13" t="str">
        <f>PG_ValRout</f>
        <v/>
      </c>
      <c r="AJ66" s="14" t="str">
        <f>PG_ValRout</f>
        <v/>
      </c>
      <c r="AK66" s="15" t="str">
        <f>PG_ValRout</f>
        <v/>
      </c>
      <c r="AL66" s="10" t="str">
        <f>PG_ValUOMxRout</f>
        <v/>
      </c>
      <c r="AM66" s="12" t="str">
        <f>PG_ValUOMxRout</f>
        <v/>
      </c>
      <c r="AN66" s="29"/>
      <c r="AO66" s="16" t="str">
        <f>PG_ConstNmRand</f>
        <v/>
      </c>
      <c r="AP66" s="9" t="str">
        <f>PG_ValUOMxRand</f>
        <v/>
      </c>
      <c r="AQ66" s="10" t="str">
        <f>PG_ValUOMxRand</f>
        <v/>
      </c>
      <c r="AR66" s="11" t="str">
        <f>PG_ValUOMxRand</f>
        <v/>
      </c>
      <c r="AS66" s="11" t="str">
        <f>PG_ValUOMxRand</f>
        <v/>
      </c>
      <c r="AT66" s="11" t="str">
        <f>PG_ValUOMxRand</f>
        <v/>
      </c>
      <c r="AU66" s="12" t="str">
        <f>PG_ValUOMxRand</f>
        <v/>
      </c>
      <c r="AV66" s="13" t="str">
        <f>PG_ValRand</f>
        <v/>
      </c>
      <c r="AW66" s="14" t="str">
        <f>PG_ValRand</f>
        <v/>
      </c>
      <c r="AX66" s="15" t="str">
        <f>PG_ValRand</f>
        <v/>
      </c>
      <c r="AY66" s="10" t="str">
        <f>PG_ValUOMxRand</f>
        <v/>
      </c>
      <c r="AZ66" s="12" t="str">
        <f>PG_ValUOMxRand</f>
        <v/>
      </c>
    </row>
    <row r="67" spans="1:52" ht="15" customHeight="1">
      <c r="A67" s="64"/>
      <c r="B67" s="16"/>
      <c r="C67" s="9"/>
      <c r="D67" s="10"/>
      <c r="E67" s="11"/>
      <c r="F67" s="11"/>
      <c r="G67" s="11"/>
      <c r="H67" s="12"/>
      <c r="I67" s="13"/>
      <c r="J67" s="14"/>
      <c r="K67" s="15"/>
      <c r="L67" s="10"/>
      <c r="M67" s="12"/>
      <c r="N67" s="29"/>
      <c r="O67" s="16"/>
      <c r="P67" s="9"/>
      <c r="Q67" s="10"/>
      <c r="R67" s="11"/>
      <c r="S67" s="11"/>
      <c r="T67" s="11"/>
      <c r="U67" s="12"/>
      <c r="V67" s="13"/>
      <c r="W67" s="14"/>
      <c r="X67" s="15"/>
      <c r="Y67" s="10"/>
      <c r="Z67" s="12"/>
      <c r="AA67" s="30"/>
      <c r="AB67" s="16" t="str">
        <f>PG_ConstNmRout</f>
        <v/>
      </c>
      <c r="AC67" s="9" t="str">
        <f>PG_ValUOMxRout</f>
        <v/>
      </c>
      <c r="AD67" s="10" t="str">
        <f>PG_ValUOMxRout</f>
        <v/>
      </c>
      <c r="AE67" s="11" t="str">
        <f>PG_ValUOMxRout</f>
        <v/>
      </c>
      <c r="AF67" s="11" t="str">
        <f>PG_ValUOMxRout</f>
        <v/>
      </c>
      <c r="AG67" s="11" t="str">
        <f>PG_ValUOMxRout</f>
        <v/>
      </c>
      <c r="AH67" s="12" t="str">
        <f>PG_ValUOMxRout</f>
        <v/>
      </c>
      <c r="AI67" s="13" t="str">
        <f>PG_ValRout</f>
        <v/>
      </c>
      <c r="AJ67" s="14" t="str">
        <f>PG_ValRout</f>
        <v/>
      </c>
      <c r="AK67" s="15" t="str">
        <f>PG_ValRout</f>
        <v/>
      </c>
      <c r="AL67" s="10" t="str">
        <f>PG_ValUOMxRout</f>
        <v/>
      </c>
      <c r="AM67" s="12" t="str">
        <f>PG_ValUOMxRout</f>
        <v/>
      </c>
      <c r="AN67" s="29"/>
      <c r="AO67" s="16" t="str">
        <f>PG_ConstNmRand</f>
        <v/>
      </c>
      <c r="AP67" s="9" t="str">
        <f>PG_ValUOMxRand</f>
        <v/>
      </c>
      <c r="AQ67" s="10" t="str">
        <f>PG_ValUOMxRand</f>
        <v/>
      </c>
      <c r="AR67" s="11" t="str">
        <f>PG_ValUOMxRand</f>
        <v/>
      </c>
      <c r="AS67" s="11" t="str">
        <f>PG_ValUOMxRand</f>
        <v/>
      </c>
      <c r="AT67" s="11" t="str">
        <f>PG_ValUOMxRand</f>
        <v/>
      </c>
      <c r="AU67" s="12" t="str">
        <f>PG_ValUOMxRand</f>
        <v/>
      </c>
      <c r="AV67" s="13" t="str">
        <f>PG_ValRand</f>
        <v/>
      </c>
      <c r="AW67" s="14" t="str">
        <f>PG_ValRand</f>
        <v/>
      </c>
      <c r="AX67" s="15" t="str">
        <f>PG_ValRand</f>
        <v/>
      </c>
      <c r="AY67" s="10" t="str">
        <f>PG_ValUOMxRand</f>
        <v/>
      </c>
      <c r="AZ67" s="12" t="str">
        <f>PG_ValUOMxRand</f>
        <v/>
      </c>
    </row>
    <row r="68" spans="1:52" ht="15" customHeight="1">
      <c r="A68" s="64"/>
      <c r="B68" s="16"/>
      <c r="C68" s="9"/>
      <c r="D68" s="10"/>
      <c r="E68" s="11"/>
      <c r="F68" s="11"/>
      <c r="G68" s="11"/>
      <c r="H68" s="12"/>
      <c r="I68" s="13"/>
      <c r="J68" s="14"/>
      <c r="K68" s="15"/>
      <c r="L68" s="10"/>
      <c r="M68" s="12"/>
      <c r="N68" s="29"/>
      <c r="O68" s="16"/>
      <c r="P68" s="9"/>
      <c r="Q68" s="10"/>
      <c r="R68" s="11"/>
      <c r="S68" s="11"/>
      <c r="T68" s="11"/>
      <c r="U68" s="12"/>
      <c r="V68" s="13"/>
      <c r="W68" s="14"/>
      <c r="X68" s="15"/>
      <c r="Y68" s="10"/>
      <c r="Z68" s="12"/>
      <c r="AA68" s="30"/>
      <c r="AB68" s="16" t="str">
        <f>PG_ConstNmRout</f>
        <v/>
      </c>
      <c r="AC68" s="9" t="str">
        <f>PG_ValUOMxRout</f>
        <v/>
      </c>
      <c r="AD68" s="10" t="str">
        <f>PG_ValUOMxRout</f>
        <v/>
      </c>
      <c r="AE68" s="11" t="str">
        <f>PG_ValUOMxRout</f>
        <v/>
      </c>
      <c r="AF68" s="11" t="str">
        <f>PG_ValUOMxRout</f>
        <v/>
      </c>
      <c r="AG68" s="11" t="str">
        <f>PG_ValUOMxRout</f>
        <v/>
      </c>
      <c r="AH68" s="12" t="str">
        <f>PG_ValUOMxRout</f>
        <v/>
      </c>
      <c r="AI68" s="13" t="str">
        <f>PG_ValRout</f>
        <v/>
      </c>
      <c r="AJ68" s="14" t="str">
        <f>PG_ValRout</f>
        <v/>
      </c>
      <c r="AK68" s="15" t="str">
        <f>PG_ValRout</f>
        <v/>
      </c>
      <c r="AL68" s="10" t="str">
        <f>PG_ValUOMxRout</f>
        <v/>
      </c>
      <c r="AM68" s="12" t="str">
        <f>PG_ValUOMxRout</f>
        <v/>
      </c>
      <c r="AN68" s="29"/>
      <c r="AO68" s="16" t="str">
        <f>PG_ConstNmRand</f>
        <v/>
      </c>
      <c r="AP68" s="9" t="str">
        <f>PG_ValUOMxRand</f>
        <v/>
      </c>
      <c r="AQ68" s="10" t="str">
        <f>PG_ValUOMxRand</f>
        <v/>
      </c>
      <c r="AR68" s="11" t="str">
        <f>PG_ValUOMxRand</f>
        <v/>
      </c>
      <c r="AS68" s="11" t="str">
        <f>PG_ValUOMxRand</f>
        <v/>
      </c>
      <c r="AT68" s="11" t="str">
        <f>PG_ValUOMxRand</f>
        <v/>
      </c>
      <c r="AU68" s="12" t="str">
        <f>PG_ValUOMxRand</f>
        <v/>
      </c>
      <c r="AV68" s="13" t="str">
        <f>PG_ValRand</f>
        <v/>
      </c>
      <c r="AW68" s="14" t="str">
        <f>PG_ValRand</f>
        <v/>
      </c>
      <c r="AX68" s="15" t="str">
        <f>PG_ValRand</f>
        <v/>
      </c>
      <c r="AY68" s="10" t="str">
        <f>PG_ValUOMxRand</f>
        <v/>
      </c>
      <c r="AZ68" s="12" t="str">
        <f>PG_ValUOMxRand</f>
        <v/>
      </c>
    </row>
    <row r="69" spans="1:52" ht="15" customHeight="1">
      <c r="A69" s="64"/>
      <c r="B69" s="16"/>
      <c r="C69" s="9"/>
      <c r="D69" s="10"/>
      <c r="E69" s="11"/>
      <c r="F69" s="11"/>
      <c r="G69" s="11"/>
      <c r="H69" s="12"/>
      <c r="I69" s="13"/>
      <c r="J69" s="14"/>
      <c r="K69" s="15"/>
      <c r="L69" s="10"/>
      <c r="M69" s="12"/>
      <c r="N69" s="29"/>
      <c r="O69" s="16"/>
      <c r="P69" s="9"/>
      <c r="Q69" s="10"/>
      <c r="R69" s="11"/>
      <c r="S69" s="11"/>
      <c r="T69" s="11"/>
      <c r="U69" s="12"/>
      <c r="V69" s="13"/>
      <c r="W69" s="14"/>
      <c r="X69" s="15"/>
      <c r="Y69" s="10"/>
      <c r="Z69" s="12"/>
      <c r="AA69" s="30"/>
      <c r="AB69" s="16" t="str">
        <f>PG_ConstNmRout</f>
        <v/>
      </c>
      <c r="AC69" s="9" t="str">
        <f>PG_ValUOMxRout</f>
        <v/>
      </c>
      <c r="AD69" s="10" t="str">
        <f>PG_ValUOMxRout</f>
        <v/>
      </c>
      <c r="AE69" s="11" t="str">
        <f>PG_ValUOMxRout</f>
        <v/>
      </c>
      <c r="AF69" s="11" t="str">
        <f>PG_ValUOMxRout</f>
        <v/>
      </c>
      <c r="AG69" s="11" t="str">
        <f>PG_ValUOMxRout</f>
        <v/>
      </c>
      <c r="AH69" s="12" t="str">
        <f>PG_ValUOMxRout</f>
        <v/>
      </c>
      <c r="AI69" s="13" t="str">
        <f>PG_ValRout</f>
        <v/>
      </c>
      <c r="AJ69" s="14" t="str">
        <f>PG_ValRout</f>
        <v/>
      </c>
      <c r="AK69" s="15" t="str">
        <f>PG_ValRout</f>
        <v/>
      </c>
      <c r="AL69" s="10" t="str">
        <f>PG_ValUOMxRout</f>
        <v/>
      </c>
      <c r="AM69" s="12" t="str">
        <f>PG_ValUOMxRout</f>
        <v/>
      </c>
      <c r="AN69" s="29"/>
      <c r="AO69" s="16" t="str">
        <f>PG_ConstNmRand</f>
        <v/>
      </c>
      <c r="AP69" s="9" t="str">
        <f>PG_ValUOMxRand</f>
        <v/>
      </c>
      <c r="AQ69" s="10" t="str">
        <f>PG_ValUOMxRand</f>
        <v/>
      </c>
      <c r="AR69" s="11" t="str">
        <f>PG_ValUOMxRand</f>
        <v/>
      </c>
      <c r="AS69" s="11" t="str">
        <f>PG_ValUOMxRand</f>
        <v/>
      </c>
      <c r="AT69" s="11" t="str">
        <f>PG_ValUOMxRand</f>
        <v/>
      </c>
      <c r="AU69" s="12" t="str">
        <f>PG_ValUOMxRand</f>
        <v/>
      </c>
      <c r="AV69" s="13" t="str">
        <f>PG_ValRand</f>
        <v/>
      </c>
      <c r="AW69" s="14" t="str">
        <f>PG_ValRand</f>
        <v/>
      </c>
      <c r="AX69" s="15" t="str">
        <f>PG_ValRand</f>
        <v/>
      </c>
      <c r="AY69" s="10" t="str">
        <f>PG_ValUOMxRand</f>
        <v/>
      </c>
      <c r="AZ69" s="12" t="str">
        <f>PG_ValUOMxRand</f>
        <v/>
      </c>
    </row>
    <row r="70" spans="1:52" ht="15" customHeight="1">
      <c r="A70" s="64"/>
      <c r="B70" s="16"/>
      <c r="C70" s="9"/>
      <c r="D70" s="10"/>
      <c r="E70" s="11"/>
      <c r="F70" s="11"/>
      <c r="G70" s="11"/>
      <c r="H70" s="12"/>
      <c r="I70" s="13"/>
      <c r="J70" s="14"/>
      <c r="K70" s="15"/>
      <c r="L70" s="10"/>
      <c r="M70" s="12"/>
      <c r="N70" s="29"/>
      <c r="O70" s="16"/>
      <c r="P70" s="9"/>
      <c r="Q70" s="10"/>
      <c r="R70" s="11"/>
      <c r="S70" s="11"/>
      <c r="T70" s="11"/>
      <c r="U70" s="12"/>
      <c r="V70" s="13"/>
      <c r="W70" s="14"/>
      <c r="X70" s="15"/>
      <c r="Y70" s="10"/>
      <c r="Z70" s="12"/>
      <c r="AA70" s="30"/>
      <c r="AB70" s="16" t="str">
        <f>PG_ConstNmRout</f>
        <v/>
      </c>
      <c r="AC70" s="9" t="str">
        <f>PG_ValUOMxRout</f>
        <v/>
      </c>
      <c r="AD70" s="10" t="str">
        <f>PG_ValUOMxRout</f>
        <v/>
      </c>
      <c r="AE70" s="11" t="str">
        <f>PG_ValUOMxRout</f>
        <v/>
      </c>
      <c r="AF70" s="11" t="str">
        <f>PG_ValUOMxRout</f>
        <v/>
      </c>
      <c r="AG70" s="11" t="str">
        <f>PG_ValUOMxRout</f>
        <v/>
      </c>
      <c r="AH70" s="12" t="str">
        <f>PG_ValUOMxRout</f>
        <v/>
      </c>
      <c r="AI70" s="13" t="str">
        <f>PG_ValRout</f>
        <v/>
      </c>
      <c r="AJ70" s="14" t="str">
        <f>PG_ValRout</f>
        <v/>
      </c>
      <c r="AK70" s="15" t="str">
        <f>PG_ValRout</f>
        <v/>
      </c>
      <c r="AL70" s="10" t="str">
        <f>PG_ValUOMxRout</f>
        <v/>
      </c>
      <c r="AM70" s="12" t="str">
        <f>PG_ValUOMxRout</f>
        <v/>
      </c>
      <c r="AN70" s="29"/>
      <c r="AO70" s="16" t="str">
        <f>PG_ConstNmRand</f>
        <v/>
      </c>
      <c r="AP70" s="9" t="str">
        <f>PG_ValUOMxRand</f>
        <v/>
      </c>
      <c r="AQ70" s="10" t="str">
        <f>PG_ValUOMxRand</f>
        <v/>
      </c>
      <c r="AR70" s="11" t="str">
        <f>PG_ValUOMxRand</f>
        <v/>
      </c>
      <c r="AS70" s="11" t="str">
        <f>PG_ValUOMxRand</f>
        <v/>
      </c>
      <c r="AT70" s="11" t="str">
        <f>PG_ValUOMxRand</f>
        <v/>
      </c>
      <c r="AU70" s="12" t="str">
        <f>PG_ValUOMxRand</f>
        <v/>
      </c>
      <c r="AV70" s="13" t="str">
        <f>PG_ValRand</f>
        <v/>
      </c>
      <c r="AW70" s="14" t="str">
        <f>PG_ValRand</f>
        <v/>
      </c>
      <c r="AX70" s="15" t="str">
        <f>PG_ValRand</f>
        <v/>
      </c>
      <c r="AY70" s="10" t="str">
        <f>PG_ValUOMxRand</f>
        <v/>
      </c>
      <c r="AZ70" s="12" t="str">
        <f>PG_ValUOMxRand</f>
        <v/>
      </c>
    </row>
    <row r="71" spans="1:52" ht="15" customHeight="1">
      <c r="A71" s="64"/>
      <c r="B71" s="16"/>
      <c r="C71" s="9"/>
      <c r="D71" s="10"/>
      <c r="E71" s="11"/>
      <c r="F71" s="11"/>
      <c r="G71" s="11"/>
      <c r="H71" s="12"/>
      <c r="I71" s="13"/>
      <c r="J71" s="14"/>
      <c r="K71" s="15"/>
      <c r="L71" s="10"/>
      <c r="M71" s="12"/>
      <c r="N71" s="29"/>
      <c r="O71" s="16"/>
      <c r="P71" s="9"/>
      <c r="Q71" s="10"/>
      <c r="R71" s="11"/>
      <c r="S71" s="11"/>
      <c r="T71" s="11"/>
      <c r="U71" s="12"/>
      <c r="V71" s="13"/>
      <c r="W71" s="14"/>
      <c r="X71" s="15"/>
      <c r="Y71" s="10"/>
      <c r="Z71" s="12"/>
      <c r="AA71" s="30"/>
      <c r="AB71" s="16" t="str">
        <f>PG_ConstNmRout</f>
        <v/>
      </c>
      <c r="AC71" s="9" t="str">
        <f>PG_ValUOMxRout</f>
        <v/>
      </c>
      <c r="AD71" s="10" t="str">
        <f>PG_ValUOMxRout</f>
        <v/>
      </c>
      <c r="AE71" s="11" t="str">
        <f>PG_ValUOMxRout</f>
        <v/>
      </c>
      <c r="AF71" s="11" t="str">
        <f>PG_ValUOMxRout</f>
        <v/>
      </c>
      <c r="AG71" s="11" t="str">
        <f>PG_ValUOMxRout</f>
        <v/>
      </c>
      <c r="AH71" s="12" t="str">
        <f>PG_ValUOMxRout</f>
        <v/>
      </c>
      <c r="AI71" s="13" t="str">
        <f>PG_ValRout</f>
        <v/>
      </c>
      <c r="AJ71" s="14" t="str">
        <f>PG_ValRout</f>
        <v/>
      </c>
      <c r="AK71" s="15" t="str">
        <f>PG_ValRout</f>
        <v/>
      </c>
      <c r="AL71" s="10" t="str">
        <f>PG_ValUOMxRout</f>
        <v/>
      </c>
      <c r="AM71" s="12" t="str">
        <f>PG_ValUOMxRout</f>
        <v/>
      </c>
      <c r="AN71" s="29"/>
      <c r="AO71" s="16" t="str">
        <f>PG_ConstNmRand</f>
        <v/>
      </c>
      <c r="AP71" s="9" t="str">
        <f>PG_ValUOMxRand</f>
        <v/>
      </c>
      <c r="AQ71" s="10" t="str">
        <f>PG_ValUOMxRand</f>
        <v/>
      </c>
      <c r="AR71" s="11" t="str">
        <f>PG_ValUOMxRand</f>
        <v/>
      </c>
      <c r="AS71" s="11" t="str">
        <f>PG_ValUOMxRand</f>
        <v/>
      </c>
      <c r="AT71" s="11" t="str">
        <f>PG_ValUOMxRand</f>
        <v/>
      </c>
      <c r="AU71" s="12" t="str">
        <f>PG_ValUOMxRand</f>
        <v/>
      </c>
      <c r="AV71" s="13" t="str">
        <f>PG_ValRand</f>
        <v/>
      </c>
      <c r="AW71" s="14" t="str">
        <f>PG_ValRand</f>
        <v/>
      </c>
      <c r="AX71" s="15" t="str">
        <f>PG_ValRand</f>
        <v/>
      </c>
      <c r="AY71" s="10" t="str">
        <f>PG_ValUOMxRand</f>
        <v/>
      </c>
      <c r="AZ71" s="12" t="str">
        <f>PG_ValUOMxRand</f>
        <v/>
      </c>
    </row>
    <row r="72" spans="1:52" ht="1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abSelected="1" zoomScale="93" zoomScaleNormal="93" workbookViewId="0">
      <selection activeCell="D10" sqref="D10"/>
    </sheetView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185</v>
      </c>
      <c r="Y1" s="116" t="s">
        <v>62</v>
      </c>
    </row>
    <row r="2" spans="1:26">
      <c r="A2" s="110" t="s">
        <v>103</v>
      </c>
      <c r="B2" s="97" t="s">
        <v>113</v>
      </c>
      <c r="C2" s="94" t="s">
        <v>114</v>
      </c>
      <c r="D2" s="93" t="s">
        <v>135</v>
      </c>
      <c r="E2" s="95" t="s">
        <v>135</v>
      </c>
      <c r="F2" s="96" t="s">
        <v>135</v>
      </c>
      <c r="G2" s="96" t="s">
        <v>135</v>
      </c>
      <c r="H2" s="96" t="s">
        <v>135</v>
      </c>
      <c r="I2" s="96" t="s">
        <v>135</v>
      </c>
      <c r="J2" s="96" t="s">
        <v>135</v>
      </c>
      <c r="K2" s="96" t="s">
        <v>135</v>
      </c>
      <c r="L2" s="96" t="s">
        <v>135</v>
      </c>
      <c r="M2" s="96" t="s">
        <v>135</v>
      </c>
      <c r="N2" s="96" t="s">
        <v>135</v>
      </c>
      <c r="O2" s="96" t="s">
        <v>135</v>
      </c>
      <c r="P2" s="96" t="s">
        <v>135</v>
      </c>
      <c r="Q2" s="96" t="s">
        <v>135</v>
      </c>
      <c r="R2" s="96" t="s">
        <v>135</v>
      </c>
      <c r="S2" s="96" t="s">
        <v>135</v>
      </c>
      <c r="T2" s="96" t="s">
        <v>135</v>
      </c>
      <c r="U2" s="96" t="s">
        <v>135</v>
      </c>
      <c r="V2" s="96" t="s">
        <v>135</v>
      </c>
      <c r="W2" s="96" t="s">
        <v>135</v>
      </c>
      <c r="X2" s="96" t="s">
        <v>135</v>
      </c>
      <c r="Y2" s="116">
        <v>1</v>
      </c>
    </row>
    <row r="3" spans="1:26">
      <c r="A3" s="125"/>
      <c r="B3" s="98" t="s">
        <v>136</v>
      </c>
      <c r="C3" s="86" t="s">
        <v>136</v>
      </c>
      <c r="D3" s="139" t="s">
        <v>137</v>
      </c>
      <c r="E3" s="140" t="s">
        <v>138</v>
      </c>
      <c r="F3" s="141" t="s">
        <v>139</v>
      </c>
      <c r="G3" s="141" t="s">
        <v>140</v>
      </c>
      <c r="H3" s="141" t="s">
        <v>141</v>
      </c>
      <c r="I3" s="141" t="s">
        <v>142</v>
      </c>
      <c r="J3" s="141" t="s">
        <v>143</v>
      </c>
      <c r="K3" s="141" t="s">
        <v>144</v>
      </c>
      <c r="L3" s="141" t="s">
        <v>145</v>
      </c>
      <c r="M3" s="141" t="s">
        <v>146</v>
      </c>
      <c r="N3" s="141" t="s">
        <v>147</v>
      </c>
      <c r="O3" s="141" t="s">
        <v>148</v>
      </c>
      <c r="P3" s="141" t="s">
        <v>149</v>
      </c>
      <c r="Q3" s="141" t="s">
        <v>150</v>
      </c>
      <c r="R3" s="141" t="s">
        <v>151</v>
      </c>
      <c r="S3" s="141" t="s">
        <v>152</v>
      </c>
      <c r="T3" s="141" t="s">
        <v>153</v>
      </c>
      <c r="U3" s="141" t="s">
        <v>154</v>
      </c>
      <c r="V3" s="141" t="s">
        <v>155</v>
      </c>
      <c r="W3" s="141" t="s">
        <v>156</v>
      </c>
      <c r="X3" s="141" t="s">
        <v>157</v>
      </c>
      <c r="Y3" s="116" t="s">
        <v>3</v>
      </c>
    </row>
    <row r="4" spans="1:26">
      <c r="A4" s="125"/>
      <c r="B4" s="98"/>
      <c r="C4" s="86"/>
      <c r="D4" s="86" t="s">
        <v>115</v>
      </c>
      <c r="E4" s="87" t="s">
        <v>158</v>
      </c>
      <c r="F4" s="88" t="s">
        <v>158</v>
      </c>
      <c r="G4" s="88" t="s">
        <v>158</v>
      </c>
      <c r="H4" s="88" t="s">
        <v>159</v>
      </c>
      <c r="I4" s="88" t="s">
        <v>159</v>
      </c>
      <c r="J4" s="88" t="s">
        <v>158</v>
      </c>
      <c r="K4" s="88" t="s">
        <v>158</v>
      </c>
      <c r="L4" s="88" t="s">
        <v>158</v>
      </c>
      <c r="M4" s="88" t="s">
        <v>159</v>
      </c>
      <c r="N4" s="88" t="s">
        <v>159</v>
      </c>
      <c r="O4" s="88" t="s">
        <v>158</v>
      </c>
      <c r="P4" s="88" t="s">
        <v>159</v>
      </c>
      <c r="Q4" s="88" t="s">
        <v>159</v>
      </c>
      <c r="R4" s="88" t="s">
        <v>158</v>
      </c>
      <c r="S4" s="88" t="s">
        <v>158</v>
      </c>
      <c r="T4" s="88" t="s">
        <v>158</v>
      </c>
      <c r="U4" s="88" t="s">
        <v>158</v>
      </c>
      <c r="V4" s="88" t="s">
        <v>158</v>
      </c>
      <c r="W4" s="88" t="s">
        <v>158</v>
      </c>
      <c r="X4" s="88" t="s">
        <v>158</v>
      </c>
      <c r="Y4" s="116">
        <v>2</v>
      </c>
    </row>
    <row r="5" spans="1:26">
      <c r="A5" s="125"/>
      <c r="B5" s="98"/>
      <c r="C5" s="86"/>
      <c r="D5" s="114" t="s">
        <v>160</v>
      </c>
      <c r="E5" s="113" t="s">
        <v>117</v>
      </c>
      <c r="F5" s="113" t="s">
        <v>117</v>
      </c>
      <c r="G5" s="113" t="s">
        <v>161</v>
      </c>
      <c r="H5" s="113" t="s">
        <v>162</v>
      </c>
      <c r="I5" s="113" t="s">
        <v>117</v>
      </c>
      <c r="J5" s="113" t="s">
        <v>118</v>
      </c>
      <c r="K5" s="113" t="s">
        <v>117</v>
      </c>
      <c r="L5" s="113" t="s">
        <v>117</v>
      </c>
      <c r="M5" s="113" t="s">
        <v>117</v>
      </c>
      <c r="N5" s="113" t="s">
        <v>117</v>
      </c>
      <c r="O5" s="113" t="s">
        <v>117</v>
      </c>
      <c r="P5" s="113" t="s">
        <v>117</v>
      </c>
      <c r="Q5" s="113" t="s">
        <v>162</v>
      </c>
      <c r="R5" s="113" t="s">
        <v>161</v>
      </c>
      <c r="S5" s="113" t="s">
        <v>118</v>
      </c>
      <c r="T5" s="113" t="s">
        <v>161</v>
      </c>
      <c r="U5" s="113" t="s">
        <v>117</v>
      </c>
      <c r="V5" s="113" t="s">
        <v>118</v>
      </c>
      <c r="W5" s="113" t="s">
        <v>117</v>
      </c>
      <c r="X5" s="123" t="s">
        <v>117</v>
      </c>
      <c r="Y5" s="116">
        <v>2</v>
      </c>
    </row>
    <row r="6" spans="1:26">
      <c r="A6" s="125"/>
      <c r="B6" s="97">
        <v>1</v>
      </c>
      <c r="C6" s="93">
        <v>1</v>
      </c>
      <c r="D6" s="101">
        <v>1.3599999999999999</v>
      </c>
      <c r="E6" s="102">
        <v>1.27</v>
      </c>
      <c r="F6" s="102">
        <v>1.23</v>
      </c>
      <c r="G6" s="103">
        <v>1.2250000000000001</v>
      </c>
      <c r="H6" s="102">
        <v>1.3185</v>
      </c>
      <c r="I6" s="103">
        <v>1.22</v>
      </c>
      <c r="J6" s="102">
        <v>1.31</v>
      </c>
      <c r="K6" s="103">
        <v>1.21</v>
      </c>
      <c r="L6" s="102">
        <v>1.27</v>
      </c>
      <c r="M6" s="102">
        <v>1.26</v>
      </c>
      <c r="N6" s="102">
        <v>1.325</v>
      </c>
      <c r="O6" s="102">
        <v>1.2172583333333333</v>
      </c>
      <c r="P6" s="102">
        <v>1.2309999999999999</v>
      </c>
      <c r="Q6" s="102">
        <v>1.25</v>
      </c>
      <c r="R6" s="102">
        <v>1.2430000000000001</v>
      </c>
      <c r="S6" s="102">
        <v>1.17</v>
      </c>
      <c r="T6" s="102">
        <v>1.304</v>
      </c>
      <c r="U6" s="102">
        <v>1.175</v>
      </c>
      <c r="V6" s="104">
        <v>1.21</v>
      </c>
      <c r="W6" s="104">
        <v>1.18</v>
      </c>
      <c r="X6" s="96">
        <v>1.27</v>
      </c>
      <c r="Y6" s="116">
        <v>1</v>
      </c>
    </row>
    <row r="7" spans="1:26">
      <c r="A7" s="125"/>
      <c r="B7" s="98">
        <v>1</v>
      </c>
      <c r="C7" s="86">
        <v>2</v>
      </c>
      <c r="D7" s="105">
        <v>1.34</v>
      </c>
      <c r="E7" s="88">
        <v>1.26</v>
      </c>
      <c r="F7" s="88">
        <v>1.21</v>
      </c>
      <c r="G7" s="106">
        <v>1.26</v>
      </c>
      <c r="H7" s="88">
        <v>1.3393999999999999</v>
      </c>
      <c r="I7" s="106">
        <v>1.23</v>
      </c>
      <c r="J7" s="88">
        <v>1.35</v>
      </c>
      <c r="K7" s="106">
        <v>1.24</v>
      </c>
      <c r="L7" s="88">
        <v>1.29</v>
      </c>
      <c r="M7" s="88">
        <v>1.26</v>
      </c>
      <c r="N7" s="88">
        <v>1.3</v>
      </c>
      <c r="O7" s="88">
        <v>1.2028354166666668</v>
      </c>
      <c r="P7" s="88">
        <v>1.276</v>
      </c>
      <c r="Q7" s="88">
        <v>1.26</v>
      </c>
      <c r="R7" s="88">
        <v>1.2529999999999999</v>
      </c>
      <c r="S7" s="88">
        <v>1.18</v>
      </c>
      <c r="T7" s="88">
        <v>1.2709999999999999</v>
      </c>
      <c r="U7" s="88">
        <v>1.1559999999999999</v>
      </c>
      <c r="V7" s="89">
        <v>1.19</v>
      </c>
      <c r="W7" s="89">
        <v>1.1399999999999999</v>
      </c>
      <c r="X7" s="88">
        <v>1.3</v>
      </c>
      <c r="Y7" s="116" t="e">
        <v>#N/A</v>
      </c>
    </row>
    <row r="8" spans="1:26">
      <c r="A8" s="125"/>
      <c r="B8" s="98">
        <v>1</v>
      </c>
      <c r="C8" s="86">
        <v>3</v>
      </c>
      <c r="D8" s="105">
        <v>1.33</v>
      </c>
      <c r="E8" s="88">
        <v>1.26</v>
      </c>
      <c r="F8" s="88">
        <v>1.21</v>
      </c>
      <c r="G8" s="106">
        <v>1.25</v>
      </c>
      <c r="H8" s="88">
        <v>1.3065</v>
      </c>
      <c r="I8" s="106">
        <v>1.23</v>
      </c>
      <c r="J8" s="88">
        <v>1.31</v>
      </c>
      <c r="K8" s="106">
        <v>1.27</v>
      </c>
      <c r="L8" s="106">
        <v>1.28</v>
      </c>
      <c r="M8" s="90">
        <v>1.32</v>
      </c>
      <c r="N8" s="90">
        <v>1.325</v>
      </c>
      <c r="O8" s="90">
        <v>1.1855279166666666</v>
      </c>
      <c r="P8" s="90">
        <v>1.2589999999999999</v>
      </c>
      <c r="Q8" s="90">
        <v>1.26</v>
      </c>
      <c r="R8" s="90">
        <v>1.2529999999999999</v>
      </c>
      <c r="S8" s="90">
        <v>1.21</v>
      </c>
      <c r="T8" s="90">
        <v>1.272</v>
      </c>
      <c r="U8" s="88">
        <v>1.1739999999999999</v>
      </c>
      <c r="V8" s="89">
        <v>1.18</v>
      </c>
      <c r="W8" s="89">
        <v>1.18</v>
      </c>
      <c r="X8" s="88">
        <v>1.27</v>
      </c>
      <c r="Y8" s="116">
        <v>16</v>
      </c>
    </row>
    <row r="9" spans="1:26">
      <c r="A9" s="125"/>
      <c r="B9" s="98">
        <v>1</v>
      </c>
      <c r="C9" s="86">
        <v>4</v>
      </c>
      <c r="D9" s="105">
        <v>1.3</v>
      </c>
      <c r="E9" s="88">
        <v>1.26</v>
      </c>
      <c r="F9" s="88">
        <v>1.24</v>
      </c>
      <c r="G9" s="106">
        <v>1.2350000000000001</v>
      </c>
      <c r="H9" s="88">
        <v>1.3212999999999999</v>
      </c>
      <c r="I9" s="138">
        <v>1.28</v>
      </c>
      <c r="J9" s="88">
        <v>1.33</v>
      </c>
      <c r="K9" s="106">
        <v>1.3</v>
      </c>
      <c r="L9" s="106">
        <v>1.32</v>
      </c>
      <c r="M9" s="90">
        <v>1.3</v>
      </c>
      <c r="N9" s="90">
        <v>1.34</v>
      </c>
      <c r="O9" s="90">
        <v>1.183575</v>
      </c>
      <c r="P9" s="90">
        <v>1.242</v>
      </c>
      <c r="Q9" s="90">
        <v>1.24</v>
      </c>
      <c r="R9" s="90">
        <v>1.246</v>
      </c>
      <c r="S9" s="90">
        <v>1.21</v>
      </c>
      <c r="T9" s="90">
        <v>1.244</v>
      </c>
      <c r="U9" s="88">
        <v>1.1319999999999999</v>
      </c>
      <c r="V9" s="89">
        <v>1.22</v>
      </c>
      <c r="W9" s="89">
        <v>1.19</v>
      </c>
      <c r="X9" s="88">
        <v>1.29</v>
      </c>
      <c r="Y9" s="116">
        <v>1.243845826388889</v>
      </c>
      <c r="Z9" s="116"/>
    </row>
    <row r="10" spans="1:26">
      <c r="A10" s="125"/>
      <c r="B10" s="98">
        <v>1</v>
      </c>
      <c r="C10" s="86">
        <v>5</v>
      </c>
      <c r="D10" s="105">
        <v>1.3599999999999999</v>
      </c>
      <c r="E10" s="88">
        <v>1.28</v>
      </c>
      <c r="F10" s="88">
        <v>1.25</v>
      </c>
      <c r="G10" s="88">
        <v>1.2250000000000001</v>
      </c>
      <c r="H10" s="88">
        <v>1.3323</v>
      </c>
      <c r="I10" s="88">
        <v>1.23</v>
      </c>
      <c r="J10" s="88">
        <v>1.32</v>
      </c>
      <c r="K10" s="88">
        <v>1.2649999999999999</v>
      </c>
      <c r="L10" s="88">
        <v>1.32</v>
      </c>
      <c r="M10" s="88">
        <v>1.29</v>
      </c>
      <c r="N10" s="88">
        <v>1.1950000000000001</v>
      </c>
      <c r="O10" s="88">
        <v>1.17777</v>
      </c>
      <c r="P10" s="88">
        <v>1.244</v>
      </c>
      <c r="Q10" s="88">
        <v>1.2</v>
      </c>
      <c r="R10" s="88">
        <v>1.2509999999999999</v>
      </c>
      <c r="S10" s="88">
        <v>1.19</v>
      </c>
      <c r="T10" s="88">
        <v>1.2470000000000001</v>
      </c>
      <c r="U10" s="88">
        <v>1.127</v>
      </c>
      <c r="V10" s="89">
        <v>1.19</v>
      </c>
      <c r="W10" s="89">
        <v>1.1399999999999999</v>
      </c>
      <c r="X10" s="88">
        <v>1.29</v>
      </c>
      <c r="Y10" s="117"/>
    </row>
    <row r="11" spans="1:26">
      <c r="A11" s="125"/>
      <c r="B11" s="98">
        <v>1</v>
      </c>
      <c r="C11" s="86">
        <v>6</v>
      </c>
      <c r="D11" s="105">
        <v>1.35</v>
      </c>
      <c r="E11" s="88">
        <v>1.26</v>
      </c>
      <c r="F11" s="88">
        <v>1.24</v>
      </c>
      <c r="G11" s="88">
        <v>1.2150000000000001</v>
      </c>
      <c r="H11" s="88">
        <v>1.3323</v>
      </c>
      <c r="I11" s="88">
        <v>1.23</v>
      </c>
      <c r="J11" s="88">
        <v>1.32</v>
      </c>
      <c r="K11" s="88">
        <v>1.26</v>
      </c>
      <c r="L11" s="88">
        <v>1.28</v>
      </c>
      <c r="M11" s="88">
        <v>1.27</v>
      </c>
      <c r="N11" s="88">
        <v>1.23</v>
      </c>
      <c r="O11" s="88">
        <v>1.1772324999999999</v>
      </c>
      <c r="P11" s="88">
        <v>1.2249999999999999</v>
      </c>
      <c r="Q11" s="88">
        <v>1.19</v>
      </c>
      <c r="R11" s="88">
        <v>1.2450000000000001</v>
      </c>
      <c r="S11" s="88">
        <v>1.2</v>
      </c>
      <c r="T11" s="88">
        <v>1.2490000000000001</v>
      </c>
      <c r="U11" s="88">
        <v>1.1200000000000001</v>
      </c>
      <c r="V11" s="89">
        <v>1.1299999999999999</v>
      </c>
      <c r="W11" s="89">
        <v>1.17</v>
      </c>
      <c r="X11" s="88">
        <v>1.22</v>
      </c>
      <c r="Y11" s="117"/>
    </row>
    <row r="12" spans="1:26">
      <c r="A12" s="125"/>
      <c r="B12" s="98"/>
      <c r="C12" s="86">
        <v>7</v>
      </c>
      <c r="D12" s="105">
        <v>1.34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  <c r="W12" s="89"/>
      <c r="X12" s="88"/>
      <c r="Y12" s="117"/>
    </row>
    <row r="13" spans="1:26">
      <c r="A13" s="125"/>
      <c r="B13" s="98"/>
      <c r="C13" s="86">
        <v>8</v>
      </c>
      <c r="D13" s="105">
        <v>1.33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89"/>
      <c r="X13" s="88"/>
      <c r="Y13" s="117"/>
    </row>
    <row r="14" spans="1:26">
      <c r="A14" s="125"/>
      <c r="B14" s="98"/>
      <c r="C14" s="86">
        <v>9</v>
      </c>
      <c r="D14" s="105">
        <v>1.35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9"/>
      <c r="W14" s="89"/>
      <c r="X14" s="88"/>
      <c r="Y14" s="117"/>
    </row>
    <row r="15" spans="1:26">
      <c r="A15" s="125"/>
      <c r="B15" s="98"/>
      <c r="C15" s="86">
        <v>10</v>
      </c>
      <c r="D15" s="105">
        <v>1.3599999999999999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9"/>
      <c r="W15" s="89"/>
      <c r="X15" s="88"/>
      <c r="Y15" s="117"/>
    </row>
    <row r="16" spans="1:26">
      <c r="A16" s="125"/>
      <c r="B16" s="98"/>
      <c r="C16" s="86">
        <v>11</v>
      </c>
      <c r="D16" s="105">
        <v>1.35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89"/>
      <c r="X16" s="88"/>
      <c r="Y16" s="117"/>
    </row>
    <row r="17" spans="1:25">
      <c r="A17" s="125"/>
      <c r="B17" s="98"/>
      <c r="C17" s="86">
        <v>12</v>
      </c>
      <c r="D17" s="105">
        <v>1.33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89"/>
      <c r="X17" s="88"/>
      <c r="Y17" s="117"/>
    </row>
    <row r="18" spans="1:25">
      <c r="A18" s="125"/>
      <c r="B18" s="98"/>
      <c r="C18" s="86">
        <v>13</v>
      </c>
      <c r="D18" s="105">
        <v>1.32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89"/>
      <c r="X18" s="88"/>
      <c r="Y18" s="117"/>
    </row>
    <row r="19" spans="1:25">
      <c r="A19" s="125"/>
      <c r="B19" s="98"/>
      <c r="C19" s="86">
        <v>14</v>
      </c>
      <c r="D19" s="105">
        <v>1.3599999999999999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89"/>
      <c r="X19" s="88"/>
      <c r="Y19" s="117"/>
    </row>
    <row r="20" spans="1:25">
      <c r="A20" s="125"/>
      <c r="B20" s="98"/>
      <c r="C20" s="86">
        <v>15</v>
      </c>
      <c r="D20" s="105">
        <v>1.31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89"/>
      <c r="X20" s="88"/>
      <c r="Y20" s="117"/>
    </row>
    <row r="21" spans="1:25">
      <c r="A21" s="125"/>
      <c r="B21" s="98"/>
      <c r="C21" s="86">
        <v>16</v>
      </c>
      <c r="D21" s="105">
        <v>1.33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9"/>
      <c r="W21" s="89"/>
      <c r="X21" s="88"/>
      <c r="Y21" s="117"/>
    </row>
    <row r="22" spans="1:25">
      <c r="A22" s="125"/>
      <c r="B22" s="98"/>
      <c r="C22" s="86">
        <v>17</v>
      </c>
      <c r="D22" s="105">
        <v>1.32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9"/>
      <c r="W22" s="89"/>
      <c r="X22" s="88"/>
      <c r="Y22" s="117"/>
    </row>
    <row r="23" spans="1:25">
      <c r="A23" s="125"/>
      <c r="B23" s="98"/>
      <c r="C23" s="86">
        <v>18</v>
      </c>
      <c r="D23" s="105">
        <v>1.32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9"/>
      <c r="W23" s="89"/>
      <c r="X23" s="88"/>
      <c r="Y23" s="117"/>
    </row>
    <row r="24" spans="1:25">
      <c r="A24" s="125"/>
      <c r="B24" s="98"/>
      <c r="C24" s="86">
        <v>19</v>
      </c>
      <c r="D24" s="105">
        <v>1.31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89"/>
      <c r="X24" s="88"/>
      <c r="Y24" s="117"/>
    </row>
    <row r="25" spans="1:25">
      <c r="A25" s="125"/>
      <c r="B25" s="98"/>
      <c r="C25" s="86">
        <v>20</v>
      </c>
      <c r="D25" s="105">
        <v>1.32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89"/>
      <c r="X25" s="88"/>
      <c r="Y25" s="117"/>
    </row>
    <row r="26" spans="1:25">
      <c r="A26" s="125"/>
      <c r="B26" s="99" t="s">
        <v>163</v>
      </c>
      <c r="C26" s="91"/>
      <c r="D26" s="107">
        <v>1.3344999999999998</v>
      </c>
      <c r="E26" s="107">
        <v>1.2649999999999999</v>
      </c>
      <c r="F26" s="107">
        <v>1.23</v>
      </c>
      <c r="G26" s="107">
        <v>1.2350000000000001</v>
      </c>
      <c r="H26" s="107">
        <v>1.3250499999999998</v>
      </c>
      <c r="I26" s="107">
        <v>1.2366666666666666</v>
      </c>
      <c r="J26" s="107">
        <v>1.3233333333333335</v>
      </c>
      <c r="K26" s="107">
        <v>1.2575000000000001</v>
      </c>
      <c r="L26" s="107">
        <v>1.2933333333333334</v>
      </c>
      <c r="M26" s="107">
        <v>1.2833333333333332</v>
      </c>
      <c r="N26" s="107">
        <v>1.2858333333333334</v>
      </c>
      <c r="O26" s="107">
        <v>1.190699861111111</v>
      </c>
      <c r="P26" s="107">
        <v>1.2461666666666664</v>
      </c>
      <c r="Q26" s="107">
        <v>1.2333333333333334</v>
      </c>
      <c r="R26" s="107">
        <v>1.2484999999999997</v>
      </c>
      <c r="S26" s="107">
        <v>1.1933333333333331</v>
      </c>
      <c r="T26" s="107">
        <v>1.2645</v>
      </c>
      <c r="U26" s="107">
        <v>1.1473333333333333</v>
      </c>
      <c r="V26" s="107">
        <v>1.1866666666666668</v>
      </c>
      <c r="W26" s="107">
        <v>1.1666666666666665</v>
      </c>
      <c r="X26" s="121">
        <v>1.2733333333333334</v>
      </c>
      <c r="Y26" s="117"/>
    </row>
    <row r="27" spans="1:25">
      <c r="A27" s="125"/>
      <c r="B27" s="2" t="s">
        <v>164</v>
      </c>
      <c r="C27" s="118"/>
      <c r="D27" s="90">
        <v>1.33</v>
      </c>
      <c r="E27" s="90">
        <v>1.26</v>
      </c>
      <c r="F27" s="90">
        <v>1.2349999999999999</v>
      </c>
      <c r="G27" s="90">
        <v>1.23</v>
      </c>
      <c r="H27" s="90">
        <v>1.3268</v>
      </c>
      <c r="I27" s="90">
        <v>1.23</v>
      </c>
      <c r="J27" s="90">
        <v>1.32</v>
      </c>
      <c r="K27" s="90">
        <v>1.2625</v>
      </c>
      <c r="L27" s="90">
        <v>1.2850000000000001</v>
      </c>
      <c r="M27" s="90">
        <v>1.28</v>
      </c>
      <c r="N27" s="90">
        <v>1.3125</v>
      </c>
      <c r="O27" s="90">
        <v>1.1845514583333334</v>
      </c>
      <c r="P27" s="90">
        <v>1.2429999999999999</v>
      </c>
      <c r="Q27" s="90">
        <v>1.2450000000000001</v>
      </c>
      <c r="R27" s="90">
        <v>1.2484999999999999</v>
      </c>
      <c r="S27" s="90">
        <v>1.1949999999999998</v>
      </c>
      <c r="T27" s="90">
        <v>1.26</v>
      </c>
      <c r="U27" s="90">
        <v>1.1439999999999999</v>
      </c>
      <c r="V27" s="90">
        <v>1.19</v>
      </c>
      <c r="W27" s="90">
        <v>1.1749999999999998</v>
      </c>
      <c r="X27" s="90">
        <v>1.28</v>
      </c>
      <c r="Y27" s="117"/>
    </row>
    <row r="28" spans="1:25">
      <c r="A28" s="125"/>
      <c r="B28" s="2" t="s">
        <v>165</v>
      </c>
      <c r="C28" s="118"/>
      <c r="D28" s="90">
        <v>1.8771478925556983E-2</v>
      </c>
      <c r="E28" s="90">
        <v>8.3666002653407633E-3</v>
      </c>
      <c r="F28" s="90">
        <v>1.6733200530681527E-2</v>
      </c>
      <c r="G28" s="90">
        <v>1.7029386365926366E-2</v>
      </c>
      <c r="H28" s="90">
        <v>1.1934110775420175E-2</v>
      </c>
      <c r="I28" s="90">
        <v>2.160246899469289E-2</v>
      </c>
      <c r="J28" s="90">
        <v>1.5055453054181633E-2</v>
      </c>
      <c r="K28" s="90">
        <v>3.0290262461721937E-2</v>
      </c>
      <c r="L28" s="90">
        <v>2.1602468994692887E-2</v>
      </c>
      <c r="M28" s="90">
        <v>2.4221202832779957E-2</v>
      </c>
      <c r="N28" s="90">
        <v>5.9280407106114458E-2</v>
      </c>
      <c r="O28" s="90">
        <v>1.5991797486582089E-2</v>
      </c>
      <c r="P28" s="90">
        <v>1.8734104373219134E-2</v>
      </c>
      <c r="Q28" s="90">
        <v>3.076794869123823E-2</v>
      </c>
      <c r="R28" s="90">
        <v>4.3703546766823307E-3</v>
      </c>
      <c r="S28" s="90">
        <v>1.6329931618554536E-2</v>
      </c>
      <c r="T28" s="90">
        <v>2.2915060549778155E-2</v>
      </c>
      <c r="U28" s="90">
        <v>2.4278934627916967E-2</v>
      </c>
      <c r="V28" s="90">
        <v>3.1411250638372683E-2</v>
      </c>
      <c r="W28" s="90">
        <v>2.1602468994692887E-2</v>
      </c>
      <c r="X28" s="90">
        <v>2.875181153713046E-2</v>
      </c>
      <c r="Y28" s="117"/>
    </row>
    <row r="29" spans="1:25">
      <c r="A29" s="125"/>
      <c r="B29" s="2" t="s">
        <v>90</v>
      </c>
      <c r="C29" s="118"/>
      <c r="D29" s="92">
        <v>1.4066301180634684E-2</v>
      </c>
      <c r="E29" s="92">
        <v>6.6139132532338054E-3</v>
      </c>
      <c r="F29" s="92">
        <v>1.3604228073724819E-2</v>
      </c>
      <c r="G29" s="92">
        <v>1.3788976814515274E-2</v>
      </c>
      <c r="H29" s="92">
        <v>9.0065361876307884E-3</v>
      </c>
      <c r="I29" s="92">
        <v>1.7468303769293442E-2</v>
      </c>
      <c r="J29" s="92">
        <v>1.1376916665628437E-2</v>
      </c>
      <c r="K29" s="92">
        <v>2.4087683866180466E-2</v>
      </c>
      <c r="L29" s="92">
        <v>1.6702939944350167E-2</v>
      </c>
      <c r="M29" s="92">
        <v>1.8873664545023344E-2</v>
      </c>
      <c r="N29" s="92">
        <v>4.6102714534891343E-2</v>
      </c>
      <c r="O29" s="92">
        <v>1.3430586505367706E-2</v>
      </c>
      <c r="P29" s="92">
        <v>1.5033385881946613E-2</v>
      </c>
      <c r="Q29" s="92">
        <v>2.4946985425328295E-2</v>
      </c>
      <c r="R29" s="92">
        <v>3.5004843225329048E-3</v>
      </c>
      <c r="S29" s="92">
        <v>1.3684300239012183E-2</v>
      </c>
      <c r="T29" s="92">
        <v>1.8121835152058643E-2</v>
      </c>
      <c r="U29" s="92">
        <v>2.1161186485691721E-2</v>
      </c>
      <c r="V29" s="92">
        <v>2.6470155032336528E-2</v>
      </c>
      <c r="W29" s="92">
        <v>1.851640199545105E-2</v>
      </c>
      <c r="X29" s="92">
        <v>2.2579956704552717E-2</v>
      </c>
      <c r="Y29" s="120"/>
    </row>
    <row r="30" spans="1:25">
      <c r="A30" s="125"/>
      <c r="B30" s="100" t="s">
        <v>166</v>
      </c>
      <c r="C30" s="118"/>
      <c r="D30" s="92">
        <v>7.2882162473701717E-2</v>
      </c>
      <c r="E30" s="92">
        <v>1.7007070460271834E-2</v>
      </c>
      <c r="F30" s="92">
        <v>-1.1131465086059666E-2</v>
      </c>
      <c r="G30" s="92">
        <v>-7.1116742937264998E-3</v>
      </c>
      <c r="H30" s="92">
        <v>6.5284757876192145E-2</v>
      </c>
      <c r="I30" s="92">
        <v>-5.7717440296156663E-3</v>
      </c>
      <c r="J30" s="92">
        <v>6.3904629704158111E-2</v>
      </c>
      <c r="K30" s="92">
        <v>1.0977384271772417E-2</v>
      </c>
      <c r="L30" s="92">
        <v>3.9785884950159556E-2</v>
      </c>
      <c r="M30" s="92">
        <v>3.1746303365493223E-2</v>
      </c>
      <c r="N30" s="92">
        <v>3.3756198761659917E-2</v>
      </c>
      <c r="O30" s="92">
        <v>-4.2727132374653198E-2</v>
      </c>
      <c r="P30" s="92">
        <v>1.865858475817106E-3</v>
      </c>
      <c r="Q30" s="92">
        <v>-8.4516045578375554E-3</v>
      </c>
      <c r="R30" s="92">
        <v>3.7417608455725393E-3</v>
      </c>
      <c r="S30" s="92">
        <v>-4.0609930896502555E-2</v>
      </c>
      <c r="T30" s="92">
        <v>1.6605091381038717E-2</v>
      </c>
      <c r="U30" s="92">
        <v>-7.7592006185966844E-2</v>
      </c>
      <c r="V30" s="92">
        <v>-4.5969651952946444E-2</v>
      </c>
      <c r="W30" s="92">
        <v>-6.2048815122279E-2</v>
      </c>
      <c r="X30" s="122">
        <v>2.3706721780827111E-2</v>
      </c>
      <c r="Y30" s="120"/>
    </row>
    <row r="31" spans="1:25">
      <c r="B31" s="131"/>
      <c r="C31" s="99"/>
      <c r="D31" s="99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5">
      <c r="B32" s="134" t="s">
        <v>186</v>
      </c>
      <c r="Y32" s="116" t="s">
        <v>167</v>
      </c>
    </row>
    <row r="33" spans="1:25">
      <c r="A33" s="110" t="s">
        <v>125</v>
      </c>
      <c r="B33" s="97" t="s">
        <v>113</v>
      </c>
      <c r="C33" s="94" t="s">
        <v>114</v>
      </c>
      <c r="D33" s="95" t="s">
        <v>135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5"/>
      <c r="B34" s="98" t="s">
        <v>136</v>
      </c>
      <c r="C34" s="86" t="s">
        <v>136</v>
      </c>
      <c r="D34" s="140" t="s">
        <v>150</v>
      </c>
      <c r="E34" s="1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85</v>
      </c>
    </row>
    <row r="35" spans="1:25">
      <c r="A35" s="125"/>
      <c r="B35" s="98"/>
      <c r="C35" s="86"/>
      <c r="D35" s="87" t="s">
        <v>159</v>
      </c>
      <c r="E35" s="1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0</v>
      </c>
    </row>
    <row r="36" spans="1:25">
      <c r="A36" s="125"/>
      <c r="B36" s="98"/>
      <c r="C36" s="86"/>
      <c r="D36" s="113" t="s">
        <v>162</v>
      </c>
      <c r="E36" s="14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0</v>
      </c>
    </row>
    <row r="37" spans="1:25">
      <c r="A37" s="125"/>
      <c r="B37" s="97">
        <v>1</v>
      </c>
      <c r="C37" s="93">
        <v>1</v>
      </c>
      <c r="D37" s="161" t="s">
        <v>110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4">
        <v>1</v>
      </c>
    </row>
    <row r="38" spans="1:25">
      <c r="A38" s="125"/>
      <c r="B38" s="98">
        <v>1</v>
      </c>
      <c r="C38" s="86">
        <v>2</v>
      </c>
      <c r="D38" s="165">
        <v>10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4">
        <v>1</v>
      </c>
    </row>
    <row r="39" spans="1:25">
      <c r="A39" s="125"/>
      <c r="B39" s="98">
        <v>1</v>
      </c>
      <c r="C39" s="86">
        <v>3</v>
      </c>
      <c r="D39" s="165" t="s">
        <v>110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4">
        <v>16</v>
      </c>
    </row>
    <row r="40" spans="1:25">
      <c r="A40" s="125"/>
      <c r="B40" s="98">
        <v>1</v>
      </c>
      <c r="C40" s="86">
        <v>4</v>
      </c>
      <c r="D40" s="165">
        <v>14.999999999999998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4">
        <v>7.0833333333333304</v>
      </c>
    </row>
    <row r="41" spans="1:25">
      <c r="A41" s="125"/>
      <c r="B41" s="98">
        <v>1</v>
      </c>
      <c r="C41" s="86">
        <v>5</v>
      </c>
      <c r="D41" s="165" t="s">
        <v>110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6"/>
    </row>
    <row r="42" spans="1:25">
      <c r="A42" s="125"/>
      <c r="B42" s="98">
        <v>1</v>
      </c>
      <c r="C42" s="86">
        <v>6</v>
      </c>
      <c r="D42" s="165">
        <v>10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6"/>
    </row>
    <row r="43" spans="1:25">
      <c r="A43" s="125"/>
      <c r="B43" s="99" t="s">
        <v>163</v>
      </c>
      <c r="C43" s="91"/>
      <c r="D43" s="167">
        <v>11.666666666666666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6"/>
    </row>
    <row r="44" spans="1:25">
      <c r="A44" s="125"/>
      <c r="B44" s="2" t="s">
        <v>164</v>
      </c>
      <c r="C44" s="118"/>
      <c r="D44" s="168">
        <v>10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6"/>
    </row>
    <row r="45" spans="1:25">
      <c r="A45" s="125"/>
      <c r="B45" s="2" t="s">
        <v>165</v>
      </c>
      <c r="C45" s="118"/>
      <c r="D45" s="168">
        <v>2.8867513459481255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6"/>
    </row>
    <row r="46" spans="1:25">
      <c r="A46" s="125"/>
      <c r="B46" s="2" t="s">
        <v>90</v>
      </c>
      <c r="C46" s="118"/>
      <c r="D46" s="92">
        <v>0.24743582965269648</v>
      </c>
      <c r="E46" s="14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5"/>
      <c r="B47" s="100" t="s">
        <v>166</v>
      </c>
      <c r="C47" s="118"/>
      <c r="D47" s="92">
        <v>0.64705882352941235</v>
      </c>
      <c r="E47" s="14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31"/>
      <c r="C48" s="99"/>
      <c r="D48" s="115"/>
    </row>
    <row r="49" spans="1:25">
      <c r="B49" s="134" t="s">
        <v>187</v>
      </c>
      <c r="Y49" s="116" t="s">
        <v>167</v>
      </c>
    </row>
    <row r="50" spans="1:25">
      <c r="A50" s="110" t="s">
        <v>126</v>
      </c>
      <c r="B50" s="97" t="s">
        <v>113</v>
      </c>
      <c r="C50" s="94" t="s">
        <v>114</v>
      </c>
      <c r="D50" s="95" t="s">
        <v>135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5"/>
      <c r="B51" s="98" t="s">
        <v>136</v>
      </c>
      <c r="C51" s="86" t="s">
        <v>136</v>
      </c>
      <c r="D51" s="140" t="s">
        <v>150</v>
      </c>
      <c r="E51" s="1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85</v>
      </c>
    </row>
    <row r="52" spans="1:25">
      <c r="A52" s="125"/>
      <c r="B52" s="98"/>
      <c r="C52" s="86"/>
      <c r="D52" s="87" t="s">
        <v>159</v>
      </c>
      <c r="E52" s="14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0</v>
      </c>
    </row>
    <row r="53" spans="1:25">
      <c r="A53" s="125"/>
      <c r="B53" s="98"/>
      <c r="C53" s="86"/>
      <c r="D53" s="113" t="s">
        <v>162</v>
      </c>
      <c r="E53" s="14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0</v>
      </c>
    </row>
    <row r="54" spans="1:25">
      <c r="A54" s="125"/>
      <c r="B54" s="97">
        <v>1</v>
      </c>
      <c r="C54" s="93">
        <v>1</v>
      </c>
      <c r="D54" s="161" t="s">
        <v>110</v>
      </c>
      <c r="E54" s="162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4">
        <v>1</v>
      </c>
    </row>
    <row r="55" spans="1:25">
      <c r="A55" s="125"/>
      <c r="B55" s="98">
        <v>1</v>
      </c>
      <c r="C55" s="86">
        <v>2</v>
      </c>
      <c r="D55" s="165">
        <v>5</v>
      </c>
      <c r="E55" s="162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4">
        <v>1</v>
      </c>
    </row>
    <row r="56" spans="1:25">
      <c r="A56" s="125"/>
      <c r="B56" s="98">
        <v>1</v>
      </c>
      <c r="C56" s="86">
        <v>3</v>
      </c>
      <c r="D56" s="165">
        <v>5</v>
      </c>
      <c r="E56" s="162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4">
        <v>16</v>
      </c>
    </row>
    <row r="57" spans="1:25">
      <c r="A57" s="125"/>
      <c r="B57" s="98">
        <v>1</v>
      </c>
      <c r="C57" s="86">
        <v>4</v>
      </c>
      <c r="D57" s="165">
        <v>20</v>
      </c>
      <c r="E57" s="162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4">
        <v>8.75</v>
      </c>
    </row>
    <row r="58" spans="1:25">
      <c r="A58" s="125"/>
      <c r="B58" s="98">
        <v>1</v>
      </c>
      <c r="C58" s="86">
        <v>5</v>
      </c>
      <c r="D58" s="165">
        <v>10</v>
      </c>
      <c r="E58" s="162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6"/>
    </row>
    <row r="59" spans="1:25">
      <c r="A59" s="125"/>
      <c r="B59" s="98">
        <v>1</v>
      </c>
      <c r="C59" s="86">
        <v>6</v>
      </c>
      <c r="D59" s="165">
        <v>10</v>
      </c>
      <c r="E59" s="162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6"/>
    </row>
    <row r="60" spans="1:25">
      <c r="A60" s="125"/>
      <c r="B60" s="99" t="s">
        <v>163</v>
      </c>
      <c r="C60" s="91"/>
      <c r="D60" s="167">
        <v>10</v>
      </c>
      <c r="E60" s="162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6"/>
    </row>
    <row r="61" spans="1:25">
      <c r="A61" s="125"/>
      <c r="B61" s="2" t="s">
        <v>164</v>
      </c>
      <c r="C61" s="118"/>
      <c r="D61" s="168">
        <v>10</v>
      </c>
      <c r="E61" s="162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6"/>
    </row>
    <row r="62" spans="1:25">
      <c r="A62" s="125"/>
      <c r="B62" s="2" t="s">
        <v>165</v>
      </c>
      <c r="C62" s="118"/>
      <c r="D62" s="168">
        <v>6.1237243569579451</v>
      </c>
      <c r="E62" s="162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6"/>
    </row>
    <row r="63" spans="1:25">
      <c r="A63" s="125"/>
      <c r="B63" s="2" t="s">
        <v>90</v>
      </c>
      <c r="C63" s="118"/>
      <c r="D63" s="92">
        <v>0.61237243569579447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0.14285714285714279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31"/>
      <c r="C65" s="99"/>
      <c r="D65" s="115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zoomScaleNormal="100" workbookViewId="0">
      <selection activeCell="C10" sqref="C10"/>
    </sheetView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188</v>
      </c>
      <c r="Y1" s="116" t="s">
        <v>167</v>
      </c>
    </row>
    <row r="2" spans="1:25">
      <c r="A2" s="110" t="s">
        <v>112</v>
      </c>
      <c r="B2" s="97" t="s">
        <v>113</v>
      </c>
      <c r="C2" s="94" t="s">
        <v>114</v>
      </c>
      <c r="D2" s="95" t="s">
        <v>135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0" t="s">
        <v>147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168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2.21</v>
      </c>
      <c r="E6" s="14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2.44</v>
      </c>
      <c r="E7" s="14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</v>
      </c>
    </row>
    <row r="8" spans="1:25">
      <c r="A8" s="125"/>
      <c r="B8" s="99" t="s">
        <v>163</v>
      </c>
      <c r="C8" s="91"/>
      <c r="D8" s="107">
        <v>2.3250000000000002</v>
      </c>
      <c r="E8" s="1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2.3250000000000002</v>
      </c>
      <c r="E9" s="14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2.3250000000000002</v>
      </c>
    </row>
    <row r="10" spans="1:25">
      <c r="A10" s="125"/>
      <c r="B10" s="2" t="s">
        <v>165</v>
      </c>
      <c r="C10" s="118"/>
      <c r="D10" s="90">
        <v>0.16263455967290591</v>
      </c>
      <c r="E10" s="169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17"/>
    </row>
    <row r="11" spans="1:25">
      <c r="A11" s="125"/>
      <c r="B11" s="2" t="s">
        <v>90</v>
      </c>
      <c r="C11" s="118"/>
      <c r="D11" s="92">
        <v>6.9950348246411137E-2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0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zoomScale="115" zoomScaleNormal="11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189</v>
      </c>
      <c r="Y1" s="116" t="s">
        <v>167</v>
      </c>
    </row>
    <row r="2" spans="1:25">
      <c r="A2" s="110" t="s">
        <v>45</v>
      </c>
      <c r="B2" s="97" t="s">
        <v>113</v>
      </c>
      <c r="C2" s="94" t="s">
        <v>114</v>
      </c>
      <c r="D2" s="95" t="s">
        <v>135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0" t="s">
        <v>147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106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6.8000000000000007</v>
      </c>
      <c r="E6" s="14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6.8000000000000007</v>
      </c>
      <c r="E7" s="14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5</v>
      </c>
    </row>
    <row r="8" spans="1:25">
      <c r="A8" s="125"/>
      <c r="B8" s="99" t="s">
        <v>163</v>
      </c>
      <c r="C8" s="91"/>
      <c r="D8" s="107">
        <v>6.8000000000000007</v>
      </c>
      <c r="E8" s="1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6.8000000000000007</v>
      </c>
      <c r="E9" s="14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6.8007409367557603</v>
      </c>
    </row>
    <row r="10" spans="1:25">
      <c r="A10" s="125"/>
      <c r="B10" s="2" t="s">
        <v>165</v>
      </c>
      <c r="C10" s="118"/>
      <c r="D10" s="90">
        <v>0</v>
      </c>
      <c r="E10" s="169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17"/>
    </row>
    <row r="11" spans="1:25">
      <c r="A11" s="125"/>
      <c r="B11" s="2" t="s">
        <v>90</v>
      </c>
      <c r="C11" s="118"/>
      <c r="D11" s="92">
        <v>0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-1.0894941634298494E-4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190</v>
      </c>
      <c r="Y14" s="116" t="s">
        <v>167</v>
      </c>
    </row>
    <row r="15" spans="1:25">
      <c r="A15" s="110" t="s">
        <v>10</v>
      </c>
      <c r="B15" s="97" t="s">
        <v>113</v>
      </c>
      <c r="C15" s="94" t="s">
        <v>114</v>
      </c>
      <c r="D15" s="95" t="s">
        <v>135</v>
      </c>
      <c r="E15" s="14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0" t="s">
        <v>147</v>
      </c>
      <c r="E16" s="14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104</v>
      </c>
      <c r="E17" s="14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0</v>
      </c>
    </row>
    <row r="18" spans="1:25">
      <c r="A18" s="125"/>
      <c r="B18" s="98"/>
      <c r="C18" s="86"/>
      <c r="D18" s="113"/>
      <c r="E18" s="14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0</v>
      </c>
    </row>
    <row r="19" spans="1:25">
      <c r="A19" s="125"/>
      <c r="B19" s="97">
        <v>1</v>
      </c>
      <c r="C19" s="93">
        <v>1</v>
      </c>
      <c r="D19" s="161">
        <v>449</v>
      </c>
      <c r="E19" s="162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4">
        <v>1</v>
      </c>
    </row>
    <row r="20" spans="1:25">
      <c r="A20" s="125"/>
      <c r="B20" s="98">
        <v>1</v>
      </c>
      <c r="C20" s="86">
        <v>2</v>
      </c>
      <c r="D20" s="165">
        <v>455</v>
      </c>
      <c r="E20" s="162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4">
        <v>6</v>
      </c>
    </row>
    <row r="21" spans="1:25">
      <c r="A21" s="125"/>
      <c r="B21" s="99" t="s">
        <v>163</v>
      </c>
      <c r="C21" s="91"/>
      <c r="D21" s="167">
        <v>452</v>
      </c>
      <c r="E21" s="162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6"/>
    </row>
    <row r="22" spans="1:25">
      <c r="A22" s="125"/>
      <c r="B22" s="2" t="s">
        <v>164</v>
      </c>
      <c r="C22" s="118"/>
      <c r="D22" s="168">
        <v>452</v>
      </c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6">
        <v>452</v>
      </c>
    </row>
    <row r="23" spans="1:25">
      <c r="A23" s="125"/>
      <c r="B23" s="2" t="s">
        <v>165</v>
      </c>
      <c r="C23" s="118"/>
      <c r="D23" s="168">
        <v>4.2426406871192848</v>
      </c>
      <c r="E23" s="162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6"/>
    </row>
    <row r="24" spans="1:25">
      <c r="A24" s="125"/>
      <c r="B24" s="2" t="s">
        <v>90</v>
      </c>
      <c r="C24" s="118"/>
      <c r="D24" s="92">
        <v>9.3863732015913373E-3</v>
      </c>
      <c r="E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>
        <v>0</v>
      </c>
      <c r="E25" s="1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191</v>
      </c>
      <c r="Y27" s="116" t="s">
        <v>167</v>
      </c>
    </row>
    <row r="28" spans="1:25">
      <c r="A28" s="110" t="s">
        <v>46</v>
      </c>
      <c r="B28" s="97" t="s">
        <v>113</v>
      </c>
      <c r="C28" s="94" t="s">
        <v>114</v>
      </c>
      <c r="D28" s="95" t="s">
        <v>135</v>
      </c>
      <c r="E28" s="14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0" t="s">
        <v>147</v>
      </c>
      <c r="E29" s="1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5"/>
      <c r="B30" s="98"/>
      <c r="C30" s="86"/>
      <c r="D30" s="87" t="s">
        <v>106</v>
      </c>
      <c r="E30" s="1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5"/>
      <c r="B31" s="98"/>
      <c r="C31" s="86"/>
      <c r="D31" s="113"/>
      <c r="E31" s="1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5"/>
      <c r="B32" s="97">
        <v>1</v>
      </c>
      <c r="C32" s="93">
        <v>1</v>
      </c>
      <c r="D32" s="102">
        <v>5.3</v>
      </c>
      <c r="E32" s="1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>
        <v>1</v>
      </c>
      <c r="C33" s="86">
        <v>2</v>
      </c>
      <c r="D33" s="88">
        <v>5.3000000000000007</v>
      </c>
      <c r="E33" s="14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7</v>
      </c>
    </row>
    <row r="34" spans="1:25">
      <c r="A34" s="125"/>
      <c r="B34" s="99" t="s">
        <v>163</v>
      </c>
      <c r="C34" s="91"/>
      <c r="D34" s="107">
        <v>5.3000000000000007</v>
      </c>
      <c r="E34" s="14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5"/>
      <c r="B35" s="2" t="s">
        <v>164</v>
      </c>
      <c r="C35" s="118"/>
      <c r="D35" s="90">
        <v>5.3000000000000007</v>
      </c>
      <c r="E35" s="14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5.2958833619211001</v>
      </c>
    </row>
    <row r="36" spans="1:25">
      <c r="A36" s="125"/>
      <c r="B36" s="2" t="s">
        <v>165</v>
      </c>
      <c r="C36" s="118"/>
      <c r="D36" s="90">
        <v>8.8817841970012523E-16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17"/>
    </row>
    <row r="37" spans="1:25">
      <c r="A37" s="125"/>
      <c r="B37" s="2" t="s">
        <v>90</v>
      </c>
      <c r="C37" s="118"/>
      <c r="D37" s="92">
        <v>1.6758083390568399E-16</v>
      </c>
      <c r="E37" s="14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7.7732793522233834E-4</v>
      </c>
      <c r="E38" s="14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192</v>
      </c>
      <c r="Y40" s="116" t="s">
        <v>167</v>
      </c>
    </row>
    <row r="41" spans="1:25">
      <c r="A41" s="110" t="s">
        <v>19</v>
      </c>
      <c r="B41" s="97" t="s">
        <v>113</v>
      </c>
      <c r="C41" s="94" t="s">
        <v>114</v>
      </c>
      <c r="D41" s="95" t="s">
        <v>135</v>
      </c>
      <c r="E41" s="14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0" t="s">
        <v>147</v>
      </c>
      <c r="E42" s="1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104</v>
      </c>
      <c r="E43" s="14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1</v>
      </c>
    </row>
    <row r="44" spans="1:25">
      <c r="A44" s="125"/>
      <c r="B44" s="98"/>
      <c r="C44" s="86"/>
      <c r="D44" s="113"/>
      <c r="E44" s="14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1</v>
      </c>
    </row>
    <row r="45" spans="1:25">
      <c r="A45" s="125"/>
      <c r="B45" s="97">
        <v>1</v>
      </c>
      <c r="C45" s="93">
        <v>1</v>
      </c>
      <c r="D45" s="171">
        <v>42.3</v>
      </c>
      <c r="E45" s="172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4">
        <v>1</v>
      </c>
    </row>
    <row r="46" spans="1:25">
      <c r="A46" s="125"/>
      <c r="B46" s="98">
        <v>1</v>
      </c>
      <c r="C46" s="86">
        <v>2</v>
      </c>
      <c r="D46" s="175">
        <v>42.2</v>
      </c>
      <c r="E46" s="172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4">
        <v>8</v>
      </c>
    </row>
    <row r="47" spans="1:25">
      <c r="A47" s="125"/>
      <c r="B47" s="99" t="s">
        <v>163</v>
      </c>
      <c r="C47" s="91"/>
      <c r="D47" s="176">
        <v>42.25</v>
      </c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7"/>
    </row>
    <row r="48" spans="1:25">
      <c r="A48" s="125"/>
      <c r="B48" s="2" t="s">
        <v>164</v>
      </c>
      <c r="C48" s="118"/>
      <c r="D48" s="178">
        <v>42.25</v>
      </c>
      <c r="E48" s="172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7">
        <v>42.25</v>
      </c>
    </row>
    <row r="49" spans="1:25">
      <c r="A49" s="125"/>
      <c r="B49" s="2" t="s">
        <v>165</v>
      </c>
      <c r="C49" s="118"/>
      <c r="D49" s="178">
        <v>7.0710678118650741E-2</v>
      </c>
      <c r="E49" s="172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7"/>
    </row>
    <row r="50" spans="1:25">
      <c r="A50" s="125"/>
      <c r="B50" s="2" t="s">
        <v>90</v>
      </c>
      <c r="C50" s="118"/>
      <c r="D50" s="92">
        <v>1.673625517601201E-3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193</v>
      </c>
      <c r="Y53" s="116" t="s">
        <v>167</v>
      </c>
    </row>
    <row r="54" spans="1:25">
      <c r="A54" s="110" t="s">
        <v>47</v>
      </c>
      <c r="B54" s="97" t="s">
        <v>113</v>
      </c>
      <c r="C54" s="94" t="s">
        <v>114</v>
      </c>
      <c r="D54" s="95" t="s">
        <v>135</v>
      </c>
      <c r="E54" s="14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0" t="s">
        <v>147</v>
      </c>
      <c r="E55" s="14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104</v>
      </c>
      <c r="E56" s="14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5"/>
      <c r="B57" s="98"/>
      <c r="C57" s="86"/>
      <c r="D57" s="113"/>
      <c r="E57" s="14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0</v>
      </c>
    </row>
    <row r="58" spans="1:25">
      <c r="A58" s="125"/>
      <c r="B58" s="97">
        <v>1</v>
      </c>
      <c r="C58" s="93">
        <v>1</v>
      </c>
      <c r="D58" s="161">
        <v>250</v>
      </c>
      <c r="E58" s="162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4">
        <v>1</v>
      </c>
    </row>
    <row r="59" spans="1:25">
      <c r="A59" s="125"/>
      <c r="B59" s="98">
        <v>1</v>
      </c>
      <c r="C59" s="86">
        <v>2</v>
      </c>
      <c r="D59" s="165">
        <v>250</v>
      </c>
      <c r="E59" s="162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4">
        <v>9</v>
      </c>
    </row>
    <row r="60" spans="1:25">
      <c r="A60" s="125"/>
      <c r="B60" s="99" t="s">
        <v>163</v>
      </c>
      <c r="C60" s="91"/>
      <c r="D60" s="167">
        <v>250</v>
      </c>
      <c r="E60" s="162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6"/>
    </row>
    <row r="61" spans="1:25">
      <c r="A61" s="125"/>
      <c r="B61" s="2" t="s">
        <v>164</v>
      </c>
      <c r="C61" s="118"/>
      <c r="D61" s="168">
        <v>250</v>
      </c>
      <c r="E61" s="162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6">
        <v>250</v>
      </c>
    </row>
    <row r="62" spans="1:25">
      <c r="A62" s="125"/>
      <c r="B62" s="2" t="s">
        <v>165</v>
      </c>
      <c r="C62" s="118"/>
      <c r="D62" s="168">
        <v>0</v>
      </c>
      <c r="E62" s="162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6"/>
    </row>
    <row r="63" spans="1:25">
      <c r="A63" s="125"/>
      <c r="B63" s="2" t="s">
        <v>90</v>
      </c>
      <c r="C63" s="118"/>
      <c r="D63" s="92">
        <v>0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194</v>
      </c>
      <c r="Y66" s="116" t="s">
        <v>167</v>
      </c>
    </row>
    <row r="67" spans="1:25">
      <c r="A67" s="110" t="s">
        <v>25</v>
      </c>
      <c r="B67" s="97" t="s">
        <v>113</v>
      </c>
      <c r="C67" s="94" t="s">
        <v>114</v>
      </c>
      <c r="D67" s="95" t="s">
        <v>135</v>
      </c>
      <c r="E67" s="14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0" t="s">
        <v>147</v>
      </c>
      <c r="E68" s="14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104</v>
      </c>
      <c r="E69" s="14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5"/>
      <c r="B70" s="98"/>
      <c r="C70" s="86"/>
      <c r="D70" s="113"/>
      <c r="E70" s="14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5"/>
      <c r="B71" s="97">
        <v>1</v>
      </c>
      <c r="C71" s="93">
        <v>1</v>
      </c>
      <c r="D71" s="102">
        <v>2.7</v>
      </c>
      <c r="E71" s="14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>
        <v>1</v>
      </c>
      <c r="C72" s="86">
        <v>2</v>
      </c>
      <c r="D72" s="88">
        <v>2.78</v>
      </c>
      <c r="E72" s="14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10</v>
      </c>
    </row>
    <row r="73" spans="1:25">
      <c r="A73" s="125"/>
      <c r="B73" s="99" t="s">
        <v>163</v>
      </c>
      <c r="C73" s="91"/>
      <c r="D73" s="107">
        <v>2.74</v>
      </c>
      <c r="E73" s="14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5"/>
      <c r="B74" s="2" t="s">
        <v>164</v>
      </c>
      <c r="C74" s="118"/>
      <c r="D74" s="90">
        <v>2.74</v>
      </c>
      <c r="E74" s="14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2.74</v>
      </c>
    </row>
    <row r="75" spans="1:25">
      <c r="A75" s="125"/>
      <c r="B75" s="2" t="s">
        <v>165</v>
      </c>
      <c r="C75" s="118"/>
      <c r="D75" s="90">
        <v>5.6568542494923539E-2</v>
      </c>
      <c r="E75" s="169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17"/>
    </row>
    <row r="76" spans="1:25">
      <c r="A76" s="125"/>
      <c r="B76" s="2" t="s">
        <v>90</v>
      </c>
      <c r="C76" s="118"/>
      <c r="D76" s="92">
        <v>2.064545346530056E-2</v>
      </c>
      <c r="E76" s="14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0</v>
      </c>
      <c r="E77" s="1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195</v>
      </c>
      <c r="Y79" s="116" t="s">
        <v>167</v>
      </c>
    </row>
    <row r="80" spans="1:25">
      <c r="A80" s="110" t="s">
        <v>30</v>
      </c>
      <c r="B80" s="97" t="s">
        <v>113</v>
      </c>
      <c r="C80" s="94" t="s">
        <v>114</v>
      </c>
      <c r="D80" s="95" t="s">
        <v>135</v>
      </c>
      <c r="E80" s="14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0" t="s">
        <v>147</v>
      </c>
      <c r="E81" s="14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104</v>
      </c>
      <c r="E82" s="14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2</v>
      </c>
    </row>
    <row r="83" spans="1:25">
      <c r="A83" s="125"/>
      <c r="B83" s="98"/>
      <c r="C83" s="86"/>
      <c r="D83" s="113"/>
      <c r="E83" s="14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2</v>
      </c>
    </row>
    <row r="84" spans="1:25">
      <c r="A84" s="125"/>
      <c r="B84" s="97">
        <v>1</v>
      </c>
      <c r="C84" s="93">
        <v>1</v>
      </c>
      <c r="D84" s="102">
        <v>5.23</v>
      </c>
      <c r="E84" s="14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>
        <v>1</v>
      </c>
      <c r="C85" s="86">
        <v>2</v>
      </c>
      <c r="D85" s="88">
        <v>5.19</v>
      </c>
      <c r="E85" s="14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>
        <v>11</v>
      </c>
    </row>
    <row r="86" spans="1:25">
      <c r="A86" s="125"/>
      <c r="B86" s="99" t="s">
        <v>163</v>
      </c>
      <c r="C86" s="91"/>
      <c r="D86" s="107">
        <v>5.2100000000000009</v>
      </c>
      <c r="E86" s="14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7"/>
    </row>
    <row r="87" spans="1:25">
      <c r="A87" s="125"/>
      <c r="B87" s="2" t="s">
        <v>164</v>
      </c>
      <c r="C87" s="118"/>
      <c r="D87" s="90">
        <v>5.2100000000000009</v>
      </c>
      <c r="E87" s="14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7">
        <v>5.21</v>
      </c>
    </row>
    <row r="88" spans="1:25">
      <c r="A88" s="125"/>
      <c r="B88" s="2" t="s">
        <v>165</v>
      </c>
      <c r="C88" s="118"/>
      <c r="D88" s="90">
        <v>2.8284271247461926E-2</v>
      </c>
      <c r="E88" s="169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17"/>
    </row>
    <row r="89" spans="1:25">
      <c r="A89" s="125"/>
      <c r="B89" s="2" t="s">
        <v>90</v>
      </c>
      <c r="C89" s="118"/>
      <c r="D89" s="92">
        <v>5.4288428498007529E-3</v>
      </c>
      <c r="E89" s="1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2.2204460492503131E-16</v>
      </c>
      <c r="E90" s="1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196</v>
      </c>
      <c r="Y92" s="116" t="s">
        <v>167</v>
      </c>
    </row>
    <row r="93" spans="1:25">
      <c r="A93" s="110" t="s">
        <v>33</v>
      </c>
      <c r="B93" s="97" t="s">
        <v>113</v>
      </c>
      <c r="C93" s="94" t="s">
        <v>114</v>
      </c>
      <c r="D93" s="95" t="s">
        <v>135</v>
      </c>
      <c r="E93" s="1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0" t="s">
        <v>147</v>
      </c>
      <c r="E94" s="1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104</v>
      </c>
      <c r="E95" s="1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5"/>
      <c r="B96" s="98"/>
      <c r="C96" s="86"/>
      <c r="D96" s="113"/>
      <c r="E96" s="1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5"/>
      <c r="B97" s="97">
        <v>1</v>
      </c>
      <c r="C97" s="93">
        <v>1</v>
      </c>
      <c r="D97" s="102">
        <v>2.86</v>
      </c>
      <c r="E97" s="14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5"/>
      <c r="B98" s="98">
        <v>1</v>
      </c>
      <c r="C98" s="86">
        <v>2</v>
      </c>
      <c r="D98" s="88">
        <v>2.89</v>
      </c>
      <c r="E98" s="14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12</v>
      </c>
    </row>
    <row r="99" spans="1:25">
      <c r="A99" s="125"/>
      <c r="B99" s="99" t="s">
        <v>163</v>
      </c>
      <c r="C99" s="91"/>
      <c r="D99" s="107">
        <v>2.875</v>
      </c>
      <c r="E99" s="14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5"/>
      <c r="B100" s="2" t="s">
        <v>164</v>
      </c>
      <c r="C100" s="118"/>
      <c r="D100" s="90">
        <v>2.875</v>
      </c>
      <c r="E100" s="14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2.875</v>
      </c>
    </row>
    <row r="101" spans="1:25">
      <c r="A101" s="125"/>
      <c r="B101" s="2" t="s">
        <v>165</v>
      </c>
      <c r="C101" s="118"/>
      <c r="D101" s="90">
        <v>2.12132034355966E-2</v>
      </c>
      <c r="E101" s="169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17"/>
    </row>
    <row r="102" spans="1:25">
      <c r="A102" s="125"/>
      <c r="B102" s="2" t="s">
        <v>90</v>
      </c>
      <c r="C102" s="118"/>
      <c r="D102" s="92">
        <v>7.3785055428162091E-3</v>
      </c>
      <c r="E102" s="1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197</v>
      </c>
      <c r="Y105" s="116" t="s">
        <v>167</v>
      </c>
    </row>
    <row r="106" spans="1:25">
      <c r="A106" s="110" t="s">
        <v>36</v>
      </c>
      <c r="B106" s="97" t="s">
        <v>113</v>
      </c>
      <c r="C106" s="94" t="s">
        <v>114</v>
      </c>
      <c r="D106" s="95" t="s">
        <v>135</v>
      </c>
      <c r="E106" s="1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0" t="s">
        <v>147</v>
      </c>
      <c r="E107" s="1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104</v>
      </c>
      <c r="E108" s="1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2</v>
      </c>
    </row>
    <row r="109" spans="1:25">
      <c r="A109" s="125"/>
      <c r="B109" s="98"/>
      <c r="C109" s="86"/>
      <c r="D109" s="113"/>
      <c r="E109" s="1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2</v>
      </c>
    </row>
    <row r="110" spans="1:25">
      <c r="A110" s="125"/>
      <c r="B110" s="97">
        <v>1</v>
      </c>
      <c r="C110" s="93">
        <v>1</v>
      </c>
      <c r="D110" s="102">
        <v>1.87</v>
      </c>
      <c r="E110" s="14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</v>
      </c>
    </row>
    <row r="111" spans="1:25">
      <c r="A111" s="125"/>
      <c r="B111" s="98">
        <v>1</v>
      </c>
      <c r="C111" s="86">
        <v>2</v>
      </c>
      <c r="D111" s="88">
        <v>1.84</v>
      </c>
      <c r="E111" s="14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13</v>
      </c>
    </row>
    <row r="112" spans="1:25">
      <c r="A112" s="125"/>
      <c r="B112" s="99" t="s">
        <v>163</v>
      </c>
      <c r="C112" s="91"/>
      <c r="D112" s="107">
        <v>1.855</v>
      </c>
      <c r="E112" s="14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5"/>
      <c r="B113" s="2" t="s">
        <v>164</v>
      </c>
      <c r="C113" s="118"/>
      <c r="D113" s="90">
        <v>1.855</v>
      </c>
      <c r="E113" s="14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>
        <v>1.855</v>
      </c>
    </row>
    <row r="114" spans="1:25">
      <c r="A114" s="125"/>
      <c r="B114" s="2" t="s">
        <v>165</v>
      </c>
      <c r="C114" s="118"/>
      <c r="D114" s="90">
        <v>2.1213203435596444E-2</v>
      </c>
      <c r="E114" s="169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17"/>
    </row>
    <row r="115" spans="1:25">
      <c r="A115" s="125"/>
      <c r="B115" s="2" t="s">
        <v>90</v>
      </c>
      <c r="C115" s="118"/>
      <c r="D115" s="92">
        <v>1.1435689183609944E-2</v>
      </c>
      <c r="E115" s="1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  <row r="118" spans="1:25">
      <c r="B118" s="134" t="s">
        <v>198</v>
      </c>
      <c r="Y118" s="116" t="s">
        <v>167</v>
      </c>
    </row>
    <row r="119" spans="1:25">
      <c r="A119" s="110" t="s">
        <v>48</v>
      </c>
      <c r="B119" s="97" t="s">
        <v>113</v>
      </c>
      <c r="C119" s="94" t="s">
        <v>114</v>
      </c>
      <c r="D119" s="95" t="s">
        <v>135</v>
      </c>
      <c r="E119" s="14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5"/>
      <c r="B120" s="98" t="s">
        <v>136</v>
      </c>
      <c r="C120" s="86" t="s">
        <v>136</v>
      </c>
      <c r="D120" s="140" t="s">
        <v>147</v>
      </c>
      <c r="E120" s="14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5"/>
      <c r="B121" s="98"/>
      <c r="C121" s="86"/>
      <c r="D121" s="87" t="s">
        <v>106</v>
      </c>
      <c r="E121" s="14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2</v>
      </c>
    </row>
    <row r="122" spans="1:25">
      <c r="A122" s="125"/>
      <c r="B122" s="98"/>
      <c r="C122" s="86"/>
      <c r="D122" s="113"/>
      <c r="E122" s="14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2</v>
      </c>
    </row>
    <row r="123" spans="1:25">
      <c r="A123" s="125"/>
      <c r="B123" s="97">
        <v>1</v>
      </c>
      <c r="C123" s="93">
        <v>1</v>
      </c>
      <c r="D123" s="102">
        <v>9.9</v>
      </c>
      <c r="E123" s="14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1</v>
      </c>
    </row>
    <row r="124" spans="1:25">
      <c r="A124" s="125"/>
      <c r="B124" s="98">
        <v>1</v>
      </c>
      <c r="C124" s="86">
        <v>2</v>
      </c>
      <c r="D124" s="88">
        <v>9.620000000000001</v>
      </c>
      <c r="E124" s="14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14</v>
      </c>
    </row>
    <row r="125" spans="1:25">
      <c r="A125" s="125"/>
      <c r="B125" s="99" t="s">
        <v>163</v>
      </c>
      <c r="C125" s="91"/>
      <c r="D125" s="107">
        <v>9.7600000000000016</v>
      </c>
      <c r="E125" s="14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7"/>
    </row>
    <row r="126" spans="1:25">
      <c r="A126" s="125"/>
      <c r="B126" s="2" t="s">
        <v>164</v>
      </c>
      <c r="C126" s="118"/>
      <c r="D126" s="90">
        <v>9.7600000000000016</v>
      </c>
      <c r="E126" s="14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7">
        <v>9.7747779254388991</v>
      </c>
    </row>
    <row r="127" spans="1:25">
      <c r="A127" s="125"/>
      <c r="B127" s="2" t="s">
        <v>165</v>
      </c>
      <c r="C127" s="118"/>
      <c r="D127" s="90">
        <v>0.19798989873223286</v>
      </c>
      <c r="E127" s="169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17"/>
    </row>
    <row r="128" spans="1:25">
      <c r="A128" s="125"/>
      <c r="B128" s="2" t="s">
        <v>90</v>
      </c>
      <c r="C128" s="118"/>
      <c r="D128" s="92">
        <v>2.0285850279941887E-2</v>
      </c>
      <c r="E128" s="14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5"/>
      <c r="B129" s="100" t="s">
        <v>166</v>
      </c>
      <c r="C129" s="118"/>
      <c r="D129" s="92">
        <v>-1.5118425760279885E-3</v>
      </c>
      <c r="E129" s="14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31"/>
      <c r="C130" s="99"/>
      <c r="D130" s="115"/>
    </row>
    <row r="131" spans="1:25">
      <c r="B131" s="134" t="s">
        <v>199</v>
      </c>
      <c r="Y131" s="116" t="s">
        <v>167</v>
      </c>
    </row>
    <row r="132" spans="1:25">
      <c r="A132" s="110" t="s">
        <v>39</v>
      </c>
      <c r="B132" s="97" t="s">
        <v>113</v>
      </c>
      <c r="C132" s="94" t="s">
        <v>114</v>
      </c>
      <c r="D132" s="95" t="s">
        <v>135</v>
      </c>
      <c r="E132" s="14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5"/>
      <c r="B133" s="98" t="s">
        <v>136</v>
      </c>
      <c r="C133" s="86" t="s">
        <v>136</v>
      </c>
      <c r="D133" s="140" t="s">
        <v>147</v>
      </c>
      <c r="E133" s="14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3</v>
      </c>
    </row>
    <row r="134" spans="1:25">
      <c r="A134" s="125"/>
      <c r="B134" s="98"/>
      <c r="C134" s="86"/>
      <c r="D134" s="87" t="s">
        <v>104</v>
      </c>
      <c r="E134" s="14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1</v>
      </c>
    </row>
    <row r="135" spans="1:25">
      <c r="A135" s="125"/>
      <c r="B135" s="98"/>
      <c r="C135" s="86"/>
      <c r="D135" s="113"/>
      <c r="E135" s="14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1</v>
      </c>
    </row>
    <row r="136" spans="1:25">
      <c r="A136" s="125"/>
      <c r="B136" s="97">
        <v>1</v>
      </c>
      <c r="C136" s="93">
        <v>1</v>
      </c>
      <c r="D136" s="171">
        <v>19</v>
      </c>
      <c r="E136" s="172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4">
        <v>1</v>
      </c>
    </row>
    <row r="137" spans="1:25">
      <c r="A137" s="125"/>
      <c r="B137" s="98">
        <v>1</v>
      </c>
      <c r="C137" s="86">
        <v>2</v>
      </c>
      <c r="D137" s="175">
        <v>19</v>
      </c>
      <c r="E137" s="172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4">
        <v>15</v>
      </c>
    </row>
    <row r="138" spans="1:25">
      <c r="A138" s="125"/>
      <c r="B138" s="99" t="s">
        <v>163</v>
      </c>
      <c r="C138" s="91"/>
      <c r="D138" s="176">
        <v>19</v>
      </c>
      <c r="E138" s="172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7"/>
    </row>
    <row r="139" spans="1:25">
      <c r="A139" s="125"/>
      <c r="B139" s="2" t="s">
        <v>164</v>
      </c>
      <c r="C139" s="118"/>
      <c r="D139" s="178">
        <v>19</v>
      </c>
      <c r="E139" s="172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7">
        <v>19</v>
      </c>
    </row>
    <row r="140" spans="1:25">
      <c r="A140" s="125"/>
      <c r="B140" s="2" t="s">
        <v>165</v>
      </c>
      <c r="C140" s="118"/>
      <c r="D140" s="178">
        <v>0</v>
      </c>
      <c r="E140" s="172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7"/>
    </row>
    <row r="141" spans="1:25">
      <c r="A141" s="125"/>
      <c r="B141" s="2" t="s">
        <v>90</v>
      </c>
      <c r="C141" s="118"/>
      <c r="D141" s="92">
        <v>0</v>
      </c>
      <c r="E141" s="14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5"/>
      <c r="B142" s="100" t="s">
        <v>166</v>
      </c>
      <c r="C142" s="118"/>
      <c r="D142" s="92">
        <v>0</v>
      </c>
      <c r="E142" s="14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31"/>
      <c r="C143" s="99"/>
      <c r="D143" s="115"/>
    </row>
    <row r="144" spans="1:25">
      <c r="B144" s="134" t="s">
        <v>200</v>
      </c>
      <c r="Y144" s="116" t="s">
        <v>167</v>
      </c>
    </row>
    <row r="145" spans="1:25">
      <c r="A145" s="110" t="s">
        <v>5</v>
      </c>
      <c r="B145" s="97" t="s">
        <v>113</v>
      </c>
      <c r="C145" s="94" t="s">
        <v>114</v>
      </c>
      <c r="D145" s="95" t="s">
        <v>135</v>
      </c>
      <c r="E145" s="14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5"/>
      <c r="B146" s="98" t="s">
        <v>136</v>
      </c>
      <c r="C146" s="86" t="s">
        <v>136</v>
      </c>
      <c r="D146" s="140" t="s">
        <v>147</v>
      </c>
      <c r="E146" s="14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3</v>
      </c>
    </row>
    <row r="147" spans="1:25">
      <c r="A147" s="125"/>
      <c r="B147" s="98"/>
      <c r="C147" s="86"/>
      <c r="D147" s="87" t="s">
        <v>104</v>
      </c>
      <c r="E147" s="14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2</v>
      </c>
    </row>
    <row r="148" spans="1:25">
      <c r="A148" s="125"/>
      <c r="B148" s="98"/>
      <c r="C148" s="86"/>
      <c r="D148" s="113"/>
      <c r="E148" s="14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2</v>
      </c>
    </row>
    <row r="149" spans="1:25">
      <c r="A149" s="125"/>
      <c r="B149" s="97">
        <v>1</v>
      </c>
      <c r="C149" s="93">
        <v>1</v>
      </c>
      <c r="D149" s="102">
        <v>5.9</v>
      </c>
      <c r="E149" s="14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6">
        <v>1</v>
      </c>
    </row>
    <row r="150" spans="1:25">
      <c r="A150" s="125"/>
      <c r="B150" s="98">
        <v>1</v>
      </c>
      <c r="C150" s="86">
        <v>2</v>
      </c>
      <c r="D150" s="88">
        <v>5.8</v>
      </c>
      <c r="E150" s="14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6">
        <v>16</v>
      </c>
    </row>
    <row r="151" spans="1:25">
      <c r="A151" s="125"/>
      <c r="B151" s="99" t="s">
        <v>163</v>
      </c>
      <c r="C151" s="91"/>
      <c r="D151" s="107">
        <v>5.85</v>
      </c>
      <c r="E151" s="14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7"/>
    </row>
    <row r="152" spans="1:25">
      <c r="A152" s="125"/>
      <c r="B152" s="2" t="s">
        <v>164</v>
      </c>
      <c r="C152" s="118"/>
      <c r="D152" s="90">
        <v>5.85</v>
      </c>
      <c r="E152" s="14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7">
        <v>5.85</v>
      </c>
    </row>
    <row r="153" spans="1:25">
      <c r="A153" s="125"/>
      <c r="B153" s="2" t="s">
        <v>165</v>
      </c>
      <c r="C153" s="118"/>
      <c r="D153" s="90">
        <v>7.0710678118655126E-2</v>
      </c>
      <c r="E153" s="169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17"/>
    </row>
    <row r="154" spans="1:25">
      <c r="A154" s="125"/>
      <c r="B154" s="2" t="s">
        <v>90</v>
      </c>
      <c r="C154" s="118"/>
      <c r="D154" s="92">
        <v>1.2087295404898312E-2</v>
      </c>
      <c r="E154" s="14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5"/>
      <c r="B155" s="100" t="s">
        <v>166</v>
      </c>
      <c r="C155" s="118"/>
      <c r="D155" s="92">
        <v>0</v>
      </c>
      <c r="E155" s="14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31"/>
      <c r="C156" s="99"/>
      <c r="D156" s="115"/>
    </row>
    <row r="157" spans="1:25">
      <c r="B157" s="134" t="s">
        <v>201</v>
      </c>
      <c r="Y157" s="116" t="s">
        <v>167</v>
      </c>
    </row>
    <row r="158" spans="1:25">
      <c r="A158" s="110" t="s">
        <v>8</v>
      </c>
      <c r="B158" s="97" t="s">
        <v>113</v>
      </c>
      <c r="C158" s="94" t="s">
        <v>114</v>
      </c>
      <c r="D158" s="95" t="s">
        <v>135</v>
      </c>
      <c r="E158" s="14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5"/>
      <c r="B159" s="98" t="s">
        <v>136</v>
      </c>
      <c r="C159" s="86" t="s">
        <v>136</v>
      </c>
      <c r="D159" s="140" t="s">
        <v>147</v>
      </c>
      <c r="E159" s="14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3</v>
      </c>
    </row>
    <row r="160" spans="1:25">
      <c r="A160" s="125"/>
      <c r="B160" s="98"/>
      <c r="C160" s="86"/>
      <c r="D160" s="87" t="s">
        <v>104</v>
      </c>
      <c r="E160" s="14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5"/>
      <c r="B161" s="98"/>
      <c r="C161" s="86"/>
      <c r="D161" s="113"/>
      <c r="E161" s="14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5"/>
      <c r="B162" s="97">
        <v>1</v>
      </c>
      <c r="C162" s="93">
        <v>1</v>
      </c>
      <c r="D162" s="102">
        <v>3.4</v>
      </c>
      <c r="E162" s="14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5"/>
      <c r="B163" s="98">
        <v>1</v>
      </c>
      <c r="C163" s="86">
        <v>2</v>
      </c>
      <c r="D163" s="88">
        <v>3.5</v>
      </c>
      <c r="E163" s="14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17</v>
      </c>
    </row>
    <row r="164" spans="1:25">
      <c r="A164" s="125"/>
      <c r="B164" s="99" t="s">
        <v>163</v>
      </c>
      <c r="C164" s="91"/>
      <c r="D164" s="107">
        <v>3.45</v>
      </c>
      <c r="E164" s="14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5"/>
      <c r="B165" s="2" t="s">
        <v>164</v>
      </c>
      <c r="C165" s="118"/>
      <c r="D165" s="90">
        <v>3.45</v>
      </c>
      <c r="E165" s="14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3.45</v>
      </c>
    </row>
    <row r="166" spans="1:25">
      <c r="A166" s="125"/>
      <c r="B166" s="2" t="s">
        <v>165</v>
      </c>
      <c r="C166" s="118"/>
      <c r="D166" s="90">
        <v>7.0710678118654821E-2</v>
      </c>
      <c r="E166" s="16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17"/>
    </row>
    <row r="167" spans="1:25">
      <c r="A167" s="125"/>
      <c r="B167" s="2" t="s">
        <v>90</v>
      </c>
      <c r="C167" s="118"/>
      <c r="D167" s="92">
        <v>2.0495848730044876E-2</v>
      </c>
      <c r="E167" s="14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5"/>
      <c r="B168" s="100" t="s">
        <v>166</v>
      </c>
      <c r="C168" s="118"/>
      <c r="D168" s="92">
        <v>0</v>
      </c>
      <c r="E168" s="14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31"/>
      <c r="C169" s="99"/>
      <c r="D169" s="115"/>
    </row>
    <row r="170" spans="1:25">
      <c r="B170" s="134" t="s">
        <v>202</v>
      </c>
      <c r="Y170" s="116" t="s">
        <v>167</v>
      </c>
    </row>
    <row r="171" spans="1:25">
      <c r="A171" s="110" t="s">
        <v>11</v>
      </c>
      <c r="B171" s="97" t="s">
        <v>113</v>
      </c>
      <c r="C171" s="94" t="s">
        <v>114</v>
      </c>
      <c r="D171" s="95" t="s">
        <v>135</v>
      </c>
      <c r="E171" s="14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6">
        <v>1</v>
      </c>
    </row>
    <row r="172" spans="1:25">
      <c r="A172" s="125"/>
      <c r="B172" s="98" t="s">
        <v>136</v>
      </c>
      <c r="C172" s="86" t="s">
        <v>136</v>
      </c>
      <c r="D172" s="140" t="s">
        <v>147</v>
      </c>
      <c r="E172" s="14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 t="s">
        <v>3</v>
      </c>
    </row>
    <row r="173" spans="1:25">
      <c r="A173" s="125"/>
      <c r="B173" s="98"/>
      <c r="C173" s="86"/>
      <c r="D173" s="87" t="s">
        <v>104</v>
      </c>
      <c r="E173" s="14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>
        <v>2</v>
      </c>
    </row>
    <row r="174" spans="1:25">
      <c r="A174" s="125"/>
      <c r="B174" s="98"/>
      <c r="C174" s="86"/>
      <c r="D174" s="113"/>
      <c r="E174" s="14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2</v>
      </c>
    </row>
    <row r="175" spans="1:25">
      <c r="A175" s="125"/>
      <c r="B175" s="97">
        <v>1</v>
      </c>
      <c r="C175" s="93">
        <v>1</v>
      </c>
      <c r="D175" s="102">
        <v>1.06</v>
      </c>
      <c r="E175" s="14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5"/>
      <c r="B176" s="98">
        <v>1</v>
      </c>
      <c r="C176" s="86">
        <v>2</v>
      </c>
      <c r="D176" s="88">
        <v>1.07</v>
      </c>
      <c r="E176" s="14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6">
        <v>18</v>
      </c>
    </row>
    <row r="177" spans="1:25">
      <c r="A177" s="125"/>
      <c r="B177" s="99" t="s">
        <v>163</v>
      </c>
      <c r="C177" s="91"/>
      <c r="D177" s="107">
        <v>1.0649999999999999</v>
      </c>
      <c r="E177" s="14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7"/>
    </row>
    <row r="178" spans="1:25">
      <c r="A178" s="125"/>
      <c r="B178" s="2" t="s">
        <v>164</v>
      </c>
      <c r="C178" s="118"/>
      <c r="D178" s="90">
        <v>1.0649999999999999</v>
      </c>
      <c r="E178" s="14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7">
        <v>1.0649999999999999</v>
      </c>
    </row>
    <row r="179" spans="1:25">
      <c r="A179" s="125"/>
      <c r="B179" s="2" t="s">
        <v>165</v>
      </c>
      <c r="C179" s="118"/>
      <c r="D179" s="90">
        <v>7.0710678118654814E-3</v>
      </c>
      <c r="E179" s="169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17"/>
    </row>
    <row r="180" spans="1:25">
      <c r="A180" s="125"/>
      <c r="B180" s="2" t="s">
        <v>90</v>
      </c>
      <c r="C180" s="118"/>
      <c r="D180" s="92">
        <v>6.6395002928314384E-3</v>
      </c>
      <c r="E180" s="14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0"/>
    </row>
    <row r="181" spans="1:25">
      <c r="A181" s="125"/>
      <c r="B181" s="100" t="s">
        <v>166</v>
      </c>
      <c r="C181" s="118"/>
      <c r="D181" s="92">
        <v>0</v>
      </c>
      <c r="E181" s="14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0"/>
    </row>
    <row r="182" spans="1:25">
      <c r="B182" s="131"/>
      <c r="C182" s="99"/>
      <c r="D182" s="115"/>
    </row>
    <row r="183" spans="1:25">
      <c r="B183" s="134" t="s">
        <v>203</v>
      </c>
      <c r="Y183" s="116" t="s">
        <v>167</v>
      </c>
    </row>
    <row r="184" spans="1:25">
      <c r="A184" s="110" t="s">
        <v>50</v>
      </c>
      <c r="B184" s="97" t="s">
        <v>113</v>
      </c>
      <c r="C184" s="94" t="s">
        <v>114</v>
      </c>
      <c r="D184" s="95" t="s">
        <v>135</v>
      </c>
      <c r="E184" s="14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6">
        <v>1</v>
      </c>
    </row>
    <row r="185" spans="1:25">
      <c r="A185" s="125"/>
      <c r="B185" s="98" t="s">
        <v>136</v>
      </c>
      <c r="C185" s="86" t="s">
        <v>136</v>
      </c>
      <c r="D185" s="140" t="s">
        <v>147</v>
      </c>
      <c r="E185" s="14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 t="s">
        <v>1</v>
      </c>
    </row>
    <row r="186" spans="1:25">
      <c r="A186" s="125"/>
      <c r="B186" s="98"/>
      <c r="C186" s="86"/>
      <c r="D186" s="87" t="s">
        <v>106</v>
      </c>
      <c r="E186" s="14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>
        <v>3</v>
      </c>
    </row>
    <row r="187" spans="1:25">
      <c r="A187" s="125"/>
      <c r="B187" s="98"/>
      <c r="C187" s="86"/>
      <c r="D187" s="113"/>
      <c r="E187" s="14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6">
        <v>3</v>
      </c>
    </row>
    <row r="188" spans="1:25">
      <c r="A188" s="125"/>
      <c r="B188" s="97">
        <v>1</v>
      </c>
      <c r="C188" s="93">
        <v>1</v>
      </c>
      <c r="D188" s="179">
        <v>0.67</v>
      </c>
      <c r="E188" s="180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2">
        <v>1</v>
      </c>
    </row>
    <row r="189" spans="1:25">
      <c r="A189" s="125"/>
      <c r="B189" s="98">
        <v>1</v>
      </c>
      <c r="C189" s="86">
        <v>2</v>
      </c>
      <c r="D189" s="183">
        <v>0.68</v>
      </c>
      <c r="E189" s="180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2">
        <v>5</v>
      </c>
    </row>
    <row r="190" spans="1:25">
      <c r="A190" s="125"/>
      <c r="B190" s="99" t="s">
        <v>163</v>
      </c>
      <c r="C190" s="91"/>
      <c r="D190" s="184">
        <v>0.67500000000000004</v>
      </c>
      <c r="E190" s="180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19"/>
    </row>
    <row r="191" spans="1:25">
      <c r="A191" s="125"/>
      <c r="B191" s="2" t="s">
        <v>164</v>
      </c>
      <c r="C191" s="118"/>
      <c r="D191" s="108">
        <v>0.67500000000000004</v>
      </c>
      <c r="E191" s="180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19">
        <v>0.67657313631080895</v>
      </c>
    </row>
    <row r="192" spans="1:25">
      <c r="A192" s="125"/>
      <c r="B192" s="2" t="s">
        <v>165</v>
      </c>
      <c r="C192" s="118"/>
      <c r="D192" s="108">
        <v>7.0710678118654814E-3</v>
      </c>
      <c r="E192" s="14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9"/>
    </row>
    <row r="193" spans="1:25">
      <c r="A193" s="125"/>
      <c r="B193" s="2" t="s">
        <v>90</v>
      </c>
      <c r="C193" s="118"/>
      <c r="D193" s="92">
        <v>1.0475656017578491E-2</v>
      </c>
      <c r="E193" s="14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0"/>
    </row>
    <row r="194" spans="1:25">
      <c r="A194" s="125"/>
      <c r="B194" s="100" t="s">
        <v>166</v>
      </c>
      <c r="C194" s="118"/>
      <c r="D194" s="92">
        <v>-2.3251533742336683E-3</v>
      </c>
      <c r="E194" s="14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0"/>
    </row>
    <row r="195" spans="1:25">
      <c r="B195" s="131"/>
      <c r="C195" s="99"/>
      <c r="D195" s="115"/>
    </row>
    <row r="196" spans="1:25">
      <c r="B196" s="134" t="s">
        <v>204</v>
      </c>
      <c r="Y196" s="116" t="s">
        <v>167</v>
      </c>
    </row>
    <row r="197" spans="1:25">
      <c r="A197" s="110" t="s">
        <v>15</v>
      </c>
      <c r="B197" s="97" t="s">
        <v>113</v>
      </c>
      <c r="C197" s="94" t="s">
        <v>114</v>
      </c>
      <c r="D197" s="95" t="s">
        <v>135</v>
      </c>
      <c r="E197" s="14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6">
        <v>1</v>
      </c>
    </row>
    <row r="198" spans="1:25">
      <c r="A198" s="125"/>
      <c r="B198" s="98" t="s">
        <v>136</v>
      </c>
      <c r="C198" s="86" t="s">
        <v>136</v>
      </c>
      <c r="D198" s="140" t="s">
        <v>147</v>
      </c>
      <c r="E198" s="14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6" t="s">
        <v>3</v>
      </c>
    </row>
    <row r="199" spans="1:25">
      <c r="A199" s="125"/>
      <c r="B199" s="98"/>
      <c r="C199" s="86"/>
      <c r="D199" s="87" t="s">
        <v>104</v>
      </c>
      <c r="E199" s="14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6">
        <v>1</v>
      </c>
    </row>
    <row r="200" spans="1:25">
      <c r="A200" s="125"/>
      <c r="B200" s="98"/>
      <c r="C200" s="86"/>
      <c r="D200" s="113"/>
      <c r="E200" s="14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6">
        <v>1</v>
      </c>
    </row>
    <row r="201" spans="1:25">
      <c r="A201" s="125"/>
      <c r="B201" s="97">
        <v>1</v>
      </c>
      <c r="C201" s="93">
        <v>1</v>
      </c>
      <c r="D201" s="171">
        <v>24.1</v>
      </c>
      <c r="E201" s="172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4">
        <v>1</v>
      </c>
    </row>
    <row r="202" spans="1:25">
      <c r="A202" s="125"/>
      <c r="B202" s="98">
        <v>1</v>
      </c>
      <c r="C202" s="86">
        <v>2</v>
      </c>
      <c r="D202" s="175">
        <v>23.9</v>
      </c>
      <c r="E202" s="172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4">
        <v>6</v>
      </c>
    </row>
    <row r="203" spans="1:25">
      <c r="A203" s="125"/>
      <c r="B203" s="99" t="s">
        <v>163</v>
      </c>
      <c r="C203" s="91"/>
      <c r="D203" s="176">
        <v>24</v>
      </c>
      <c r="E203" s="172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7"/>
    </row>
    <row r="204" spans="1:25">
      <c r="A204" s="125"/>
      <c r="B204" s="2" t="s">
        <v>164</v>
      </c>
      <c r="C204" s="118"/>
      <c r="D204" s="178">
        <v>24</v>
      </c>
      <c r="E204" s="172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7">
        <v>24</v>
      </c>
    </row>
    <row r="205" spans="1:25">
      <c r="A205" s="125"/>
      <c r="B205" s="2" t="s">
        <v>165</v>
      </c>
      <c r="C205" s="118"/>
      <c r="D205" s="178">
        <v>0.14142135623731153</v>
      </c>
      <c r="E205" s="172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7"/>
    </row>
    <row r="206" spans="1:25">
      <c r="A206" s="125"/>
      <c r="B206" s="2" t="s">
        <v>90</v>
      </c>
      <c r="C206" s="118"/>
      <c r="D206" s="92">
        <v>5.8925565098879801E-3</v>
      </c>
      <c r="E206" s="14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0"/>
    </row>
    <row r="207" spans="1:25">
      <c r="A207" s="125"/>
      <c r="B207" s="100" t="s">
        <v>166</v>
      </c>
      <c r="C207" s="118"/>
      <c r="D207" s="92">
        <v>0</v>
      </c>
      <c r="E207" s="14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0"/>
    </row>
    <row r="208" spans="1:25">
      <c r="B208" s="131"/>
      <c r="C208" s="99"/>
      <c r="D208" s="115"/>
    </row>
    <row r="209" spans="1:25">
      <c r="B209" s="134" t="s">
        <v>205</v>
      </c>
      <c r="Y209" s="116" t="s">
        <v>167</v>
      </c>
    </row>
    <row r="210" spans="1:25">
      <c r="A210" s="110" t="s">
        <v>20</v>
      </c>
      <c r="B210" s="97" t="s">
        <v>113</v>
      </c>
      <c r="C210" s="94" t="s">
        <v>114</v>
      </c>
      <c r="D210" s="95" t="s">
        <v>135</v>
      </c>
      <c r="E210" s="14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6">
        <v>1</v>
      </c>
    </row>
    <row r="211" spans="1:25">
      <c r="A211" s="125"/>
      <c r="B211" s="98" t="s">
        <v>136</v>
      </c>
      <c r="C211" s="86" t="s">
        <v>136</v>
      </c>
      <c r="D211" s="140" t="s">
        <v>147</v>
      </c>
      <c r="E211" s="14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6" t="s">
        <v>3</v>
      </c>
    </row>
    <row r="212" spans="1:25">
      <c r="A212" s="125"/>
      <c r="B212" s="98"/>
      <c r="C212" s="86"/>
      <c r="D212" s="87" t="s">
        <v>104</v>
      </c>
      <c r="E212" s="14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6">
        <v>2</v>
      </c>
    </row>
    <row r="213" spans="1:25">
      <c r="A213" s="125"/>
      <c r="B213" s="98"/>
      <c r="C213" s="86"/>
      <c r="D213" s="113"/>
      <c r="E213" s="14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6">
        <v>2</v>
      </c>
    </row>
    <row r="214" spans="1:25">
      <c r="A214" s="125"/>
      <c r="B214" s="97">
        <v>1</v>
      </c>
      <c r="C214" s="93">
        <v>1</v>
      </c>
      <c r="D214" s="102">
        <v>0.33</v>
      </c>
      <c r="E214" s="14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6">
        <v>1</v>
      </c>
    </row>
    <row r="215" spans="1:25">
      <c r="A215" s="125"/>
      <c r="B215" s="98">
        <v>1</v>
      </c>
      <c r="C215" s="86">
        <v>2</v>
      </c>
      <c r="D215" s="88">
        <v>0.34</v>
      </c>
      <c r="E215" s="14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6">
        <v>7</v>
      </c>
    </row>
    <row r="216" spans="1:25">
      <c r="A216" s="125"/>
      <c r="B216" s="99" t="s">
        <v>163</v>
      </c>
      <c r="C216" s="91"/>
      <c r="D216" s="107">
        <v>0.33500000000000002</v>
      </c>
      <c r="E216" s="14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7"/>
    </row>
    <row r="217" spans="1:25">
      <c r="A217" s="125"/>
      <c r="B217" s="2" t="s">
        <v>164</v>
      </c>
      <c r="C217" s="118"/>
      <c r="D217" s="90">
        <v>0.33500000000000002</v>
      </c>
      <c r="E217" s="14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7">
        <v>0.33500000000000002</v>
      </c>
    </row>
    <row r="218" spans="1:25">
      <c r="A218" s="125"/>
      <c r="B218" s="2" t="s">
        <v>165</v>
      </c>
      <c r="C218" s="118"/>
      <c r="D218" s="90">
        <v>7.0710678118654814E-3</v>
      </c>
      <c r="E218" s="169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17"/>
    </row>
    <row r="219" spans="1:25">
      <c r="A219" s="125"/>
      <c r="B219" s="2" t="s">
        <v>90</v>
      </c>
      <c r="C219" s="118"/>
      <c r="D219" s="92">
        <v>2.1107665110046213E-2</v>
      </c>
      <c r="E219" s="14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0"/>
    </row>
    <row r="220" spans="1:25">
      <c r="A220" s="125"/>
      <c r="B220" s="100" t="s">
        <v>166</v>
      </c>
      <c r="C220" s="118"/>
      <c r="D220" s="92">
        <v>0</v>
      </c>
      <c r="E220" s="14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0"/>
    </row>
    <row r="221" spans="1:25">
      <c r="B221" s="131"/>
      <c r="C221" s="99"/>
      <c r="D221" s="115"/>
    </row>
    <row r="222" spans="1:25">
      <c r="B222" s="134" t="s">
        <v>206</v>
      </c>
      <c r="Y222" s="116" t="s">
        <v>167</v>
      </c>
    </row>
    <row r="223" spans="1:25">
      <c r="A223" s="110" t="s">
        <v>51</v>
      </c>
      <c r="B223" s="97" t="s">
        <v>113</v>
      </c>
      <c r="C223" s="94" t="s">
        <v>114</v>
      </c>
      <c r="D223" s="95" t="s">
        <v>135</v>
      </c>
      <c r="E223" s="14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5"/>
      <c r="B224" s="98" t="s">
        <v>136</v>
      </c>
      <c r="C224" s="86" t="s">
        <v>136</v>
      </c>
      <c r="D224" s="140" t="s">
        <v>147</v>
      </c>
      <c r="E224" s="14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5"/>
      <c r="B225" s="98"/>
      <c r="C225" s="86"/>
      <c r="D225" s="87" t="s">
        <v>106</v>
      </c>
      <c r="E225" s="14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5"/>
      <c r="B226" s="98"/>
      <c r="C226" s="86"/>
      <c r="D226" s="113"/>
      <c r="E226" s="14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5"/>
      <c r="B227" s="97">
        <v>1</v>
      </c>
      <c r="C227" s="93">
        <v>1</v>
      </c>
      <c r="D227" s="102">
        <v>3.63</v>
      </c>
      <c r="E227" s="14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5"/>
      <c r="B228" s="98">
        <v>1</v>
      </c>
      <c r="C228" s="86">
        <v>2</v>
      </c>
      <c r="D228" s="88">
        <v>3.63</v>
      </c>
      <c r="E228" s="14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8</v>
      </c>
    </row>
    <row r="229" spans="1:25">
      <c r="A229" s="125"/>
      <c r="B229" s="99" t="s">
        <v>163</v>
      </c>
      <c r="C229" s="91"/>
      <c r="D229" s="107">
        <v>3.63</v>
      </c>
      <c r="E229" s="14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7"/>
    </row>
    <row r="230" spans="1:25">
      <c r="A230" s="125"/>
      <c r="B230" s="2" t="s">
        <v>164</v>
      </c>
      <c r="C230" s="118"/>
      <c r="D230" s="90">
        <v>3.63</v>
      </c>
      <c r="E230" s="14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7">
        <v>3.63044264865517</v>
      </c>
    </row>
    <row r="231" spans="1:25">
      <c r="A231" s="125"/>
      <c r="B231" s="2" t="s">
        <v>165</v>
      </c>
      <c r="C231" s="118"/>
      <c r="D231" s="90">
        <v>0</v>
      </c>
      <c r="E231" s="169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17"/>
    </row>
    <row r="232" spans="1:25">
      <c r="A232" s="125"/>
      <c r="B232" s="2" t="s">
        <v>90</v>
      </c>
      <c r="C232" s="118"/>
      <c r="D232" s="92">
        <v>0</v>
      </c>
      <c r="E232" s="14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0"/>
    </row>
    <row r="233" spans="1:25">
      <c r="A233" s="125"/>
      <c r="B233" s="100" t="s">
        <v>166</v>
      </c>
      <c r="C233" s="118"/>
      <c r="D233" s="92">
        <v>-1.2192691029955238E-4</v>
      </c>
      <c r="E233" s="14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0"/>
    </row>
    <row r="234" spans="1:25">
      <c r="B234" s="131"/>
      <c r="C234" s="99"/>
      <c r="D234" s="115"/>
    </row>
    <row r="235" spans="1:25">
      <c r="B235" s="134" t="s">
        <v>207</v>
      </c>
      <c r="Y235" s="116" t="s">
        <v>167</v>
      </c>
    </row>
    <row r="236" spans="1:25">
      <c r="A236" s="110" t="s">
        <v>52</v>
      </c>
      <c r="B236" s="97" t="s">
        <v>113</v>
      </c>
      <c r="C236" s="94" t="s">
        <v>114</v>
      </c>
      <c r="D236" s="95" t="s">
        <v>135</v>
      </c>
      <c r="E236" s="14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5"/>
      <c r="B237" s="98" t="s">
        <v>136</v>
      </c>
      <c r="C237" s="86" t="s">
        <v>136</v>
      </c>
      <c r="D237" s="140" t="s">
        <v>147</v>
      </c>
      <c r="E237" s="14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 t="s">
        <v>1</v>
      </c>
    </row>
    <row r="238" spans="1:25">
      <c r="A238" s="125"/>
      <c r="B238" s="98"/>
      <c r="C238" s="86"/>
      <c r="D238" s="87" t="s">
        <v>106</v>
      </c>
      <c r="E238" s="14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6">
        <v>3</v>
      </c>
    </row>
    <row r="239" spans="1:25">
      <c r="A239" s="125"/>
      <c r="B239" s="98"/>
      <c r="C239" s="86"/>
      <c r="D239" s="113"/>
      <c r="E239" s="14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6">
        <v>3</v>
      </c>
    </row>
    <row r="240" spans="1:25">
      <c r="A240" s="125"/>
      <c r="B240" s="97">
        <v>1</v>
      </c>
      <c r="C240" s="93">
        <v>1</v>
      </c>
      <c r="D240" s="179">
        <v>0.28000000000000003</v>
      </c>
      <c r="E240" s="180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2">
        <v>1</v>
      </c>
    </row>
    <row r="241" spans="1:25">
      <c r="A241" s="125"/>
      <c r="B241" s="98">
        <v>1</v>
      </c>
      <c r="C241" s="86">
        <v>2</v>
      </c>
      <c r="D241" s="183">
        <v>0.28000000000000003</v>
      </c>
      <c r="E241" s="180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2">
        <v>9</v>
      </c>
    </row>
    <row r="242" spans="1:25">
      <c r="A242" s="125"/>
      <c r="B242" s="99" t="s">
        <v>163</v>
      </c>
      <c r="C242" s="91"/>
      <c r="D242" s="184">
        <v>0.28000000000000003</v>
      </c>
      <c r="E242" s="180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19"/>
    </row>
    <row r="243" spans="1:25">
      <c r="A243" s="125"/>
      <c r="B243" s="2" t="s">
        <v>164</v>
      </c>
      <c r="C243" s="118"/>
      <c r="D243" s="108">
        <v>0.28000000000000003</v>
      </c>
      <c r="E243" s="180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19">
        <v>0.27881040892193298</v>
      </c>
    </row>
    <row r="244" spans="1:25">
      <c r="A244" s="125"/>
      <c r="B244" s="2" t="s">
        <v>165</v>
      </c>
      <c r="C244" s="118"/>
      <c r="D244" s="108">
        <v>0</v>
      </c>
      <c r="E244" s="14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9"/>
    </row>
    <row r="245" spans="1:25">
      <c r="A245" s="125"/>
      <c r="B245" s="2" t="s">
        <v>90</v>
      </c>
      <c r="C245" s="118"/>
      <c r="D245" s="92">
        <v>0</v>
      </c>
      <c r="E245" s="14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/>
    </row>
    <row r="246" spans="1:25">
      <c r="A246" s="125"/>
      <c r="B246" s="100" t="s">
        <v>166</v>
      </c>
      <c r="C246" s="118"/>
      <c r="D246" s="92">
        <v>4.2666666666670849E-3</v>
      </c>
      <c r="E246" s="14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/>
    </row>
    <row r="247" spans="1:25">
      <c r="B247" s="131"/>
      <c r="C247" s="99"/>
      <c r="D247" s="115"/>
    </row>
    <row r="248" spans="1:25">
      <c r="B248" s="134" t="s">
        <v>208</v>
      </c>
      <c r="Y248" s="116" t="s">
        <v>167</v>
      </c>
    </row>
    <row r="249" spans="1:25">
      <c r="A249" s="110" t="s">
        <v>53</v>
      </c>
      <c r="B249" s="97" t="s">
        <v>113</v>
      </c>
      <c r="C249" s="94" t="s">
        <v>114</v>
      </c>
      <c r="D249" s="95" t="s">
        <v>135</v>
      </c>
      <c r="E249" s="14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5"/>
      <c r="B250" s="98" t="s">
        <v>136</v>
      </c>
      <c r="C250" s="86" t="s">
        <v>136</v>
      </c>
      <c r="D250" s="140" t="s">
        <v>147</v>
      </c>
      <c r="E250" s="14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 t="s">
        <v>1</v>
      </c>
    </row>
    <row r="251" spans="1:25">
      <c r="A251" s="125"/>
      <c r="B251" s="98"/>
      <c r="C251" s="86"/>
      <c r="D251" s="87" t="s">
        <v>106</v>
      </c>
      <c r="E251" s="14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6">
        <v>2</v>
      </c>
    </row>
    <row r="252" spans="1:25">
      <c r="A252" s="125"/>
      <c r="B252" s="98"/>
      <c r="C252" s="86"/>
      <c r="D252" s="113"/>
      <c r="E252" s="14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6">
        <v>2</v>
      </c>
    </row>
    <row r="253" spans="1:25">
      <c r="A253" s="125"/>
      <c r="B253" s="97">
        <v>1</v>
      </c>
      <c r="C253" s="93">
        <v>1</v>
      </c>
      <c r="D253" s="102">
        <v>1.94</v>
      </c>
      <c r="E253" s="14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6">
        <v>1</v>
      </c>
    </row>
    <row r="254" spans="1:25">
      <c r="A254" s="125"/>
      <c r="B254" s="98">
        <v>1</v>
      </c>
      <c r="C254" s="86">
        <v>2</v>
      </c>
      <c r="D254" s="88">
        <v>1.97</v>
      </c>
      <c r="E254" s="14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>
        <v>10</v>
      </c>
    </row>
    <row r="255" spans="1:25">
      <c r="A255" s="125"/>
      <c r="B255" s="99" t="s">
        <v>163</v>
      </c>
      <c r="C255" s="91"/>
      <c r="D255" s="107">
        <v>1.9550000000000001</v>
      </c>
      <c r="E255" s="14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7"/>
    </row>
    <row r="256" spans="1:25">
      <c r="A256" s="125"/>
      <c r="B256" s="2" t="s">
        <v>164</v>
      </c>
      <c r="C256" s="118"/>
      <c r="D256" s="90">
        <v>1.9550000000000001</v>
      </c>
      <c r="E256" s="14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7">
        <v>1.95845697329377</v>
      </c>
    </row>
    <row r="257" spans="1:25">
      <c r="A257" s="125"/>
      <c r="B257" s="2" t="s">
        <v>165</v>
      </c>
      <c r="C257" s="118"/>
      <c r="D257" s="90">
        <v>2.1213203435596444E-2</v>
      </c>
      <c r="E257" s="169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17"/>
    </row>
    <row r="258" spans="1:25">
      <c r="A258" s="125"/>
      <c r="B258" s="2" t="s">
        <v>90</v>
      </c>
      <c r="C258" s="118"/>
      <c r="D258" s="92">
        <v>1.0850743445317874E-2</v>
      </c>
      <c r="E258" s="14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/>
    </row>
    <row r="259" spans="1:25">
      <c r="A259" s="125"/>
      <c r="B259" s="100" t="s">
        <v>166</v>
      </c>
      <c r="C259" s="118"/>
      <c r="D259" s="92">
        <v>-1.765151515152219E-3</v>
      </c>
      <c r="E259" s="14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/>
    </row>
    <row r="260" spans="1:25">
      <c r="B260" s="131"/>
      <c r="C260" s="99"/>
      <c r="D260" s="115"/>
    </row>
    <row r="261" spans="1:25">
      <c r="B261" s="134" t="s">
        <v>209</v>
      </c>
      <c r="Y261" s="116" t="s">
        <v>167</v>
      </c>
    </row>
    <row r="262" spans="1:25">
      <c r="A262" s="110" t="s">
        <v>26</v>
      </c>
      <c r="B262" s="97" t="s">
        <v>113</v>
      </c>
      <c r="C262" s="94" t="s">
        <v>114</v>
      </c>
      <c r="D262" s="95" t="s">
        <v>135</v>
      </c>
      <c r="E262" s="14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5"/>
      <c r="B263" s="98" t="s">
        <v>136</v>
      </c>
      <c r="C263" s="86" t="s">
        <v>136</v>
      </c>
      <c r="D263" s="140" t="s">
        <v>147</v>
      </c>
      <c r="E263" s="14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 t="s">
        <v>3</v>
      </c>
    </row>
    <row r="264" spans="1:25">
      <c r="A264" s="125"/>
      <c r="B264" s="98"/>
      <c r="C264" s="86"/>
      <c r="D264" s="87" t="s">
        <v>104</v>
      </c>
      <c r="E264" s="14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</v>
      </c>
    </row>
    <row r="265" spans="1:25">
      <c r="A265" s="125"/>
      <c r="B265" s="98"/>
      <c r="C265" s="86"/>
      <c r="D265" s="113"/>
      <c r="E265" s="14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1</v>
      </c>
    </row>
    <row r="266" spans="1:25">
      <c r="A266" s="125"/>
      <c r="B266" s="97">
        <v>1</v>
      </c>
      <c r="C266" s="93">
        <v>1</v>
      </c>
      <c r="D266" s="171">
        <v>19.8</v>
      </c>
      <c r="E266" s="172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4">
        <v>1</v>
      </c>
    </row>
    <row r="267" spans="1:25">
      <c r="A267" s="125"/>
      <c r="B267" s="98">
        <v>1</v>
      </c>
      <c r="C267" s="86">
        <v>2</v>
      </c>
      <c r="D267" s="175">
        <v>19.8</v>
      </c>
      <c r="E267" s="172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4">
        <v>11</v>
      </c>
    </row>
    <row r="268" spans="1:25">
      <c r="A268" s="125"/>
      <c r="B268" s="99" t="s">
        <v>163</v>
      </c>
      <c r="C268" s="91"/>
      <c r="D268" s="176">
        <v>19.8</v>
      </c>
      <c r="E268" s="172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7"/>
    </row>
    <row r="269" spans="1:25">
      <c r="A269" s="125"/>
      <c r="B269" s="2" t="s">
        <v>164</v>
      </c>
      <c r="C269" s="118"/>
      <c r="D269" s="178">
        <v>19.8</v>
      </c>
      <c r="E269" s="172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7">
        <v>19.8</v>
      </c>
    </row>
    <row r="270" spans="1:25">
      <c r="A270" s="125"/>
      <c r="B270" s="2" t="s">
        <v>165</v>
      </c>
      <c r="C270" s="118"/>
      <c r="D270" s="178">
        <v>0</v>
      </c>
      <c r="E270" s="172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7"/>
    </row>
    <row r="271" spans="1:25">
      <c r="A271" s="125"/>
      <c r="B271" s="2" t="s">
        <v>90</v>
      </c>
      <c r="C271" s="118"/>
      <c r="D271" s="92">
        <v>0</v>
      </c>
      <c r="E271" s="14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5"/>
      <c r="B272" s="100" t="s">
        <v>166</v>
      </c>
      <c r="C272" s="118"/>
      <c r="D272" s="92">
        <v>0</v>
      </c>
      <c r="E272" s="14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31"/>
      <c r="C273" s="99"/>
      <c r="D273" s="115"/>
    </row>
    <row r="274" spans="1:25">
      <c r="B274" s="134" t="s">
        <v>210</v>
      </c>
      <c r="Y274" s="116" t="s">
        <v>167</v>
      </c>
    </row>
    <row r="275" spans="1:25">
      <c r="A275" s="110" t="s">
        <v>28</v>
      </c>
      <c r="B275" s="97" t="s">
        <v>113</v>
      </c>
      <c r="C275" s="94" t="s">
        <v>114</v>
      </c>
      <c r="D275" s="95" t="s">
        <v>135</v>
      </c>
      <c r="E275" s="14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5"/>
      <c r="B276" s="98" t="s">
        <v>136</v>
      </c>
      <c r="C276" s="86" t="s">
        <v>136</v>
      </c>
      <c r="D276" s="140" t="s">
        <v>147</v>
      </c>
      <c r="E276" s="14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5"/>
      <c r="B277" s="98"/>
      <c r="C277" s="86"/>
      <c r="D277" s="87" t="s">
        <v>104</v>
      </c>
      <c r="E277" s="14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5"/>
      <c r="B278" s="98"/>
      <c r="C278" s="86"/>
      <c r="D278" s="113"/>
      <c r="E278" s="14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5"/>
      <c r="B279" s="97">
        <v>1</v>
      </c>
      <c r="C279" s="93">
        <v>1</v>
      </c>
      <c r="D279" s="171">
        <v>24.1</v>
      </c>
      <c r="E279" s="172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4">
        <v>1</v>
      </c>
    </row>
    <row r="280" spans="1:25">
      <c r="A280" s="125"/>
      <c r="B280" s="98">
        <v>1</v>
      </c>
      <c r="C280" s="86">
        <v>2</v>
      </c>
      <c r="D280" s="175">
        <v>24</v>
      </c>
      <c r="E280" s="172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4">
        <v>12</v>
      </c>
    </row>
    <row r="281" spans="1:25">
      <c r="A281" s="125"/>
      <c r="B281" s="99" t="s">
        <v>163</v>
      </c>
      <c r="C281" s="91"/>
      <c r="D281" s="176">
        <v>24.05</v>
      </c>
      <c r="E281" s="172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7"/>
    </row>
    <row r="282" spans="1:25">
      <c r="A282" s="125"/>
      <c r="B282" s="2" t="s">
        <v>164</v>
      </c>
      <c r="C282" s="118"/>
      <c r="D282" s="178">
        <v>24.05</v>
      </c>
      <c r="E282" s="172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7">
        <v>24.05</v>
      </c>
    </row>
    <row r="283" spans="1:25">
      <c r="A283" s="125"/>
      <c r="B283" s="2" t="s">
        <v>165</v>
      </c>
      <c r="C283" s="118"/>
      <c r="D283" s="178">
        <v>7.0710678118655765E-2</v>
      </c>
      <c r="E283" s="172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7"/>
    </row>
    <row r="284" spans="1:25">
      <c r="A284" s="125"/>
      <c r="B284" s="2" t="s">
        <v>90</v>
      </c>
      <c r="C284" s="118"/>
      <c r="D284" s="92">
        <v>2.9401529363266431E-3</v>
      </c>
      <c r="E284" s="14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0"/>
    </row>
    <row r="285" spans="1:25">
      <c r="A285" s="125"/>
      <c r="B285" s="100" t="s">
        <v>166</v>
      </c>
      <c r="C285" s="118"/>
      <c r="D285" s="92">
        <v>0</v>
      </c>
      <c r="E285" s="14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0"/>
    </row>
    <row r="286" spans="1:25">
      <c r="B286" s="131"/>
      <c r="C286" s="99"/>
      <c r="D286" s="115"/>
    </row>
    <row r="287" spans="1:25">
      <c r="B287" s="134" t="s">
        <v>211</v>
      </c>
      <c r="Y287" s="116" t="s">
        <v>167</v>
      </c>
    </row>
    <row r="288" spans="1:25">
      <c r="A288" s="110" t="s">
        <v>54</v>
      </c>
      <c r="B288" s="97" t="s">
        <v>113</v>
      </c>
      <c r="C288" s="94" t="s">
        <v>114</v>
      </c>
      <c r="D288" s="95" t="s">
        <v>135</v>
      </c>
      <c r="E288" s="14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>
        <v>1</v>
      </c>
    </row>
    <row r="289" spans="1:25">
      <c r="A289" s="125"/>
      <c r="B289" s="98" t="s">
        <v>136</v>
      </c>
      <c r="C289" s="86" t="s">
        <v>136</v>
      </c>
      <c r="D289" s="140" t="s">
        <v>147</v>
      </c>
      <c r="E289" s="14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6" t="s">
        <v>1</v>
      </c>
    </row>
    <row r="290" spans="1:25">
      <c r="A290" s="125"/>
      <c r="B290" s="98"/>
      <c r="C290" s="86"/>
      <c r="D290" s="87" t="s">
        <v>106</v>
      </c>
      <c r="E290" s="14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6">
        <v>3</v>
      </c>
    </row>
    <row r="291" spans="1:25">
      <c r="A291" s="125"/>
      <c r="B291" s="98"/>
      <c r="C291" s="86"/>
      <c r="D291" s="113"/>
      <c r="E291" s="14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3</v>
      </c>
    </row>
    <row r="292" spans="1:25">
      <c r="A292" s="125"/>
      <c r="B292" s="97">
        <v>1</v>
      </c>
      <c r="C292" s="93">
        <v>1</v>
      </c>
      <c r="D292" s="179">
        <v>0.18</v>
      </c>
      <c r="E292" s="180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2">
        <v>1</v>
      </c>
    </row>
    <row r="293" spans="1:25">
      <c r="A293" s="125"/>
      <c r="B293" s="98">
        <v>1</v>
      </c>
      <c r="C293" s="86">
        <v>2</v>
      </c>
      <c r="D293" s="183">
        <v>0.19</v>
      </c>
      <c r="E293" s="180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2">
        <v>13</v>
      </c>
    </row>
    <row r="294" spans="1:25">
      <c r="A294" s="125"/>
      <c r="B294" s="99" t="s">
        <v>163</v>
      </c>
      <c r="C294" s="91"/>
      <c r="D294" s="184">
        <v>0.185</v>
      </c>
      <c r="E294" s="180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19"/>
    </row>
    <row r="295" spans="1:25">
      <c r="A295" s="125"/>
      <c r="B295" s="2" t="s">
        <v>164</v>
      </c>
      <c r="C295" s="118"/>
      <c r="D295" s="108">
        <v>0.185</v>
      </c>
      <c r="E295" s="180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19">
        <v>0.18545994065281901</v>
      </c>
    </row>
    <row r="296" spans="1:25">
      <c r="A296" s="125"/>
      <c r="B296" s="2" t="s">
        <v>165</v>
      </c>
      <c r="C296" s="118"/>
      <c r="D296" s="108">
        <v>7.0710678118654814E-3</v>
      </c>
      <c r="E296" s="14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9"/>
    </row>
    <row r="297" spans="1:25">
      <c r="A297" s="125"/>
      <c r="B297" s="2" t="s">
        <v>90</v>
      </c>
      <c r="C297" s="118"/>
      <c r="D297" s="92">
        <v>3.8221988172245848E-2</v>
      </c>
      <c r="E297" s="14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0"/>
    </row>
    <row r="298" spans="1:25">
      <c r="A298" s="125"/>
      <c r="B298" s="100" t="s">
        <v>166</v>
      </c>
      <c r="C298" s="118"/>
      <c r="D298" s="92">
        <v>-2.4800000000001488E-3</v>
      </c>
      <c r="E298" s="14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0"/>
    </row>
    <row r="299" spans="1:25">
      <c r="B299" s="131"/>
      <c r="C299" s="99"/>
      <c r="D299" s="115"/>
    </row>
    <row r="300" spans="1:25">
      <c r="B300" s="134" t="s">
        <v>212</v>
      </c>
      <c r="Y300" s="116" t="s">
        <v>167</v>
      </c>
    </row>
    <row r="301" spans="1:25">
      <c r="A301" s="110" t="s">
        <v>37</v>
      </c>
      <c r="B301" s="97" t="s">
        <v>113</v>
      </c>
      <c r="C301" s="94" t="s">
        <v>114</v>
      </c>
      <c r="D301" s="95" t="s">
        <v>135</v>
      </c>
      <c r="E301" s="14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6">
        <v>1</v>
      </c>
    </row>
    <row r="302" spans="1:25">
      <c r="A302" s="125"/>
      <c r="B302" s="98" t="s">
        <v>136</v>
      </c>
      <c r="C302" s="86" t="s">
        <v>136</v>
      </c>
      <c r="D302" s="140" t="s">
        <v>147</v>
      </c>
      <c r="E302" s="14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6" t="s">
        <v>3</v>
      </c>
    </row>
    <row r="303" spans="1:25">
      <c r="A303" s="125"/>
      <c r="B303" s="98"/>
      <c r="C303" s="86"/>
      <c r="D303" s="87" t="s">
        <v>104</v>
      </c>
      <c r="E303" s="14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6">
        <v>2</v>
      </c>
    </row>
    <row r="304" spans="1:25">
      <c r="A304" s="125"/>
      <c r="B304" s="98"/>
      <c r="C304" s="86"/>
      <c r="D304" s="113"/>
      <c r="E304" s="14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6">
        <v>2</v>
      </c>
    </row>
    <row r="305" spans="1:25">
      <c r="A305" s="125"/>
      <c r="B305" s="97">
        <v>1</v>
      </c>
      <c r="C305" s="93">
        <v>1</v>
      </c>
      <c r="D305" s="102">
        <v>5.7</v>
      </c>
      <c r="E305" s="14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5"/>
      <c r="B306" s="98">
        <v>1</v>
      </c>
      <c r="C306" s="86">
        <v>2</v>
      </c>
      <c r="D306" s="88">
        <v>5.69</v>
      </c>
      <c r="E306" s="14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>
        <v>14</v>
      </c>
    </row>
    <row r="307" spans="1:25">
      <c r="A307" s="125"/>
      <c r="B307" s="99" t="s">
        <v>163</v>
      </c>
      <c r="C307" s="91"/>
      <c r="D307" s="107">
        <v>5.6950000000000003</v>
      </c>
      <c r="E307" s="14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7"/>
    </row>
    <row r="308" spans="1:25">
      <c r="A308" s="125"/>
      <c r="B308" s="2" t="s">
        <v>164</v>
      </c>
      <c r="C308" s="118"/>
      <c r="D308" s="90">
        <v>5.6950000000000003</v>
      </c>
      <c r="E308" s="14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7">
        <v>5.6950000000000003</v>
      </c>
    </row>
    <row r="309" spans="1:25">
      <c r="A309" s="125"/>
      <c r="B309" s="2" t="s">
        <v>165</v>
      </c>
      <c r="C309" s="118"/>
      <c r="D309" s="90">
        <v>7.0710678118653244E-3</v>
      </c>
      <c r="E309" s="169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17"/>
    </row>
    <row r="310" spans="1:25">
      <c r="A310" s="125"/>
      <c r="B310" s="2" t="s">
        <v>90</v>
      </c>
      <c r="C310" s="118"/>
      <c r="D310" s="92">
        <v>1.2416273594144556E-3</v>
      </c>
      <c r="E310" s="14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/>
    </row>
    <row r="311" spans="1:25">
      <c r="A311" s="125"/>
      <c r="B311" s="100" t="s">
        <v>166</v>
      </c>
      <c r="C311" s="118"/>
      <c r="D311" s="92">
        <v>0</v>
      </c>
      <c r="E311" s="14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/>
    </row>
    <row r="312" spans="1:25">
      <c r="B312" s="131"/>
      <c r="C312" s="99"/>
      <c r="D312" s="115"/>
    </row>
    <row r="313" spans="1:25">
      <c r="B313" s="134" t="s">
        <v>213</v>
      </c>
      <c r="Y313" s="116" t="s">
        <v>167</v>
      </c>
    </row>
    <row r="314" spans="1:25">
      <c r="A314" s="110" t="s">
        <v>40</v>
      </c>
      <c r="B314" s="97" t="s">
        <v>113</v>
      </c>
      <c r="C314" s="94" t="s">
        <v>114</v>
      </c>
      <c r="D314" s="95" t="s">
        <v>135</v>
      </c>
      <c r="E314" s="14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6">
        <v>1</v>
      </c>
    </row>
    <row r="315" spans="1:25">
      <c r="A315" s="125"/>
      <c r="B315" s="98" t="s">
        <v>136</v>
      </c>
      <c r="C315" s="86" t="s">
        <v>136</v>
      </c>
      <c r="D315" s="140" t="s">
        <v>147</v>
      </c>
      <c r="E315" s="14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6" t="s">
        <v>3</v>
      </c>
    </row>
    <row r="316" spans="1:25">
      <c r="A316" s="125"/>
      <c r="B316" s="98"/>
      <c r="C316" s="86"/>
      <c r="D316" s="87" t="s">
        <v>104</v>
      </c>
      <c r="E316" s="14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6">
        <v>1</v>
      </c>
    </row>
    <row r="317" spans="1:25">
      <c r="A317" s="125"/>
      <c r="B317" s="98"/>
      <c r="C317" s="86"/>
      <c r="D317" s="113"/>
      <c r="E317" s="14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6">
        <v>1</v>
      </c>
    </row>
    <row r="318" spans="1:25">
      <c r="A318" s="125"/>
      <c r="B318" s="97">
        <v>1</v>
      </c>
      <c r="C318" s="93">
        <v>1</v>
      </c>
      <c r="D318" s="171">
        <v>24.7</v>
      </c>
      <c r="E318" s="172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4">
        <v>1</v>
      </c>
    </row>
    <row r="319" spans="1:25">
      <c r="A319" s="125"/>
      <c r="B319" s="98">
        <v>1</v>
      </c>
      <c r="C319" s="86">
        <v>2</v>
      </c>
      <c r="D319" s="175">
        <v>25.2</v>
      </c>
      <c r="E319" s="172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4">
        <v>15</v>
      </c>
    </row>
    <row r="320" spans="1:25">
      <c r="A320" s="125"/>
      <c r="B320" s="99" t="s">
        <v>163</v>
      </c>
      <c r="C320" s="91"/>
      <c r="D320" s="176">
        <v>24.95</v>
      </c>
      <c r="E320" s="172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7"/>
    </row>
    <row r="321" spans="1:25">
      <c r="A321" s="125"/>
      <c r="B321" s="2" t="s">
        <v>164</v>
      </c>
      <c r="C321" s="118"/>
      <c r="D321" s="178">
        <v>24.95</v>
      </c>
      <c r="E321" s="172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7">
        <v>24.95</v>
      </c>
    </row>
    <row r="322" spans="1:25">
      <c r="A322" s="125"/>
      <c r="B322" s="2" t="s">
        <v>165</v>
      </c>
      <c r="C322" s="118"/>
      <c r="D322" s="178">
        <v>0.35355339059327379</v>
      </c>
      <c r="E322" s="172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7"/>
    </row>
    <row r="323" spans="1:25">
      <c r="A323" s="125"/>
      <c r="B323" s="2" t="s">
        <v>90</v>
      </c>
      <c r="C323" s="118"/>
      <c r="D323" s="92">
        <v>1.4170476576884722E-2</v>
      </c>
      <c r="E323" s="14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0"/>
    </row>
    <row r="324" spans="1:25">
      <c r="A324" s="125"/>
      <c r="B324" s="100" t="s">
        <v>166</v>
      </c>
      <c r="C324" s="118"/>
      <c r="D324" s="92">
        <v>0</v>
      </c>
      <c r="E324" s="14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0"/>
    </row>
    <row r="325" spans="1:25">
      <c r="B325" s="131"/>
      <c r="C325" s="99"/>
      <c r="D325" s="115"/>
    </row>
    <row r="326" spans="1:25">
      <c r="B326" s="134" t="s">
        <v>214</v>
      </c>
      <c r="Y326" s="116" t="s">
        <v>167</v>
      </c>
    </row>
    <row r="327" spans="1:25">
      <c r="A327" s="110" t="s">
        <v>57</v>
      </c>
      <c r="B327" s="97" t="s">
        <v>113</v>
      </c>
      <c r="C327" s="94" t="s">
        <v>114</v>
      </c>
      <c r="D327" s="95" t="s">
        <v>135</v>
      </c>
      <c r="E327" s="14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5"/>
      <c r="B328" s="98" t="s">
        <v>136</v>
      </c>
      <c r="C328" s="86" t="s">
        <v>136</v>
      </c>
      <c r="D328" s="140" t="s">
        <v>147</v>
      </c>
      <c r="E328" s="14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 t="s">
        <v>1</v>
      </c>
    </row>
    <row r="329" spans="1:25">
      <c r="A329" s="125"/>
      <c r="B329" s="98"/>
      <c r="C329" s="86"/>
      <c r="D329" s="87" t="s">
        <v>106</v>
      </c>
      <c r="E329" s="14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>
        <v>2</v>
      </c>
    </row>
    <row r="330" spans="1:25">
      <c r="A330" s="125"/>
      <c r="B330" s="98"/>
      <c r="C330" s="86"/>
      <c r="D330" s="113"/>
      <c r="E330" s="14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6">
        <v>2</v>
      </c>
    </row>
    <row r="331" spans="1:25">
      <c r="A331" s="125"/>
      <c r="B331" s="97">
        <v>1</v>
      </c>
      <c r="C331" s="93">
        <v>1</v>
      </c>
      <c r="D331" s="102">
        <v>24.900000000000002</v>
      </c>
      <c r="E331" s="14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6">
        <v>1</v>
      </c>
    </row>
    <row r="332" spans="1:25">
      <c r="A332" s="125"/>
      <c r="B332" s="98">
        <v>1</v>
      </c>
      <c r="C332" s="86">
        <v>2</v>
      </c>
      <c r="D332" s="88">
        <v>24.400000000000002</v>
      </c>
      <c r="E332" s="14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6">
        <v>16</v>
      </c>
    </row>
    <row r="333" spans="1:25">
      <c r="A333" s="125"/>
      <c r="B333" s="99" t="s">
        <v>163</v>
      </c>
      <c r="C333" s="91"/>
      <c r="D333" s="107">
        <v>24.650000000000002</v>
      </c>
      <c r="E333" s="14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5"/>
      <c r="B334" s="2" t="s">
        <v>164</v>
      </c>
      <c r="C334" s="118"/>
      <c r="D334" s="90">
        <v>24.650000000000002</v>
      </c>
      <c r="E334" s="14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7">
        <v>24.635377711294002</v>
      </c>
    </row>
    <row r="335" spans="1:25">
      <c r="A335" s="125"/>
      <c r="B335" s="2" t="s">
        <v>165</v>
      </c>
      <c r="C335" s="118"/>
      <c r="D335" s="90">
        <v>0.35355339059327379</v>
      </c>
      <c r="E335" s="169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17"/>
    </row>
    <row r="336" spans="1:25">
      <c r="A336" s="125"/>
      <c r="B336" s="2" t="s">
        <v>90</v>
      </c>
      <c r="C336" s="118"/>
      <c r="D336" s="92">
        <v>1.4342936738063843E-2</v>
      </c>
      <c r="E336" s="14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A337" s="125"/>
      <c r="B337" s="100" t="s">
        <v>166</v>
      </c>
      <c r="C337" s="118"/>
      <c r="D337" s="92">
        <v>5.9354838709446689E-4</v>
      </c>
      <c r="E337" s="14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20"/>
    </row>
    <row r="338" spans="1:25">
      <c r="B338" s="131"/>
      <c r="C338" s="99"/>
      <c r="D338" s="115"/>
    </row>
    <row r="339" spans="1:25">
      <c r="B339" s="134" t="s">
        <v>215</v>
      </c>
      <c r="Y339" s="116" t="s">
        <v>167</v>
      </c>
    </row>
    <row r="340" spans="1:25">
      <c r="A340" s="110" t="s">
        <v>12</v>
      </c>
      <c r="B340" s="97" t="s">
        <v>113</v>
      </c>
      <c r="C340" s="94" t="s">
        <v>114</v>
      </c>
      <c r="D340" s="95" t="s">
        <v>135</v>
      </c>
      <c r="E340" s="14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>
        <v>1</v>
      </c>
    </row>
    <row r="341" spans="1:25">
      <c r="A341" s="125"/>
      <c r="B341" s="98" t="s">
        <v>136</v>
      </c>
      <c r="C341" s="86" t="s">
        <v>136</v>
      </c>
      <c r="D341" s="140" t="s">
        <v>147</v>
      </c>
      <c r="E341" s="14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 t="s">
        <v>3</v>
      </c>
    </row>
    <row r="342" spans="1:25">
      <c r="A342" s="125"/>
      <c r="B342" s="98"/>
      <c r="C342" s="86"/>
      <c r="D342" s="87" t="s">
        <v>104</v>
      </c>
      <c r="E342" s="14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5"/>
      <c r="B343" s="98"/>
      <c r="C343" s="86"/>
      <c r="D343" s="113"/>
      <c r="E343" s="14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2</v>
      </c>
    </row>
    <row r="344" spans="1:25">
      <c r="A344" s="125"/>
      <c r="B344" s="97">
        <v>1</v>
      </c>
      <c r="C344" s="93">
        <v>1</v>
      </c>
      <c r="D344" s="102">
        <v>5.75</v>
      </c>
      <c r="E344" s="14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5"/>
      <c r="B345" s="98">
        <v>1</v>
      </c>
      <c r="C345" s="86">
        <v>2</v>
      </c>
      <c r="D345" s="88">
        <v>5.7</v>
      </c>
      <c r="E345" s="14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17</v>
      </c>
    </row>
    <row r="346" spans="1:25">
      <c r="A346" s="125"/>
      <c r="B346" s="99" t="s">
        <v>163</v>
      </c>
      <c r="C346" s="91"/>
      <c r="D346" s="107">
        <v>5.7249999999999996</v>
      </c>
      <c r="E346" s="14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/>
    </row>
    <row r="347" spans="1:25">
      <c r="A347" s="125"/>
      <c r="B347" s="2" t="s">
        <v>164</v>
      </c>
      <c r="C347" s="118"/>
      <c r="D347" s="90">
        <v>5.7249999999999996</v>
      </c>
      <c r="E347" s="14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7">
        <v>5.7249999999999996</v>
      </c>
    </row>
    <row r="348" spans="1:25">
      <c r="A348" s="125"/>
      <c r="B348" s="2" t="s">
        <v>165</v>
      </c>
      <c r="C348" s="118"/>
      <c r="D348" s="90">
        <v>3.5355339059327251E-2</v>
      </c>
      <c r="E348" s="169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17"/>
    </row>
    <row r="349" spans="1:25">
      <c r="A349" s="125"/>
      <c r="B349" s="2" t="s">
        <v>90</v>
      </c>
      <c r="C349" s="118"/>
      <c r="D349" s="92">
        <v>6.1756050758650224E-3</v>
      </c>
      <c r="E349" s="14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A350" s="125"/>
      <c r="B350" s="100" t="s">
        <v>166</v>
      </c>
      <c r="C350" s="118"/>
      <c r="D350" s="92">
        <v>0</v>
      </c>
      <c r="E350" s="14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0"/>
    </row>
    <row r="351" spans="1:25">
      <c r="B351" s="131"/>
      <c r="C351" s="99"/>
      <c r="D351" s="115"/>
    </row>
    <row r="352" spans="1:25">
      <c r="B352" s="134" t="s">
        <v>216</v>
      </c>
      <c r="Y352" s="116" t="s">
        <v>167</v>
      </c>
    </row>
    <row r="353" spans="1:25">
      <c r="A353" s="110" t="s">
        <v>13</v>
      </c>
      <c r="B353" s="97" t="s">
        <v>113</v>
      </c>
      <c r="C353" s="94" t="s">
        <v>114</v>
      </c>
      <c r="D353" s="95" t="s">
        <v>135</v>
      </c>
      <c r="E353" s="14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>
        <v>1</v>
      </c>
    </row>
    <row r="354" spans="1:25">
      <c r="A354" s="125"/>
      <c r="B354" s="98" t="s">
        <v>136</v>
      </c>
      <c r="C354" s="86" t="s">
        <v>136</v>
      </c>
      <c r="D354" s="140" t="s">
        <v>147</v>
      </c>
      <c r="E354" s="14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 t="s">
        <v>3</v>
      </c>
    </row>
    <row r="355" spans="1:25">
      <c r="A355" s="125"/>
      <c r="B355" s="98"/>
      <c r="C355" s="86"/>
      <c r="D355" s="87" t="s">
        <v>104</v>
      </c>
      <c r="E355" s="14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5"/>
      <c r="B356" s="98"/>
      <c r="C356" s="86"/>
      <c r="D356" s="113"/>
      <c r="E356" s="14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2</v>
      </c>
    </row>
    <row r="357" spans="1:25">
      <c r="A357" s="125"/>
      <c r="B357" s="97">
        <v>1</v>
      </c>
      <c r="C357" s="93">
        <v>1</v>
      </c>
      <c r="D357" s="102">
        <v>2</v>
      </c>
      <c r="E357" s="14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1</v>
      </c>
    </row>
    <row r="358" spans="1:25">
      <c r="A358" s="125"/>
      <c r="B358" s="98">
        <v>1</v>
      </c>
      <c r="C358" s="86">
        <v>2</v>
      </c>
      <c r="D358" s="88">
        <v>2</v>
      </c>
      <c r="E358" s="14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6">
        <v>18</v>
      </c>
    </row>
    <row r="359" spans="1:25">
      <c r="A359" s="125"/>
      <c r="B359" s="99" t="s">
        <v>163</v>
      </c>
      <c r="C359" s="91"/>
      <c r="D359" s="107">
        <v>2</v>
      </c>
      <c r="E359" s="14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/>
    </row>
    <row r="360" spans="1:25">
      <c r="A360" s="125"/>
      <c r="B360" s="2" t="s">
        <v>164</v>
      </c>
      <c r="C360" s="118"/>
      <c r="D360" s="90">
        <v>2</v>
      </c>
      <c r="E360" s="14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7">
        <v>2</v>
      </c>
    </row>
    <row r="361" spans="1:25">
      <c r="A361" s="125"/>
      <c r="B361" s="2" t="s">
        <v>165</v>
      </c>
      <c r="C361" s="118"/>
      <c r="D361" s="90">
        <v>0</v>
      </c>
      <c r="E361" s="169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17"/>
    </row>
    <row r="362" spans="1:25">
      <c r="A362" s="125"/>
      <c r="B362" s="2" t="s">
        <v>90</v>
      </c>
      <c r="C362" s="118"/>
      <c r="D362" s="92">
        <v>0</v>
      </c>
      <c r="E362" s="14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A363" s="125"/>
      <c r="B363" s="100" t="s">
        <v>166</v>
      </c>
      <c r="C363" s="118"/>
      <c r="D363" s="92">
        <v>0</v>
      </c>
      <c r="E363" s="14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20"/>
    </row>
    <row r="364" spans="1:25">
      <c r="B364" s="131"/>
      <c r="C364" s="99"/>
      <c r="D364" s="115"/>
    </row>
    <row r="365" spans="1:25">
      <c r="B365" s="134" t="s">
        <v>217</v>
      </c>
      <c r="Y365" s="116" t="s">
        <v>167</v>
      </c>
    </row>
    <row r="366" spans="1:25">
      <c r="A366" s="110" t="s">
        <v>16</v>
      </c>
      <c r="B366" s="97" t="s">
        <v>113</v>
      </c>
      <c r="C366" s="94" t="s">
        <v>114</v>
      </c>
      <c r="D366" s="95" t="s">
        <v>135</v>
      </c>
      <c r="E366" s="14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>
        <v>1</v>
      </c>
    </row>
    <row r="367" spans="1:25">
      <c r="A367" s="125"/>
      <c r="B367" s="98" t="s">
        <v>136</v>
      </c>
      <c r="C367" s="86" t="s">
        <v>136</v>
      </c>
      <c r="D367" s="140" t="s">
        <v>147</v>
      </c>
      <c r="E367" s="14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 t="s">
        <v>3</v>
      </c>
    </row>
    <row r="368" spans="1:25">
      <c r="A368" s="125"/>
      <c r="B368" s="98"/>
      <c r="C368" s="86"/>
      <c r="D368" s="87" t="s">
        <v>104</v>
      </c>
      <c r="E368" s="14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0</v>
      </c>
    </row>
    <row r="369" spans="1:25">
      <c r="A369" s="125"/>
      <c r="B369" s="98"/>
      <c r="C369" s="86"/>
      <c r="D369" s="113"/>
      <c r="E369" s="14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0</v>
      </c>
    </row>
    <row r="370" spans="1:25">
      <c r="A370" s="125"/>
      <c r="B370" s="97">
        <v>1</v>
      </c>
      <c r="C370" s="93">
        <v>1</v>
      </c>
      <c r="D370" s="161">
        <v>376</v>
      </c>
      <c r="E370" s="162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4">
        <v>1</v>
      </c>
    </row>
    <row r="371" spans="1:25">
      <c r="A371" s="125"/>
      <c r="B371" s="98">
        <v>1</v>
      </c>
      <c r="C371" s="86">
        <v>2</v>
      </c>
      <c r="D371" s="165">
        <v>379</v>
      </c>
      <c r="E371" s="162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4">
        <v>5</v>
      </c>
    </row>
    <row r="372" spans="1:25">
      <c r="A372" s="125"/>
      <c r="B372" s="99" t="s">
        <v>163</v>
      </c>
      <c r="C372" s="91"/>
      <c r="D372" s="167">
        <v>377.5</v>
      </c>
      <c r="E372" s="162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6"/>
    </row>
    <row r="373" spans="1:25">
      <c r="A373" s="125"/>
      <c r="B373" s="2" t="s">
        <v>164</v>
      </c>
      <c r="C373" s="118"/>
      <c r="D373" s="168">
        <v>377.5</v>
      </c>
      <c r="E373" s="162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6">
        <v>377.5</v>
      </c>
    </row>
    <row r="374" spans="1:25">
      <c r="A374" s="125"/>
      <c r="B374" s="2" t="s">
        <v>165</v>
      </c>
      <c r="C374" s="118"/>
      <c r="D374" s="168">
        <v>2.1213203435596424</v>
      </c>
      <c r="E374" s="162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6"/>
    </row>
    <row r="375" spans="1:25">
      <c r="A375" s="125"/>
      <c r="B375" s="2" t="s">
        <v>90</v>
      </c>
      <c r="C375" s="118"/>
      <c r="D375" s="92">
        <v>5.6193916385685891E-3</v>
      </c>
      <c r="E375" s="14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0"/>
    </row>
    <row r="376" spans="1:25">
      <c r="A376" s="125"/>
      <c r="B376" s="100" t="s">
        <v>166</v>
      </c>
      <c r="C376" s="118"/>
      <c r="D376" s="92">
        <v>0</v>
      </c>
      <c r="E376" s="14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0"/>
    </row>
    <row r="377" spans="1:25">
      <c r="B377" s="131"/>
      <c r="C377" s="99"/>
      <c r="D377" s="115"/>
    </row>
    <row r="378" spans="1:25">
      <c r="B378" s="134" t="s">
        <v>218</v>
      </c>
      <c r="Y378" s="116" t="s">
        <v>167</v>
      </c>
    </row>
    <row r="379" spans="1:25">
      <c r="A379" s="110" t="s">
        <v>18</v>
      </c>
      <c r="B379" s="97" t="s">
        <v>113</v>
      </c>
      <c r="C379" s="94" t="s">
        <v>114</v>
      </c>
      <c r="D379" s="95" t="s">
        <v>135</v>
      </c>
      <c r="E379" s="14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6">
        <v>1</v>
      </c>
    </row>
    <row r="380" spans="1:25">
      <c r="A380" s="125"/>
      <c r="B380" s="98" t="s">
        <v>136</v>
      </c>
      <c r="C380" s="86" t="s">
        <v>136</v>
      </c>
      <c r="D380" s="140" t="s">
        <v>147</v>
      </c>
      <c r="E380" s="14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6" t="s">
        <v>3</v>
      </c>
    </row>
    <row r="381" spans="1:25">
      <c r="A381" s="125"/>
      <c r="B381" s="98"/>
      <c r="C381" s="86"/>
      <c r="D381" s="87" t="s">
        <v>104</v>
      </c>
      <c r="E381" s="14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6">
        <v>2</v>
      </c>
    </row>
    <row r="382" spans="1:25">
      <c r="A382" s="125"/>
      <c r="B382" s="98"/>
      <c r="C382" s="86"/>
      <c r="D382" s="113"/>
      <c r="E382" s="14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2</v>
      </c>
    </row>
    <row r="383" spans="1:25">
      <c r="A383" s="125"/>
      <c r="B383" s="97">
        <v>1</v>
      </c>
      <c r="C383" s="93">
        <v>1</v>
      </c>
      <c r="D383" s="102">
        <v>1.3</v>
      </c>
      <c r="E383" s="14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>
        <v>1</v>
      </c>
    </row>
    <row r="384" spans="1:25">
      <c r="A384" s="125"/>
      <c r="B384" s="98">
        <v>1</v>
      </c>
      <c r="C384" s="86">
        <v>2</v>
      </c>
      <c r="D384" s="88">
        <v>1.3</v>
      </c>
      <c r="E384" s="14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6</v>
      </c>
    </row>
    <row r="385" spans="1:25">
      <c r="A385" s="125"/>
      <c r="B385" s="99" t="s">
        <v>163</v>
      </c>
      <c r="C385" s="91"/>
      <c r="D385" s="107">
        <v>1.3</v>
      </c>
      <c r="E385" s="14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7"/>
    </row>
    <row r="386" spans="1:25">
      <c r="A386" s="125"/>
      <c r="B386" s="2" t="s">
        <v>164</v>
      </c>
      <c r="C386" s="118"/>
      <c r="D386" s="90">
        <v>1.3</v>
      </c>
      <c r="E386" s="14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7">
        <v>1.3</v>
      </c>
    </row>
    <row r="387" spans="1:25">
      <c r="A387" s="125"/>
      <c r="B387" s="2" t="s">
        <v>165</v>
      </c>
      <c r="C387" s="118"/>
      <c r="D387" s="90">
        <v>0</v>
      </c>
      <c r="E387" s="169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17"/>
    </row>
    <row r="388" spans="1:25">
      <c r="A388" s="125"/>
      <c r="B388" s="2" t="s">
        <v>90</v>
      </c>
      <c r="C388" s="118"/>
      <c r="D388" s="92">
        <v>0</v>
      </c>
      <c r="E388" s="14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0"/>
    </row>
    <row r="389" spans="1:25">
      <c r="A389" s="125"/>
      <c r="B389" s="100" t="s">
        <v>166</v>
      </c>
      <c r="C389" s="118"/>
      <c r="D389" s="92">
        <v>0</v>
      </c>
      <c r="E389" s="14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0"/>
    </row>
    <row r="390" spans="1:25">
      <c r="B390" s="131"/>
      <c r="C390" s="99"/>
      <c r="D390" s="115"/>
    </row>
    <row r="391" spans="1:25">
      <c r="B391" s="134" t="s">
        <v>219</v>
      </c>
      <c r="Y391" s="116" t="s">
        <v>167</v>
      </c>
    </row>
    <row r="392" spans="1:25">
      <c r="A392" s="110" t="s">
        <v>21</v>
      </c>
      <c r="B392" s="97" t="s">
        <v>113</v>
      </c>
      <c r="C392" s="94" t="s">
        <v>114</v>
      </c>
      <c r="D392" s="95" t="s">
        <v>135</v>
      </c>
      <c r="E392" s="14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6">
        <v>1</v>
      </c>
    </row>
    <row r="393" spans="1:25">
      <c r="A393" s="125"/>
      <c r="B393" s="98" t="s">
        <v>136</v>
      </c>
      <c r="C393" s="86" t="s">
        <v>136</v>
      </c>
      <c r="D393" s="140" t="s">
        <v>147</v>
      </c>
      <c r="E393" s="14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 t="s">
        <v>3</v>
      </c>
    </row>
    <row r="394" spans="1:25">
      <c r="A394" s="125"/>
      <c r="B394" s="98"/>
      <c r="C394" s="86"/>
      <c r="D394" s="87" t="s">
        <v>104</v>
      </c>
      <c r="E394" s="14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>
        <v>2</v>
      </c>
    </row>
    <row r="395" spans="1:25">
      <c r="A395" s="125"/>
      <c r="B395" s="98"/>
      <c r="C395" s="86"/>
      <c r="D395" s="113"/>
      <c r="E395" s="14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2</v>
      </c>
    </row>
    <row r="396" spans="1:25">
      <c r="A396" s="125"/>
      <c r="B396" s="97">
        <v>1</v>
      </c>
      <c r="C396" s="93">
        <v>1</v>
      </c>
      <c r="D396" s="102">
        <v>0.86</v>
      </c>
      <c r="E396" s="14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1</v>
      </c>
    </row>
    <row r="397" spans="1:25">
      <c r="A397" s="125"/>
      <c r="B397" s="98">
        <v>1</v>
      </c>
      <c r="C397" s="86">
        <v>2</v>
      </c>
      <c r="D397" s="88">
        <v>0.88</v>
      </c>
      <c r="E397" s="14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6">
        <v>7</v>
      </c>
    </row>
    <row r="398" spans="1:25">
      <c r="A398" s="125"/>
      <c r="B398" s="99" t="s">
        <v>163</v>
      </c>
      <c r="C398" s="91"/>
      <c r="D398" s="107">
        <v>0.87</v>
      </c>
      <c r="E398" s="14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7"/>
    </row>
    <row r="399" spans="1:25">
      <c r="A399" s="125"/>
      <c r="B399" s="2" t="s">
        <v>164</v>
      </c>
      <c r="C399" s="118"/>
      <c r="D399" s="90">
        <v>0.87</v>
      </c>
      <c r="E399" s="14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7">
        <v>0.87</v>
      </c>
    </row>
    <row r="400" spans="1:25">
      <c r="A400" s="125"/>
      <c r="B400" s="2" t="s">
        <v>165</v>
      </c>
      <c r="C400" s="118"/>
      <c r="D400" s="90">
        <v>1.4142135623730963E-2</v>
      </c>
      <c r="E400" s="169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17"/>
    </row>
    <row r="401" spans="1:25">
      <c r="A401" s="125"/>
      <c r="B401" s="2" t="s">
        <v>90</v>
      </c>
      <c r="C401" s="118"/>
      <c r="D401" s="92">
        <v>1.6255328303139038E-2</v>
      </c>
      <c r="E401" s="14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0"/>
    </row>
    <row r="402" spans="1:25">
      <c r="A402" s="125"/>
      <c r="B402" s="100" t="s">
        <v>166</v>
      </c>
      <c r="C402" s="118"/>
      <c r="D402" s="92">
        <v>0</v>
      </c>
      <c r="E402" s="14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0"/>
    </row>
    <row r="403" spans="1:25">
      <c r="B403" s="131"/>
      <c r="C403" s="99"/>
      <c r="D403" s="115"/>
    </row>
    <row r="404" spans="1:25">
      <c r="B404" s="134" t="s">
        <v>220</v>
      </c>
      <c r="Y404" s="116" t="s">
        <v>167</v>
      </c>
    </row>
    <row r="405" spans="1:25">
      <c r="A405" s="110" t="s">
        <v>27</v>
      </c>
      <c r="B405" s="97" t="s">
        <v>113</v>
      </c>
      <c r="C405" s="94" t="s">
        <v>114</v>
      </c>
      <c r="D405" s="95" t="s">
        <v>135</v>
      </c>
      <c r="E405" s="14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6">
        <v>1</v>
      </c>
    </row>
    <row r="406" spans="1:25">
      <c r="A406" s="125"/>
      <c r="B406" s="98" t="s">
        <v>136</v>
      </c>
      <c r="C406" s="86" t="s">
        <v>136</v>
      </c>
      <c r="D406" s="140" t="s">
        <v>147</v>
      </c>
      <c r="E406" s="14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6" t="s">
        <v>3</v>
      </c>
    </row>
    <row r="407" spans="1:25">
      <c r="A407" s="125"/>
      <c r="B407" s="98"/>
      <c r="C407" s="86"/>
      <c r="D407" s="87" t="s">
        <v>104</v>
      </c>
      <c r="E407" s="14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6">
        <v>2</v>
      </c>
    </row>
    <row r="408" spans="1:25">
      <c r="A408" s="125"/>
      <c r="B408" s="98"/>
      <c r="C408" s="86"/>
      <c r="D408" s="113"/>
      <c r="E408" s="14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6">
        <v>2</v>
      </c>
    </row>
    <row r="409" spans="1:25">
      <c r="A409" s="125"/>
      <c r="B409" s="97">
        <v>1</v>
      </c>
      <c r="C409" s="93">
        <v>1</v>
      </c>
      <c r="D409" s="102">
        <v>4.34</v>
      </c>
      <c r="E409" s="14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6">
        <v>1</v>
      </c>
    </row>
    <row r="410" spans="1:25">
      <c r="A410" s="125"/>
      <c r="B410" s="98">
        <v>1</v>
      </c>
      <c r="C410" s="86">
        <v>2</v>
      </c>
      <c r="D410" s="88">
        <v>4.13</v>
      </c>
      <c r="E410" s="14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8</v>
      </c>
    </row>
    <row r="411" spans="1:25">
      <c r="A411" s="125"/>
      <c r="B411" s="99" t="s">
        <v>163</v>
      </c>
      <c r="C411" s="91"/>
      <c r="D411" s="107">
        <v>4.2349999999999994</v>
      </c>
      <c r="E411" s="14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7"/>
    </row>
    <row r="412" spans="1:25">
      <c r="A412" s="125"/>
      <c r="B412" s="2" t="s">
        <v>164</v>
      </c>
      <c r="C412" s="118"/>
      <c r="D412" s="90">
        <v>4.2349999999999994</v>
      </c>
      <c r="E412" s="14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7">
        <v>4.2350000000000003</v>
      </c>
    </row>
    <row r="413" spans="1:25">
      <c r="A413" s="125"/>
      <c r="B413" s="2" t="s">
        <v>165</v>
      </c>
      <c r="C413" s="118"/>
      <c r="D413" s="90">
        <v>0.14849242404917495</v>
      </c>
      <c r="E413" s="169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17"/>
    </row>
    <row r="414" spans="1:25">
      <c r="A414" s="125"/>
      <c r="B414" s="2" t="s">
        <v>90</v>
      </c>
      <c r="C414" s="118"/>
      <c r="D414" s="92">
        <v>3.5063146174539546E-2</v>
      </c>
      <c r="E414" s="14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0"/>
    </row>
    <row r="415" spans="1:25">
      <c r="A415" s="125"/>
      <c r="B415" s="100" t="s">
        <v>166</v>
      </c>
      <c r="C415" s="118"/>
      <c r="D415" s="92">
        <v>-2.2204460492503131E-16</v>
      </c>
      <c r="E415" s="14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0"/>
    </row>
    <row r="416" spans="1:25">
      <c r="B416" s="131"/>
      <c r="C416" s="99"/>
      <c r="D416" s="115"/>
    </row>
    <row r="417" spans="1:25">
      <c r="B417" s="134" t="s">
        <v>221</v>
      </c>
      <c r="Y417" s="116" t="s">
        <v>167</v>
      </c>
    </row>
    <row r="418" spans="1:25">
      <c r="A418" s="110" t="s">
        <v>58</v>
      </c>
      <c r="B418" s="97" t="s">
        <v>113</v>
      </c>
      <c r="C418" s="94" t="s">
        <v>114</v>
      </c>
      <c r="D418" s="95" t="s">
        <v>135</v>
      </c>
      <c r="E418" s="14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1</v>
      </c>
    </row>
    <row r="419" spans="1:25">
      <c r="A419" s="125"/>
      <c r="B419" s="98" t="s">
        <v>136</v>
      </c>
      <c r="C419" s="86" t="s">
        <v>136</v>
      </c>
      <c r="D419" s="140" t="s">
        <v>147</v>
      </c>
      <c r="E419" s="14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 t="s">
        <v>1</v>
      </c>
    </row>
    <row r="420" spans="1:25">
      <c r="A420" s="125"/>
      <c r="B420" s="98"/>
      <c r="C420" s="86"/>
      <c r="D420" s="87" t="s">
        <v>106</v>
      </c>
      <c r="E420" s="14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3</v>
      </c>
    </row>
    <row r="421" spans="1:25">
      <c r="A421" s="125"/>
      <c r="B421" s="98"/>
      <c r="C421" s="86"/>
      <c r="D421" s="113"/>
      <c r="E421" s="14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3</v>
      </c>
    </row>
    <row r="422" spans="1:25">
      <c r="A422" s="125"/>
      <c r="B422" s="97">
        <v>1</v>
      </c>
      <c r="C422" s="93">
        <v>1</v>
      </c>
      <c r="D422" s="179">
        <v>0.95000000000000018</v>
      </c>
      <c r="E422" s="180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2">
        <v>1</v>
      </c>
    </row>
    <row r="423" spans="1:25">
      <c r="A423" s="125"/>
      <c r="B423" s="98">
        <v>1</v>
      </c>
      <c r="C423" s="86">
        <v>2</v>
      </c>
      <c r="D423" s="183">
        <v>0.95000000000000018</v>
      </c>
      <c r="E423" s="180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2">
        <v>9</v>
      </c>
    </row>
    <row r="424" spans="1:25">
      <c r="A424" s="125"/>
      <c r="B424" s="99" t="s">
        <v>163</v>
      </c>
      <c r="C424" s="91"/>
      <c r="D424" s="184">
        <v>0.95000000000000018</v>
      </c>
      <c r="E424" s="180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19"/>
    </row>
    <row r="425" spans="1:25">
      <c r="A425" s="125"/>
      <c r="B425" s="2" t="s">
        <v>164</v>
      </c>
      <c r="C425" s="118"/>
      <c r="D425" s="108">
        <v>0.95000000000000018</v>
      </c>
      <c r="E425" s="180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19">
        <v>0.95318026497212305</v>
      </c>
    </row>
    <row r="426" spans="1:25">
      <c r="A426" s="125"/>
      <c r="B426" s="2" t="s">
        <v>165</v>
      </c>
      <c r="C426" s="118"/>
      <c r="D426" s="108">
        <v>0</v>
      </c>
      <c r="E426" s="14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9"/>
    </row>
    <row r="427" spans="1:25">
      <c r="A427" s="125"/>
      <c r="B427" s="2" t="s">
        <v>90</v>
      </c>
      <c r="C427" s="118"/>
      <c r="D427" s="92">
        <v>0</v>
      </c>
      <c r="E427" s="14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0"/>
    </row>
    <row r="428" spans="1:25">
      <c r="A428" s="125"/>
      <c r="B428" s="100" t="s">
        <v>166</v>
      </c>
      <c r="C428" s="118"/>
      <c r="D428" s="92">
        <v>-3.3364779874202055E-3</v>
      </c>
      <c r="E428" s="14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0"/>
    </row>
    <row r="429" spans="1:25">
      <c r="B429" s="131"/>
      <c r="C429" s="99"/>
      <c r="D429" s="115"/>
    </row>
    <row r="430" spans="1:25">
      <c r="B430" s="134" t="s">
        <v>222</v>
      </c>
      <c r="Y430" s="116" t="s">
        <v>167</v>
      </c>
    </row>
    <row r="431" spans="1:25">
      <c r="A431" s="110" t="s">
        <v>59</v>
      </c>
      <c r="B431" s="97" t="s">
        <v>113</v>
      </c>
      <c r="C431" s="94" t="s">
        <v>114</v>
      </c>
      <c r="D431" s="95" t="s">
        <v>135</v>
      </c>
      <c r="E431" s="14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1</v>
      </c>
    </row>
    <row r="432" spans="1:25">
      <c r="A432" s="125"/>
      <c r="B432" s="98" t="s">
        <v>136</v>
      </c>
      <c r="C432" s="86" t="s">
        <v>136</v>
      </c>
      <c r="D432" s="140" t="s">
        <v>147</v>
      </c>
      <c r="E432" s="14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 t="s">
        <v>3</v>
      </c>
    </row>
    <row r="433" spans="1:25">
      <c r="A433" s="125"/>
      <c r="B433" s="98"/>
      <c r="C433" s="86"/>
      <c r="D433" s="87" t="s">
        <v>104</v>
      </c>
      <c r="E433" s="14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2</v>
      </c>
    </row>
    <row r="434" spans="1:25">
      <c r="A434" s="125"/>
      <c r="B434" s="98"/>
      <c r="C434" s="86"/>
      <c r="D434" s="113"/>
      <c r="E434" s="14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2</v>
      </c>
    </row>
    <row r="435" spans="1:25">
      <c r="A435" s="125"/>
      <c r="B435" s="97">
        <v>1</v>
      </c>
      <c r="C435" s="93">
        <v>1</v>
      </c>
      <c r="D435" s="143" t="s">
        <v>130</v>
      </c>
      <c r="E435" s="14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</v>
      </c>
    </row>
    <row r="436" spans="1:25">
      <c r="A436" s="125"/>
      <c r="B436" s="98">
        <v>1</v>
      </c>
      <c r="C436" s="86">
        <v>2</v>
      </c>
      <c r="D436" s="144" t="s">
        <v>130</v>
      </c>
      <c r="E436" s="14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10</v>
      </c>
    </row>
    <row r="437" spans="1:25">
      <c r="A437" s="125"/>
      <c r="B437" s="99" t="s">
        <v>163</v>
      </c>
      <c r="C437" s="91"/>
      <c r="D437" s="107" t="s">
        <v>248</v>
      </c>
      <c r="E437" s="14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5"/>
      <c r="B438" s="2" t="s">
        <v>164</v>
      </c>
      <c r="C438" s="118"/>
      <c r="D438" s="90" t="s">
        <v>248</v>
      </c>
      <c r="E438" s="14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 t="s">
        <v>130</v>
      </c>
    </row>
    <row r="439" spans="1:25">
      <c r="A439" s="125"/>
      <c r="B439" s="2" t="s">
        <v>165</v>
      </c>
      <c r="C439" s="118"/>
      <c r="D439" s="90" t="s">
        <v>248</v>
      </c>
      <c r="E439" s="169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17"/>
    </row>
    <row r="440" spans="1:25">
      <c r="A440" s="125"/>
      <c r="B440" s="2" t="s">
        <v>90</v>
      </c>
      <c r="C440" s="118"/>
      <c r="D440" s="92" t="s">
        <v>248</v>
      </c>
      <c r="E440" s="14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5"/>
      <c r="B441" s="100" t="s">
        <v>166</v>
      </c>
      <c r="C441" s="118"/>
      <c r="D441" s="92" t="s">
        <v>248</v>
      </c>
      <c r="E441" s="14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31"/>
      <c r="C442" s="99"/>
      <c r="D442" s="115"/>
    </row>
    <row r="443" spans="1:25">
      <c r="B443" s="134" t="s">
        <v>223</v>
      </c>
      <c r="Y443" s="116" t="s">
        <v>167</v>
      </c>
    </row>
    <row r="444" spans="1:25">
      <c r="A444" s="110" t="s">
        <v>60</v>
      </c>
      <c r="B444" s="97" t="s">
        <v>113</v>
      </c>
      <c r="C444" s="94" t="s">
        <v>114</v>
      </c>
      <c r="D444" s="95" t="s">
        <v>135</v>
      </c>
      <c r="E444" s="14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5"/>
      <c r="B445" s="98" t="s">
        <v>136</v>
      </c>
      <c r="C445" s="86" t="s">
        <v>136</v>
      </c>
      <c r="D445" s="140" t="s">
        <v>147</v>
      </c>
      <c r="E445" s="14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3</v>
      </c>
    </row>
    <row r="446" spans="1:25">
      <c r="A446" s="125"/>
      <c r="B446" s="98"/>
      <c r="C446" s="86"/>
      <c r="D446" s="87" t="s">
        <v>104</v>
      </c>
      <c r="E446" s="14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2</v>
      </c>
    </row>
    <row r="447" spans="1:25">
      <c r="A447" s="125"/>
      <c r="B447" s="98"/>
      <c r="C447" s="86"/>
      <c r="D447" s="113"/>
      <c r="E447" s="14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2</v>
      </c>
    </row>
    <row r="448" spans="1:25">
      <c r="A448" s="125"/>
      <c r="B448" s="97">
        <v>1</v>
      </c>
      <c r="C448" s="93">
        <v>1</v>
      </c>
      <c r="D448" s="102">
        <v>0.42</v>
      </c>
      <c r="E448" s="14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1</v>
      </c>
    </row>
    <row r="449" spans="1:25">
      <c r="A449" s="125"/>
      <c r="B449" s="98">
        <v>1</v>
      </c>
      <c r="C449" s="86">
        <v>2</v>
      </c>
      <c r="D449" s="88">
        <v>0.41</v>
      </c>
      <c r="E449" s="14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11</v>
      </c>
    </row>
    <row r="450" spans="1:25">
      <c r="A450" s="125"/>
      <c r="B450" s="99" t="s">
        <v>163</v>
      </c>
      <c r="C450" s="91"/>
      <c r="D450" s="107">
        <v>0.41499999999999998</v>
      </c>
      <c r="E450" s="14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7"/>
    </row>
    <row r="451" spans="1:25">
      <c r="A451" s="125"/>
      <c r="B451" s="2" t="s">
        <v>164</v>
      </c>
      <c r="C451" s="118"/>
      <c r="D451" s="90">
        <v>0.41499999999999998</v>
      </c>
      <c r="E451" s="14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7">
        <v>0.41499999999999998</v>
      </c>
    </row>
    <row r="452" spans="1:25">
      <c r="A452" s="125"/>
      <c r="B452" s="2" t="s">
        <v>165</v>
      </c>
      <c r="C452" s="118"/>
      <c r="D452" s="90">
        <v>7.0710678118654814E-3</v>
      </c>
      <c r="E452" s="169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17"/>
    </row>
    <row r="453" spans="1:25">
      <c r="A453" s="125"/>
      <c r="B453" s="2" t="s">
        <v>90</v>
      </c>
      <c r="C453" s="118"/>
      <c r="D453" s="92">
        <v>1.7038717618952967E-2</v>
      </c>
      <c r="E453" s="14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0"/>
    </row>
    <row r="454" spans="1:25">
      <c r="A454" s="125"/>
      <c r="B454" s="100" t="s">
        <v>166</v>
      </c>
      <c r="C454" s="118"/>
      <c r="D454" s="92">
        <v>0</v>
      </c>
      <c r="E454" s="14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20"/>
    </row>
    <row r="455" spans="1:25">
      <c r="B455" s="131"/>
      <c r="C455" s="99"/>
      <c r="D455" s="115"/>
    </row>
    <row r="456" spans="1:25">
      <c r="B456" s="134" t="s">
        <v>224</v>
      </c>
      <c r="Y456" s="116" t="s">
        <v>167</v>
      </c>
    </row>
    <row r="457" spans="1:25">
      <c r="A457" s="110" t="s">
        <v>29</v>
      </c>
      <c r="B457" s="97" t="s">
        <v>113</v>
      </c>
      <c r="C457" s="94" t="s">
        <v>114</v>
      </c>
      <c r="D457" s="95" t="s">
        <v>135</v>
      </c>
      <c r="E457" s="14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6">
        <v>1</v>
      </c>
    </row>
    <row r="458" spans="1:25">
      <c r="A458" s="125"/>
      <c r="B458" s="98" t="s">
        <v>136</v>
      </c>
      <c r="C458" s="86" t="s">
        <v>136</v>
      </c>
      <c r="D458" s="140" t="s">
        <v>147</v>
      </c>
      <c r="E458" s="14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6" t="s">
        <v>3</v>
      </c>
    </row>
    <row r="459" spans="1:25">
      <c r="A459" s="125"/>
      <c r="B459" s="98"/>
      <c r="C459" s="86"/>
      <c r="D459" s="87" t="s">
        <v>104</v>
      </c>
      <c r="E459" s="14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6">
        <v>2</v>
      </c>
    </row>
    <row r="460" spans="1:25">
      <c r="A460" s="125"/>
      <c r="B460" s="98"/>
      <c r="C460" s="86"/>
      <c r="D460" s="113"/>
      <c r="E460" s="14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6">
        <v>2</v>
      </c>
    </row>
    <row r="461" spans="1:25">
      <c r="A461" s="125"/>
      <c r="B461" s="97">
        <v>1</v>
      </c>
      <c r="C461" s="93">
        <v>1</v>
      </c>
      <c r="D461" s="102">
        <v>1.21</v>
      </c>
      <c r="E461" s="14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5"/>
      <c r="B462" s="98">
        <v>1</v>
      </c>
      <c r="C462" s="86">
        <v>2</v>
      </c>
      <c r="D462" s="88">
        <v>1.2</v>
      </c>
      <c r="E462" s="14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>
        <v>12</v>
      </c>
    </row>
    <row r="463" spans="1:25">
      <c r="A463" s="125"/>
      <c r="B463" s="99" t="s">
        <v>163</v>
      </c>
      <c r="C463" s="91"/>
      <c r="D463" s="107">
        <v>1.2050000000000001</v>
      </c>
      <c r="E463" s="14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7"/>
    </row>
    <row r="464" spans="1:25">
      <c r="A464" s="125"/>
      <c r="B464" s="2" t="s">
        <v>164</v>
      </c>
      <c r="C464" s="118"/>
      <c r="D464" s="90">
        <v>1.2050000000000001</v>
      </c>
      <c r="E464" s="14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7">
        <v>1.2050000000000001</v>
      </c>
    </row>
    <row r="465" spans="1:25">
      <c r="A465" s="125"/>
      <c r="B465" s="2" t="s">
        <v>165</v>
      </c>
      <c r="C465" s="118"/>
      <c r="D465" s="90">
        <v>7.0710678118654814E-3</v>
      </c>
      <c r="E465" s="169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17"/>
    </row>
    <row r="466" spans="1:25">
      <c r="A466" s="125"/>
      <c r="B466" s="2" t="s">
        <v>90</v>
      </c>
      <c r="C466" s="118"/>
      <c r="D466" s="92">
        <v>5.8681060679381582E-3</v>
      </c>
      <c r="E466" s="14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0"/>
    </row>
    <row r="467" spans="1:25">
      <c r="A467" s="125"/>
      <c r="B467" s="100" t="s">
        <v>166</v>
      </c>
      <c r="C467" s="118"/>
      <c r="D467" s="92">
        <v>0</v>
      </c>
      <c r="E467" s="14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0"/>
    </row>
    <row r="468" spans="1:25">
      <c r="B468" s="131"/>
      <c r="C468" s="99"/>
      <c r="D468" s="115"/>
    </row>
    <row r="469" spans="1:25">
      <c r="B469" s="134" t="s">
        <v>225</v>
      </c>
      <c r="Y469" s="116" t="s">
        <v>167</v>
      </c>
    </row>
    <row r="470" spans="1:25">
      <c r="A470" s="110" t="s">
        <v>61</v>
      </c>
      <c r="B470" s="97" t="s">
        <v>113</v>
      </c>
      <c r="C470" s="94" t="s">
        <v>114</v>
      </c>
      <c r="D470" s="95" t="s">
        <v>135</v>
      </c>
      <c r="E470" s="14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6">
        <v>1</v>
      </c>
    </row>
    <row r="471" spans="1:25">
      <c r="A471" s="125"/>
      <c r="B471" s="98" t="s">
        <v>136</v>
      </c>
      <c r="C471" s="86" t="s">
        <v>136</v>
      </c>
      <c r="D471" s="140" t="s">
        <v>147</v>
      </c>
      <c r="E471" s="14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6" t="s">
        <v>3</v>
      </c>
    </row>
    <row r="472" spans="1:25">
      <c r="A472" s="125"/>
      <c r="B472" s="98"/>
      <c r="C472" s="86"/>
      <c r="D472" s="87" t="s">
        <v>104</v>
      </c>
      <c r="E472" s="14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6">
        <v>0</v>
      </c>
    </row>
    <row r="473" spans="1:25">
      <c r="A473" s="125"/>
      <c r="B473" s="98"/>
      <c r="C473" s="86"/>
      <c r="D473" s="113"/>
      <c r="E473" s="14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6">
        <v>0</v>
      </c>
    </row>
    <row r="474" spans="1:25">
      <c r="A474" s="125"/>
      <c r="B474" s="97">
        <v>1</v>
      </c>
      <c r="C474" s="93">
        <v>1</v>
      </c>
      <c r="D474" s="161">
        <v>179</v>
      </c>
      <c r="E474" s="162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4">
        <v>1</v>
      </c>
    </row>
    <row r="475" spans="1:25">
      <c r="A475" s="125"/>
      <c r="B475" s="98">
        <v>1</v>
      </c>
      <c r="C475" s="86">
        <v>2</v>
      </c>
      <c r="D475" s="165">
        <v>181</v>
      </c>
      <c r="E475" s="162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4">
        <v>13</v>
      </c>
    </row>
    <row r="476" spans="1:25">
      <c r="A476" s="125"/>
      <c r="B476" s="99" t="s">
        <v>163</v>
      </c>
      <c r="C476" s="91"/>
      <c r="D476" s="167">
        <v>180</v>
      </c>
      <c r="E476" s="162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6"/>
    </row>
    <row r="477" spans="1:25">
      <c r="A477" s="125"/>
      <c r="B477" s="2" t="s">
        <v>164</v>
      </c>
      <c r="C477" s="118"/>
      <c r="D477" s="168">
        <v>180</v>
      </c>
      <c r="E477" s="162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6">
        <v>180</v>
      </c>
    </row>
    <row r="478" spans="1:25">
      <c r="A478" s="125"/>
      <c r="B478" s="2" t="s">
        <v>165</v>
      </c>
      <c r="C478" s="118"/>
      <c r="D478" s="168">
        <v>1.4142135623730951</v>
      </c>
      <c r="E478" s="162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6"/>
    </row>
    <row r="479" spans="1:25">
      <c r="A479" s="125"/>
      <c r="B479" s="2" t="s">
        <v>90</v>
      </c>
      <c r="C479" s="118"/>
      <c r="D479" s="92">
        <v>7.8567420131838619E-3</v>
      </c>
      <c r="E479" s="14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0"/>
    </row>
    <row r="480" spans="1:25">
      <c r="A480" s="125"/>
      <c r="B480" s="100" t="s">
        <v>166</v>
      </c>
      <c r="C480" s="118"/>
      <c r="D480" s="92">
        <v>0</v>
      </c>
      <c r="E480" s="14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/>
    </row>
    <row r="481" spans="1:25">
      <c r="B481" s="131"/>
      <c r="C481" s="99"/>
      <c r="D481" s="115"/>
    </row>
    <row r="482" spans="1:25">
      <c r="B482" s="134" t="s">
        <v>226</v>
      </c>
      <c r="Y482" s="116" t="s">
        <v>167</v>
      </c>
    </row>
    <row r="483" spans="1:25">
      <c r="A483" s="110" t="s">
        <v>32</v>
      </c>
      <c r="B483" s="97" t="s">
        <v>113</v>
      </c>
      <c r="C483" s="94" t="s">
        <v>114</v>
      </c>
      <c r="D483" s="95" t="s">
        <v>135</v>
      </c>
      <c r="E483" s="14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1</v>
      </c>
    </row>
    <row r="484" spans="1:25">
      <c r="A484" s="125"/>
      <c r="B484" s="98" t="s">
        <v>136</v>
      </c>
      <c r="C484" s="86" t="s">
        <v>136</v>
      </c>
      <c r="D484" s="140" t="s">
        <v>147</v>
      </c>
      <c r="E484" s="14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6" t="s">
        <v>3</v>
      </c>
    </row>
    <row r="485" spans="1:25">
      <c r="A485" s="125"/>
      <c r="B485" s="98"/>
      <c r="C485" s="86"/>
      <c r="D485" s="87" t="s">
        <v>104</v>
      </c>
      <c r="E485" s="14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6">
        <v>2</v>
      </c>
    </row>
    <row r="486" spans="1:25">
      <c r="A486" s="125"/>
      <c r="B486" s="98"/>
      <c r="C486" s="86"/>
      <c r="D486" s="113"/>
      <c r="E486" s="14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6">
        <v>2</v>
      </c>
    </row>
    <row r="487" spans="1:25">
      <c r="A487" s="125"/>
      <c r="B487" s="97">
        <v>1</v>
      </c>
      <c r="C487" s="93">
        <v>1</v>
      </c>
      <c r="D487" s="102">
        <v>1</v>
      </c>
      <c r="E487" s="14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6">
        <v>1</v>
      </c>
    </row>
    <row r="488" spans="1:25">
      <c r="A488" s="125"/>
      <c r="B488" s="98">
        <v>1</v>
      </c>
      <c r="C488" s="86">
        <v>2</v>
      </c>
      <c r="D488" s="88">
        <v>1</v>
      </c>
      <c r="E488" s="14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6">
        <v>14</v>
      </c>
    </row>
    <row r="489" spans="1:25">
      <c r="A489" s="125"/>
      <c r="B489" s="99" t="s">
        <v>163</v>
      </c>
      <c r="C489" s="91"/>
      <c r="D489" s="107">
        <v>1</v>
      </c>
      <c r="E489" s="14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7"/>
    </row>
    <row r="490" spans="1:25">
      <c r="A490" s="125"/>
      <c r="B490" s="2" t="s">
        <v>164</v>
      </c>
      <c r="C490" s="118"/>
      <c r="D490" s="90">
        <v>1</v>
      </c>
      <c r="E490" s="14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7">
        <v>1</v>
      </c>
    </row>
    <row r="491" spans="1:25">
      <c r="A491" s="125"/>
      <c r="B491" s="2" t="s">
        <v>165</v>
      </c>
      <c r="C491" s="118"/>
      <c r="D491" s="90">
        <v>0</v>
      </c>
      <c r="E491" s="169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17"/>
    </row>
    <row r="492" spans="1:25">
      <c r="A492" s="125"/>
      <c r="B492" s="2" t="s">
        <v>90</v>
      </c>
      <c r="C492" s="118"/>
      <c r="D492" s="92">
        <v>0</v>
      </c>
      <c r="E492" s="14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A493" s="125"/>
      <c r="B493" s="100" t="s">
        <v>166</v>
      </c>
      <c r="C493" s="118"/>
      <c r="D493" s="92">
        <v>0</v>
      </c>
      <c r="E493" s="14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B494" s="131"/>
      <c r="C494" s="99"/>
      <c r="D494" s="115"/>
    </row>
    <row r="495" spans="1:25">
      <c r="B495" s="134" t="s">
        <v>227</v>
      </c>
      <c r="Y495" s="116" t="s">
        <v>167</v>
      </c>
    </row>
    <row r="496" spans="1:25">
      <c r="A496" s="110" t="s">
        <v>35</v>
      </c>
      <c r="B496" s="97" t="s">
        <v>113</v>
      </c>
      <c r="C496" s="94" t="s">
        <v>114</v>
      </c>
      <c r="D496" s="95" t="s">
        <v>135</v>
      </c>
      <c r="E496" s="14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6">
        <v>1</v>
      </c>
    </row>
    <row r="497" spans="1:25">
      <c r="A497" s="125"/>
      <c r="B497" s="98" t="s">
        <v>136</v>
      </c>
      <c r="C497" s="86" t="s">
        <v>136</v>
      </c>
      <c r="D497" s="140" t="s">
        <v>147</v>
      </c>
      <c r="E497" s="14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 t="s">
        <v>3</v>
      </c>
    </row>
    <row r="498" spans="1:25">
      <c r="A498" s="125"/>
      <c r="B498" s="98"/>
      <c r="C498" s="86"/>
      <c r="D498" s="87" t="s">
        <v>104</v>
      </c>
      <c r="E498" s="14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>
        <v>1</v>
      </c>
    </row>
    <row r="499" spans="1:25">
      <c r="A499" s="125"/>
      <c r="B499" s="98"/>
      <c r="C499" s="86"/>
      <c r="D499" s="113"/>
      <c r="E499" s="14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5"/>
      <c r="B500" s="97">
        <v>1</v>
      </c>
      <c r="C500" s="93">
        <v>1</v>
      </c>
      <c r="D500" s="171">
        <v>30.2</v>
      </c>
      <c r="E500" s="172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4">
        <v>1</v>
      </c>
    </row>
    <row r="501" spans="1:25">
      <c r="A501" s="125"/>
      <c r="B501" s="98">
        <v>1</v>
      </c>
      <c r="C501" s="86">
        <v>2</v>
      </c>
      <c r="D501" s="175">
        <v>30.5</v>
      </c>
      <c r="E501" s="172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4">
        <v>15</v>
      </c>
    </row>
    <row r="502" spans="1:25">
      <c r="A502" s="125"/>
      <c r="B502" s="99" t="s">
        <v>163</v>
      </c>
      <c r="C502" s="91"/>
      <c r="D502" s="176">
        <v>30.35</v>
      </c>
      <c r="E502" s="172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7"/>
    </row>
    <row r="503" spans="1:25">
      <c r="A503" s="125"/>
      <c r="B503" s="2" t="s">
        <v>164</v>
      </c>
      <c r="C503" s="118"/>
      <c r="D503" s="178">
        <v>30.35</v>
      </c>
      <c r="E503" s="172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7">
        <v>30.35</v>
      </c>
    </row>
    <row r="504" spans="1:25">
      <c r="A504" s="125"/>
      <c r="B504" s="2" t="s">
        <v>165</v>
      </c>
      <c r="C504" s="118"/>
      <c r="D504" s="178">
        <v>0.21213203435596475</v>
      </c>
      <c r="E504" s="172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7"/>
    </row>
    <row r="505" spans="1:25">
      <c r="A505" s="125"/>
      <c r="B505" s="2" t="s">
        <v>90</v>
      </c>
      <c r="C505" s="118"/>
      <c r="D505" s="92">
        <v>6.9895233725194312E-3</v>
      </c>
      <c r="E505" s="14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0"/>
    </row>
    <row r="506" spans="1:25">
      <c r="A506" s="125"/>
      <c r="B506" s="100" t="s">
        <v>166</v>
      </c>
      <c r="C506" s="118"/>
      <c r="D506" s="92">
        <v>0</v>
      </c>
      <c r="E506" s="14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0"/>
    </row>
    <row r="507" spans="1:25">
      <c r="B507" s="131"/>
      <c r="C507" s="99"/>
      <c r="D507" s="115"/>
    </row>
    <row r="508" spans="1:25">
      <c r="B508" s="134" t="s">
        <v>228</v>
      </c>
      <c r="Y508" s="116" t="s">
        <v>167</v>
      </c>
    </row>
    <row r="509" spans="1:25">
      <c r="A509" s="110" t="s">
        <v>38</v>
      </c>
      <c r="B509" s="97" t="s">
        <v>113</v>
      </c>
      <c r="C509" s="94" t="s">
        <v>114</v>
      </c>
      <c r="D509" s="95" t="s">
        <v>135</v>
      </c>
      <c r="E509" s="14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6">
        <v>1</v>
      </c>
    </row>
    <row r="510" spans="1:25">
      <c r="A510" s="125"/>
      <c r="B510" s="98" t="s">
        <v>136</v>
      </c>
      <c r="C510" s="86" t="s">
        <v>136</v>
      </c>
      <c r="D510" s="140" t="s">
        <v>147</v>
      </c>
      <c r="E510" s="14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6" t="s">
        <v>3</v>
      </c>
    </row>
    <row r="511" spans="1:25">
      <c r="A511" s="125"/>
      <c r="B511" s="98"/>
      <c r="C511" s="86"/>
      <c r="D511" s="87" t="s">
        <v>104</v>
      </c>
      <c r="E511" s="14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6">
        <v>2</v>
      </c>
    </row>
    <row r="512" spans="1:25">
      <c r="A512" s="125"/>
      <c r="B512" s="98"/>
      <c r="C512" s="86"/>
      <c r="D512" s="113"/>
      <c r="E512" s="14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2</v>
      </c>
    </row>
    <row r="513" spans="1:25">
      <c r="A513" s="125"/>
      <c r="B513" s="97">
        <v>1</v>
      </c>
      <c r="C513" s="93">
        <v>1</v>
      </c>
      <c r="D513" s="102">
        <v>2.33</v>
      </c>
      <c r="E513" s="14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>
        <v>1</v>
      </c>
    </row>
    <row r="514" spans="1:25">
      <c r="A514" s="125"/>
      <c r="B514" s="98">
        <v>1</v>
      </c>
      <c r="C514" s="86">
        <v>2</v>
      </c>
      <c r="D514" s="88">
        <v>2.39</v>
      </c>
      <c r="E514" s="14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16</v>
      </c>
    </row>
    <row r="515" spans="1:25">
      <c r="A515" s="125"/>
      <c r="B515" s="99" t="s">
        <v>163</v>
      </c>
      <c r="C515" s="91"/>
      <c r="D515" s="107">
        <v>2.3600000000000003</v>
      </c>
      <c r="E515" s="14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7"/>
    </row>
    <row r="516" spans="1:25">
      <c r="A516" s="125"/>
      <c r="B516" s="2" t="s">
        <v>164</v>
      </c>
      <c r="C516" s="118"/>
      <c r="D516" s="90">
        <v>2.3600000000000003</v>
      </c>
      <c r="E516" s="14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7">
        <v>2.36</v>
      </c>
    </row>
    <row r="517" spans="1:25">
      <c r="A517" s="125"/>
      <c r="B517" s="2" t="s">
        <v>165</v>
      </c>
      <c r="C517" s="118"/>
      <c r="D517" s="90">
        <v>4.2426406871192889E-2</v>
      </c>
      <c r="E517" s="169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17"/>
    </row>
    <row r="518" spans="1:25">
      <c r="A518" s="125"/>
      <c r="B518" s="2" t="s">
        <v>90</v>
      </c>
      <c r="C518" s="118"/>
      <c r="D518" s="92">
        <v>1.7977291047115627E-2</v>
      </c>
      <c r="E518" s="14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0"/>
    </row>
    <row r="519" spans="1:25">
      <c r="A519" s="125"/>
      <c r="B519" s="100" t="s">
        <v>166</v>
      </c>
      <c r="C519" s="118"/>
      <c r="D519" s="92">
        <v>2.2204460492503131E-16</v>
      </c>
      <c r="E519" s="14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0"/>
    </row>
    <row r="520" spans="1:25">
      <c r="B520" s="131"/>
      <c r="C520" s="99"/>
      <c r="D520" s="115"/>
    </row>
    <row r="521" spans="1:25">
      <c r="B521" s="134" t="s">
        <v>229</v>
      </c>
      <c r="Y521" s="116" t="s">
        <v>167</v>
      </c>
    </row>
    <row r="522" spans="1:25">
      <c r="A522" s="110" t="s">
        <v>42</v>
      </c>
      <c r="B522" s="97" t="s">
        <v>113</v>
      </c>
      <c r="C522" s="94" t="s">
        <v>114</v>
      </c>
      <c r="D522" s="95" t="s">
        <v>135</v>
      </c>
      <c r="E522" s="14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6">
        <v>1</v>
      </c>
    </row>
    <row r="523" spans="1:25">
      <c r="A523" s="125"/>
      <c r="B523" s="98" t="s">
        <v>136</v>
      </c>
      <c r="C523" s="86" t="s">
        <v>136</v>
      </c>
      <c r="D523" s="140" t="s">
        <v>147</v>
      </c>
      <c r="E523" s="14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6" t="s">
        <v>3</v>
      </c>
    </row>
    <row r="524" spans="1:25">
      <c r="A524" s="125"/>
      <c r="B524" s="98"/>
      <c r="C524" s="86"/>
      <c r="D524" s="87" t="s">
        <v>104</v>
      </c>
      <c r="E524" s="14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6">
        <v>0</v>
      </c>
    </row>
    <row r="525" spans="1:25">
      <c r="A525" s="125"/>
      <c r="B525" s="98"/>
      <c r="C525" s="86"/>
      <c r="D525" s="113"/>
      <c r="E525" s="14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6">
        <v>0</v>
      </c>
    </row>
    <row r="526" spans="1:25">
      <c r="A526" s="125"/>
      <c r="B526" s="97">
        <v>1</v>
      </c>
      <c r="C526" s="93">
        <v>1</v>
      </c>
      <c r="D526" s="161">
        <v>140</v>
      </c>
      <c r="E526" s="162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4">
        <v>1</v>
      </c>
    </row>
    <row r="527" spans="1:25">
      <c r="A527" s="125"/>
      <c r="B527" s="98">
        <v>1</v>
      </c>
      <c r="C527" s="86">
        <v>2</v>
      </c>
      <c r="D527" s="165">
        <v>140</v>
      </c>
      <c r="E527" s="162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4">
        <v>17</v>
      </c>
    </row>
    <row r="528" spans="1:25">
      <c r="A528" s="125"/>
      <c r="B528" s="99" t="s">
        <v>163</v>
      </c>
      <c r="C528" s="91"/>
      <c r="D528" s="167">
        <v>140</v>
      </c>
      <c r="E528" s="162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6"/>
    </row>
    <row r="529" spans="1:25">
      <c r="A529" s="125"/>
      <c r="B529" s="2" t="s">
        <v>164</v>
      </c>
      <c r="C529" s="118"/>
      <c r="D529" s="168">
        <v>140</v>
      </c>
      <c r="E529" s="162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6">
        <v>140</v>
      </c>
    </row>
    <row r="530" spans="1:25">
      <c r="A530" s="125"/>
      <c r="B530" s="2" t="s">
        <v>165</v>
      </c>
      <c r="C530" s="118"/>
      <c r="D530" s="168">
        <v>0</v>
      </c>
      <c r="E530" s="162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6"/>
    </row>
    <row r="531" spans="1:25">
      <c r="A531" s="125"/>
      <c r="B531" s="2" t="s">
        <v>90</v>
      </c>
      <c r="C531" s="118"/>
      <c r="D531" s="92">
        <v>0</v>
      </c>
      <c r="E531" s="14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0"/>
    </row>
    <row r="532" spans="1:25">
      <c r="A532" s="125"/>
      <c r="B532" s="100" t="s">
        <v>166</v>
      </c>
      <c r="C532" s="118"/>
      <c r="D532" s="92">
        <v>0</v>
      </c>
      <c r="E532" s="14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0"/>
    </row>
    <row r="533" spans="1:25">
      <c r="B533" s="131"/>
      <c r="C533" s="99"/>
      <c r="D533" s="115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zoomScaleNormal="100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230</v>
      </c>
      <c r="Y1" s="116" t="s">
        <v>167</v>
      </c>
    </row>
    <row r="2" spans="1:25">
      <c r="A2" s="110" t="s">
        <v>4</v>
      </c>
      <c r="B2" s="97" t="s">
        <v>113</v>
      </c>
      <c r="C2" s="94" t="s">
        <v>114</v>
      </c>
      <c r="D2" s="95" t="s">
        <v>135</v>
      </c>
      <c r="E2" s="14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0" t="s">
        <v>147</v>
      </c>
      <c r="E3" s="14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116</v>
      </c>
      <c r="E4" s="14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5"/>
      <c r="B5" s="98"/>
      <c r="C5" s="86"/>
      <c r="D5" s="113"/>
      <c r="E5" s="1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5"/>
      <c r="B6" s="97">
        <v>1</v>
      </c>
      <c r="C6" s="93">
        <v>1</v>
      </c>
      <c r="D6" s="185" t="s">
        <v>130</v>
      </c>
      <c r="E6" s="180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2">
        <v>1</v>
      </c>
    </row>
    <row r="7" spans="1:25">
      <c r="A7" s="125"/>
      <c r="B7" s="98">
        <v>1</v>
      </c>
      <c r="C7" s="86">
        <v>2</v>
      </c>
      <c r="D7" s="186" t="s">
        <v>130</v>
      </c>
      <c r="E7" s="180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>
        <v>20</v>
      </c>
    </row>
    <row r="8" spans="1:25">
      <c r="A8" s="125"/>
      <c r="B8" s="99" t="s">
        <v>163</v>
      </c>
      <c r="C8" s="91"/>
      <c r="D8" s="184" t="s">
        <v>248</v>
      </c>
      <c r="E8" s="180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19"/>
    </row>
    <row r="9" spans="1:25">
      <c r="A9" s="125"/>
      <c r="B9" s="2" t="s">
        <v>164</v>
      </c>
      <c r="C9" s="118"/>
      <c r="D9" s="108" t="s">
        <v>248</v>
      </c>
      <c r="E9" s="180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19" t="s">
        <v>130</v>
      </c>
    </row>
    <row r="10" spans="1:25">
      <c r="A10" s="125"/>
      <c r="B10" s="2" t="s">
        <v>165</v>
      </c>
      <c r="C10" s="118"/>
      <c r="D10" s="108" t="s">
        <v>248</v>
      </c>
      <c r="E10" s="14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5"/>
      <c r="B11" s="2" t="s">
        <v>90</v>
      </c>
      <c r="C11" s="118"/>
      <c r="D11" s="92" t="s">
        <v>248</v>
      </c>
      <c r="E11" s="14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248</v>
      </c>
      <c r="E12" s="14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231</v>
      </c>
      <c r="Y14" s="116" t="s">
        <v>167</v>
      </c>
    </row>
    <row r="15" spans="1:25">
      <c r="A15" s="110" t="s">
        <v>17</v>
      </c>
      <c r="B15" s="97" t="s">
        <v>113</v>
      </c>
      <c r="C15" s="94" t="s">
        <v>114</v>
      </c>
      <c r="D15" s="95" t="s">
        <v>135</v>
      </c>
      <c r="E15" s="14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0" t="s">
        <v>147</v>
      </c>
      <c r="E16" s="14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116</v>
      </c>
      <c r="E17" s="14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4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43" t="s">
        <v>130</v>
      </c>
      <c r="E19" s="14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144" t="s">
        <v>130</v>
      </c>
      <c r="E20" s="14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21</v>
      </c>
    </row>
    <row r="21" spans="1:25">
      <c r="A21" s="125"/>
      <c r="B21" s="99" t="s">
        <v>163</v>
      </c>
      <c r="C21" s="91"/>
      <c r="D21" s="107" t="s">
        <v>248</v>
      </c>
      <c r="E21" s="14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5"/>
      <c r="B22" s="2" t="s">
        <v>164</v>
      </c>
      <c r="C22" s="118"/>
      <c r="D22" s="90" t="s">
        <v>248</v>
      </c>
      <c r="E22" s="14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 t="s">
        <v>130</v>
      </c>
    </row>
    <row r="23" spans="1:25">
      <c r="A23" s="125"/>
      <c r="B23" s="2" t="s">
        <v>165</v>
      </c>
      <c r="C23" s="118"/>
      <c r="D23" s="90" t="s">
        <v>248</v>
      </c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17"/>
    </row>
    <row r="24" spans="1:25">
      <c r="A24" s="125"/>
      <c r="B24" s="2" t="s">
        <v>90</v>
      </c>
      <c r="C24" s="118"/>
      <c r="D24" s="92" t="s">
        <v>248</v>
      </c>
      <c r="E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 t="s">
        <v>248</v>
      </c>
      <c r="E25" s="14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232</v>
      </c>
      <c r="Y27" s="116" t="s">
        <v>167</v>
      </c>
    </row>
    <row r="28" spans="1:25">
      <c r="A28" s="110" t="s">
        <v>22</v>
      </c>
      <c r="B28" s="97" t="s">
        <v>113</v>
      </c>
      <c r="C28" s="94" t="s">
        <v>114</v>
      </c>
      <c r="D28" s="95" t="s">
        <v>135</v>
      </c>
      <c r="E28" s="14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0" t="s">
        <v>147</v>
      </c>
      <c r="E29" s="1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3</v>
      </c>
    </row>
    <row r="30" spans="1:25">
      <c r="A30" s="125"/>
      <c r="B30" s="98"/>
      <c r="C30" s="86"/>
      <c r="D30" s="87" t="s">
        <v>116</v>
      </c>
      <c r="E30" s="1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1</v>
      </c>
    </row>
    <row r="31" spans="1:25">
      <c r="A31" s="125"/>
      <c r="B31" s="98"/>
      <c r="C31" s="86"/>
      <c r="D31" s="113"/>
      <c r="E31" s="1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1</v>
      </c>
    </row>
    <row r="32" spans="1:25">
      <c r="A32" s="125"/>
      <c r="B32" s="97">
        <v>1</v>
      </c>
      <c r="C32" s="93">
        <v>1</v>
      </c>
      <c r="D32" s="171">
        <v>35</v>
      </c>
      <c r="E32" s="172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4">
        <v>1</v>
      </c>
    </row>
    <row r="33" spans="1:25">
      <c r="A33" s="125"/>
      <c r="B33" s="98">
        <v>1</v>
      </c>
      <c r="C33" s="86">
        <v>2</v>
      </c>
      <c r="D33" s="175">
        <v>31</v>
      </c>
      <c r="E33" s="172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4">
        <v>22</v>
      </c>
    </row>
    <row r="34" spans="1:25">
      <c r="A34" s="125"/>
      <c r="B34" s="99" t="s">
        <v>163</v>
      </c>
      <c r="C34" s="91"/>
      <c r="D34" s="176">
        <v>33</v>
      </c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7"/>
    </row>
    <row r="35" spans="1:25">
      <c r="A35" s="125"/>
      <c r="B35" s="2" t="s">
        <v>164</v>
      </c>
      <c r="C35" s="118"/>
      <c r="D35" s="178">
        <v>33</v>
      </c>
      <c r="E35" s="172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7">
        <v>33</v>
      </c>
    </row>
    <row r="36" spans="1:25">
      <c r="A36" s="125"/>
      <c r="B36" s="2" t="s">
        <v>165</v>
      </c>
      <c r="C36" s="118"/>
      <c r="D36" s="178">
        <v>2.8284271247461903</v>
      </c>
      <c r="E36" s="172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7"/>
    </row>
    <row r="37" spans="1:25">
      <c r="A37" s="125"/>
      <c r="B37" s="2" t="s">
        <v>90</v>
      </c>
      <c r="C37" s="118"/>
      <c r="D37" s="92">
        <v>8.570991287109668E-2</v>
      </c>
      <c r="E37" s="14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0</v>
      </c>
      <c r="E38" s="14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233</v>
      </c>
      <c r="Y40" s="116" t="s">
        <v>167</v>
      </c>
    </row>
    <row r="41" spans="1:25">
      <c r="A41" s="110" t="s">
        <v>0</v>
      </c>
      <c r="B41" s="97" t="s">
        <v>113</v>
      </c>
      <c r="C41" s="94" t="s">
        <v>114</v>
      </c>
      <c r="D41" s="95" t="s">
        <v>135</v>
      </c>
      <c r="E41" s="14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0" t="s">
        <v>147</v>
      </c>
      <c r="E42" s="1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116</v>
      </c>
      <c r="E43" s="14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0</v>
      </c>
    </row>
    <row r="44" spans="1:25">
      <c r="A44" s="125"/>
      <c r="B44" s="98"/>
      <c r="C44" s="86"/>
      <c r="D44" s="113"/>
      <c r="E44" s="14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0</v>
      </c>
    </row>
    <row r="45" spans="1:25">
      <c r="A45" s="125"/>
      <c r="B45" s="97">
        <v>1</v>
      </c>
      <c r="C45" s="93">
        <v>1</v>
      </c>
      <c r="D45" s="161">
        <v>93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4">
        <v>1</v>
      </c>
    </row>
    <row r="46" spans="1:25">
      <c r="A46" s="125"/>
      <c r="B46" s="98">
        <v>1</v>
      </c>
      <c r="C46" s="86">
        <v>2</v>
      </c>
      <c r="D46" s="165">
        <v>87</v>
      </c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4">
        <v>20</v>
      </c>
    </row>
    <row r="47" spans="1:25">
      <c r="A47" s="125"/>
      <c r="B47" s="99" t="s">
        <v>163</v>
      </c>
      <c r="C47" s="91"/>
      <c r="D47" s="167">
        <v>90</v>
      </c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6"/>
    </row>
    <row r="48" spans="1:25">
      <c r="A48" s="125"/>
      <c r="B48" s="2" t="s">
        <v>164</v>
      </c>
      <c r="C48" s="118"/>
      <c r="D48" s="168">
        <v>90</v>
      </c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6">
        <v>90</v>
      </c>
    </row>
    <row r="49" spans="1:25">
      <c r="A49" s="125"/>
      <c r="B49" s="2" t="s">
        <v>165</v>
      </c>
      <c r="C49" s="118"/>
      <c r="D49" s="168">
        <v>4.2426406871192848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6"/>
    </row>
    <row r="50" spans="1:25">
      <c r="A50" s="125"/>
      <c r="B50" s="2" t="s">
        <v>90</v>
      </c>
      <c r="C50" s="118"/>
      <c r="D50" s="92">
        <v>4.7140452079103161E-2</v>
      </c>
      <c r="E50" s="1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234</v>
      </c>
      <c r="Y53" s="116" t="s">
        <v>167</v>
      </c>
    </row>
    <row r="54" spans="1:25">
      <c r="A54" s="110" t="s">
        <v>23</v>
      </c>
      <c r="B54" s="97" t="s">
        <v>113</v>
      </c>
      <c r="C54" s="94" t="s">
        <v>114</v>
      </c>
      <c r="D54" s="95" t="s">
        <v>135</v>
      </c>
      <c r="E54" s="14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0" t="s">
        <v>147</v>
      </c>
      <c r="E55" s="14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116</v>
      </c>
      <c r="E56" s="14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5"/>
      <c r="B57" s="98"/>
      <c r="C57" s="86"/>
      <c r="D57" s="113"/>
      <c r="E57" s="14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5"/>
      <c r="B58" s="97">
        <v>1</v>
      </c>
      <c r="C58" s="93">
        <v>1</v>
      </c>
      <c r="D58" s="102">
        <v>1</v>
      </c>
      <c r="E58" s="14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>
        <v>1</v>
      </c>
      <c r="C59" s="86">
        <v>2</v>
      </c>
      <c r="D59" s="88">
        <v>1</v>
      </c>
      <c r="E59" s="14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21</v>
      </c>
    </row>
    <row r="60" spans="1:25">
      <c r="A60" s="125"/>
      <c r="B60" s="99" t="s">
        <v>163</v>
      </c>
      <c r="C60" s="91"/>
      <c r="D60" s="107">
        <v>1</v>
      </c>
      <c r="E60" s="14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5"/>
      <c r="B61" s="2" t="s">
        <v>164</v>
      </c>
      <c r="C61" s="118"/>
      <c r="D61" s="90">
        <v>1</v>
      </c>
      <c r="E61" s="14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1</v>
      </c>
    </row>
    <row r="62" spans="1:25">
      <c r="A62" s="125"/>
      <c r="B62" s="2" t="s">
        <v>165</v>
      </c>
      <c r="C62" s="118"/>
      <c r="D62" s="90">
        <v>0</v>
      </c>
      <c r="E62" s="169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17"/>
    </row>
    <row r="63" spans="1:25">
      <c r="A63" s="125"/>
      <c r="B63" s="2" t="s">
        <v>90</v>
      </c>
      <c r="C63" s="118"/>
      <c r="D63" s="92">
        <v>0</v>
      </c>
      <c r="E63" s="14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235</v>
      </c>
      <c r="Y66" s="116" t="s">
        <v>167</v>
      </c>
    </row>
    <row r="67" spans="1:25">
      <c r="A67" s="110" t="s">
        <v>31</v>
      </c>
      <c r="B67" s="97" t="s">
        <v>113</v>
      </c>
      <c r="C67" s="94" t="s">
        <v>114</v>
      </c>
      <c r="D67" s="95" t="s">
        <v>135</v>
      </c>
      <c r="E67" s="14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0" t="s">
        <v>147</v>
      </c>
      <c r="E68" s="14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116</v>
      </c>
      <c r="E69" s="14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0</v>
      </c>
    </row>
    <row r="70" spans="1:25">
      <c r="A70" s="125"/>
      <c r="B70" s="98"/>
      <c r="C70" s="86"/>
      <c r="D70" s="113"/>
      <c r="E70" s="14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0</v>
      </c>
    </row>
    <row r="71" spans="1:25">
      <c r="A71" s="125"/>
      <c r="B71" s="97">
        <v>1</v>
      </c>
      <c r="C71" s="93">
        <v>1</v>
      </c>
      <c r="D71" s="161">
        <v>132</v>
      </c>
      <c r="E71" s="162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4">
        <v>1</v>
      </c>
    </row>
    <row r="72" spans="1:25">
      <c r="A72" s="125"/>
      <c r="B72" s="98">
        <v>1</v>
      </c>
      <c r="C72" s="86">
        <v>2</v>
      </c>
      <c r="D72" s="165">
        <v>123.00000000000001</v>
      </c>
      <c r="E72" s="162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4">
        <v>22</v>
      </c>
    </row>
    <row r="73" spans="1:25">
      <c r="A73" s="125"/>
      <c r="B73" s="99" t="s">
        <v>163</v>
      </c>
      <c r="C73" s="91"/>
      <c r="D73" s="167">
        <v>127.5</v>
      </c>
      <c r="E73" s="162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6"/>
    </row>
    <row r="74" spans="1:25">
      <c r="A74" s="125"/>
      <c r="B74" s="2" t="s">
        <v>164</v>
      </c>
      <c r="C74" s="118"/>
      <c r="D74" s="168">
        <v>127.5</v>
      </c>
      <c r="E74" s="162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6">
        <v>127.5</v>
      </c>
    </row>
    <row r="75" spans="1:25">
      <c r="A75" s="125"/>
      <c r="B75" s="2" t="s">
        <v>165</v>
      </c>
      <c r="C75" s="118"/>
      <c r="D75" s="168">
        <v>6.3639610306789178</v>
      </c>
      <c r="E75" s="162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6"/>
    </row>
    <row r="76" spans="1:25">
      <c r="A76" s="125"/>
      <c r="B76" s="2" t="s">
        <v>90</v>
      </c>
      <c r="C76" s="118"/>
      <c r="D76" s="92">
        <v>4.99134198484621E-2</v>
      </c>
      <c r="E76" s="14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0</v>
      </c>
      <c r="E77" s="14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236</v>
      </c>
      <c r="Y79" s="116" t="s">
        <v>167</v>
      </c>
    </row>
    <row r="80" spans="1:25">
      <c r="A80" s="110" t="s">
        <v>34</v>
      </c>
      <c r="B80" s="97" t="s">
        <v>113</v>
      </c>
      <c r="C80" s="94" t="s">
        <v>114</v>
      </c>
      <c r="D80" s="95" t="s">
        <v>135</v>
      </c>
      <c r="E80" s="14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0" t="s">
        <v>147</v>
      </c>
      <c r="E81" s="14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116</v>
      </c>
      <c r="E82" s="14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1</v>
      </c>
    </row>
    <row r="83" spans="1:25">
      <c r="A83" s="125"/>
      <c r="B83" s="98"/>
      <c r="C83" s="86"/>
      <c r="D83" s="113"/>
      <c r="E83" s="14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1</v>
      </c>
    </row>
    <row r="84" spans="1:25">
      <c r="A84" s="125"/>
      <c r="B84" s="97">
        <v>1</v>
      </c>
      <c r="C84" s="93">
        <v>1</v>
      </c>
      <c r="D84" s="171">
        <v>11</v>
      </c>
      <c r="E84" s="172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4">
        <v>1</v>
      </c>
    </row>
    <row r="85" spans="1:25">
      <c r="A85" s="125"/>
      <c r="B85" s="98">
        <v>1</v>
      </c>
      <c r="C85" s="86">
        <v>2</v>
      </c>
      <c r="D85" s="175">
        <v>11</v>
      </c>
      <c r="E85" s="172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4">
        <v>20</v>
      </c>
    </row>
    <row r="86" spans="1:25">
      <c r="A86" s="125"/>
      <c r="B86" s="99" t="s">
        <v>163</v>
      </c>
      <c r="C86" s="91"/>
      <c r="D86" s="176">
        <v>11</v>
      </c>
      <c r="E86" s="172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7"/>
    </row>
    <row r="87" spans="1:25">
      <c r="A87" s="125"/>
      <c r="B87" s="2" t="s">
        <v>164</v>
      </c>
      <c r="C87" s="118"/>
      <c r="D87" s="178">
        <v>11</v>
      </c>
      <c r="E87" s="172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7">
        <v>11</v>
      </c>
    </row>
    <row r="88" spans="1:25">
      <c r="A88" s="125"/>
      <c r="B88" s="2" t="s">
        <v>165</v>
      </c>
      <c r="C88" s="118"/>
      <c r="D88" s="178">
        <v>0</v>
      </c>
      <c r="E88" s="172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7"/>
    </row>
    <row r="89" spans="1:25">
      <c r="A89" s="125"/>
      <c r="B89" s="2" t="s">
        <v>90</v>
      </c>
      <c r="C89" s="118"/>
      <c r="D89" s="92">
        <v>0</v>
      </c>
      <c r="E89" s="14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0</v>
      </c>
      <c r="E90" s="14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237</v>
      </c>
      <c r="Y92" s="116" t="s">
        <v>167</v>
      </c>
    </row>
    <row r="93" spans="1:25">
      <c r="A93" s="110" t="s">
        <v>9</v>
      </c>
      <c r="B93" s="97" t="s">
        <v>113</v>
      </c>
      <c r="C93" s="94" t="s">
        <v>114</v>
      </c>
      <c r="D93" s="95" t="s">
        <v>135</v>
      </c>
      <c r="E93" s="14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0" t="s">
        <v>147</v>
      </c>
      <c r="E94" s="14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116</v>
      </c>
      <c r="E95" s="14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1</v>
      </c>
    </row>
    <row r="96" spans="1:25">
      <c r="A96" s="125"/>
      <c r="B96" s="98"/>
      <c r="C96" s="86"/>
      <c r="D96" s="113"/>
      <c r="E96" s="14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1</v>
      </c>
    </row>
    <row r="97" spans="1:25">
      <c r="A97" s="125"/>
      <c r="B97" s="97">
        <v>1</v>
      </c>
      <c r="C97" s="93">
        <v>1</v>
      </c>
      <c r="D97" s="171">
        <v>17</v>
      </c>
      <c r="E97" s="172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4">
        <v>1</v>
      </c>
    </row>
    <row r="98" spans="1:25">
      <c r="A98" s="125"/>
      <c r="B98" s="98">
        <v>1</v>
      </c>
      <c r="C98" s="86">
        <v>2</v>
      </c>
      <c r="D98" s="175">
        <v>17</v>
      </c>
      <c r="E98" s="172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4">
        <v>21</v>
      </c>
    </row>
    <row r="99" spans="1:25">
      <c r="A99" s="125"/>
      <c r="B99" s="99" t="s">
        <v>163</v>
      </c>
      <c r="C99" s="91"/>
      <c r="D99" s="176">
        <v>17</v>
      </c>
      <c r="E99" s="172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7"/>
    </row>
    <row r="100" spans="1:25">
      <c r="A100" s="125"/>
      <c r="B100" s="2" t="s">
        <v>164</v>
      </c>
      <c r="C100" s="118"/>
      <c r="D100" s="178">
        <v>17</v>
      </c>
      <c r="E100" s="172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7">
        <v>17</v>
      </c>
    </row>
    <row r="101" spans="1:25">
      <c r="A101" s="125"/>
      <c r="B101" s="2" t="s">
        <v>165</v>
      </c>
      <c r="C101" s="118"/>
      <c r="D101" s="178">
        <v>0</v>
      </c>
      <c r="E101" s="172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7"/>
    </row>
    <row r="102" spans="1:25">
      <c r="A102" s="125"/>
      <c r="B102" s="2" t="s">
        <v>90</v>
      </c>
      <c r="C102" s="118"/>
      <c r="D102" s="92">
        <v>0</v>
      </c>
      <c r="E102" s="14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238</v>
      </c>
      <c r="Y105" s="116" t="s">
        <v>167</v>
      </c>
    </row>
    <row r="106" spans="1:25">
      <c r="A106" s="110" t="s">
        <v>41</v>
      </c>
      <c r="B106" s="97" t="s">
        <v>113</v>
      </c>
      <c r="C106" s="94" t="s">
        <v>114</v>
      </c>
      <c r="D106" s="95" t="s">
        <v>135</v>
      </c>
      <c r="E106" s="14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0" t="s">
        <v>147</v>
      </c>
      <c r="E107" s="14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116</v>
      </c>
      <c r="E108" s="14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0</v>
      </c>
    </row>
    <row r="109" spans="1:25">
      <c r="A109" s="125"/>
      <c r="B109" s="98"/>
      <c r="C109" s="86"/>
      <c r="D109" s="113"/>
      <c r="E109" s="14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0</v>
      </c>
    </row>
    <row r="110" spans="1:25">
      <c r="A110" s="125"/>
      <c r="B110" s="97">
        <v>1</v>
      </c>
      <c r="C110" s="93">
        <v>1</v>
      </c>
      <c r="D110" s="161">
        <v>131</v>
      </c>
      <c r="E110" s="162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4">
        <v>1</v>
      </c>
    </row>
    <row r="111" spans="1:25">
      <c r="A111" s="125"/>
      <c r="B111" s="98">
        <v>1</v>
      </c>
      <c r="C111" s="86">
        <v>2</v>
      </c>
      <c r="D111" s="165">
        <v>122</v>
      </c>
      <c r="E111" s="162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4">
        <v>22</v>
      </c>
    </row>
    <row r="112" spans="1:25">
      <c r="A112" s="125"/>
      <c r="B112" s="99" t="s">
        <v>163</v>
      </c>
      <c r="C112" s="91"/>
      <c r="D112" s="167">
        <v>126.5</v>
      </c>
      <c r="E112" s="162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6"/>
    </row>
    <row r="113" spans="1:25">
      <c r="A113" s="125"/>
      <c r="B113" s="2" t="s">
        <v>164</v>
      </c>
      <c r="C113" s="118"/>
      <c r="D113" s="168">
        <v>126.5</v>
      </c>
      <c r="E113" s="162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6">
        <v>126.5</v>
      </c>
    </row>
    <row r="114" spans="1:25">
      <c r="A114" s="125"/>
      <c r="B114" s="2" t="s">
        <v>165</v>
      </c>
      <c r="C114" s="118"/>
      <c r="D114" s="168">
        <v>6.3639610306789276</v>
      </c>
      <c r="E114" s="162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6"/>
    </row>
    <row r="115" spans="1:25">
      <c r="A115" s="125"/>
      <c r="B115" s="2" t="s">
        <v>90</v>
      </c>
      <c r="C115" s="118"/>
      <c r="D115" s="92">
        <v>5.0307992337382826E-2</v>
      </c>
      <c r="E115" s="14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zoomScaleNormal="100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239</v>
      </c>
      <c r="Y1" s="116" t="s">
        <v>167</v>
      </c>
    </row>
    <row r="2" spans="1:26">
      <c r="A2" s="110" t="s">
        <v>111</v>
      </c>
      <c r="B2" s="97" t="s">
        <v>113</v>
      </c>
      <c r="C2" s="94" t="s">
        <v>114</v>
      </c>
      <c r="D2" s="95" t="s">
        <v>135</v>
      </c>
      <c r="E2" s="96" t="s">
        <v>135</v>
      </c>
      <c r="F2" s="96" t="s">
        <v>135</v>
      </c>
      <c r="G2" s="1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5"/>
      <c r="B3" s="98" t="s">
        <v>136</v>
      </c>
      <c r="C3" s="86" t="s">
        <v>136</v>
      </c>
      <c r="D3" s="140" t="s">
        <v>139</v>
      </c>
      <c r="E3" s="141" t="s">
        <v>140</v>
      </c>
      <c r="F3" s="141" t="s">
        <v>147</v>
      </c>
      <c r="G3" s="14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6">
      <c r="A4" s="125"/>
      <c r="B4" s="98"/>
      <c r="C4" s="86"/>
      <c r="D4" s="87" t="s">
        <v>108</v>
      </c>
      <c r="E4" s="88" t="s">
        <v>108</v>
      </c>
      <c r="F4" s="88" t="s">
        <v>108</v>
      </c>
      <c r="G4" s="14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6">
      <c r="A5" s="125"/>
      <c r="B5" s="98"/>
      <c r="C5" s="86"/>
      <c r="D5" s="113"/>
      <c r="E5" s="113"/>
      <c r="F5" s="113"/>
      <c r="G5" s="14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6">
      <c r="A6" s="125"/>
      <c r="B6" s="97">
        <v>1</v>
      </c>
      <c r="C6" s="93">
        <v>1</v>
      </c>
      <c r="D6" s="179">
        <v>0.28999999999999998</v>
      </c>
      <c r="E6" s="179">
        <v>0.25</v>
      </c>
      <c r="F6" s="187">
        <v>0.27</v>
      </c>
      <c r="G6" s="180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2">
        <v>1</v>
      </c>
    </row>
    <row r="7" spans="1:26">
      <c r="A7" s="125"/>
      <c r="B7" s="98">
        <v>1</v>
      </c>
      <c r="C7" s="86">
        <v>2</v>
      </c>
      <c r="D7" s="183">
        <v>0.28999999999999998</v>
      </c>
      <c r="E7" s="183">
        <v>0.24</v>
      </c>
      <c r="F7" s="188">
        <v>0.26</v>
      </c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>
        <v>24</v>
      </c>
    </row>
    <row r="8" spans="1:26">
      <c r="A8" s="125"/>
      <c r="B8" s="98">
        <v>1</v>
      </c>
      <c r="C8" s="86">
        <v>3</v>
      </c>
      <c r="D8" s="183">
        <v>0.28999999999999998</v>
      </c>
      <c r="E8" s="183">
        <v>0.25</v>
      </c>
      <c r="F8" s="188"/>
      <c r="G8" s="180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2">
        <v>16</v>
      </c>
    </row>
    <row r="9" spans="1:26">
      <c r="A9" s="125"/>
      <c r="B9" s="98">
        <v>1</v>
      </c>
      <c r="C9" s="86">
        <v>4</v>
      </c>
      <c r="D9" s="183">
        <v>0.28999999999999998</v>
      </c>
      <c r="E9" s="183">
        <v>0.25</v>
      </c>
      <c r="F9" s="188"/>
      <c r="G9" s="180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2">
        <v>0.26833333333333298</v>
      </c>
      <c r="Z9" s="116"/>
    </row>
    <row r="10" spans="1:26">
      <c r="A10" s="125"/>
      <c r="B10" s="98">
        <v>1</v>
      </c>
      <c r="C10" s="86">
        <v>5</v>
      </c>
      <c r="D10" s="183">
        <v>0.28999999999999998</v>
      </c>
      <c r="E10" s="183">
        <v>0.26</v>
      </c>
      <c r="F10" s="183"/>
      <c r="G10" s="180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9"/>
    </row>
    <row r="11" spans="1:26">
      <c r="A11" s="125"/>
      <c r="B11" s="98">
        <v>1</v>
      </c>
      <c r="C11" s="86">
        <v>6</v>
      </c>
      <c r="D11" s="183">
        <v>0.28999999999999998</v>
      </c>
      <c r="E11" s="183">
        <v>0.25</v>
      </c>
      <c r="F11" s="183"/>
      <c r="G11" s="18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19"/>
    </row>
    <row r="12" spans="1:26">
      <c r="A12" s="125"/>
      <c r="B12" s="99" t="s">
        <v>163</v>
      </c>
      <c r="C12" s="91"/>
      <c r="D12" s="184">
        <v>0.28999999999999998</v>
      </c>
      <c r="E12" s="184">
        <v>0.25</v>
      </c>
      <c r="F12" s="184">
        <v>0.26500000000000001</v>
      </c>
      <c r="G12" s="180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19"/>
    </row>
    <row r="13" spans="1:26">
      <c r="A13" s="125"/>
      <c r="B13" s="2" t="s">
        <v>164</v>
      </c>
      <c r="C13" s="118"/>
      <c r="D13" s="108">
        <v>0.28999999999999998</v>
      </c>
      <c r="E13" s="108">
        <v>0.25</v>
      </c>
      <c r="F13" s="108">
        <v>0.26500000000000001</v>
      </c>
      <c r="G13" s="180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19"/>
    </row>
    <row r="14" spans="1:26">
      <c r="A14" s="125"/>
      <c r="B14" s="2" t="s">
        <v>165</v>
      </c>
      <c r="C14" s="118"/>
      <c r="D14" s="108">
        <v>0</v>
      </c>
      <c r="E14" s="108">
        <v>6.324555320336764E-3</v>
      </c>
      <c r="F14" s="108">
        <v>7.0710678118654814E-3</v>
      </c>
      <c r="G14" s="14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9"/>
    </row>
    <row r="15" spans="1:26">
      <c r="A15" s="125"/>
      <c r="B15" s="2" t="s">
        <v>90</v>
      </c>
      <c r="C15" s="118"/>
      <c r="D15" s="92">
        <v>0</v>
      </c>
      <c r="E15" s="92">
        <v>2.5298221281347056E-2</v>
      </c>
      <c r="F15" s="92">
        <v>2.6683274761756533E-2</v>
      </c>
      <c r="G15" s="1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5"/>
      <c r="B16" s="100" t="s">
        <v>166</v>
      </c>
      <c r="C16" s="118"/>
      <c r="D16" s="92">
        <v>8.0745341614908206E-2</v>
      </c>
      <c r="E16" s="92">
        <v>-6.8322981366458424E-2</v>
      </c>
      <c r="F16" s="92">
        <v>-1.2422360248445896E-2</v>
      </c>
      <c r="G16" s="14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31"/>
      <c r="C17" s="99"/>
      <c r="D17" s="115"/>
      <c r="E17" s="115"/>
      <c r="F17" s="115"/>
    </row>
    <row r="18" spans="1:25">
      <c r="B18" s="134" t="s">
        <v>240</v>
      </c>
      <c r="Y18" s="116" t="s">
        <v>167</v>
      </c>
    </row>
    <row r="19" spans="1:25">
      <c r="A19" s="110" t="s">
        <v>55</v>
      </c>
      <c r="B19" s="97" t="s">
        <v>113</v>
      </c>
      <c r="C19" s="94" t="s">
        <v>114</v>
      </c>
      <c r="D19" s="95" t="s">
        <v>135</v>
      </c>
      <c r="E19" s="96" t="s">
        <v>135</v>
      </c>
      <c r="F19" s="96" t="s">
        <v>135</v>
      </c>
      <c r="G19" s="14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 t="s">
        <v>136</v>
      </c>
      <c r="C20" s="86" t="s">
        <v>136</v>
      </c>
      <c r="D20" s="140" t="s">
        <v>139</v>
      </c>
      <c r="E20" s="141" t="s">
        <v>140</v>
      </c>
      <c r="F20" s="141" t="s">
        <v>147</v>
      </c>
      <c r="G20" s="14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5"/>
      <c r="B21" s="98"/>
      <c r="C21" s="86"/>
      <c r="D21" s="87" t="s">
        <v>108</v>
      </c>
      <c r="E21" s="88" t="s">
        <v>108</v>
      </c>
      <c r="F21" s="88" t="s">
        <v>108</v>
      </c>
      <c r="G21" s="14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3</v>
      </c>
    </row>
    <row r="22" spans="1:25">
      <c r="A22" s="125"/>
      <c r="B22" s="98"/>
      <c r="C22" s="86"/>
      <c r="D22" s="113"/>
      <c r="E22" s="113"/>
      <c r="F22" s="113"/>
      <c r="G22" s="14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3</v>
      </c>
    </row>
    <row r="23" spans="1:25">
      <c r="A23" s="125"/>
      <c r="B23" s="97">
        <v>1</v>
      </c>
      <c r="C23" s="93">
        <v>1</v>
      </c>
      <c r="D23" s="179">
        <v>0.95</v>
      </c>
      <c r="E23" s="179">
        <v>1</v>
      </c>
      <c r="F23" s="187">
        <v>0.91</v>
      </c>
      <c r="G23" s="180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2">
        <v>1</v>
      </c>
    </row>
    <row r="24" spans="1:25">
      <c r="A24" s="125"/>
      <c r="B24" s="98">
        <v>1</v>
      </c>
      <c r="C24" s="86">
        <v>2</v>
      </c>
      <c r="D24" s="183">
        <v>0.93999999999999984</v>
      </c>
      <c r="E24" s="183">
        <v>1.01</v>
      </c>
      <c r="F24" s="188">
        <v>0.93</v>
      </c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2">
        <v>24</v>
      </c>
    </row>
    <row r="25" spans="1:25">
      <c r="A25" s="125"/>
      <c r="B25" s="98">
        <v>1</v>
      </c>
      <c r="C25" s="86">
        <v>3</v>
      </c>
      <c r="D25" s="183">
        <v>0.91</v>
      </c>
      <c r="E25" s="183">
        <v>1</v>
      </c>
      <c r="F25" s="188"/>
      <c r="G25" s="180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2">
        <v>16</v>
      </c>
    </row>
    <row r="26" spans="1:25">
      <c r="A26" s="125"/>
      <c r="B26" s="98">
        <v>1</v>
      </c>
      <c r="C26" s="86">
        <v>4</v>
      </c>
      <c r="D26" s="183">
        <v>0.91999999999999993</v>
      </c>
      <c r="E26" s="183">
        <v>1.01</v>
      </c>
      <c r="F26" s="188"/>
      <c r="G26" s="180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2">
        <v>0.95222222222222197</v>
      </c>
    </row>
    <row r="27" spans="1:25">
      <c r="A27" s="125"/>
      <c r="B27" s="98">
        <v>1</v>
      </c>
      <c r="C27" s="86">
        <v>5</v>
      </c>
      <c r="D27" s="183">
        <v>0.93</v>
      </c>
      <c r="E27" s="183">
        <v>1</v>
      </c>
      <c r="F27" s="183"/>
      <c r="G27" s="180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19"/>
    </row>
    <row r="28" spans="1:25">
      <c r="A28" s="125"/>
      <c r="B28" s="98">
        <v>1</v>
      </c>
      <c r="C28" s="86">
        <v>6</v>
      </c>
      <c r="D28" s="183">
        <v>0.93</v>
      </c>
      <c r="E28" s="183">
        <v>1.02</v>
      </c>
      <c r="F28" s="183"/>
      <c r="G28" s="180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19"/>
    </row>
    <row r="29" spans="1:25">
      <c r="A29" s="125"/>
      <c r="B29" s="99" t="s">
        <v>163</v>
      </c>
      <c r="C29" s="91"/>
      <c r="D29" s="184">
        <v>0.92999999999999983</v>
      </c>
      <c r="E29" s="184">
        <v>1.0066666666666666</v>
      </c>
      <c r="F29" s="184">
        <v>0.92</v>
      </c>
      <c r="G29" s="180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19"/>
    </row>
    <row r="30" spans="1:25">
      <c r="A30" s="125"/>
      <c r="B30" s="2" t="s">
        <v>164</v>
      </c>
      <c r="C30" s="118"/>
      <c r="D30" s="108">
        <v>0.93</v>
      </c>
      <c r="E30" s="108">
        <v>1.0049999999999999</v>
      </c>
      <c r="F30" s="108">
        <v>0.92</v>
      </c>
      <c r="G30" s="180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19"/>
    </row>
    <row r="31" spans="1:25">
      <c r="A31" s="125"/>
      <c r="B31" s="2" t="s">
        <v>165</v>
      </c>
      <c r="C31" s="118"/>
      <c r="D31" s="108">
        <v>1.4142135623730916E-2</v>
      </c>
      <c r="E31" s="108">
        <v>8.1649658092772665E-3</v>
      </c>
      <c r="F31" s="108">
        <v>1.4142135623730963E-2</v>
      </c>
      <c r="G31" s="14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9"/>
    </row>
    <row r="32" spans="1:25">
      <c r="A32" s="125"/>
      <c r="B32" s="2" t="s">
        <v>90</v>
      </c>
      <c r="C32" s="118"/>
      <c r="D32" s="92">
        <v>1.5206597444871956E-2</v>
      </c>
      <c r="E32" s="92">
        <v>8.1108931880237746E-3</v>
      </c>
      <c r="F32" s="92">
        <v>1.5371886547533655E-2</v>
      </c>
      <c r="G32" s="14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5"/>
      <c r="B33" s="100" t="s">
        <v>166</v>
      </c>
      <c r="C33" s="118"/>
      <c r="D33" s="92">
        <v>-2.3337222870478347E-2</v>
      </c>
      <c r="E33" s="92">
        <v>5.7176196032672211E-2</v>
      </c>
      <c r="F33" s="92">
        <v>-3.383897316219342E-2</v>
      </c>
      <c r="G33" s="14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31"/>
      <c r="C34" s="99"/>
      <c r="D34" s="115"/>
      <c r="E34" s="115"/>
      <c r="F34" s="115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 &amp; NAA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Paul Hamlyn</cp:lastModifiedBy>
  <cp:lastPrinted>2011-08-08T04:26:22Z</cp:lastPrinted>
  <dcterms:created xsi:type="dcterms:W3CDTF">2000-11-24T23:59:25Z</dcterms:created>
  <dcterms:modified xsi:type="dcterms:W3CDTF">2012-10-30T02:01:47Z</dcterms:modified>
</cp:coreProperties>
</file>