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4-Acid" sheetId="47893" r:id="rId5"/>
    <sheet name="Aqua Regia" sheetId="47894" r:id="rId6"/>
    <sheet name="Fire Assay" sheetId="47895" r:id="rId7"/>
    <sheet name="Fusion ICP" sheetId="47896" r:id="rId8"/>
    <sheet name="IRC" sheetId="47897" r:id="rId9"/>
    <sheet name="Thermograv" sheetId="47898" r:id="rId10"/>
    <sheet name="Fusion XRF" sheetId="47899" r:id="rId11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4">MATCH('4-Acid'!AMG_DPVal,#REF!,1)</definedName>
    <definedName name="AMG_DPCol" localSheetId="5">MATCH('Aqua Regia'!AMG_DPVal,#REF!,1)</definedName>
    <definedName name="AMG_DPCol" localSheetId="6">MATCH('Fire Assay'!AMG_DPVal,#REF!,1)</definedName>
    <definedName name="AMG_DPCol" localSheetId="7">MATCH('Fusion ICP'!AMG_DPVal,#REF!,1)</definedName>
    <definedName name="AMG_DPCol" localSheetId="10">MATCH('Fusion XRF'!AMG_DPVal,#REF!,1)</definedName>
    <definedName name="AMG_DPCol" localSheetId="8">MATCH(IRC!AMG_DPVal,#REF!,1)</definedName>
    <definedName name="AMG_DPCol" localSheetId="9">MATCH(Thermograv!AMG_DPVal,#REF!,1)</definedName>
    <definedName name="AMG_DPCol">MATCH([0]!AMG_DPVal,#REF!,1)</definedName>
    <definedName name="AMG_DPIV" localSheetId="4">OFFSET(#REF!,'4-Acid'!AMG_DPRow,'4-Acid'!AMG_DPCol)</definedName>
    <definedName name="AMG_DPIV" localSheetId="5">OFFSET(#REF!,'Aqua Regia'!AMG_DPRow,'Aqua Regia'!AMG_DPCol)</definedName>
    <definedName name="AMG_DPIV" localSheetId="6">OFFSET(#REF!,'Fire Assay'!AMG_DPRow,'Fire Assay'!AMG_DPCol)</definedName>
    <definedName name="AMG_DPIV" localSheetId="7">OFFSET(#REF!,'Fusion ICP'!AMG_DPRow,'Fusion ICP'!AMG_DPCol)</definedName>
    <definedName name="AMG_DPIV" localSheetId="10">OFFSET(#REF!,'Fusion XRF'!AMG_DPRow,'Fusion XRF'!AMG_DPCol)</definedName>
    <definedName name="AMG_DPIV" localSheetId="8">OFFSET(#REF!,IRC!AMG_DPRow,IRC!AMG_DPCol)</definedName>
    <definedName name="AMG_DPIV" localSheetId="9">OFFSET(#REF!,Thermograv!AMG_DPRow,Thermograv!AMG_DPCol)</definedName>
    <definedName name="AMG_DPIV_LimitVal" localSheetId="4">MAX(0,LEN(ROUND(RIGHT('4-Acid'!$Y8,LEN('4-Acid'!$Y8)-1)-INT(RIGHT('4-Acid'!$Y8,LEN('4-Acid'!$Y8)-1)),5))-2)</definedName>
    <definedName name="AMG_DPIV_LimitVal" localSheetId="5">MAX(0,LEN(ROUND(RIGHT('Aqua Regia'!$Y8,LEN('Aqua Regia'!$Y8)-1)-INT(RIGHT('Aqua Regia'!$Y8,LEN('Aqua Regia'!$Y8)-1)),5))-2)</definedName>
    <definedName name="AMG_DPIV_LimitVal" localSheetId="6">MAX(0,LEN(ROUND(RIGHT('Fire Assay'!$Y8,LEN('Fire Assay'!$Y8)-1)-INT(RIGHT('Fire Assay'!$Y8,LEN('Fire Assay'!$Y8)-1)),5))-2)</definedName>
    <definedName name="AMG_DPIV_LimitVal" localSheetId="7">MAX(0,LEN(ROUND(RIGHT('Fusion ICP'!$Y8,LEN('Fusion ICP'!$Y8)-1)-INT(RIGHT('Fusion ICP'!$Y8,LEN('Fusion ICP'!$Y8)-1)),5))-2)</definedName>
    <definedName name="AMG_DPIV_LimitVal" localSheetId="10">MAX(0,LEN(ROUND(RIGHT('Fusion XRF'!$Y8,LEN('Fusion XRF'!$Y8)-1)-INT(RIGHT('Fusion XRF'!$Y8,LEN('Fusion XRF'!$Y8)-1)),5))-2)</definedName>
    <definedName name="AMG_DPIV_LimitVal" localSheetId="8">MAX(0,LEN(ROUND(RIGHT(IRC!$Y8,LEN(IRC!$Y8)-1)-INT(RIGHT(IRC!$Y8,LEN(IRC!$Y8)-1)),5))-2)</definedName>
    <definedName name="AMG_DPIV_LimitVal" localSheetId="9">MAX(0,LEN(ROUND(RIGHT(Thermograv!$Y8,LEN(Thermograv!$Y8)-1)-INT(RIGHT(Thermograv!$Y8,LEN(Thermograv!$Y8)-1)),5))-2)</definedName>
    <definedName name="AMG_DPRow" localSheetId="4">IF(ISNA('4-Acid'!AMG_DPRowAn),'4-Acid'!AMG_DPRowOther,'4-Acid'!AMG_DPRowAn)-ROW(#REF!)</definedName>
    <definedName name="AMG_DPRow" localSheetId="5">IF(ISNA('Aqua Regia'!AMG_DPRowAn),'Aqua Regia'!AMG_DPRowOther,'Aqua Regia'!AMG_DPRowAn)-ROW(#REF!)</definedName>
    <definedName name="AMG_DPRow" localSheetId="6">IF(ISNA('Fire Assay'!AMG_DPRowAn),'Fire Assay'!AMG_DPRowOther,'Fire Assay'!AMG_DPRowAn)-ROW(#REF!)</definedName>
    <definedName name="AMG_DPRow" localSheetId="7">IF(ISNA('Fusion ICP'!AMG_DPRowAn),'Fusion ICP'!AMG_DPRowOther,'Fusion ICP'!AMG_DPRowAn)-ROW(#REF!)</definedName>
    <definedName name="AMG_DPRow" localSheetId="10">IF(ISNA('Fusion XRF'!AMG_DPRowAn),'Fusion XRF'!AMG_DPRowOther,'Fusion XRF'!AMG_DPRowAn)-ROW(#REF!)</definedName>
    <definedName name="AMG_DPRow" localSheetId="8">IF(ISNA(IRC!AMG_DPRowAn),IRC!AMG_DPRowOther,IRC!AMG_DPRowAn)-ROW(#REF!)</definedName>
    <definedName name="AMG_DPRow" localSheetId="9">IF(ISNA(Thermograv!AMG_DPRowAn),Thermograv!AMG_DPRowOther,Thermograv!AMG_DPRowAn)-ROW(#REF!)</definedName>
    <definedName name="AMG_DPRowAn" localSheetId="4">MATCH('4-Acid'!$A1&amp;"-"&amp;'4-Acid'!$Y2,#REF!,0)</definedName>
    <definedName name="AMG_DPRowAn" localSheetId="5">MATCH('Aqua Regia'!$A1&amp;"-"&amp;'Aqua Regia'!$Y2,#REF!,0)</definedName>
    <definedName name="AMG_DPRowAn" localSheetId="6">MATCH('Fire Assay'!$A1&amp;"-"&amp;'Fire Assay'!$Y2,#REF!,0)</definedName>
    <definedName name="AMG_DPRowAn" localSheetId="7">MATCH('Fusion ICP'!$A1&amp;"-"&amp;'Fusion ICP'!$Y2,#REF!,0)</definedName>
    <definedName name="AMG_DPRowAn" localSheetId="10">MATCH('Fusion XRF'!$A1&amp;"-"&amp;'Fusion XRF'!$Y2,#REF!,0)</definedName>
    <definedName name="AMG_DPRowAn" localSheetId="8">MATCH(IRC!$A1&amp;"-"&amp;IRC!$Y2,#REF!,0)</definedName>
    <definedName name="AMG_DPRowAn" localSheetId="9">MATCH(Thermograv!$A1&amp;"-"&amp;Thermograv!$Y2,#REF!,0)</definedName>
    <definedName name="AMG_DPRowOther" localSheetId="4">MATCH("Other-"&amp;'4-Acid'!$Y2,#REF!,0)</definedName>
    <definedName name="AMG_DPRowOther" localSheetId="5">MATCH("Other-"&amp;'Aqua Regia'!$Y2,#REF!,0)</definedName>
    <definedName name="AMG_DPRowOther" localSheetId="6">MATCH("Other-"&amp;'Fire Assay'!$Y2,#REF!,0)</definedName>
    <definedName name="AMG_DPRowOther" localSheetId="7">MATCH("Other-"&amp;'Fusion ICP'!$Y2,#REF!,0)</definedName>
    <definedName name="AMG_DPRowOther" localSheetId="10">MATCH("Other-"&amp;'Fusion XRF'!$Y2,#REF!,0)</definedName>
    <definedName name="AMG_DPRowOther" localSheetId="8">MATCH("Other-"&amp;IRC!$Y2,#REF!,0)</definedName>
    <definedName name="AMG_DPRowOther" localSheetId="9">MATCH("Other-"&amp;Thermograv!$Y2,#REF!,0)</definedName>
    <definedName name="AMG_DPVal" localSheetId="4">IF(LEFT('4-Acid'!$Y8,1)="&lt;",VALUE(RIGHT('4-Acid'!$Y8,LEN('4-Acid'!$Y8)-1)),'4-Acid'!$Y8)</definedName>
    <definedName name="AMG_DPVal" localSheetId="5">IF(LEFT('Aqua Regia'!$Y8,1)="&lt;",VALUE(RIGHT('Aqua Regia'!$Y8,LEN('Aqua Regia'!$Y8)-1)),'Aqua Regia'!$Y8)</definedName>
    <definedName name="AMG_DPVal" localSheetId="6">IF(LEFT('Fire Assay'!$Y8,1)="&lt;",VALUE(RIGHT('Fire Assay'!$Y8,LEN('Fire Assay'!$Y8)-1)),'Fire Assay'!$Y8)</definedName>
    <definedName name="AMG_DPVal" localSheetId="7">IF(LEFT('Fusion ICP'!$Y8,1)="&lt;",VALUE(RIGHT('Fusion ICP'!$Y8,LEN('Fusion ICP'!$Y8)-1)),'Fusion ICP'!$Y8)</definedName>
    <definedName name="AMG_DPVal" localSheetId="10">IF(LEFT('Fusion XRF'!$Y8,1)="&lt;",VALUE(RIGHT('Fusion XRF'!$Y8,LEN('Fusion XRF'!$Y8)-1)),'Fusion XRF'!$Y8)</definedName>
    <definedName name="AMG_DPVal" localSheetId="8">IF(LEFT(IRC!$Y8,1)="&lt;",VALUE(RIGHT(IRC!$Y8,LEN(IRC!$Y8)-1)),IRC!$Y8)</definedName>
    <definedName name="AMG_DPVal" localSheetId="9">IF(LEFT(Thermograv!$Y8,1)="&lt;",VALUE(RIGHT(Thermograv!$Y8,LEN(Thermograv!$Y8)-1)),Thermograv!$Y8)</definedName>
    <definedName name="AMG_DPVal">IF(LEFT(#REF!,1)="&lt;",VALUE(RIGHT(#REF!,LEN(#REF!)-1)),#REF!)</definedName>
    <definedName name="AMG_IndVCol" localSheetId="4">IF(ISNA('4-Acid'!AMG_IndVRow1),IF(ISNA('4-Acid'!AMG_IndVRow2),COLUMNS('Indicative Values'!$A:$H),COLUMNS('Indicative Values'!$A:$E)),COLUMNS('Indicative Values'!$A:$B))-1</definedName>
    <definedName name="AMG_IndVCol" localSheetId="5">IF(ISNA('Aqua Regia'!AMG_IndVRow1),IF(ISNA('Aqua Regia'!AMG_IndVRow2),COLUMNS('Indicative Values'!$A:$H),COLUMNS('Indicative Values'!$A:$E)),COLUMNS('Indicative Values'!$A:$B))-1</definedName>
    <definedName name="AMG_IndVCol" localSheetId="6">IF(ISNA('Fire Assay'!AMG_IndVRow1),IF(ISNA('Fire Assay'!AMG_IndVRow2),COLUMNS('Indicative Values'!$A:$H),COLUMNS('Indicative Values'!$A:$E)),COLUMNS('Indicative Values'!$A:$B))-1</definedName>
    <definedName name="AMG_IndVCol" localSheetId="7">IF(ISNA('Fusion ICP'!AMG_IndVRow1),IF(ISNA('Fusion ICP'!AMG_IndVRow2),COLUMNS('Indicative Values'!$A:$H),COLUMNS('Indicative Values'!$A:$E)),COLUMNS('Indicative Values'!$A:$B))-1</definedName>
    <definedName name="AMG_IndVCol" localSheetId="10">IF(ISNA('Fusion XRF'!AMG_IndVRow1),IF(ISNA('Fusion XRF'!AMG_IndVRow2),COLUMNS('Indicative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Col" localSheetId="9">IF(ISNA(Thermograv!AMG_IndVRow1),IF(ISNA(Thermograv!AMG_IndVRow2),COLUMNS('Indicative Values'!$A:$H),COLUMNS('Indicative Values'!$A:$E)),COLUMNS('Indicative Values'!$A:$B))-1</definedName>
    <definedName name="AMG_IndVRow" localSheetId="4">IF(ISNA('4-Acid'!AMG_IndVRow1),IF(ISNA('4-Acid'!AMG_IndVRow2),'4-Acid'!AMG_IndVRow3,'4-Acid'!AMG_IndVRow2),'4-Acid'!AMG_IndVRow1)</definedName>
    <definedName name="AMG_IndVRow" localSheetId="5">IF(ISNA('Aqua Regia'!AMG_IndVRow1),IF(ISNA('Aqua Regia'!AMG_IndVRow2),'Aqua Regia'!AMG_IndVRow3,'Aqua Regia'!AMG_IndVRow2),'Aqua Regia'!AMG_IndVRow1)</definedName>
    <definedName name="AMG_IndVRow" localSheetId="6">IF(ISNA('Fire Assay'!AMG_IndVRow1),IF(ISNA('Fire Assay'!AMG_IndVRow2),'Fire Assay'!AMG_IndVRow3,'Fire Assay'!AMG_IndVRow2),'Fire Assay'!AMG_IndVRow1)</definedName>
    <definedName name="AMG_IndVRow" localSheetId="7">IF(ISNA('Fusion ICP'!AMG_IndVRow1),IF(ISNA('Fusion ICP'!AMG_IndVRow2),'Fusion ICP'!AMG_IndVRow3,'Fusion ICP'!AMG_IndVRow2),'Fusion ICP'!AMG_IndVRow1)</definedName>
    <definedName name="AMG_IndVRow" localSheetId="10">IF(ISNA('Fusion XRF'!AMG_IndVRow1),IF(ISNA('Fusion XRF'!AMG_IndVRow2),'Fusion XRF'!AMG_IndVRow3,'Fusion XRF'!AMG_IndVRow2),'Fusion XRF'!AMG_IndVRow1)</definedName>
    <definedName name="AMG_IndVRow" localSheetId="8">IF(ISNA(IRC!AMG_IndVRow1),IF(ISNA(IRC!AMG_IndVRow2),IRC!AMG_IndVRow3,IRC!AMG_IndVRow2),IRC!AMG_IndVRow1)</definedName>
    <definedName name="AMG_IndVRow" localSheetId="9">IF(ISNA(Thermograv!AMG_IndVRow1),IF(ISNA(Thermograv!AMG_IndVRow2),Thermograv!AMG_IndVRow3,Thermograv!AMG_IndVRow2),Thermograv!AMG_IndVRow1)</definedName>
    <definedName name="AMG_IndVRow1" localSheetId="4">MATCH('4-Acid'!$A1048572,'Indicative Values'!$B$4:$B$39,0)</definedName>
    <definedName name="AMG_IndVRow1" localSheetId="5">MATCH('Aqua Regia'!$A1048572,'Indicative Values'!$B$4:$B$39,0)</definedName>
    <definedName name="AMG_IndVRow1" localSheetId="6">MATCH('Fire Assay'!$A1048572,'Indicative Values'!$B$4:$B$39,0)</definedName>
    <definedName name="AMG_IndVRow1" localSheetId="7">MATCH('Fusion ICP'!$A1048572,'Indicative Values'!$B$4:$B$39,0)</definedName>
    <definedName name="AMG_IndVRow1" localSheetId="10">MATCH('Fusion XRF'!$A1048572,'Indicative Values'!$B$4:$B$39,0)</definedName>
    <definedName name="AMG_IndVRow1" localSheetId="8">MATCH(IRC!$A1048572,'Indicative Values'!$B$4:$B$39,0)</definedName>
    <definedName name="AMG_IndVRow1" localSheetId="9">MATCH(Thermograv!$A1048572,'Indicative Values'!$B$4:$B$39,0)</definedName>
    <definedName name="AMG_IndVRow2" localSheetId="4">MATCH('4-Acid'!$A1048572,'Indicative Values'!$E$4:$E$39,0)</definedName>
    <definedName name="AMG_IndVRow2" localSheetId="5">MATCH('Aqua Regia'!$A1048572,'Indicative Values'!$E$4:$E$39,0)</definedName>
    <definedName name="AMG_IndVRow2" localSheetId="6">MATCH('Fire Assay'!$A1048572,'Indicative Values'!$E$4:$E$39,0)</definedName>
    <definedName name="AMG_IndVRow2" localSheetId="7">MATCH('Fusion ICP'!$A1048572,'Indicative Values'!$E$4:$E$39,0)</definedName>
    <definedName name="AMG_IndVRow2" localSheetId="10">MATCH('Fusion XRF'!$A1048572,'Indicative Values'!$E$4:$E$39,0)</definedName>
    <definedName name="AMG_IndVRow2" localSheetId="8">MATCH(IRC!$A1048572,'Indicative Values'!$E$4:$E$39,0)</definedName>
    <definedName name="AMG_IndVRow2" localSheetId="9">MATCH(Thermograv!$A1048572,'Indicative Values'!$E$4:$E$39,0)</definedName>
    <definedName name="AMG_IndVRow3" localSheetId="4">MATCH('4-Acid'!$A1048572,'Indicative Values'!$H$4:$H$39,0)</definedName>
    <definedName name="AMG_IndVRow3" localSheetId="5">MATCH('Aqua Regia'!$A1048572,'Indicative Values'!$H$4:$H$39,0)</definedName>
    <definedName name="AMG_IndVRow3" localSheetId="6">MATCH('Fire Assay'!$A1048572,'Indicative Values'!$H$4:$H$39,0)</definedName>
    <definedName name="AMG_IndVRow3" localSheetId="7">MATCH('Fusion ICP'!$A1048572,'Indicative Values'!$H$4:$H$39,0)</definedName>
    <definedName name="AMG_IndVRow3" localSheetId="10">MATCH('Fusion XRF'!$A1048572,'Indicative Values'!$H$4:$H$39,0)</definedName>
    <definedName name="AMG_IndVRow3" localSheetId="8">MATCH(IRC!$A1048572,'Indicative Values'!$H$4:$H$39,0)</definedName>
    <definedName name="AMG_IndVRow3" localSheetId="9">MATCH(Thermograv!$A1048572,'Indicative Values'!$H$4:$H$39,0)</definedName>
    <definedName name="AMG_TableTitle" localSheetId="4">"Analytical results for "&amp;'4-Acid'!XFD2&amp;" in "&amp;CRMCode&amp;" ("&amp;'4-Acid'!X1&amp;" Value "&amp;IF(ISTEXT('4-Acid'!X9),'4-Acid'!X9,ROUND('4-Acid'!X9,'4-Acid'!X4))&amp;" "&amp;'4-Acid'!X3&amp;")"</definedName>
    <definedName name="AMG_TableTitle" localSheetId="5">"Analytical results for "&amp;'Aqua Regia'!XFD2&amp;" in "&amp;CRMCode&amp;" ("&amp;'Aqua Regia'!X1&amp;" Value "&amp;IF(ISTEXT('Aqua Regia'!X9),'Aqua Regia'!X9,ROUND('Aqua Regia'!X9,'Aqua Regia'!X4))&amp;" "&amp;'Aqua Regia'!X3&amp;")"</definedName>
    <definedName name="AMG_TableTitle" localSheetId="6">"Analytical results for "&amp;'Fire Assay'!XFD2&amp;" in "&amp;CRMCode&amp;" ("&amp;'Fire Assay'!X1&amp;" Value "&amp;IF(ISTEXT('Fire Assay'!X9),'Fire Assay'!X9,ROUND('Fire Assay'!X9,'Fire Assay'!X4))&amp;" "&amp;'Fire Assay'!X3&amp;")"</definedName>
    <definedName name="AMG_TableTitle" localSheetId="7">"Analytical results for "&amp;'Fusion ICP'!XFD2&amp;" in "&amp;CRMCode&amp;" ("&amp;'Fusion ICP'!X1&amp;" Value "&amp;IF(ISTEXT('Fusion ICP'!X9),'Fusion ICP'!X9,ROUND('Fusion ICP'!X9,'Fusion ICP'!X4))&amp;" "&amp;'Fusion ICP'!X3&amp;")"</definedName>
    <definedName name="AMG_TableTitle" localSheetId="10">"Analytical results for "&amp;'Fusion XRF'!XFD2&amp;" in "&amp;CRMCode&amp;" ("&amp;'Fusion XRF'!X1&amp;" Value "&amp;IF(ISTEXT('Fusion XRF'!X9),'Fusion XRF'!X9,ROUND('Fusion XRF'!X9,'Fusion XRF'!X4))&amp;" "&amp;'Fusion XRF'!X3&amp;")"</definedName>
    <definedName name="AMG_TableTitle" localSheetId="8">"Analytical results for "&amp;IRC!XFD2&amp;" in "&amp;CRMCode&amp;" ("&amp;IRC!X1&amp;" Value "&amp;IF(ISTEXT(IRC!X9),IRC!X9,ROUND(IRC!X9,IRC!X4))&amp;" "&amp;IRC!X3&amp;")"</definedName>
    <definedName name="AMG_TableTitle" localSheetId="9">"Analytical results for "&amp;Thermograv!XFD2&amp;" in "&amp;CRMCode&amp;" ("&amp;Thermograv!X1&amp;" Value "&amp;IF(ISTEXT(Thermograv!X9),Thermograv!X9,ROUND(Thermograv!X9,Thermograv!X4))&amp;" "&amp;Thermograv!X3&amp;")"</definedName>
    <definedName name="Anlyt_INAA" localSheetId="4">SUM('4-Acid'!#REF!)&gt;0</definedName>
    <definedName name="Anlyt_INAA" localSheetId="5">SUM('Aqua Regia'!#REF!)&gt;0</definedName>
    <definedName name="Anlyt_INAA" localSheetId="6">SUM('Fire Assay'!#REF!)&gt;0</definedName>
    <definedName name="Anlyt_INAA" localSheetId="7">SUM('Fusion ICP'!#REF!)&gt;0</definedName>
    <definedName name="Anlyt_INAA" localSheetId="10">SUM('Fusion XRF'!#REF!)&gt;0</definedName>
    <definedName name="Anlyt_INAA" localSheetId="8">SUM(IRC!#REF!)&gt;0</definedName>
    <definedName name="Anlyt_INAA" localSheetId="9">SUM(Thermograv!#REF!)&gt;0</definedName>
    <definedName name="Anlyt_LabNo" localSheetId="4">'4-Acid'!XFD1+1</definedName>
    <definedName name="Anlyt_LabNo" localSheetId="5">'Aqua Regia'!XFD1+1</definedName>
    <definedName name="Anlyt_LabNo" localSheetId="6">'Fire Assay'!XFD1+1</definedName>
    <definedName name="Anlyt_LabNo" localSheetId="7">'Fusion ICP'!XFD1+1</definedName>
    <definedName name="Anlyt_LabNo" localSheetId="10">'Fusion XRF'!XFD1+1</definedName>
    <definedName name="Anlyt_LabNo" localSheetId="8">IRC!XFD1+1</definedName>
    <definedName name="Anlyt_LabNo" localSheetId="9">Thermograv!XFD1+1</definedName>
    <definedName name="Anlyt_LabRefLastCol" localSheetId="4">ADDRESS(MATCH(REPT("z",255),'4-Acid'!#REF!),COLUMN('4-Acid'!XFD:XFD),2)</definedName>
    <definedName name="Anlyt_LabRefLastCol" localSheetId="5">ADDRESS(MATCH(REPT("z",255),'Aqua Regia'!#REF!),COLUMN('Aqua Regia'!XFD:XFD),2)</definedName>
    <definedName name="Anlyt_LabRefLastCol" localSheetId="6">ADDRESS(MATCH(REPT("z",255),'Fire Assay'!#REF!),COLUMN('Fire Assay'!XFD:XFD),2)</definedName>
    <definedName name="Anlyt_LabRefLastCol" localSheetId="7">ADDRESS(MATCH(REPT("z",255),'Fusion ICP'!#REF!),COLUMN('Fusion ICP'!XFD:XFD),2)</definedName>
    <definedName name="Anlyt_LabRefLastCol" localSheetId="10">ADDRESS(MATCH(REPT("z",255),'Fusion XRF'!#REF!),COLUMN('Fusion XRF'!XFD:XFD),2)</definedName>
    <definedName name="Anlyt_LabRefLastCol" localSheetId="8">ADDRESS(MATCH(REPT("z",255),IRC!#REF!),COLUMN(IRC!XFD:XFD),2)</definedName>
    <definedName name="Anlyt_LabRefLastCol" localSheetId="9">ADDRESS(MATCH(REPT("z",255),Thermograv!#REF!),COLUMN(Thermograv!XFD:XFD),2)</definedName>
    <definedName name="Anlyt_LabRefThisCol" localSheetId="4">ADDRESS(MATCH(REPT("z",255),'4-Acid'!#REF!),COLUMN('4-Acid'!A:A),2)</definedName>
    <definedName name="Anlyt_LabRefThisCol" localSheetId="5">ADDRESS(MATCH(REPT("z",255),'Aqua Regia'!#REF!),COLUMN('Aqua Regia'!A:A),2)</definedName>
    <definedName name="Anlyt_LabRefThisCol" localSheetId="6">ADDRESS(MATCH(REPT("z",255),'Fire Assay'!#REF!),COLUMN('Fire Assay'!A:A),2)</definedName>
    <definedName name="Anlyt_LabRefThisCol" localSheetId="7">ADDRESS(MATCH(REPT("z",255),'Fusion ICP'!#REF!),COLUMN('Fusion ICP'!A:A),2)</definedName>
    <definedName name="Anlyt_LabRefThisCol" localSheetId="10">ADDRESS(MATCH(REPT("z",255),'Fusion XRF'!#REF!),COLUMN('Fusion XRF'!A:A),2)</definedName>
    <definedName name="Anlyt_LabRefThisCol" localSheetId="8">ADDRESS(MATCH(REPT("z",255),IRC!#REF!),COLUMN(IRC!A:A),2)</definedName>
    <definedName name="Anlyt_LabRefThisCol" localSheetId="9">ADDRESS(MATCH(REPT("z",255),Thermograv!#REF!),COLUMN(Thermograv!A:A),2)</definedName>
    <definedName name="Anlyt_UOMdp" localSheetId="4">VLOOKUP('4-Acid'!$A1048575,CertVal_AnUOM,CertVal_AnUOMdpCols,FALSE)</definedName>
    <definedName name="Anlyt_UOMdp" localSheetId="5">VLOOKUP('Aqua Regia'!$A1048575,CertVal_AnUOM,CertVal_AnUOMdpCols,FALSE)</definedName>
    <definedName name="Anlyt_UOMdp" localSheetId="6">VLOOKUP('Fire Assay'!$A1048575,CertVal_AnUOM,CertVal_AnUOMdpCols,FALSE)</definedName>
    <definedName name="Anlyt_UOMdp" localSheetId="7">VLOOKUP('Fusion ICP'!$A1048575,CertVal_AnUOM,CertVal_AnUOMdpCols,FALSE)</definedName>
    <definedName name="Anlyt_UOMdp" localSheetId="10">VLOOKUP('Fusion XRF'!$A1048575,CertVal_AnUOM,CertVal_AnUOMdpCols,FALSE)</definedName>
    <definedName name="Anlyt_UOMdp" localSheetId="8">VLOOKUP(IRC!$A1048575,CertVal_AnUOM,CertVal_AnUOMdpCols,FALSE)</definedName>
    <definedName name="Anlyt_UOMdp" localSheetId="9">VLOOKUP(Thermograv!$A1048575,CertVal_AnUOM,CertVal_AnUOMdpCols,FALSE)</definedName>
    <definedName name="Anlyt_UOMdpSD" localSheetId="4">VLOOKUP('4-Acid'!$A1048574,CertVal_AnUOM,CertVal_AnUOMdpCols+1,FALSE)</definedName>
    <definedName name="Anlyt_UOMdpSD" localSheetId="5">VLOOKUP('Aqua Regia'!$A1048574,CertVal_AnUOM,CertVal_AnUOMdpCols+1,FALSE)</definedName>
    <definedName name="Anlyt_UOMdpSD" localSheetId="6">VLOOKUP('Fire Assay'!$A1048574,CertVal_AnUOM,CertVal_AnUOMdpCols+1,FALSE)</definedName>
    <definedName name="Anlyt_UOMdpSD" localSheetId="7">VLOOKUP('Fusion ICP'!$A1048574,CertVal_AnUOM,CertVal_AnUOMdpCols+1,FALSE)</definedName>
    <definedName name="Anlyt_UOMdpSD" localSheetId="10">VLOOKUP('Fusion XRF'!$A1048574,CertVal_AnUOM,CertVal_AnUOMdpCols+1,FALSE)</definedName>
    <definedName name="Anlyt_UOMdpSD" localSheetId="8">VLOOKUP(IRC!$A1048574,CertVal_AnUOM,CertVal_AnUOMdpCols+1,FALSE)</definedName>
    <definedName name="Anlyt_UOMdpSD" localSheetId="9">VLOOKUP(Thermograv!$A1048574,CertVal_AnUOM,CertVal_AnUOMdpCols+1,FALSE)</definedName>
    <definedName name="Anlyt_UOMn" localSheetId="4">IF('4-Acid'!$Y1048576=1,'4-Acid'!Anlyt_UOMu,VLOOKUP('4-Acid'!$A1048576,CertVal_AnUOM,CertVal_AnUOMnCols,FALSE))</definedName>
    <definedName name="Anlyt_UOMn" localSheetId="5">IF('Aqua Regia'!$Y1048576=1,'Aqua Regia'!Anlyt_UOMu,VLOOKUP('Aqua Regia'!$A1048576,CertVal_AnUOM,CertVal_AnUOMnCols,FALSE))</definedName>
    <definedName name="Anlyt_UOMn" localSheetId="6">IF('Fire Assay'!$Y1048576=1,'Fire Assay'!Anlyt_UOMu,VLOOKUP('Fire Assay'!$A1048576,CertVal_AnUOM,CertVal_AnUOMnCols,FALSE))</definedName>
    <definedName name="Anlyt_UOMn" localSheetId="7">IF('Fusion ICP'!$Y1048576=1,'Fusion ICP'!Anlyt_UOMu,VLOOKUP('Fusion ICP'!$A1048576,CertVal_AnUOM,CertVal_AnUOMnCols,FALSE))</definedName>
    <definedName name="Anlyt_UOMn" localSheetId="10">IF('Fusion XRF'!$Y1048576=1,'Fusion XRF'!Anlyt_UOMu,VLOOKUP('Fusion XRF'!$A1048576,CertVal_AnUOM,CertVal_AnUOMnCols,FALSE))</definedName>
    <definedName name="Anlyt_UOMn" localSheetId="8">IF(IRC!$Y1048576=1,IRC!Anlyt_UOMu,VLOOKUP(IRC!$A1048576,CertVal_AnUOM,CertVal_AnUOMnCols,FALSE))</definedName>
    <definedName name="Anlyt_UOMn" localSheetId="9">IF(Thermograv!$Y1048576=1,Thermograv!Anlyt_UOMu,VLOOKUP(Thermograv!$A1048576,CertVal_AnUOM,CertVal_AnUOMnCols,FALSE))</definedName>
    <definedName name="Anlyt_UOMu" localSheetId="4">VLOOKUP('4-Acid'!$A1048576,CertVal_AnUOM,[0]!CertVal_AnUOMuCols,FALSE)</definedName>
    <definedName name="Anlyt_UOMu" localSheetId="5">VLOOKUP('Aqua Regia'!$A1048576,CertVal_AnUOM,[0]!CertVal_AnUOMuCols,FALSE)</definedName>
    <definedName name="Anlyt_UOMu" localSheetId="6">VLOOKUP('Fire Assay'!$A1048576,CertVal_AnUOM,[0]!CertVal_AnUOMuCols,FALSE)</definedName>
    <definedName name="Anlyt_UOMu" localSheetId="7">VLOOKUP('Fusion ICP'!$A1048576,CertVal_AnUOM,[0]!CertVal_AnUOMuCols,FALSE)</definedName>
    <definedName name="Anlyt_UOMu" localSheetId="10">VLOOKUP('Fusion XRF'!$A1048576,CertVal_AnUOM,[0]!CertVal_AnUOMuCols,FALSE)</definedName>
    <definedName name="Anlyt_UOMu" localSheetId="8">VLOOKUP(IRC!$A1048576,CertVal_AnUOM,[0]!CertVal_AnUOMuCols,FALSE)</definedName>
    <definedName name="Anlyt_UOMu" localSheetId="9">VLOOKUP(Thermograv!$A1048576,CertVal_AnUOM,[0]!CertVal_AnUOMuCols,FALSE)</definedName>
    <definedName name="Anlyt_UOMx" localSheetId="4">VLOOKUP('4-Acid'!$A1,CertVal_AnUOM,CertVal_AnUOMxCols,FALSE)</definedName>
    <definedName name="Anlyt_UOMx" localSheetId="5">VLOOKUP('Aqua Regia'!$A1,CertVal_AnUOM,CertVal_AnUOMxCols,FALSE)</definedName>
    <definedName name="Anlyt_UOMx" localSheetId="6">VLOOKUP('Fire Assay'!$A1,CertVal_AnUOM,CertVal_AnUOMxCols,FALSE)</definedName>
    <definedName name="Anlyt_UOMx" localSheetId="7">VLOOKUP('Fusion ICP'!$A1,CertVal_AnUOM,CertVal_AnUOMxCols,FALSE)</definedName>
    <definedName name="Anlyt_UOMx" localSheetId="10">VLOOKUP('Fusion XRF'!$A1,CertVal_AnUOM,CertVal_AnUOMxCols,FALSE)</definedName>
    <definedName name="Anlyt_UOMx" localSheetId="8">VLOOKUP(IRC!$A1,CertVal_AnUOM,CertVal_AnUOMxCols,FALSE)</definedName>
    <definedName name="Anlyt_UOMx" localSheetId="9">VLOOKUP(Thermograv!$A1,CertVal_AnUOM,CertVal_AnUOMxCols,FALSE)</definedName>
    <definedName name="CertVal_1SD" localSheetId="1">IF('Certified Values'!CertVal_IsBlnkRow,"",'Certified Values'!#REF!*'Certified Values'!#REF!)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Values'!CertVal_IsBlnkRow,"",'Certified Values'!#REF!*'Certified Values'!#REF!)</definedName>
    <definedName name="CertVal_CIH" localSheetId="1">IF('Certified Values'!CertVal_IsBlnkRow,"",'Certified Values'!#REF!*'Certified Values'!#REF!)</definedName>
    <definedName name="CertVal_CIL" localSheetId="1">IF('Certified Values'!CertVal_IsBlnkRow,"",'Certified Values'!#REF!*'Certified Values'!#REF!)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OFFSET(#REF!,'Certified Values'!CertVal_DPRow,'Certified Values'!CertVal_DPCol+'Certified Values'!CertVal_DPCol1SD)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Values'!CertVal_IsBlnkRow,"",OFFSET(#REF!,'Certified Values'!CertVal_DPRow,'Certified Values'!CertVal_DPCol))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4">COUNTA('Certified Values'!#REF!)=0</definedName>
    <definedName name="CertVal_IsBlnkRow" localSheetId="5">COUNTA('Certified Values'!#REF!)=0</definedName>
    <definedName name="CertVal_IsBlnkRow" localSheetId="1">COUNTA('Certified Values'!#REF!)=0</definedName>
    <definedName name="CertVal_IsBlnkRow" localSheetId="6">COUNTA('Certified Values'!#REF!)=0</definedName>
    <definedName name="CertVal_IsBlnkRow" localSheetId="7">COUNTA('Certified Values'!#REF!)=0</definedName>
    <definedName name="CertVal_IsBlnkRow" localSheetId="10">COUNTA('Certified Values'!#REF!)=0</definedName>
    <definedName name="CertVal_IsBlnkRow" localSheetId="8">COUNTA('Certified Values'!#REF!)=0</definedName>
    <definedName name="CertVal_IsBlnkRow" localSheetId="9">COUNTA('Certified Values'!#REF!)=0</definedName>
    <definedName name="CertVal_IsBlnkRowNext" localSheetId="4">COUNTA('Certified Values'!#REF!)=0</definedName>
    <definedName name="CertVal_IsBlnkRowNext" localSheetId="5">COUNTA('Certified Values'!#REF!)=0</definedName>
    <definedName name="CertVal_IsBlnkRowNext" localSheetId="1">COUNTA('Certified Values'!#REF!)=0</definedName>
    <definedName name="CertVal_IsBlnkRowNext" localSheetId="6">COUNTA('Certified Values'!#REF!)=0</definedName>
    <definedName name="CertVal_IsBlnkRowNext" localSheetId="7">COUNTA('Certified Values'!#REF!)=0</definedName>
    <definedName name="CertVal_IsBlnkRowNext" localSheetId="10">COUNTA('Certified Values'!#REF!)=0</definedName>
    <definedName name="CertVal_IsBlnkRowNext" localSheetId="8">COUNTA('Certified Values'!#REF!)=0</definedName>
    <definedName name="CertVal_IsBlnkRowNext" localSheetId="9">COUNTA('Certified Values'!#REF!)=0</definedName>
    <definedName name="CertVal_Ratio1SDCV" localSheetId="1">IF('Certified Values'!CertVal_IsBlnkRow,"",'Certified Values'!#REF!/'Certified Values'!#REF!)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4">#N/A</definedName>
    <definedName name="CertVal_UOMx" localSheetId="5">#N/A</definedName>
    <definedName name="CertVal_UOMx" localSheetId="6">#N/A</definedName>
    <definedName name="CertVal_UOMx" localSheetId="7">#N/A</definedName>
    <definedName name="CertVal_UOMx" localSheetId="10">#N/A</definedName>
    <definedName name="CertVal_UOMx" localSheetId="8">#N/A</definedName>
    <definedName name="CertVal_UOMx" localSheetId="9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Values'!$B$3:$B$39,0)),'Indicative Values'!IndVal_TableLU2,IF('Indicative Values'!IndVal_TableUOM1="Y",OFFSET('Indicative Values'!$D$2,MATCH(TRIM('Indicative Values'!XFD1),'Indicative Values'!$B$3:$B$39,0),0),"Diff UOM"))</definedName>
    <definedName name="IndVal_TableLU2" localSheetId="2">IF(ISNA(MATCH(TRIM('Indicative Values'!XFD1),'Indicative Values'!$E$3:$E$39,0)),'Indicative Values'!IndVal_TableLU3,IF('Indicative Values'!IndVal_TableUOM2="Y",OFFSET('Indicative Values'!$G$2,MATCH(TRIM('Indicative Values'!XFD1),'Indicative Values'!$E$3:$E$39,0),0),"Diff UOM"))</definedName>
    <definedName name="IndVal_TableLU3" localSheetId="2">IF(ISNA(MATCH(TRIM('Indicative Values'!XFD1),'Indicative Values'!$H$3:$H$39,0)),"No Value",IF('Indicative Values'!IndVal_TableUOM3="Y",OFFSET('Indicative Values'!$J$2,MATCH(TRIM('Indicative Values'!XFD1),'Indicative Values'!$H$3:$H$39,0),0),"Diff UOM"))</definedName>
    <definedName name="IndVal_TableUOM1" localSheetId="2">IF(ISNA(MATCH(TRIM('Indicative Values'!XFD1),'Indicative Values'!$B$3:$B$39,0)),'Indicative Values'!IndVal_TableUOM2,IF(OFFSET('Indicative Values'!$C$2,MATCH(TRIM('Indicative Values'!XFD1),'Indicative Values'!$B$3:$B$39,0),0)='Indicative Values'!A$2,"Y","N"))</definedName>
    <definedName name="IndVal_TableUOM2" localSheetId="2">IF(ISNA(MATCH(TRIM('Indicative Values'!XFD1),'Indicative Values'!$E$3:$E$39,0)),'Indicative Values'!IndVal_TableUOM3,IF(OFFSET('Indicative Values'!$F$2,MATCH(TRIM('Indicative Values'!XFD1),'Indicative Values'!$E$3:$E$39,0),0)='Indicative Values'!A$2,"Y","N"))</definedName>
    <definedName name="IndVal_TableUOM3" localSheetId="2">IF(ISNA(MATCH(TRIM('Indicative Values'!XFD1),'Indicative Values'!$H$3:$H$39,0)),"No Value",IF(OFFSET('Indicative Values'!$I$2,MATCH(TRIM('Indicative Values'!XFD1),'Indicative Values'!$H$3:$H$39,0),0)='Indicative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<sst xmlns="http://schemas.openxmlformats.org/spreadsheetml/2006/main" count="9714" uniqueCount="517">
  <si>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</si>
  <si>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</si>
  <si>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</si>
  <si>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</si>
  <si>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</si>
  <si>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</si>
  <si>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</si>
  <si>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</si>
  <si>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</si>
  <si>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</si>
  <si>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</si>
  <si>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</si>
  <si>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</si>
  <si>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</si>
  <si>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</si>
  <si>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</si>
  <si>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</si>
  <si>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</si>
  <si>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</si>
  <si>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</si>
  <si>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</si>
  <si>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</si>
  <si>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</si>
  <si>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</si>
  <si>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</si>
  <si>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</si>
  <si>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</si>
  <si>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</si>
  <si>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</si>
  <si>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</si>
  <si>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</si>
  <si>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</si>
  <si>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</si>
  <si>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</si>
  <si>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</si>
  <si>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</si>
  <si>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</si>
  <si>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</si>
  <si>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</si>
  <si>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</si>
  <si>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</si>
  <si>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</si>
  <si>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</si>
  <si>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</si>
  <si>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</si>
  <si>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</si>
  <si>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</si>
  <si>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</si>
  <si>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</si>
  <si>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</si>
  <si>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</si>
  <si>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</si>
  <si>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</si>
  <si>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</si>
  <si>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</si>
  <si>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</si>
  <si>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</si>
  <si>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</si>
  <si>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</si>
  <si>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</si>
  <si>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</si>
  <si>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</si>
  <si>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</si>
  <si>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</si>
  <si>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</si>
  <si>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</si>
  <si>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</si>
  <si>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</si>
  <si>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</si>
  <si>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</si>
  <si>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</si>
  <si>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</si>
  <si>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</si>
  <si>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</si>
  <si>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</si>
  <si>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</si>
  <si>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</si>
  <si>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</si>
  <si>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</si>
  <si>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</si>
  <si>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</si>
  <si>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</si>
  <si>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</si>
  <si>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</si>
  <si>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</si>
  <si>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</si>
  <si>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</si>
  <si>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Ge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</si>
  <si>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</si>
  <si>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</si>
  <si>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</si>
  <si>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</si>
  <si>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</si>
  <si>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</si>
  <si>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</si>
  <si>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</si>
  <si>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</si>
  <si>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</si>
  <si>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</si>
  <si>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</si>
  <si>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</si>
  <si>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</si>
  <si>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</si>
  <si>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</si>
  <si>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</si>
  <si>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</si>
  <si>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</si>
  <si>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</si>
  <si>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</si>
  <si>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</si>
  <si>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</si>
  <si>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</si>
  <si>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</si>
  <si>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</si>
  <si>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</si>
  <si>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</si>
  <si>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</si>
  <si>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</si>
  <si>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</si>
  <si>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</si>
  <si>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</si>
  <si>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</si>
  <si>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</si>
  <si>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</si>
  <si>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</si>
  <si>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</si>
  <si>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</si>
  <si>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</si>
  <si>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80</t>
  </si>
  <si>
    <t>CaO</t>
  </si>
  <si>
    <t>&lt; 50</t>
  </si>
  <si>
    <t>Fusion ICP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</si>
  <si>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</si>
  <si>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</si>
  <si>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</si>
  <si>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</si>
  <si>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</si>
  <si>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</si>
  <si>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</si>
  <si>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</si>
  <si>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</si>
  <si>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LOI</t>
  </si>
  <si>
    <t>Round</t>
  </si>
  <si>
    <t>Replicate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</si>
  <si>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</si>
  <si>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</si>
  <si>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</si>
  <si>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</si>
  <si>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</si>
  <si>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</si>
  <si>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</si>
  <si>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</si>
  <si>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</si>
  <si>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</si>
  <si>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4-Acid Digest</t>
  </si>
  <si>
    <t>Aqua Regia Digest</t>
  </si>
  <si>
    <t>&lt; 0.05</t>
  </si>
  <si>
    <t>&lt; 0.02</t>
  </si>
  <si>
    <t>Pd</t>
  </si>
  <si>
    <t>Pt</t>
  </si>
  <si>
    <t>Fire Assay</t>
  </si>
  <si>
    <t>Fusion X-Ray Fluorescence</t>
  </si>
  <si>
    <t>Cl</t>
  </si>
  <si>
    <t>Infra Red Combustion</t>
  </si>
  <si>
    <t>Thermogravimetry</t>
  </si>
  <si>
    <t>Lab</t>
  </si>
  <si>
    <t>No</t>
  </si>
  <si>
    <t>01</t>
  </si>
  <si>
    <t>02</t>
  </si>
  <si>
    <t>03</t>
  </si>
  <si>
    <t>05</t>
  </si>
  <si>
    <t>06</t>
  </si>
  <si>
    <t>07</t>
  </si>
  <si>
    <t>08</t>
  </si>
  <si>
    <t>09</t>
  </si>
  <si>
    <t>4A*MS</t>
  </si>
  <si>
    <t>4A*OES/MS</t>
  </si>
  <si>
    <t>&lt; 0.5</t>
  </si>
  <si>
    <t>&lt; 0.024</t>
  </si>
  <si>
    <t>&lt; 0.0427</t>
  </si>
  <si>
    <t>&lt; 0.0254</t>
  </si>
  <si>
    <t>&lt; 0.0119</t>
  </si>
  <si>
    <t>&lt; 0.0342</t>
  </si>
  <si>
    <t>&lt; 0.0143</t>
  </si>
  <si>
    <t>Mean</t>
  </si>
  <si>
    <t>Median</t>
  </si>
  <si>
    <t>Std Dev.</t>
  </si>
  <si>
    <t>PDM3</t>
  </si>
  <si>
    <t>04</t>
  </si>
  <si>
    <t>&lt; 20</t>
  </si>
  <si>
    <t>Indicative</t>
  </si>
  <si>
    <t>AR*OES</t>
  </si>
  <si>
    <t>AR*MS</t>
  </si>
  <si>
    <t>2A*OES/MS</t>
  </si>
  <si>
    <t>AR*OES/MS</t>
  </si>
  <si>
    <t>&lt; 0.002</t>
  </si>
  <si>
    <t>10</t>
  </si>
  <si>
    <t>AR*GFAAS</t>
  </si>
  <si>
    <t>&lt; 0.7733</t>
  </si>
  <si>
    <t>&lt; 3</t>
  </si>
  <si>
    <t>&lt; 0.005</t>
  </si>
  <si>
    <t>&lt; 0.001</t>
  </si>
  <si>
    <t>FA*OES</t>
  </si>
  <si>
    <t>FA*MS</t>
  </si>
  <si>
    <t>40g</t>
  </si>
  <si>
    <t>12</t>
  </si>
  <si>
    <t>13</t>
  </si>
  <si>
    <t>PF*OES/MS</t>
  </si>
  <si>
    <t>11</t>
  </si>
  <si>
    <t>14</t>
  </si>
  <si>
    <t>&lt; 70</t>
  </si>
  <si>
    <t>&lt; 0.4</t>
  </si>
  <si>
    <t>&lt; 15</t>
  </si>
  <si>
    <t>&lt; 60</t>
  </si>
  <si>
    <t>&lt; 300</t>
  </si>
  <si>
    <t>&lt; 6</t>
  </si>
  <si>
    <t>&lt; 0.7</t>
  </si>
  <si>
    <t>at 1000°C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</si>
  <si>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</si>
  <si>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</si>
  <si>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</si>
  <si>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</si>
  <si>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</si>
  <si>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</si>
  <si>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</si>
  <si>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</si>
  <si>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4-acid (HF-HNO3-HClO4-HCl) digest with ICP-OES finish</t>
  </si>
  <si>
    <t>4-acid (HF-HNO3-HClO4-HCl) digest with ICP-MS finish</t>
  </si>
  <si>
    <t>4-acid (HF-HNO3-HClO4-HCl) digest with ICP-OES or ICP-MS finish as appropriate</t>
  </si>
  <si>
    <t>aqua regia digest with ICP-OES finish</t>
  </si>
  <si>
    <t>aqua regia digest with ICP-MS finish</t>
  </si>
  <si>
    <t>2:1 HNO3 and HCL (for organic or high sulphide content) digest with ICP-OES or ICP-MS finish</t>
  </si>
  <si>
    <t>aqua regia digest with OES or MS finish as appropriate</t>
  </si>
  <si>
    <t>aqua regia digest with graphite furnace AAS finish</t>
  </si>
  <si>
    <t>fire assay with ICP-OES finish</t>
  </si>
  <si>
    <t>fire assay with ICP-MS finish</t>
  </si>
  <si>
    <t>sodium peroxide fusion  with OES or MS finish as appropriate</t>
  </si>
  <si>
    <t>loss on ignition at 1000°C</t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</si>
  <si>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</si>
  <si>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</si>
  <si>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t>Al, Aluminium (wt.%)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</si>
  <si>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</si>
  <si>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</si>
  <si>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</si>
  <si>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</si>
  <si>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</si>
  <si>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</si>
  <si>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</si>
  <si>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</si>
  <si>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(ppm)</t>
  </si>
  <si>
    <t>Fe, Iron (wt.%)</t>
  </si>
  <si>
    <t>Ga, Gallium (ppm)</t>
  </si>
  <si>
    <t>Hf, Hafnium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</si>
  <si>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</si>
  <si>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</si>
  <si>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</si>
  <si>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</si>
  <si>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</si>
  <si>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</si>
  <si>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</si>
  <si>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</si>
  <si>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</si>
  <si>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</si>
  <si>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</si>
  <si>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</si>
  <si>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</si>
  <si>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</si>
  <si>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</si>
  <si>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Sn, Tin (ppm)</t>
  </si>
  <si>
    <t>Sr, Strontium (ppm)</t>
  </si>
  <si>
    <t>Ta, Tantalum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</si>
  <si>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</si>
  <si>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</si>
  <si>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</si>
  <si>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</si>
  <si>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</si>
  <si>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</si>
  <si>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</si>
  <si>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Zn, Zinc (ppm)</t>
  </si>
  <si>
    <t>Dy, Dysprosium (ppm)</t>
  </si>
  <si>
    <t>Er, Erbium (ppm)</t>
  </si>
  <si>
    <t>Eu, Europium (ppm)</t>
  </si>
  <si>
    <t>Gd, Gadolinium (ppm)</t>
  </si>
  <si>
    <t>Ho, Holmium (ppm)</t>
  </si>
  <si>
    <t>Lu, Lutetium (ppm)</t>
  </si>
  <si>
    <t>Nd, Neodymium (ppm)</t>
  </si>
  <si>
    <t>Pr, Praseodymium (ppm)</t>
  </si>
  <si>
    <t>Si, Silicon (wt.%)</t>
  </si>
  <si>
    <t>Sm, Samarium (ppm)</t>
  </si>
  <si>
    <t>Tb, Terbium (ppm)</t>
  </si>
  <si>
    <t>Tm, Thulium (ppm)</t>
  </si>
  <si>
    <t>Yb, Ytterbium (ppm)</t>
  </si>
  <si>
    <t>Zr, Zirconium (ppm)</t>
  </si>
  <si>
    <t>C, Carbon (wt.%)</t>
  </si>
  <si>
    <t>LOI, Loss On Ignition (wt.%)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</si>
  <si>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 Oxide (wt.%)</t>
    </r>
  </si>
  <si>
    <t>CaO, Calcium Oxide (wt.%)</t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</si>
  <si>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</si>
  <si>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</si>
  <si>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MnO, Manganese Oxide (wt.%)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</si>
  <si>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</si>
  <si>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 Oxide (wt.%)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</si>
  <si>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</si>
  <si>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Oxide (wt.%)</t>
    </r>
  </si>
  <si>
    <t>Analytical results for Ag in OREAS 25a (Indicative Value 0.168 ppm)</t>
  </si>
  <si>
    <t>Analytical results for Al in OREAS 25a (Certified Value 8.87 wt.%)</t>
  </si>
  <si>
    <t>Analytical results for As in OREAS 25a (Indicative Value 9.94 ppm)</t>
  </si>
  <si>
    <t>Analytical results for Ba in OREAS 25a (Certified Value 147 ppm)</t>
  </si>
  <si>
    <t>Analytical results for Be in OREAS 25a (Certified Value 1.02 ppm)</t>
  </si>
  <si>
    <t>Analytical results for Bi in OREAS 25a (Certified Value 0.35 ppm)</t>
  </si>
  <si>
    <t>Analytical results for Ca in OREAS 25a (Certified Value 0.309 wt.%)</t>
  </si>
  <si>
    <t>Analytical results for Cd in OREAS 25a (Indicative Value 0.041 ppm)</t>
  </si>
  <si>
    <t>Analytical results for Ce in OREAS 25a (Certified Value 48.9 ppm)</t>
  </si>
  <si>
    <t>Analytical results for Co in OREAS 25a (Certified Value 8.2 ppm)</t>
  </si>
  <si>
    <t>Analytical results for Cr in OREAS 25a (Certified Value 115 ppm)</t>
  </si>
  <si>
    <t>Analytical results for Cs in OREAS 25a (Certified Value 6.46 ppm)</t>
  </si>
  <si>
    <t>Analytical results for Cu in OREAS 25a (Certified Value 33.9 ppm)</t>
  </si>
  <si>
    <t>Analytical results for Dy in OREAS 25a (Indicative Value 2.67 ppm)</t>
  </si>
  <si>
    <t>Analytical results for Er in OREAS 25a (Indicative Value 1.5 ppm)</t>
  </si>
  <si>
    <t>Analytical results for Eu in OREAS 25a (Indicative Value 0.64 ppm)</t>
  </si>
  <si>
    <t>Analytical results for Fe in OREAS 25a (Certified Value 6.6 wt.%)</t>
  </si>
  <si>
    <t>Analytical results for Ga in OREAS 25a (Certified Value 25.9 ppm)</t>
  </si>
  <si>
    <t>Analytical results for Gd in OREAS 25a (Indicative Value 2.91 ppm)</t>
  </si>
  <si>
    <t>Analytical results for Ge in OREAS 25a (Indicative Value 0.22 ppm)</t>
  </si>
  <si>
    <t>Analytical results for Hf in OREAS 25a (Certified Value 4.53 ppm)</t>
  </si>
  <si>
    <t>Analytical results for Ho in OREAS 25a (Indicative Value 0.46 ppm)</t>
  </si>
  <si>
    <t>Analytical results for In in OREAS 25a (Indicative Value 0.091 ppm)</t>
  </si>
  <si>
    <t>Analytical results for K in OREAS 25a (Certified Value 0.482 wt.%)</t>
  </si>
  <si>
    <t>Analytical results for La in OREAS 25a (Certified Value 21.8 ppm)</t>
  </si>
  <si>
    <t>Analytical results for Li in OREAS 25a (Certified Value 36.7 ppm)</t>
  </si>
  <si>
    <t>Analytical results for Lu in OREAS 25a (Indicative Value 0.23 ppm)</t>
  </si>
  <si>
    <t>Analytical results for Mg in OREAS 25a (Certified Value 0.327 wt.%)</t>
  </si>
  <si>
    <t>Analytical results for Mn in OREAS 25a (Certified Value 0.047 wt.%)</t>
  </si>
  <si>
    <t>Analytical results for Mo in OREAS 25a (Certified Value 2.55 ppm)</t>
  </si>
  <si>
    <t>Analytical results for Na in OREAS 25a (Certified Value 0.134 wt.%)</t>
  </si>
  <si>
    <t>Analytical results for Nb in OREAS 25a (Certified Value 22.4 ppm)</t>
  </si>
  <si>
    <t>Analytical results for Nd in OREAS 25a (Indicative Value 17 ppm)</t>
  </si>
  <si>
    <t>Analytical results for Ni in OREAS 25a (Certified Value 45.8 ppm)</t>
  </si>
  <si>
    <t>Analytical results for P in OREAS 25a (Certified Value 0.048 wt.%)</t>
  </si>
  <si>
    <t>Analytical results for Pb in OREAS 25a (Certified Value 25.2 ppm)</t>
  </si>
  <si>
    <t>Analytical results for Pr in OREAS 25a (Indicative Value 4.71 ppm)</t>
  </si>
  <si>
    <t>Analytical results for Rb in OREAS 25a (Certified Value 61 ppm)</t>
  </si>
  <si>
    <t>Analytical results for S in OREAS 25a (Certified Value 0.051 wt.%)</t>
  </si>
  <si>
    <t>Analytical results for Sb in OREAS 25a (Certified Value 0.67 ppm)</t>
  </si>
  <si>
    <t>Analytical results for Sc in OREAS 25a (Certified Value 13.7 ppm)</t>
  </si>
  <si>
    <t>Analytical results for Se in OREAS 25a (Indicative Value 2.86 ppm)</t>
  </si>
  <si>
    <t>Analytical results for Sm in OREAS 25a (Indicative Value 3.41 ppm)</t>
  </si>
  <si>
    <t>Analytical results for Sn in OREAS 25a (Certified Value 4.06 ppm)</t>
  </si>
  <si>
    <t>Analytical results for Sr in OREAS 25a (Certified Value 48.5 ppm)</t>
  </si>
  <si>
    <t>Analytical results for Ta in OREAS 25a (Certified Value 1.6 ppm)</t>
  </si>
  <si>
    <t>Analytical results for Tb in OREAS 25a (Indicative Value 0.41 ppm)</t>
  </si>
  <si>
    <t>Analytical results for Te in OREAS 25a (Indicative Value 0.1 ppm)</t>
  </si>
  <si>
    <t>Analytical results for Th in OREAS 25a (Certified Value 15.8 ppm)</t>
  </si>
  <si>
    <t>Analytical results for Ti in OREAS 25a (Certified Value 0.977 wt.%)</t>
  </si>
  <si>
    <t>Analytical results for Tl in OREAS 25a (Certified Value 0.35 ppm)</t>
  </si>
  <si>
    <t>Analytical results for Tm in OREAS 25a (Indicative Value 0.3 ppm)</t>
  </si>
  <si>
    <t>Analytical results for U in OREAS 25a (Certified Value 2.94 ppm)</t>
  </si>
  <si>
    <t>Analytical results for V in OREAS 25a (Certified Value 157 ppm)</t>
  </si>
  <si>
    <t>Analytical results for W in OREAS 25a (Certified Value 2.1 ppm)</t>
  </si>
  <si>
    <t>Analytical results for Y in OREAS 25a (Certified Value 12.3 ppm)</t>
  </si>
  <si>
    <t>Analytical results for Yb in OREAS 25a (Indicative Value 1.48 ppm)</t>
  </si>
  <si>
    <t>Analytical results for Zn in OREAS 25a (Certified Value 44.4 ppm)</t>
  </si>
  <si>
    <t>Analytical results for Zr in OREAS 25a (Indicative Value 159 ppm)</t>
  </si>
  <si>
    <t>Analytical results for Ag in OREAS 25a (Indicative Value 0.035 ppm)</t>
  </si>
  <si>
    <t>Analytical results for Al in OREAS 25a (Certified Value 5.85 wt.%)</t>
  </si>
  <si>
    <t>Analytical results for As in OREAS 25a (Indicative Value 2.84 ppm)</t>
  </si>
  <si>
    <t>Analytical results for Au in OREAS 25a (Indicative Value 1 ppb)</t>
  </si>
  <si>
    <t>Analytical results for B in OREAS 25a (Indicative Value 5.92 ppm)</t>
  </si>
  <si>
    <t>Analytical results for Ba in OREAS 25a (Certified Value 56 ppm)</t>
  </si>
  <si>
    <t>Analytical results for Be in OREAS 25a (Indicative Value 0.65 ppm)</t>
  </si>
  <si>
    <t>Analytical results for Bi in OREAS 25a (Certified Value 0.3 ppm)</t>
  </si>
  <si>
    <t>Analytical results for Ca in OREAS 25a (Certified Value 0.15 wt.%)</t>
  </si>
  <si>
    <t>Analytical results for Ce in OREAS 25a (Certified Value 33.1 ppm)</t>
  </si>
  <si>
    <t>Analytical results for Co in OREAS 25a (Certified Value 5.72 ppm)</t>
  </si>
  <si>
    <t>Analytical results for Cr in OREAS 25a (Certified Value 73 ppm)</t>
  </si>
  <si>
    <t>Analytical results for Cs in OREAS 25a (Certified Value 4.45 ppm)</t>
  </si>
  <si>
    <t>Analytical results for Cu in OREAS 25a (Certified Value 24.9 ppm)</t>
  </si>
  <si>
    <t>Analytical results for Dy in OREAS 25a (Indicative Value 1.15 ppm)</t>
  </si>
  <si>
    <t>Analytical results for Er in OREAS 25a (Indicative Value 0.5 ppm)</t>
  </si>
  <si>
    <t>Analytical results for Eu in OREAS 25a (Indicative Value 0.43 ppm)</t>
  </si>
  <si>
    <t>Analytical results for Fe in OREAS 25a (Certified Value 5.99 wt.%)</t>
  </si>
  <si>
    <t>Analytical results for Ga in OREAS 25a (Certified Value 20.6 ppm)</t>
  </si>
  <si>
    <t>Analytical results for Gd in OREAS 25a (Indicative Value 1.74 ppm)</t>
  </si>
  <si>
    <t>Analytical results for Ge in OREAS 25a (Indicative Value 0.13 ppm)</t>
  </si>
  <si>
    <t>Analytical results for Hf in OREAS 25a (Indicative Value 0.47 ppm)</t>
  </si>
  <si>
    <t>Analytical results for Hg in OREAS 25a (Indicative Value 0.053 ppm)</t>
  </si>
  <si>
    <t>Analytical results for Ho in OREAS 25a (Indicative Value 0.2 ppm)</t>
  </si>
  <si>
    <t>Analytical results for In in OREAS 25a (Indicative Value 0.081 ppm)</t>
  </si>
  <si>
    <t>Analytical results for K in OREAS 25a (Certified Value 0.131 wt.%)</t>
  </si>
  <si>
    <t>Analytical results for La in OREAS 25a (Indicative Value 13 ppm)</t>
  </si>
  <si>
    <t>Analytical results for Li in OREAS 25a (Indicative Value 23.7 ppm)</t>
  </si>
  <si>
    <t>Analytical results for Lu in OREAS 25a (Indicative Value 0.057 ppm)</t>
  </si>
  <si>
    <t>Analytical results for Mg in OREAS 25a (Indicative Value 0.193 wt.%)</t>
  </si>
  <si>
    <t>Analytical results for Mn in OREAS 25a (Certified Value 0.042 wt.%)</t>
  </si>
  <si>
    <t>Analytical results for Mo in OREAS 25a (Indicative Value 1.36 ppm)</t>
  </si>
  <si>
    <t>Analytical results for Na in OREAS 25a (Indicative Value 0.04 wt.%)</t>
  </si>
  <si>
    <t>Analytical results for Nb in OREAS 25a (Indicative Value 0.52 ppm)</t>
  </si>
  <si>
    <t>Analytical results for Nd in OREAS 25a (Indicative Value 11.7 ppm)</t>
  </si>
  <si>
    <t>Analytical results for Ni in OREAS 25a (Certified Value 26.9 ppm)</t>
  </si>
  <si>
    <t>Analytical results for P in OREAS 25a (Certified Value 0.037 wt.%)</t>
  </si>
  <si>
    <t>Analytical results for Pb in OREAS 25a (Certified Value 21 ppm)</t>
  </si>
  <si>
    <t>Analytical results for Pd in OREAS 25a (Indicative Value &lt; 0.01 ppm)</t>
  </si>
  <si>
    <t>Analytical results for Pr in OREAS 25a (Indicative Value 3.35 ppm)</t>
  </si>
  <si>
    <t>Analytical results for Pt in OREAS 25a (Indicative Value 0.004 ppm)</t>
  </si>
  <si>
    <t>Analytical results for Rb in OREAS 25a (Indicative Value 31.4 ppm)</t>
  </si>
  <si>
    <t>Analytical results for Re in OREAS 25a (Indicative Value &lt; 0.05 ppm)</t>
  </si>
  <si>
    <t>Analytical results for S in OREAS 25a (Indicative Value 0.05 wt.%)</t>
  </si>
  <si>
    <t>Analytical results for Sb in OREAS 25a (Indicative Value 0.18 ppm)</t>
  </si>
  <si>
    <t>Analytical results for Sc in OREAS 25a (Certified Value 8.6 ppm)</t>
  </si>
  <si>
    <t>Analytical results for Se in OREAS 25a (Indicative Value 0.87 ppm)</t>
  </si>
  <si>
    <t>Analytical results for Sm in OREAS 25a (Indicative Value 2.26 ppm)</t>
  </si>
  <si>
    <t>Analytical results for Sn in OREAS 25a (Certified Value 2.7 ppm)</t>
  </si>
  <si>
    <t>Analytical results for Sr in OREAS 25a (Certified Value 17.3 ppm)</t>
  </si>
  <si>
    <t>Analytical results for Ta in OREAS 25a (Indicative Value 0.099 ppm)</t>
  </si>
  <si>
    <t>Analytical results for Tb in OREAS 25a (Indicative Value 0.24 ppm)</t>
  </si>
  <si>
    <t>Analytical results for Te in OREAS 25a (Indicative Value &lt; 0.02 ppm)</t>
  </si>
  <si>
    <t>Analytical results for Th in OREAS 25a (Certified Value 10.7 ppm)</t>
  </si>
  <si>
    <t>Analytical results for Ti in OREAS 25a (Indicative Value 0.036 wt.%)</t>
  </si>
  <si>
    <t>Analytical results for Tl in OREAS 25a (Certified Value 0.2 ppm)</t>
  </si>
  <si>
    <t>Analytical results for Tm in OREAS 25a (Indicative Value 0.062 ppm)</t>
  </si>
  <si>
    <t>Analytical results for U in OREAS 25a (Certified Value 1.49 ppm)</t>
  </si>
  <si>
    <t>Analytical results for V in OREAS 25a (Certified Value 117 ppm)</t>
  </si>
  <si>
    <t>Analytical results for Y in OREAS 25a (Certified Value 4.6 ppm)</t>
  </si>
  <si>
    <t>Analytical results for Yb in OREAS 25a (Indicative Value 0.41 ppm)</t>
  </si>
  <si>
    <t>Analytical results for Zn in OREAS 25a (Certified Value 30.1 ppm)</t>
  </si>
  <si>
    <t>Analytical results for Zr in OREAS 25a (Indicative Value 19 ppm)</t>
  </si>
  <si>
    <t>Analytical results for Pd in OREAS 25a (Indicative Value &lt; 1 ppb)</t>
  </si>
  <si>
    <t>Analytical results for Pt in OREAS 25a (Indicative Value &lt; 1 ppb)</t>
  </si>
  <si>
    <t>Analytical results for Ag in OREAS 25a (Indicative Value 0.57 ppm)</t>
  </si>
  <si>
    <t>Analytical results for Al in OREAS 25a (Certified Value 9.25 wt.%)</t>
  </si>
  <si>
    <t>Analytical results for As in OREAS 25a (Indicative Value 9.83 ppm)</t>
  </si>
  <si>
    <t>Analytical results for B in OREAS 25a (Indicative Value 39.2 ppm)</t>
  </si>
  <si>
    <t>Analytical results for Ba in OREAS 25a (Certified Value 151 ppm)</t>
  </si>
  <si>
    <t>Analytical results for Be in OREAS 25a (Indicative Value 0.94 ppm)</t>
  </si>
  <si>
    <t>Analytical results for Bi in OREAS 25a (Indicative Value 0.4 ppm)</t>
  </si>
  <si>
    <t>Analytical results for Ca in OREAS 25a (Certified Value 0.302 wt.%)</t>
  </si>
  <si>
    <t>Analytical results for Cd in OREAS 25a (Indicative Value &lt; 2 ppm)</t>
  </si>
  <si>
    <t>Analytical results for Ce in OREAS 25a (Certified Value 50.8 ppm)</t>
  </si>
  <si>
    <t>Analytical results for Co in OREAS 25a (Certified Value 8.05 ppm)</t>
  </si>
  <si>
    <t>Analytical results for Cr in OREAS 25a (Certified Value 125 ppm)</t>
  </si>
  <si>
    <t>Analytical results for Cs in OREAS 25a (Certified Value 6.36 ppm)</t>
  </si>
  <si>
    <t>Analytical results for Cu in OREAS 25a (Indicative Value 39.1 ppm)</t>
  </si>
  <si>
    <t>Analytical results for Dy in OREAS 25a (Certified Value 4.31 ppm)</t>
  </si>
  <si>
    <t>Analytical results for Er in OREAS 25a (Certified Value 2.76 ppm)</t>
  </si>
  <si>
    <t>Analytical results for Eu in OREAS 25a (Certified Value 0.8 ppm)</t>
  </si>
  <si>
    <t>Analytical results for Fe in OREAS 25a (Certified Value 6.72 wt.%)</t>
  </si>
  <si>
    <t>Analytical results for Ga in OREAS 25a (Certified Value 25.4 ppm)</t>
  </si>
  <si>
    <t>Analytical results for Gd in OREAS 25a (Certified Value 3.79 ppm)</t>
  </si>
  <si>
    <t>Analytical results for Ge in OREAS 25a (Indicative Value 2.02 ppm)</t>
  </si>
  <si>
    <t>Analytical results for Hf in OREAS 25a (Certified Value 11.12 ppm)</t>
  </si>
  <si>
    <t>Analytical results for Ho in OREAS 25a (Certified Value 0.92 ppm)</t>
  </si>
  <si>
    <t>Analytical results for In in OREAS 25a (Indicative Value &lt; 0.2 ppm)</t>
  </si>
  <si>
    <t>Analytical results for K in OREAS 25a (Certified Value 0.493 wt.%)</t>
  </si>
  <si>
    <t>Analytical results for La in OREAS 25a (Certified Value 23.3 ppm)</t>
  </si>
  <si>
    <t>Analytical results for Li in OREAS 25a (Indicative Value 35.1 ppm)</t>
  </si>
  <si>
    <t>Analytical results for Lu in OREAS 25a (Certified Value 0.45 ppm)</t>
  </si>
  <si>
    <t>Analytical results for Mg in OREAS 25a (Certified Value 0.324 wt.%)</t>
  </si>
  <si>
    <t>Analytical results for Mn in OREAS 25a (Certified Value 0.049 wt.%)</t>
  </si>
  <si>
    <t>Analytical results for Mo in OREAS 25a (Indicative Value 2.99 ppm)</t>
  </si>
  <si>
    <t>Analytical results for Na in OREAS 25a (Indicative Value 0.126 wt.%)</t>
  </si>
  <si>
    <t>Analytical results for Nb in OREAS 25a (Certified Value 26.5 ppm)</t>
  </si>
  <si>
    <t>Analytical results for Nd in OREAS 25a (Certified Value 20 ppm)</t>
  </si>
  <si>
    <t>Analytical results for Ni in OREAS 25a (Indicative Value 55 ppm)</t>
  </si>
  <si>
    <t>Analytical results for P in OREAS 25a (Certified Value 0.049 wt.%)</t>
  </si>
  <si>
    <t>Analytical results for Pb in OREAS 25a (Indicative Value 24.4 ppm)</t>
  </si>
  <si>
    <t>Analytical results for Pr in OREAS 25a (Certified Value 5.33 ppm)</t>
  </si>
  <si>
    <t>Analytical results for Rb in OREAS 25a (Certified Value 60 ppm)</t>
  </si>
  <si>
    <t>Analytical results for Re in OREAS 25a (Indicative Value &lt; 0.1 ppm)</t>
  </si>
  <si>
    <t>Analytical results for S in OREAS 25a (Indicative Value 0.046 wt.%)</t>
  </si>
  <si>
    <t>Analytical results for Sb in OREAS 25a (Indicative Value 1.02 ppm)</t>
  </si>
  <si>
    <t>Analytical results for Sc in OREAS 25a (Certified Value 13.5 ppm)</t>
  </si>
  <si>
    <t>Analytical results for Si in OREAS 25a (Certified Value 25.85 wt.%)</t>
  </si>
  <si>
    <t>Analytical results for Sm in OREAS 25a (Certified Value 3.9 ppm)</t>
  </si>
  <si>
    <t>Analytical results for Sn in OREAS 25a (Certified Value 4.83 ppm)</t>
  </si>
  <si>
    <t>Analytical results for Sr in OREAS 25a (Certified Value 49.4 ppm)</t>
  </si>
  <si>
    <t>Analytical results for Ta in OREAS 25a (Certified Value 1.99 ppm)</t>
  </si>
  <si>
    <t>Analytical results for Tb in OREAS 25a (Certified Value 0.66 ppm)</t>
  </si>
  <si>
    <t>Analytical results for Te in OREAS 25a (Indicative Value &lt; 5 ppm)</t>
  </si>
  <si>
    <t>Analytical results for Th in OREAS 25a (Certified Value 16.4 ppm)</t>
  </si>
  <si>
    <t>Analytical results for Ti in OREAS 25a (Certified Value 1.141 wt.%)</t>
  </si>
  <si>
    <t>Analytical results for Tl in OREAS 25a (Indicative Value 0.3 ppm)</t>
  </si>
  <si>
    <t>Analytical results for Tm in OREAS 25a (Certified Value 0.43 ppm)</t>
  </si>
  <si>
    <t>Analytical results for U in OREAS 25a (Certified Value 3.51 ppm)</t>
  </si>
  <si>
    <t>Analytical results for V in OREAS 25a (Certified Value 164 ppm)</t>
  </si>
  <si>
    <t>Analytical results for W in OREAS 25a (Certified Value 2.89 ppm)</t>
  </si>
  <si>
    <t>Analytical results for Y in OREAS 25a (Certified Value 25.1 ppm)</t>
  </si>
  <si>
    <t>Analytical results for Yb in OREAS 25a (Certified Value 2.89 ppm)</t>
  </si>
  <si>
    <t>Analytical results for Zn in OREAS 25a (Certified Value 46.8 ppm)</t>
  </si>
  <si>
    <t>Analytical results for Zr in OREAS 25a (Certified Value 398 ppm)</t>
  </si>
  <si>
    <t>Analytical results for C in OREAS 25a (Certified Value 1.56 wt.%)</t>
  </si>
  <si>
    <t>Analytical results for S in OREAS 25a (Certified Value 0.044 wt.%)</t>
  </si>
  <si>
    <t>Analytical results for LOI in OREAS 25a (Certified Value 11.7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</si>
  <si>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25a (Certified Value 18.24 wt.%)</t>
    </r>
  </si>
  <si>
    <t>Analytical results for BaO in OREAS 25a (Indicative Value 151 ppm)</t>
  </si>
  <si>
    <t>Analytical results for CaO in OREAS 25a (Certified Value 0.438 wt.%)</t>
  </si>
  <si>
    <t>Analytical results for Cl in OREAS 25a (Indicative Value &lt; 10 ppm)</t>
  </si>
  <si>
    <t>Analytical results for Co in OREAS 25a (Indicative Value 10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</si>
  <si>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25a (Indicative Value 167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</si>
  <si>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25a (Certified Value 9.77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</si>
  <si>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25a (Certified Value 0.599 wt.%)</t>
    </r>
  </si>
  <si>
    <t>Analytical results for MgO in OREAS 25a (Indicative Value 0.579 wt.%)</t>
  </si>
  <si>
    <t>Analytical results for MnO in OREAS 25a (Certified Value 0.063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</si>
  <si>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25a (Certified Value 0.191 wt.%)</t>
    </r>
  </si>
  <si>
    <t>Analytical results for Ni in OREAS 25a (Indicative Value 31.2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</si>
  <si>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25a (Certified Value 0.117 wt.%)</t>
    </r>
  </si>
  <si>
    <t>Analytical results for S in OREAS 25a (Indicative Value 0.052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</si>
  <si>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25a (Certified Value 56.7 wt.%)</t>
    </r>
  </si>
  <si>
    <t>Analytical results for Sr in OREAS 25a (Indicative Value 56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</si>
  <si>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25a (Certified Value 1.93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</si>
  <si>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25a (Indicative Value 269 ppm)</t>
    </r>
  </si>
  <si>
    <t>Analytical results for Zn in OREAS 25a (Indicative Value 46.7 ppm)</t>
  </si>
  <si>
    <t>Analytical results for Zr in OREAS 25a (Indicative Value 135 ppm)</t>
  </si>
  <si>
    <t/>
  </si>
  <si>
    <t>Table 3. Indicative Values for OREAS 25a</t>
  </si>
  <si>
    <t>Table 2. Certified Values, SD's, 95% Confidence and Tolerance Limits for OREAS 25a</t>
  </si>
  <si>
    <t>SD</t>
  </si>
  <si>
    <t>Table 1. Abbreviations used for OREAS 25a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</si>
</sst>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1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u/>
      <vertAlign val="subscript"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57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6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2" fontId="4" fillId="29" borderId="0" xfId="0" applyNumberFormat="1" applyFont="1" applyFill="1" applyBorder="1" applyAlignment="1">
      <alignment horizontal="center" vertical="center"/>
    </xf>
    <xf numFmtId="164" fontId="25" fillId="0" borderId="0" xfId="0" applyNumberFormat="1" applyFont="1" applyBorder="1" applyAlignment="1">
      <alignment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2" fontId="2" fillId="0" borderId="2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1" fontId="4" fillId="29" borderId="50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6" xfId="0" applyFont="1" applyBorder="1" applyAlignment="1" applyProtection="1">
      <alignment horizontal="center"/>
    </xf>
    <xf numFmtId="0" fontId="2" fillId="0" borderId="67" xfId="0" applyFont="1" applyBorder="1" applyAlignment="1" applyProtection="1">
      <alignment horizontal="center"/>
    </xf>
    <xf numFmtId="2" fontId="2" fillId="0" borderId="66" xfId="0" applyNumberFormat="1" applyFont="1" applyFill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0" fontId="2" fillId="0" borderId="70" xfId="0" applyFont="1" applyBorder="1" applyAlignment="1" applyProtection="1">
      <alignment horizontal="center"/>
    </xf>
    <xf numFmtId="0" fontId="2" fillId="0" borderId="71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5" xfId="0" applyNumberFormat="1" applyFont="1" applyFill="1" applyBorder="1" applyAlignment="1" applyProtection="1">
      <alignment horizontal="center"/>
    </xf>
    <xf numFmtId="2" fontId="2" fillId="0" borderId="65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9" borderId="18" xfId="0" applyNumberFormat="1" applyFont="1" applyFill="1" applyBorder="1" applyAlignment="1">
      <alignment horizontal="center" vertical="center"/>
    </xf>
    <xf numFmtId="0" fontId="25" fillId="0" borderId="72" xfId="0" applyFont="1" applyFill="1" applyBorder="1" applyAlignment="1">
      <alignment horizontal="center" vertical="center"/>
    </xf>
    <xf numFmtId="2" fontId="4" fillId="29" borderId="18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21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2" fontId="2" fillId="0" borderId="74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7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72" xfId="0" applyFont="1" applyBorder="1"/>
    <xf numFmtId="0" fontId="38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9" fillId="0" borderId="18" xfId="0" applyFont="1" applyFill="1" applyBorder="1"/>
    <xf numFmtId="165" fontId="2" fillId="0" borderId="57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" fillId="31" borderId="65" xfId="0" applyNumberFormat="1" applyFont="1" applyFill="1" applyBorder="1" applyAlignment="1" applyProtection="1">
      <alignment horizontal="center"/>
    </xf>
    <xf numFmtId="2" fontId="2" fillId="31" borderId="65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>
      <alignment horizontal="center"/>
    </xf>
    <xf numFmtId="2" fontId="2" fillId="32" borderId="10" xfId="0" applyNumberFormat="1" applyFont="1" applyFill="1" applyBorder="1" applyAlignment="1" applyProtection="1">
      <alignment horizontal="center"/>
    </xf>
    <xf numFmtId="2" fontId="2" fillId="32" borderId="65" xfId="0" applyNumberFormat="1" applyFont="1" applyFill="1" applyBorder="1" applyAlignment="1">
      <alignment horizontal="center"/>
    </xf>
    <xf numFmtId="2" fontId="2" fillId="32" borderId="65" xfId="0" applyNumberFormat="1" applyFont="1" applyFill="1" applyBorder="1" applyAlignment="1" applyProtection="1">
      <alignment horizontal="center"/>
    </xf>
    <xf numFmtId="2" fontId="2" fillId="32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69" xfId="0" applyFont="1" applyBorder="1"/>
    <xf numFmtId="165" fontId="2" fillId="0" borderId="69" xfId="0" applyNumberFormat="1" applyFont="1" applyFill="1" applyBorder="1" applyAlignment="1">
      <alignment horizontal="center" vertical="center"/>
    </xf>
    <xf numFmtId="2" fontId="2" fillId="0" borderId="72" xfId="0" applyNumberFormat="1" applyFont="1" applyFill="1" applyBorder="1" applyAlignment="1">
      <alignment horizontal="center" vertical="center"/>
    </xf>
    <xf numFmtId="164" fontId="2" fillId="0" borderId="69" xfId="0" applyNumberFormat="1" applyFont="1" applyFill="1" applyBorder="1" applyAlignment="1">
      <alignment horizontal="center" vertical="center"/>
    </xf>
    <xf numFmtId="1" fontId="2" fillId="0" borderId="72" xfId="0" applyNumberFormat="1" applyFont="1" applyFill="1" applyBorder="1" applyAlignment="1">
      <alignment horizontal="center" vertical="center"/>
    </xf>
    <xf numFmtId="165" fontId="2" fillId="0" borderId="72" xfId="0" applyNumberFormat="1" applyFont="1" applyFill="1" applyBorder="1" applyAlignment="1">
      <alignment horizontal="center" vertical="center"/>
    </xf>
    <xf numFmtId="2" fontId="2" fillId="0" borderId="69" xfId="0" applyNumberFormat="1" applyFont="1" applyFill="1" applyBorder="1" applyAlignment="1">
      <alignment horizontal="center" vertical="center"/>
    </xf>
    <xf numFmtId="164" fontId="2" fillId="0" borderId="72" xfId="0" applyNumberFormat="1" applyFont="1" applyFill="1" applyBorder="1" applyAlignment="1">
      <alignment horizontal="center" vertical="center"/>
    </xf>
    <xf numFmtId="1" fontId="2" fillId="0" borderId="69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0" fontId="4" fillId="30" borderId="72" xfId="0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35" fillId="0" borderId="45" xfId="46" applyNumberForma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65" fontId="2" fillId="31" borderId="65" xfId="0" applyNumberFormat="1" applyFont="1" applyFill="1" applyBorder="1" applyAlignment="1" applyProtection="1">
      <alignment horizontal="center"/>
    </xf>
    <xf numFmtId="165" fontId="2" fillId="0" borderId="65" xfId="0" applyNumberFormat="1" applyFont="1" applyBorder="1" applyAlignment="1">
      <alignment horizontal="center"/>
    </xf>
    <xf numFmtId="165" fontId="2" fillId="0" borderId="65" xfId="0" applyNumberFormat="1" applyFont="1" applyFill="1" applyBorder="1" applyAlignment="1" applyProtection="1">
      <alignment horizontal="center"/>
    </xf>
    <xf numFmtId="165" fontId="2" fillId="31" borderId="65" xfId="0" applyNumberFormat="1" applyFont="1" applyFill="1" applyBorder="1" applyAlignment="1">
      <alignment horizontal="center"/>
    </xf>
    <xf numFmtId="165" fontId="2" fillId="0" borderId="69" xfId="0" applyNumberFormat="1" applyFont="1" applyBorder="1"/>
    <xf numFmtId="165" fontId="2" fillId="0" borderId="0" xfId="0" applyNumberFormat="1" applyFont="1" applyBorder="1"/>
    <xf numFmtId="165" fontId="37" fillId="0" borderId="0" xfId="0" applyNumberFormat="1" applyFont="1" applyFill="1" applyBorder="1" applyAlignment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>
      <alignment horizontal="center"/>
    </xf>
    <xf numFmtId="165" fontId="2" fillId="32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2" fontId="2" fillId="0" borderId="69" xfId="0" applyNumberFormat="1" applyFont="1" applyBorder="1"/>
    <xf numFmtId="2" fontId="2" fillId="0" borderId="0" xfId="0" applyNumberFormat="1" applyFont="1" applyBorder="1"/>
    <xf numFmtId="1" fontId="2" fillId="0" borderId="65" xfId="0" applyNumberFormat="1" applyFont="1" applyFill="1" applyBorder="1" applyAlignment="1" applyProtection="1">
      <alignment horizontal="center"/>
    </xf>
    <xf numFmtId="1" fontId="2" fillId="0" borderId="65" xfId="0" applyNumberFormat="1" applyFont="1" applyBorder="1" applyAlignment="1">
      <alignment horizontal="center"/>
    </xf>
    <xf numFmtId="1" fontId="2" fillId="32" borderId="65" xfId="0" applyNumberFormat="1" applyFont="1" applyFill="1" applyBorder="1" applyAlignment="1">
      <alignment horizontal="center"/>
    </xf>
    <xf numFmtId="1" fontId="2" fillId="0" borderId="69" xfId="0" applyNumberFormat="1" applyFont="1" applyBorder="1"/>
    <xf numFmtId="1" fontId="2" fillId="0" borderId="0" xfId="0" applyNumberFormat="1" applyFont="1" applyBorder="1"/>
    <xf numFmtId="1" fontId="37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65" fontId="2" fillId="32" borderId="65" xfId="0" applyNumberFormat="1" applyFont="1" applyFill="1" applyBorder="1" applyAlignment="1" applyProtection="1">
      <alignment horizontal="center"/>
    </xf>
    <xf numFmtId="165" fontId="2" fillId="32" borderId="65" xfId="0" applyNumberFormat="1" applyFont="1" applyFill="1" applyBorder="1" applyAlignment="1">
      <alignment horizontal="center"/>
    </xf>
    <xf numFmtId="164" fontId="2" fillId="0" borderId="65" xfId="0" applyNumberFormat="1" applyFont="1" applyFill="1" applyBorder="1" applyAlignment="1" applyProtection="1">
      <alignment horizontal="center"/>
    </xf>
    <xf numFmtId="164" fontId="2" fillId="32" borderId="65" xfId="0" applyNumberFormat="1" applyFont="1" applyFill="1" applyBorder="1" applyAlignment="1" applyProtection="1">
      <alignment horizontal="center"/>
    </xf>
    <xf numFmtId="164" fontId="2" fillId="31" borderId="65" xfId="0" applyNumberFormat="1" applyFont="1" applyFill="1" applyBorder="1" applyAlignment="1">
      <alignment horizontal="center"/>
    </xf>
    <xf numFmtId="164" fontId="2" fillId="0" borderId="65" xfId="0" applyNumberFormat="1" applyFont="1" applyBorder="1" applyAlignment="1">
      <alignment horizontal="center"/>
    </xf>
    <xf numFmtId="164" fontId="2" fillId="0" borderId="69" xfId="0" applyNumberFormat="1" applyFont="1" applyBorder="1"/>
    <xf numFmtId="164" fontId="2" fillId="0" borderId="0" xfId="0" applyNumberFormat="1" applyFont="1" applyBorder="1"/>
    <xf numFmtId="164" fontId="37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31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31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5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31" borderId="65" xfId="0" applyNumberFormat="1" applyFont="1" applyFill="1" applyBorder="1" applyAlignment="1">
      <alignment horizontal="center"/>
    </xf>
    <xf numFmtId="1" fontId="2" fillId="31" borderId="10" xfId="0" applyNumberFormat="1" applyFont="1" applyFill="1" applyBorder="1" applyAlignment="1">
      <alignment horizontal="center"/>
    </xf>
    <xf numFmtId="1" fontId="2" fillId="31" borderId="10" xfId="0" applyNumberFormat="1" applyFont="1" applyFill="1" applyBorder="1" applyAlignment="1" applyProtection="1">
      <alignment horizontal="center"/>
    </xf>
    <xf numFmtId="1" fontId="2" fillId="32" borderId="10" xfId="0" applyNumberFormat="1" applyFont="1" applyFill="1" applyBorder="1" applyAlignment="1" applyProtection="1">
      <alignment horizontal="center"/>
    </xf>
    <xf numFmtId="164" fontId="2" fillId="31" borderId="65" xfId="0" applyNumberFormat="1" applyFont="1" applyFill="1" applyBorder="1" applyAlignment="1" applyProtection="1">
      <alignment horizontal="center"/>
    </xf>
    <xf numFmtId="164" fontId="2" fillId="32" borderId="10" xfId="0" applyNumberFormat="1" applyFont="1" applyFill="1" applyBorder="1" applyAlignment="1" applyProtection="1">
      <alignment horizontal="center"/>
    </xf>
    <xf numFmtId="164" fontId="2" fillId="32" borderId="10" xfId="0" applyNumberFormat="1" applyFont="1" applyFill="1" applyBorder="1" applyAlignment="1">
      <alignment horizontal="center"/>
    </xf>
    <xf numFmtId="164" fontId="2" fillId="32" borderId="65" xfId="0" applyNumberFormat="1" applyFont="1" applyFill="1" applyBorder="1" applyAlignment="1">
      <alignment horizontal="center"/>
    </xf>
    <xf numFmtId="1" fontId="2" fillId="31" borderId="65" xfId="0" applyNumberFormat="1" applyFont="1" applyFill="1" applyBorder="1" applyAlignment="1" applyProtection="1">
      <alignment horizontal="center"/>
    </xf>
    <xf numFmtId="1" fontId="2" fillId="32" borderId="65" xfId="0" applyNumberFormat="1" applyFont="1" applyFill="1" applyBorder="1" applyAlignment="1" applyProtection="1">
      <alignment horizontal="center"/>
    </xf>
    <xf numFmtId="165" fontId="2" fillId="32" borderId="10" xfId="0" applyNumberFormat="1" applyFont="1" applyFill="1" applyBorder="1" applyAlignment="1">
      <alignment horizontal="center"/>
    </xf>
    <xf numFmtId="1" fontId="2" fillId="32" borderId="10" xfId="0" applyNumberFormat="1" applyFont="1" applyFill="1" applyBorder="1" applyAlignment="1">
      <alignment horizontal="center"/>
    </xf>
    <xf numFmtId="2" fontId="4" fillId="29" borderId="75" xfId="0" applyNumberFormat="1" applyFont="1" applyFill="1" applyBorder="1" applyAlignment="1">
      <alignment horizontal="center" vertical="center"/>
    </xf>
    <xf numFmtId="0" fontId="4" fillId="29" borderId="73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55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5797144</xdr:colOff>
      <xdr:row>40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362700"/>
          <a:ext cx="7035394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341</xdr:row>
      <xdr:rowOff>0</xdr:rowOff>
    </xdr:from>
    <xdr:to>
      <xdr:col>10</xdr:col>
      <xdr:colOff>198431</xdr:colOff>
      <xdr:row>345</xdr:row>
      <xdr:rowOff>100455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66704218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129</xdr:row>
      <xdr:rowOff>0</xdr:rowOff>
    </xdr:from>
    <xdr:to>
      <xdr:col>9</xdr:col>
      <xdr:colOff>18644</xdr:colOff>
      <xdr:row>133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807333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11</xdr:col>
      <xdr:colOff>482194</xdr:colOff>
      <xdr:row>45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1438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1004</xdr:row>
      <xdr:rowOff>0</xdr:rowOff>
    </xdr:from>
    <xdr:to>
      <xdr:col>10</xdr:col>
      <xdr:colOff>198431</xdr:colOff>
      <xdr:row>1008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193608773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1089</xdr:row>
      <xdr:rowOff>0</xdr:rowOff>
    </xdr:from>
    <xdr:to>
      <xdr:col>10</xdr:col>
      <xdr:colOff>198431</xdr:colOff>
      <xdr:row>1093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209999954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0</xdr:rowOff>
    </xdr:from>
    <xdr:to>
      <xdr:col>10</xdr:col>
      <xdr:colOff>198431</xdr:colOff>
      <xdr:row>56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10027546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1038</xdr:row>
      <xdr:rowOff>0</xdr:rowOff>
    </xdr:from>
    <xdr:to>
      <xdr:col>10</xdr:col>
      <xdr:colOff>177394</xdr:colOff>
      <xdr:row>1042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773900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198431</xdr:colOff>
      <xdr:row>39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6749310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10</xdr:col>
      <xdr:colOff>198431</xdr:colOff>
      <xdr:row>22</xdr:row>
      <xdr:rowOff>100455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3471074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4" t="s">
        <v>516</v>
      </c>
      <c r="C1" s="74"/>
    </row>
    <row r="2" spans="2:10" ht="27.95" customHeight="1" thickTop="1">
      <c r="B2" s="103" t="s">
        <v>92</v>
      </c>
      <c r="C2" s="104" t="s">
        <v>93</v>
      </c>
    </row>
    <row r="3" spans="2:10" ht="15" customHeight="1">
      <c r="B3" s="52" t="s">
        <v>94</v>
      </c>
      <c r="C3" s="59" t="s">
        <v>95</v>
      </c>
    </row>
    <row r="4" spans="2:10" ht="15" customHeight="1">
      <c r="B4" s="53" t="s">
        <v>96</v>
      </c>
      <c r="C4" s="54" t="s">
        <v>97</v>
      </c>
    </row>
    <row r="5" spans="2:10" ht="15" customHeight="1">
      <c r="B5" s="53" t="s">
        <v>104</v>
      </c>
      <c r="C5" s="54" t="s">
        <v>98</v>
      </c>
    </row>
    <row r="6" spans="2:10" ht="15" customHeight="1">
      <c r="B6" s="53" t="s">
        <v>99</v>
      </c>
      <c r="C6" s="54" t="s">
        <v>100</v>
      </c>
    </row>
    <row r="7" spans="2:10" ht="15" customHeight="1">
      <c r="B7" s="53" t="s">
        <v>101</v>
      </c>
      <c r="C7" s="54" t="s">
        <v>102</v>
      </c>
    </row>
    <row r="8" spans="2:10" ht="15" customHeight="1">
      <c r="B8" s="53" t="s">
        <v>144</v>
      </c>
      <c r="C8" s="54" t="s">
        <v>226</v>
      </c>
    </row>
    <row r="9" spans="2:10" ht="15" customHeight="1">
      <c r="B9" s="53" t="s">
        <v>175</v>
      </c>
      <c r="C9" s="54" t="s">
        <v>227</v>
      </c>
      <c r="D9" s="30"/>
      <c r="E9" s="30"/>
      <c r="F9" s="30"/>
      <c r="G9" s="30"/>
      <c r="H9" s="30"/>
      <c r="I9" s="30"/>
      <c r="J9" s="30"/>
    </row>
    <row r="10" spans="2:10">
      <c r="B10" s="53" t="s">
        <v>176</v>
      </c>
      <c r="C10" s="54" t="s">
        <v>228</v>
      </c>
      <c r="D10" s="57"/>
      <c r="E10" s="30"/>
      <c r="F10" s="30"/>
      <c r="G10" s="30"/>
      <c r="H10" s="30"/>
      <c r="I10" s="30"/>
      <c r="J10" s="30"/>
    </row>
    <row r="11" spans="2:10">
      <c r="B11" s="53" t="s">
        <v>191</v>
      </c>
      <c r="C11" s="54" t="s">
        <v>229</v>
      </c>
    </row>
    <row r="12" spans="2:10">
      <c r="B12" s="53" t="s">
        <v>192</v>
      </c>
      <c r="C12" s="54" t="s">
        <v>230</v>
      </c>
    </row>
    <row r="13" spans="2:10">
      <c r="B13" s="53" t="s">
        <v>193</v>
      </c>
      <c r="C13" s="54" t="s">
        <v>231</v>
      </c>
    </row>
    <row r="14" spans="2:10">
      <c r="B14" s="53" t="s">
        <v>194</v>
      </c>
      <c r="C14" s="54" t="s">
        <v>232</v>
      </c>
    </row>
    <row r="15" spans="2:10">
      <c r="B15" s="53" t="s">
        <v>197</v>
      </c>
      <c r="C15" s="54" t="s">
        <v>233</v>
      </c>
    </row>
    <row r="16" spans="2:10">
      <c r="B16" s="53" t="s">
        <v>202</v>
      </c>
      <c r="C16" s="54" t="s">
        <v>234</v>
      </c>
    </row>
    <row r="17" spans="2:3">
      <c r="B17" s="53" t="s">
        <v>203</v>
      </c>
      <c r="C17" s="54" t="s">
        <v>235</v>
      </c>
    </row>
    <row r="18" spans="2:3">
      <c r="B18" s="53" t="s">
        <v>124</v>
      </c>
      <c r="C18" s="54" t="s">
        <v>125</v>
      </c>
    </row>
    <row r="19" spans="2:3">
      <c r="B19" s="53" t="s">
        <v>207</v>
      </c>
      <c r="C19" s="54" t="s">
        <v>236</v>
      </c>
    </row>
    <row r="20" spans="2:3">
      <c r="B20" s="53" t="s">
        <v>114</v>
      </c>
      <c r="C20" s="54" t="s">
        <v>115</v>
      </c>
    </row>
    <row r="21" spans="2:3">
      <c r="B21" s="53" t="s">
        <v>126</v>
      </c>
      <c r="C21" s="54" t="s">
        <v>127</v>
      </c>
    </row>
    <row r="22" spans="2:3">
      <c r="B22" s="53" t="s">
        <v>116</v>
      </c>
      <c r="C22" s="54" t="s">
        <v>117</v>
      </c>
    </row>
    <row r="23" spans="2:3">
      <c r="B23" s="53" t="s">
        <v>118</v>
      </c>
      <c r="C23" s="54" t="s">
        <v>119</v>
      </c>
    </row>
    <row r="24" spans="2:3">
      <c r="B24" s="53" t="s">
        <v>122</v>
      </c>
      <c r="C24" s="54" t="s">
        <v>123</v>
      </c>
    </row>
    <row r="25" spans="2:3">
      <c r="B25" s="53" t="s">
        <v>120</v>
      </c>
      <c r="C25" s="54" t="s">
        <v>121</v>
      </c>
    </row>
    <row r="26" spans="2:3" ht="13.5" thickBot="1">
      <c r="B26" s="55" t="s">
        <v>217</v>
      </c>
      <c r="C26" s="56" t="s">
        <v>237</v>
      </c>
    </row>
    <row r="27" spans="2:3" ht="13.5" thickTop="1">
      <c r="B27" s="53"/>
      <c r="C27" s="54"/>
    </row>
    <row r="29" spans="2:3">
      <c r="B29" s="141" t="s">
        <v>149</v>
      </c>
      <c r="C29" s="30" t="s">
        <v>148</v>
      </c>
    </row>
    <row r="30" spans="2:3">
      <c r="B30" s="30"/>
      <c r="C30" s="30"/>
    </row>
    <row r="31" spans="2:3">
      <c r="B31" s="142" t="s">
        <v>153</v>
      </c>
      <c r="C31" s="143" t="s">
        <v>152</v>
      </c>
    </row>
    <row r="32" spans="2:3">
      <c r="B32" s="30"/>
      <c r="C32" s="30"/>
    </row>
    <row r="33" spans="2:3">
      <c r="B33" s="144" t="s">
        <v>150</v>
      </c>
      <c r="C33" s="143" t="s">
        <v>151</v>
      </c>
    </row>
    <row r="34" spans="2:3" ht="15.75" thickBot="1">
      <c r="B34" s="145"/>
      <c r="C34" s="145"/>
    </row>
    <row r="35" spans="2:3" ht="15">
      <c r="B35"/>
      <c r="C35"/>
    </row>
  </sheetData>
  <conditionalFormatting sqref="B4:C27">
    <cfRule type="expression" dxfId="553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7"/>
  <sheetViews>
    <sheetView topLeftCell="A2" zoomScale="163" zoomScaleNormal="163" workbookViewId="0"/>
  </sheetViews>
  <sheetFormatPr defaultRowHeight="15"/>
  <cols>
    <col min="1" max="1" width="8.88671875" style="139"/>
    <col min="2" max="18" width="8.88671875" style="1"/>
    <col min="19" max="19" width="8.88671875" style="1" customWidth="1"/>
    <col min="20" max="16384" width="8.88671875" style="1"/>
  </cols>
  <sheetData>
    <row r="1" spans="1:26">
      <c r="B1" s="150" t="s">
        <v>491</v>
      </c>
      <c r="Y1" s="134" t="s">
        <v>67</v>
      </c>
    </row>
    <row r="2" spans="1:26">
      <c r="A2" s="125" t="s">
        <v>141</v>
      </c>
      <c r="B2" s="115" t="s">
        <v>142</v>
      </c>
      <c r="C2" s="112" t="s">
        <v>143</v>
      </c>
      <c r="D2" s="113" t="s">
        <v>165</v>
      </c>
      <c r="E2" s="114" t="s">
        <v>165</v>
      </c>
      <c r="F2" s="114" t="s">
        <v>165</v>
      </c>
      <c r="G2" s="114" t="s">
        <v>165</v>
      </c>
      <c r="H2" s="114" t="s">
        <v>165</v>
      </c>
      <c r="I2" s="114" t="s">
        <v>165</v>
      </c>
      <c r="J2" s="114" t="s">
        <v>165</v>
      </c>
      <c r="K2" s="114" t="s">
        <v>165</v>
      </c>
      <c r="L2" s="114" t="s">
        <v>165</v>
      </c>
      <c r="M2" s="114" t="s">
        <v>165</v>
      </c>
      <c r="N2" s="161"/>
      <c r="O2" s="2"/>
      <c r="P2" s="2"/>
      <c r="Q2" s="2"/>
      <c r="R2" s="2"/>
      <c r="S2" s="2"/>
      <c r="T2" s="2"/>
      <c r="U2" s="2"/>
      <c r="V2" s="2"/>
      <c r="W2" s="2"/>
      <c r="X2" s="2"/>
      <c r="Y2" s="134">
        <v>1</v>
      </c>
    </row>
    <row r="3" spans="1:26">
      <c r="A3" s="140"/>
      <c r="B3" s="116" t="s">
        <v>166</v>
      </c>
      <c r="C3" s="105" t="s">
        <v>166</v>
      </c>
      <c r="D3" s="159" t="s">
        <v>167</v>
      </c>
      <c r="E3" s="160" t="s">
        <v>168</v>
      </c>
      <c r="F3" s="160" t="s">
        <v>169</v>
      </c>
      <c r="G3" s="160" t="s">
        <v>188</v>
      </c>
      <c r="H3" s="160" t="s">
        <v>170</v>
      </c>
      <c r="I3" s="160" t="s">
        <v>173</v>
      </c>
      <c r="J3" s="160" t="s">
        <v>196</v>
      </c>
      <c r="K3" s="160" t="s">
        <v>205</v>
      </c>
      <c r="L3" s="160" t="s">
        <v>206</v>
      </c>
      <c r="M3" s="160" t="s">
        <v>209</v>
      </c>
      <c r="N3" s="161"/>
      <c r="O3" s="2"/>
      <c r="P3" s="2"/>
      <c r="Q3" s="2"/>
      <c r="R3" s="2"/>
      <c r="S3" s="2"/>
      <c r="T3" s="2"/>
      <c r="U3" s="2"/>
      <c r="V3" s="2"/>
      <c r="W3" s="2"/>
      <c r="X3" s="2"/>
      <c r="Y3" s="134" t="s">
        <v>1</v>
      </c>
    </row>
    <row r="4" spans="1:26">
      <c r="A4" s="140"/>
      <c r="B4" s="116"/>
      <c r="C4" s="105"/>
      <c r="D4" s="106" t="s">
        <v>120</v>
      </c>
      <c r="E4" s="107" t="s">
        <v>217</v>
      </c>
      <c r="F4" s="107" t="s">
        <v>116</v>
      </c>
      <c r="G4" s="107" t="s">
        <v>120</v>
      </c>
      <c r="H4" s="107" t="s">
        <v>217</v>
      </c>
      <c r="I4" s="107" t="s">
        <v>217</v>
      </c>
      <c r="J4" s="107" t="s">
        <v>217</v>
      </c>
      <c r="K4" s="107" t="s">
        <v>116</v>
      </c>
      <c r="L4" s="107" t="s">
        <v>116</v>
      </c>
      <c r="M4" s="107" t="s">
        <v>120</v>
      </c>
      <c r="N4" s="161"/>
      <c r="O4" s="2"/>
      <c r="P4" s="2"/>
      <c r="Q4" s="2"/>
      <c r="R4" s="2"/>
      <c r="S4" s="2"/>
      <c r="T4" s="2"/>
      <c r="U4" s="2"/>
      <c r="V4" s="2"/>
      <c r="W4" s="2"/>
      <c r="X4" s="2"/>
      <c r="Y4" s="134">
        <v>2</v>
      </c>
    </row>
    <row r="5" spans="1:26">
      <c r="A5" s="140"/>
      <c r="B5" s="116"/>
      <c r="C5" s="105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61"/>
      <c r="O5" s="2"/>
      <c r="P5" s="2"/>
      <c r="Q5" s="2"/>
      <c r="R5" s="2"/>
      <c r="S5" s="2"/>
      <c r="T5" s="2"/>
      <c r="U5" s="2"/>
      <c r="V5" s="2"/>
      <c r="W5" s="2"/>
      <c r="X5" s="2"/>
      <c r="Y5" s="134">
        <v>2</v>
      </c>
    </row>
    <row r="6" spans="1:26">
      <c r="A6" s="140"/>
      <c r="B6" s="115">
        <v>1</v>
      </c>
      <c r="C6" s="111">
        <v>1</v>
      </c>
      <c r="D6" s="119">
        <v>9.94</v>
      </c>
      <c r="E6" s="119">
        <v>10.08</v>
      </c>
      <c r="F6" s="120">
        <v>13.55</v>
      </c>
      <c r="G6" s="119">
        <v>13.65</v>
      </c>
      <c r="H6" s="120">
        <v>10.24</v>
      </c>
      <c r="I6" s="119">
        <v>10.6</v>
      </c>
      <c r="J6" s="120">
        <v>10.58</v>
      </c>
      <c r="K6" s="119">
        <v>12.846875623876999</v>
      </c>
      <c r="L6" s="119">
        <v>12.710000000000003</v>
      </c>
      <c r="M6" s="119">
        <v>13.05</v>
      </c>
      <c r="N6" s="161"/>
      <c r="O6" s="2"/>
      <c r="P6" s="2"/>
      <c r="Q6" s="2"/>
      <c r="R6" s="2"/>
      <c r="S6" s="2"/>
      <c r="T6" s="2"/>
      <c r="U6" s="2"/>
      <c r="V6" s="2"/>
      <c r="W6" s="2"/>
      <c r="X6" s="2"/>
      <c r="Y6" s="134">
        <v>1</v>
      </c>
    </row>
    <row r="7" spans="1:26">
      <c r="A7" s="140"/>
      <c r="B7" s="116">
        <v>1</v>
      </c>
      <c r="C7" s="105">
        <v>2</v>
      </c>
      <c r="D7" s="107">
        <v>9.8800000000000008</v>
      </c>
      <c r="E7" s="107">
        <v>10.1</v>
      </c>
      <c r="F7" s="121">
        <v>13.44</v>
      </c>
      <c r="G7" s="107">
        <v>13.530000000000001</v>
      </c>
      <c r="H7" s="121">
        <v>10.25</v>
      </c>
      <c r="I7" s="107">
        <v>10.210000000000001</v>
      </c>
      <c r="J7" s="121">
        <v>10.48</v>
      </c>
      <c r="K7" s="107">
        <v>12.809257781324701</v>
      </c>
      <c r="L7" s="107">
        <v>12.770000000000001</v>
      </c>
      <c r="M7" s="107">
        <v>13.140000000000002</v>
      </c>
      <c r="N7" s="161"/>
      <c r="O7" s="2"/>
      <c r="P7" s="2"/>
      <c r="Q7" s="2"/>
      <c r="R7" s="2"/>
      <c r="S7" s="2"/>
      <c r="T7" s="2"/>
      <c r="U7" s="2"/>
      <c r="V7" s="2"/>
      <c r="W7" s="2"/>
      <c r="X7" s="2"/>
      <c r="Y7" s="134" t="e">
        <v>#N/A</v>
      </c>
    </row>
    <row r="8" spans="1:26">
      <c r="A8" s="140"/>
      <c r="B8" s="116">
        <v>1</v>
      </c>
      <c r="C8" s="105">
        <v>3</v>
      </c>
      <c r="D8" s="107">
        <v>9.98</v>
      </c>
      <c r="E8" s="107">
        <v>10.06</v>
      </c>
      <c r="F8" s="121">
        <v>13.41</v>
      </c>
      <c r="G8" s="107">
        <v>13.59</v>
      </c>
      <c r="H8" s="121">
        <v>10.27</v>
      </c>
      <c r="I8" s="107">
        <v>10.31</v>
      </c>
      <c r="J8" s="121">
        <v>10.46</v>
      </c>
      <c r="K8" s="121">
        <v>12.833050593753201</v>
      </c>
      <c r="L8" s="108">
        <v>12.85</v>
      </c>
      <c r="M8" s="108">
        <v>13.13</v>
      </c>
      <c r="N8" s="161"/>
      <c r="O8" s="2"/>
      <c r="P8" s="2"/>
      <c r="Q8" s="2"/>
      <c r="R8" s="2"/>
      <c r="S8" s="2"/>
      <c r="T8" s="2"/>
      <c r="U8" s="2"/>
      <c r="V8" s="2"/>
      <c r="W8" s="2"/>
      <c r="X8" s="2"/>
      <c r="Y8" s="134">
        <v>16</v>
      </c>
    </row>
    <row r="9" spans="1:26">
      <c r="A9" s="140"/>
      <c r="B9" s="116">
        <v>1</v>
      </c>
      <c r="C9" s="105">
        <v>4</v>
      </c>
      <c r="D9" s="107">
        <v>9.9700000000000006</v>
      </c>
      <c r="E9" s="107">
        <v>10.07</v>
      </c>
      <c r="F9" s="121">
        <v>13.38</v>
      </c>
      <c r="G9" s="107">
        <v>13.62</v>
      </c>
      <c r="H9" s="121">
        <v>10.26</v>
      </c>
      <c r="I9" s="107">
        <v>10.49</v>
      </c>
      <c r="J9" s="121">
        <v>10.55</v>
      </c>
      <c r="K9" s="121">
        <v>12.7980049875313</v>
      </c>
      <c r="L9" s="108">
        <v>12.78</v>
      </c>
      <c r="M9" s="108">
        <v>13.089999999999998</v>
      </c>
      <c r="N9" s="161"/>
      <c r="O9" s="2"/>
      <c r="P9" s="2"/>
      <c r="Q9" s="2"/>
      <c r="R9" s="2"/>
      <c r="S9" s="2"/>
      <c r="T9" s="2"/>
      <c r="U9" s="2"/>
      <c r="V9" s="2"/>
      <c r="W9" s="2"/>
      <c r="X9" s="2"/>
      <c r="Y9" s="134">
        <v>11.698943296528507</v>
      </c>
      <c r="Z9" s="134"/>
    </row>
    <row r="10" spans="1:26">
      <c r="A10" s="140"/>
      <c r="B10" s="116">
        <v>1</v>
      </c>
      <c r="C10" s="105">
        <v>5</v>
      </c>
      <c r="D10" s="107">
        <v>10.050000000000001</v>
      </c>
      <c r="E10" s="107">
        <v>10.09</v>
      </c>
      <c r="F10" s="107">
        <v>13.459999999999999</v>
      </c>
      <c r="G10" s="107">
        <v>13.56</v>
      </c>
      <c r="H10" s="107">
        <v>10.27</v>
      </c>
      <c r="I10" s="107">
        <v>10.43</v>
      </c>
      <c r="J10" s="107">
        <v>10.48</v>
      </c>
      <c r="K10" s="107">
        <v>12.7198241406874</v>
      </c>
      <c r="L10" s="107">
        <v>12.86</v>
      </c>
      <c r="M10" s="107">
        <v>13.13</v>
      </c>
      <c r="N10" s="161"/>
      <c r="O10" s="2"/>
      <c r="P10" s="2"/>
      <c r="Q10" s="2"/>
      <c r="R10" s="2"/>
      <c r="S10" s="2"/>
      <c r="T10" s="2"/>
      <c r="U10" s="2"/>
      <c r="V10" s="2"/>
      <c r="W10" s="2"/>
      <c r="X10" s="2"/>
      <c r="Y10" s="135"/>
    </row>
    <row r="11" spans="1:26">
      <c r="A11" s="140"/>
      <c r="B11" s="116">
        <v>1</v>
      </c>
      <c r="C11" s="105">
        <v>6</v>
      </c>
      <c r="D11" s="107">
        <v>9.91</v>
      </c>
      <c r="E11" s="107">
        <v>10.119999999999999</v>
      </c>
      <c r="F11" s="107">
        <v>13.52</v>
      </c>
      <c r="G11" s="107">
        <v>13.61</v>
      </c>
      <c r="H11" s="107">
        <v>10.28</v>
      </c>
      <c r="I11" s="107">
        <v>10.52</v>
      </c>
      <c r="J11" s="107">
        <v>10.54</v>
      </c>
      <c r="K11" s="107">
        <v>12.759584664536799</v>
      </c>
      <c r="L11" s="107">
        <v>12.73</v>
      </c>
      <c r="M11" s="107">
        <v>13.140000000000002</v>
      </c>
      <c r="N11" s="161"/>
      <c r="O11" s="2"/>
      <c r="P11" s="2"/>
      <c r="Q11" s="2"/>
      <c r="R11" s="2"/>
      <c r="S11" s="2"/>
      <c r="T11" s="2"/>
      <c r="U11" s="2"/>
      <c r="V11" s="2"/>
      <c r="W11" s="2"/>
      <c r="X11" s="2"/>
      <c r="Y11" s="135"/>
    </row>
    <row r="12" spans="1:26">
      <c r="A12" s="140"/>
      <c r="B12" s="117" t="s">
        <v>184</v>
      </c>
      <c r="C12" s="109"/>
      <c r="D12" s="122">
        <v>9.9550000000000001</v>
      </c>
      <c r="E12" s="122">
        <v>10.086666666666668</v>
      </c>
      <c r="F12" s="122">
        <v>13.46</v>
      </c>
      <c r="G12" s="122">
        <v>13.593333333333332</v>
      </c>
      <c r="H12" s="122">
        <v>10.261666666666668</v>
      </c>
      <c r="I12" s="122">
        <v>10.426666666666668</v>
      </c>
      <c r="J12" s="122">
        <v>10.515000000000002</v>
      </c>
      <c r="K12" s="122">
        <v>12.794432965285067</v>
      </c>
      <c r="L12" s="122">
        <v>12.783333333333333</v>
      </c>
      <c r="M12" s="122">
        <v>13.113333333333335</v>
      </c>
      <c r="N12" s="161"/>
      <c r="O12" s="2"/>
      <c r="P12" s="2"/>
      <c r="Q12" s="2"/>
      <c r="R12" s="2"/>
      <c r="S12" s="2"/>
      <c r="T12" s="2"/>
      <c r="U12" s="2"/>
      <c r="V12" s="2"/>
      <c r="W12" s="2"/>
      <c r="X12" s="2"/>
      <c r="Y12" s="135"/>
    </row>
    <row r="13" spans="1:26">
      <c r="A13" s="140"/>
      <c r="B13" s="2" t="s">
        <v>185</v>
      </c>
      <c r="C13" s="136"/>
      <c r="D13" s="108">
        <v>9.9550000000000001</v>
      </c>
      <c r="E13" s="108">
        <v>10.085000000000001</v>
      </c>
      <c r="F13" s="108">
        <v>13.45</v>
      </c>
      <c r="G13" s="108">
        <v>13.6</v>
      </c>
      <c r="H13" s="108">
        <v>10.265000000000001</v>
      </c>
      <c r="I13" s="108">
        <v>10.46</v>
      </c>
      <c r="J13" s="108">
        <v>10.51</v>
      </c>
      <c r="K13" s="108">
        <v>12.803631384428002</v>
      </c>
      <c r="L13" s="108">
        <v>12.775</v>
      </c>
      <c r="M13" s="108">
        <v>13.13</v>
      </c>
      <c r="N13" s="161"/>
      <c r="O13" s="2"/>
      <c r="P13" s="2"/>
      <c r="Q13" s="2"/>
      <c r="R13" s="2"/>
      <c r="S13" s="2"/>
      <c r="T13" s="2"/>
      <c r="U13" s="2"/>
      <c r="V13" s="2"/>
      <c r="W13" s="2"/>
      <c r="X13" s="2"/>
      <c r="Y13" s="135"/>
    </row>
    <row r="14" spans="1:26">
      <c r="A14" s="140"/>
      <c r="B14" s="2" t="s">
        <v>186</v>
      </c>
      <c r="C14" s="136"/>
      <c r="D14" s="108">
        <v>5.9581876439065019E-2</v>
      </c>
      <c r="E14" s="108">
        <v>2.1602468994692408E-2</v>
      </c>
      <c r="F14" s="108">
        <v>6.4807406984078539E-2</v>
      </c>
      <c r="G14" s="108">
        <v>4.3204937989385281E-2</v>
      </c>
      <c r="H14" s="108">
        <v>1.471960144387943E-2</v>
      </c>
      <c r="I14" s="108">
        <v>0.1437590576856517</v>
      </c>
      <c r="J14" s="108">
        <v>4.8062459362791382E-2</v>
      </c>
      <c r="K14" s="108">
        <v>4.7444639223238834E-2</v>
      </c>
      <c r="L14" s="108">
        <v>6.1210020966068514E-2</v>
      </c>
      <c r="M14" s="108">
        <v>3.6147844564603397E-2</v>
      </c>
      <c r="N14" s="188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35"/>
    </row>
    <row r="15" spans="1:26">
      <c r="A15" s="140"/>
      <c r="B15" s="2" t="s">
        <v>96</v>
      </c>
      <c r="C15" s="136"/>
      <c r="D15" s="110">
        <v>5.9851206869979932E-3</v>
      </c>
      <c r="E15" s="110">
        <v>2.1416856240607145E-3</v>
      </c>
      <c r="F15" s="110">
        <v>4.8148147833639325E-3</v>
      </c>
      <c r="G15" s="110">
        <v>3.1783917108424682E-3</v>
      </c>
      <c r="H15" s="110">
        <v>1.4344259974545487E-3</v>
      </c>
      <c r="I15" s="110">
        <v>1.3787633409749202E-2</v>
      </c>
      <c r="J15" s="110">
        <v>4.5708473003130169E-3</v>
      </c>
      <c r="K15" s="110">
        <v>3.7082252376459063E-3</v>
      </c>
      <c r="L15" s="110">
        <v>4.7882676114264812E-3</v>
      </c>
      <c r="M15" s="110">
        <v>2.756571776660147E-3</v>
      </c>
      <c r="N15" s="161"/>
      <c r="O15" s="2"/>
      <c r="P15" s="2"/>
      <c r="Q15" s="2"/>
      <c r="R15" s="2"/>
      <c r="S15" s="2"/>
      <c r="T15" s="2"/>
      <c r="U15" s="2"/>
      <c r="V15" s="2"/>
      <c r="W15" s="2"/>
      <c r="X15" s="2"/>
      <c r="Y15" s="138"/>
    </row>
    <row r="16" spans="1:26">
      <c r="A16" s="140"/>
      <c r="B16" s="118" t="s">
        <v>187</v>
      </c>
      <c r="C16" s="136"/>
      <c r="D16" s="110">
        <v>-0.1490684459549434</v>
      </c>
      <c r="E16" s="110">
        <v>-0.13781386822690722</v>
      </c>
      <c r="F16" s="110">
        <v>0.15053126242556125</v>
      </c>
      <c r="G16" s="110">
        <v>0.16192830316281293</v>
      </c>
      <c r="H16" s="110">
        <v>-0.12285525225926419</v>
      </c>
      <c r="I16" s="110">
        <v>-0.10875141434691526</v>
      </c>
      <c r="J16" s="110">
        <v>-0.10120087485848595</v>
      </c>
      <c r="K16" s="110">
        <v>9.364005286542687E-2</v>
      </c>
      <c r="L16" s="110">
        <v>9.2691280684008781E-2</v>
      </c>
      <c r="M16" s="110">
        <v>0.12089895650870686</v>
      </c>
      <c r="N16" s="161"/>
      <c r="O16" s="2"/>
      <c r="P16" s="2"/>
      <c r="Q16" s="2"/>
      <c r="R16" s="2"/>
      <c r="S16" s="2"/>
      <c r="T16" s="2"/>
      <c r="U16" s="2"/>
      <c r="V16" s="2"/>
      <c r="W16" s="2"/>
      <c r="X16" s="2"/>
      <c r="Y16" s="138"/>
    </row>
    <row r="17" spans="2:13">
      <c r="B17" s="146"/>
      <c r="C17" s="117"/>
      <c r="D17" s="133"/>
      <c r="E17" s="133"/>
      <c r="F17" s="133"/>
      <c r="G17" s="133"/>
      <c r="H17" s="133"/>
      <c r="I17" s="133"/>
      <c r="J17" s="133"/>
      <c r="K17" s="133"/>
      <c r="L17" s="133"/>
      <c r="M17" s="133"/>
    </row>
  </sheetData>
  <dataConsolidate/>
  <conditionalFormatting sqref="C2:M17">
    <cfRule type="expression" dxfId="43" priority="1" stopIfTrue="1">
      <formula>AND(ISBLANK(INDIRECT(Anlyt_LabRefLastCol)),ISBLANK(INDIRECT(Anlyt_LabRefThisCol)))</formula>
    </cfRule>
    <cfRule type="expression" dxfId="42" priority="2">
      <formula>ISBLANK(INDIRECT(Anlyt_LabRefThisCol))</formula>
    </cfRule>
  </conditionalFormatting>
  <conditionalFormatting sqref="B6:M11">
    <cfRule type="expression" dxfId="41" priority="3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340"/>
  <sheetViews>
    <sheetView zoomScale="163" zoomScaleNormal="163" workbookViewId="0"/>
  </sheetViews>
  <sheetFormatPr defaultRowHeight="15"/>
  <cols>
    <col min="1" max="1" width="8.88671875" style="139"/>
    <col min="2" max="18" width="8.88671875" style="1"/>
    <col min="19" max="19" width="8.88671875" style="1" customWidth="1"/>
    <col min="20" max="16384" width="8.88671875" style="1"/>
  </cols>
  <sheetData>
    <row r="1" spans="1:26" ht="19.5">
      <c r="B1" s="150" t="s">
        <v>492</v>
      </c>
      <c r="Y1" s="134" t="s">
        <v>67</v>
      </c>
    </row>
    <row r="2" spans="1:26" ht="19.5">
      <c r="A2" s="125" t="s">
        <v>147</v>
      </c>
      <c r="B2" s="115" t="s">
        <v>142</v>
      </c>
      <c r="C2" s="112" t="s">
        <v>143</v>
      </c>
      <c r="D2" s="113" t="s">
        <v>165</v>
      </c>
      <c r="E2" s="114" t="s">
        <v>165</v>
      </c>
      <c r="F2" s="114" t="s">
        <v>165</v>
      </c>
      <c r="G2" s="114" t="s">
        <v>165</v>
      </c>
      <c r="H2" s="114" t="s">
        <v>165</v>
      </c>
      <c r="I2" s="114" t="s">
        <v>165</v>
      </c>
      <c r="J2" s="114" t="s">
        <v>165</v>
      </c>
      <c r="K2" s="114" t="s">
        <v>165</v>
      </c>
      <c r="L2" s="114" t="s">
        <v>165</v>
      </c>
      <c r="M2" s="16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4">
        <v>1</v>
      </c>
    </row>
    <row r="3" spans="1:26">
      <c r="A3" s="140"/>
      <c r="B3" s="116" t="s">
        <v>166</v>
      </c>
      <c r="C3" s="105" t="s">
        <v>166</v>
      </c>
      <c r="D3" s="159" t="s">
        <v>167</v>
      </c>
      <c r="E3" s="160" t="s">
        <v>168</v>
      </c>
      <c r="F3" s="160" t="s">
        <v>169</v>
      </c>
      <c r="G3" s="160" t="s">
        <v>188</v>
      </c>
      <c r="H3" s="160" t="s">
        <v>173</v>
      </c>
      <c r="I3" s="160" t="s">
        <v>196</v>
      </c>
      <c r="J3" s="160" t="s">
        <v>208</v>
      </c>
      <c r="K3" s="160" t="s">
        <v>206</v>
      </c>
      <c r="L3" s="160" t="s">
        <v>209</v>
      </c>
      <c r="M3" s="16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4" t="s">
        <v>1</v>
      </c>
    </row>
    <row r="4" spans="1:26">
      <c r="A4" s="140"/>
      <c r="B4" s="116"/>
      <c r="C4" s="105"/>
      <c r="D4" s="106" t="s">
        <v>120</v>
      </c>
      <c r="E4" s="107" t="s">
        <v>120</v>
      </c>
      <c r="F4" s="107" t="s">
        <v>120</v>
      </c>
      <c r="G4" s="107" t="s">
        <v>120</v>
      </c>
      <c r="H4" s="107" t="s">
        <v>120</v>
      </c>
      <c r="I4" s="107" t="s">
        <v>120</v>
      </c>
      <c r="J4" s="107" t="s">
        <v>120</v>
      </c>
      <c r="K4" s="107" t="s">
        <v>120</v>
      </c>
      <c r="L4" s="107" t="s">
        <v>120</v>
      </c>
      <c r="M4" s="16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4">
        <v>2</v>
      </c>
    </row>
    <row r="5" spans="1:26">
      <c r="A5" s="140"/>
      <c r="B5" s="116"/>
      <c r="C5" s="105"/>
      <c r="D5" s="132"/>
      <c r="E5" s="132"/>
      <c r="F5" s="132"/>
      <c r="G5" s="132"/>
      <c r="H5" s="132"/>
      <c r="I5" s="132"/>
      <c r="J5" s="132"/>
      <c r="K5" s="132"/>
      <c r="L5" s="132"/>
      <c r="M5" s="16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4">
        <v>3</v>
      </c>
    </row>
    <row r="6" spans="1:26">
      <c r="A6" s="140"/>
      <c r="B6" s="115">
        <v>1</v>
      </c>
      <c r="C6" s="111">
        <v>1</v>
      </c>
      <c r="D6" s="119">
        <v>18.16</v>
      </c>
      <c r="E6" s="119">
        <v>18.45</v>
      </c>
      <c r="F6" s="120">
        <v>17.87</v>
      </c>
      <c r="G6" s="119">
        <v>17.8</v>
      </c>
      <c r="H6" s="120">
        <v>18.5</v>
      </c>
      <c r="I6" s="119">
        <v>18.5</v>
      </c>
      <c r="J6" s="120">
        <v>18.309999999999999</v>
      </c>
      <c r="K6" s="119">
        <v>18.25</v>
      </c>
      <c r="L6" s="119">
        <v>17.78</v>
      </c>
      <c r="M6" s="16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4">
        <v>1</v>
      </c>
    </row>
    <row r="7" spans="1:26">
      <c r="A7" s="140"/>
      <c r="B7" s="116">
        <v>1</v>
      </c>
      <c r="C7" s="105">
        <v>2</v>
      </c>
      <c r="D7" s="107">
        <v>18.18</v>
      </c>
      <c r="E7" s="107">
        <v>18.440000000000001</v>
      </c>
      <c r="F7" s="121">
        <v>18.57</v>
      </c>
      <c r="G7" s="107">
        <v>17.600000000000001</v>
      </c>
      <c r="H7" s="121">
        <v>18.55</v>
      </c>
      <c r="I7" s="107">
        <v>18.55</v>
      </c>
      <c r="J7" s="121">
        <v>18.36</v>
      </c>
      <c r="K7" s="107">
        <v>18.2</v>
      </c>
      <c r="L7" s="107">
        <v>17.850000000000001</v>
      </c>
      <c r="M7" s="16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4" t="e">
        <v>#N/A</v>
      </c>
    </row>
    <row r="8" spans="1:26">
      <c r="A8" s="140"/>
      <c r="B8" s="116">
        <v>1</v>
      </c>
      <c r="C8" s="105">
        <v>3</v>
      </c>
      <c r="D8" s="107">
        <v>18.18</v>
      </c>
      <c r="E8" s="107">
        <v>18.47</v>
      </c>
      <c r="F8" s="121">
        <v>18.48</v>
      </c>
      <c r="G8" s="107">
        <v>18</v>
      </c>
      <c r="H8" s="121">
        <v>18.5</v>
      </c>
      <c r="I8" s="107">
        <v>18.55</v>
      </c>
      <c r="J8" s="121">
        <v>18.32</v>
      </c>
      <c r="K8" s="121">
        <v>18.239999999999998</v>
      </c>
      <c r="L8" s="108">
        <v>17.77</v>
      </c>
      <c r="M8" s="16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4">
        <v>16</v>
      </c>
    </row>
    <row r="9" spans="1:26">
      <c r="A9" s="140"/>
      <c r="B9" s="116">
        <v>1</v>
      </c>
      <c r="C9" s="105">
        <v>4</v>
      </c>
      <c r="D9" s="107">
        <v>18.190000000000001</v>
      </c>
      <c r="E9" s="107">
        <v>18.420000000000002</v>
      </c>
      <c r="F9" s="121">
        <v>18.239999999999998</v>
      </c>
      <c r="G9" s="107">
        <v>17.899999999999999</v>
      </c>
      <c r="H9" s="121">
        <v>18.5</v>
      </c>
      <c r="I9" s="107">
        <v>18.649999999999999</v>
      </c>
      <c r="J9" s="121">
        <v>18.46</v>
      </c>
      <c r="K9" s="121">
        <v>18.11</v>
      </c>
      <c r="L9" s="108">
        <v>17.84</v>
      </c>
      <c r="M9" s="16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4">
        <v>18.241111111111113</v>
      </c>
      <c r="Z9" s="134"/>
    </row>
    <row r="10" spans="1:26">
      <c r="A10" s="140"/>
      <c r="B10" s="116">
        <v>1</v>
      </c>
      <c r="C10" s="105">
        <v>5</v>
      </c>
      <c r="D10" s="107">
        <v>18.12</v>
      </c>
      <c r="E10" s="107">
        <v>18.489999999999998</v>
      </c>
      <c r="F10" s="107">
        <v>18.34</v>
      </c>
      <c r="G10" s="107">
        <v>17.399999999999999</v>
      </c>
      <c r="H10" s="107">
        <v>18.45</v>
      </c>
      <c r="I10" s="107">
        <v>18.75</v>
      </c>
      <c r="J10" s="107">
        <v>18.309999999999999</v>
      </c>
      <c r="K10" s="107">
        <v>18.12</v>
      </c>
      <c r="L10" s="107">
        <v>17.89</v>
      </c>
      <c r="M10" s="16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5"/>
    </row>
    <row r="11" spans="1:26">
      <c r="A11" s="140"/>
      <c r="B11" s="116">
        <v>1</v>
      </c>
      <c r="C11" s="105">
        <v>6</v>
      </c>
      <c r="D11" s="107">
        <v>18.13</v>
      </c>
      <c r="E11" s="107">
        <v>18.489999999999998</v>
      </c>
      <c r="F11" s="107">
        <v>18.5</v>
      </c>
      <c r="G11" s="107">
        <v>17.7</v>
      </c>
      <c r="H11" s="107">
        <v>18.55</v>
      </c>
      <c r="I11" s="107">
        <v>18.600000000000001</v>
      </c>
      <c r="J11" s="107">
        <v>18.309999999999999</v>
      </c>
      <c r="K11" s="107">
        <v>18.3</v>
      </c>
      <c r="L11" s="107">
        <v>17.829999999999998</v>
      </c>
      <c r="M11" s="16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5"/>
    </row>
    <row r="12" spans="1:26">
      <c r="A12" s="140"/>
      <c r="B12" s="117" t="s">
        <v>184</v>
      </c>
      <c r="C12" s="109"/>
      <c r="D12" s="122">
        <v>18.16</v>
      </c>
      <c r="E12" s="122">
        <v>18.459999999999997</v>
      </c>
      <c r="F12" s="122">
        <v>18.333333333333332</v>
      </c>
      <c r="G12" s="122">
        <v>17.733333333333338</v>
      </c>
      <c r="H12" s="122">
        <v>18.508333333333333</v>
      </c>
      <c r="I12" s="122">
        <v>18.599999999999998</v>
      </c>
      <c r="J12" s="122">
        <v>18.345000000000002</v>
      </c>
      <c r="K12" s="122">
        <v>18.203333333333333</v>
      </c>
      <c r="L12" s="122">
        <v>17.826666666666668</v>
      </c>
      <c r="M12" s="16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5"/>
    </row>
    <row r="13" spans="1:26">
      <c r="A13" s="140"/>
      <c r="B13" s="2" t="s">
        <v>185</v>
      </c>
      <c r="C13" s="136"/>
      <c r="D13" s="108">
        <v>18.170000000000002</v>
      </c>
      <c r="E13" s="108">
        <v>18.46</v>
      </c>
      <c r="F13" s="108">
        <v>18.41</v>
      </c>
      <c r="G13" s="108">
        <v>17.75</v>
      </c>
      <c r="H13" s="108">
        <v>18.5</v>
      </c>
      <c r="I13" s="108">
        <v>18.575000000000003</v>
      </c>
      <c r="J13" s="108">
        <v>18.314999999999998</v>
      </c>
      <c r="K13" s="108">
        <v>18.22</v>
      </c>
      <c r="L13" s="108">
        <v>17.835000000000001</v>
      </c>
      <c r="M13" s="16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5"/>
    </row>
    <row r="14" spans="1:26">
      <c r="A14" s="140"/>
      <c r="B14" s="2" t="s">
        <v>186</v>
      </c>
      <c r="C14" s="136"/>
      <c r="D14" s="123">
        <v>2.8982753492378995E-2</v>
      </c>
      <c r="E14" s="123">
        <v>2.8284271247460541E-2</v>
      </c>
      <c r="F14" s="123">
        <v>0.25641112820364603</v>
      </c>
      <c r="G14" s="123">
        <v>0.21602468994692878</v>
      </c>
      <c r="H14" s="123">
        <v>3.763863263545459E-2</v>
      </c>
      <c r="I14" s="123">
        <v>8.9442719099991269E-2</v>
      </c>
      <c r="J14" s="123">
        <v>5.9581876439065644E-2</v>
      </c>
      <c r="K14" s="123">
        <v>7.5542482529148192E-2</v>
      </c>
      <c r="L14" s="123">
        <v>4.5018514709691156E-2</v>
      </c>
      <c r="M14" s="16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7"/>
    </row>
    <row r="15" spans="1:26">
      <c r="A15" s="140"/>
      <c r="B15" s="2" t="s">
        <v>96</v>
      </c>
      <c r="C15" s="136"/>
      <c r="D15" s="110">
        <v>1.5959666020032486E-3</v>
      </c>
      <c r="E15" s="110">
        <v>1.5321923752687186E-3</v>
      </c>
      <c r="F15" s="110">
        <v>1.3986061538380693E-2</v>
      </c>
      <c r="G15" s="110">
        <v>1.218184341805989E-2</v>
      </c>
      <c r="H15" s="110">
        <v>2.0336046448692258E-3</v>
      </c>
      <c r="I15" s="110">
        <v>4.808748338709209E-3</v>
      </c>
      <c r="J15" s="110">
        <v>3.247853717038192E-3</v>
      </c>
      <c r="K15" s="110">
        <v>4.1499257935807467E-3</v>
      </c>
      <c r="L15" s="110">
        <v>2.5253467488607602E-3</v>
      </c>
      <c r="M15" s="16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8"/>
    </row>
    <row r="16" spans="1:26">
      <c r="A16" s="140"/>
      <c r="B16" s="118" t="s">
        <v>187</v>
      </c>
      <c r="C16" s="136"/>
      <c r="D16" s="110">
        <v>-4.4466102211123681E-3</v>
      </c>
      <c r="E16" s="110">
        <v>1.1999756350124624E-2</v>
      </c>
      <c r="F16" s="110">
        <v>5.0557349089357384E-3</v>
      </c>
      <c r="G16" s="110">
        <v>-2.7836998233538246E-2</v>
      </c>
      <c r="H16" s="110">
        <v>1.4649448742157345E-2</v>
      </c>
      <c r="I16" s="110">
        <v>1.9674727416701954E-2</v>
      </c>
      <c r="J16" s="110">
        <v>5.6953158311505714E-3</v>
      </c>
      <c r="K16" s="110">
        <v>-2.0710239386003693E-3</v>
      </c>
      <c r="L16" s="110">
        <v>-2.2720350855820248E-2</v>
      </c>
      <c r="M16" s="16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8"/>
    </row>
    <row r="17" spans="1:25">
      <c r="B17" s="146"/>
      <c r="C17" s="117"/>
      <c r="D17" s="133"/>
      <c r="E17" s="133"/>
      <c r="F17" s="133"/>
      <c r="G17" s="133"/>
      <c r="H17" s="133"/>
      <c r="I17" s="133"/>
      <c r="J17" s="133"/>
      <c r="K17" s="133"/>
      <c r="L17" s="133"/>
    </row>
    <row r="18" spans="1:25">
      <c r="B18" s="150" t="s">
        <v>493</v>
      </c>
      <c r="Y18" s="134" t="s">
        <v>190</v>
      </c>
    </row>
    <row r="19" spans="1:25">
      <c r="A19" s="125" t="s">
        <v>137</v>
      </c>
      <c r="B19" s="115" t="s">
        <v>142</v>
      </c>
      <c r="C19" s="112" t="s">
        <v>143</v>
      </c>
      <c r="D19" s="113" t="s">
        <v>165</v>
      </c>
      <c r="E19" s="114" t="s">
        <v>165</v>
      </c>
      <c r="F19" s="114" t="s">
        <v>165</v>
      </c>
      <c r="G19" s="114" t="s">
        <v>165</v>
      </c>
      <c r="H19" s="114" t="s">
        <v>165</v>
      </c>
      <c r="I19" s="114" t="s">
        <v>165</v>
      </c>
      <c r="J19" s="16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4">
        <v>1</v>
      </c>
    </row>
    <row r="20" spans="1:25">
      <c r="A20" s="140"/>
      <c r="B20" s="116" t="s">
        <v>166</v>
      </c>
      <c r="C20" s="105" t="s">
        <v>166</v>
      </c>
      <c r="D20" s="159" t="s">
        <v>167</v>
      </c>
      <c r="E20" s="160" t="s">
        <v>169</v>
      </c>
      <c r="F20" s="160" t="s">
        <v>173</v>
      </c>
      <c r="G20" s="160" t="s">
        <v>196</v>
      </c>
      <c r="H20" s="160" t="s">
        <v>208</v>
      </c>
      <c r="I20" s="160" t="s">
        <v>209</v>
      </c>
      <c r="J20" s="16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4" t="s">
        <v>3</v>
      </c>
    </row>
    <row r="21" spans="1:25">
      <c r="A21" s="140"/>
      <c r="B21" s="116"/>
      <c r="C21" s="105"/>
      <c r="D21" s="106" t="s">
        <v>120</v>
      </c>
      <c r="E21" s="107" t="s">
        <v>120</v>
      </c>
      <c r="F21" s="107" t="s">
        <v>120</v>
      </c>
      <c r="G21" s="107" t="s">
        <v>120</v>
      </c>
      <c r="H21" s="107" t="s">
        <v>120</v>
      </c>
      <c r="I21" s="107" t="s">
        <v>120</v>
      </c>
      <c r="J21" s="16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4">
        <v>0</v>
      </c>
    </row>
    <row r="22" spans="1:25">
      <c r="A22" s="140"/>
      <c r="B22" s="116"/>
      <c r="C22" s="105"/>
      <c r="D22" s="132"/>
      <c r="E22" s="132"/>
      <c r="F22" s="132"/>
      <c r="G22" s="132"/>
      <c r="H22" s="132"/>
      <c r="I22" s="132"/>
      <c r="J22" s="16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4">
        <v>0</v>
      </c>
    </row>
    <row r="23" spans="1:25">
      <c r="A23" s="140"/>
      <c r="B23" s="115">
        <v>1</v>
      </c>
      <c r="C23" s="111">
        <v>1</v>
      </c>
      <c r="D23" s="190">
        <v>200</v>
      </c>
      <c r="E23" s="226">
        <v>100.48499999999999</v>
      </c>
      <c r="F23" s="191">
        <v>100</v>
      </c>
      <c r="G23" s="190">
        <v>109.99999999999999</v>
      </c>
      <c r="H23" s="191" t="s">
        <v>110</v>
      </c>
      <c r="I23" s="190">
        <v>223.3</v>
      </c>
      <c r="J23" s="193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5">
        <v>1</v>
      </c>
    </row>
    <row r="24" spans="1:25">
      <c r="A24" s="140"/>
      <c r="B24" s="116">
        <v>1</v>
      </c>
      <c r="C24" s="105">
        <v>2</v>
      </c>
      <c r="D24" s="196">
        <v>200</v>
      </c>
      <c r="E24" s="196">
        <v>145.14500000000001</v>
      </c>
      <c r="F24" s="197">
        <v>100</v>
      </c>
      <c r="G24" s="196">
        <v>89.999999999999986</v>
      </c>
      <c r="H24" s="197">
        <v>200</v>
      </c>
      <c r="I24" s="196">
        <v>223.3</v>
      </c>
      <c r="J24" s="193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5">
        <v>33</v>
      </c>
    </row>
    <row r="25" spans="1:25">
      <c r="A25" s="140"/>
      <c r="B25" s="116">
        <v>1</v>
      </c>
      <c r="C25" s="105">
        <v>3</v>
      </c>
      <c r="D25" s="196">
        <v>200</v>
      </c>
      <c r="E25" s="196">
        <v>133.98000000000002</v>
      </c>
      <c r="F25" s="197">
        <v>100</v>
      </c>
      <c r="G25" s="196">
        <v>120</v>
      </c>
      <c r="H25" s="197">
        <v>200</v>
      </c>
      <c r="I25" s="220" t="s">
        <v>110</v>
      </c>
      <c r="J25" s="193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5">
        <v>16</v>
      </c>
    </row>
    <row r="26" spans="1:25">
      <c r="A26" s="140"/>
      <c r="B26" s="116">
        <v>1</v>
      </c>
      <c r="C26" s="105">
        <v>4</v>
      </c>
      <c r="D26" s="196">
        <v>200</v>
      </c>
      <c r="E26" s="196">
        <v>145.14500000000001</v>
      </c>
      <c r="F26" s="197">
        <v>100</v>
      </c>
      <c r="G26" s="196">
        <v>100</v>
      </c>
      <c r="H26" s="197" t="s">
        <v>110</v>
      </c>
      <c r="I26" s="196">
        <v>223.3</v>
      </c>
      <c r="J26" s="193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5">
        <v>150.66316666666665</v>
      </c>
    </row>
    <row r="27" spans="1:25">
      <c r="A27" s="140"/>
      <c r="B27" s="116">
        <v>1</v>
      </c>
      <c r="C27" s="105">
        <v>5</v>
      </c>
      <c r="D27" s="196">
        <v>200</v>
      </c>
      <c r="E27" s="196">
        <v>145.14500000000001</v>
      </c>
      <c r="F27" s="196">
        <v>100</v>
      </c>
      <c r="G27" s="196">
        <v>140.00000000000003</v>
      </c>
      <c r="H27" s="196" t="s">
        <v>110</v>
      </c>
      <c r="I27" s="196">
        <v>223.3</v>
      </c>
      <c r="J27" s="193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9"/>
    </row>
    <row r="28" spans="1:25">
      <c r="A28" s="140"/>
      <c r="B28" s="116">
        <v>1</v>
      </c>
      <c r="C28" s="105">
        <v>6</v>
      </c>
      <c r="D28" s="196">
        <v>200</v>
      </c>
      <c r="E28" s="196">
        <v>133.98000000000002</v>
      </c>
      <c r="F28" s="196">
        <v>100</v>
      </c>
      <c r="G28" s="196">
        <v>130</v>
      </c>
      <c r="H28" s="196">
        <v>200</v>
      </c>
      <c r="I28" s="196">
        <v>223.3</v>
      </c>
      <c r="J28" s="193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9"/>
    </row>
    <row r="29" spans="1:25">
      <c r="A29" s="140"/>
      <c r="B29" s="117" t="s">
        <v>184</v>
      </c>
      <c r="C29" s="109"/>
      <c r="D29" s="200">
        <v>200</v>
      </c>
      <c r="E29" s="200">
        <v>133.97999999999999</v>
      </c>
      <c r="F29" s="200">
        <v>100</v>
      </c>
      <c r="G29" s="200">
        <v>115</v>
      </c>
      <c r="H29" s="200">
        <v>200</v>
      </c>
      <c r="I29" s="200">
        <v>223.3</v>
      </c>
      <c r="J29" s="193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9"/>
    </row>
    <row r="30" spans="1:25">
      <c r="A30" s="140"/>
      <c r="B30" s="2" t="s">
        <v>185</v>
      </c>
      <c r="C30" s="136"/>
      <c r="D30" s="198">
        <v>200</v>
      </c>
      <c r="E30" s="198">
        <v>139.5625</v>
      </c>
      <c r="F30" s="198">
        <v>100</v>
      </c>
      <c r="G30" s="198">
        <v>115</v>
      </c>
      <c r="H30" s="198">
        <v>200</v>
      </c>
      <c r="I30" s="198">
        <v>223.3</v>
      </c>
      <c r="J30" s="193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9"/>
    </row>
    <row r="31" spans="1:25">
      <c r="A31" s="140"/>
      <c r="B31" s="2" t="s">
        <v>186</v>
      </c>
      <c r="C31" s="136"/>
      <c r="D31" s="198">
        <v>0</v>
      </c>
      <c r="E31" s="198">
        <v>17.296743624162424</v>
      </c>
      <c r="F31" s="198">
        <v>0</v>
      </c>
      <c r="G31" s="198">
        <v>18.708286933869708</v>
      </c>
      <c r="H31" s="198">
        <v>0</v>
      </c>
      <c r="I31" s="198">
        <v>0</v>
      </c>
      <c r="J31" s="193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9"/>
    </row>
    <row r="32" spans="1:25">
      <c r="A32" s="140"/>
      <c r="B32" s="2" t="s">
        <v>96</v>
      </c>
      <c r="C32" s="136"/>
      <c r="D32" s="110">
        <v>0</v>
      </c>
      <c r="E32" s="110">
        <v>0.12909944487358133</v>
      </c>
      <c r="F32" s="110">
        <v>0</v>
      </c>
      <c r="G32" s="110">
        <v>0.16268075594669312</v>
      </c>
      <c r="H32" s="110">
        <v>0</v>
      </c>
      <c r="I32" s="110">
        <v>0</v>
      </c>
      <c r="J32" s="16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8"/>
    </row>
    <row r="33" spans="1:25">
      <c r="A33" s="140"/>
      <c r="B33" s="118" t="s">
        <v>187</v>
      </c>
      <c r="C33" s="136"/>
      <c r="D33" s="110">
        <v>0.32746446543559093</v>
      </c>
      <c r="E33" s="110">
        <v>-0.11073155460469764</v>
      </c>
      <c r="F33" s="110">
        <v>-0.33626776728220453</v>
      </c>
      <c r="G33" s="110">
        <v>-0.23670793237453513</v>
      </c>
      <c r="H33" s="110">
        <v>0.32746446543559093</v>
      </c>
      <c r="I33" s="110">
        <v>0.48211407565883735</v>
      </c>
      <c r="J33" s="16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8"/>
    </row>
    <row r="34" spans="1:25">
      <c r="B34" s="146"/>
      <c r="C34" s="117"/>
      <c r="D34" s="133"/>
      <c r="E34" s="133"/>
      <c r="F34" s="133"/>
      <c r="G34" s="133"/>
      <c r="H34" s="133"/>
      <c r="I34" s="133"/>
    </row>
    <row r="35" spans="1:25">
      <c r="B35" s="150" t="s">
        <v>494</v>
      </c>
      <c r="Y35" s="134" t="s">
        <v>67</v>
      </c>
    </row>
    <row r="36" spans="1:25">
      <c r="A36" s="125" t="s">
        <v>129</v>
      </c>
      <c r="B36" s="115" t="s">
        <v>142</v>
      </c>
      <c r="C36" s="112" t="s">
        <v>143</v>
      </c>
      <c r="D36" s="113" t="s">
        <v>165</v>
      </c>
      <c r="E36" s="114" t="s">
        <v>165</v>
      </c>
      <c r="F36" s="114" t="s">
        <v>165</v>
      </c>
      <c r="G36" s="114" t="s">
        <v>165</v>
      </c>
      <c r="H36" s="114" t="s">
        <v>165</v>
      </c>
      <c r="I36" s="114" t="s">
        <v>165</v>
      </c>
      <c r="J36" s="114" t="s">
        <v>165</v>
      </c>
      <c r="K36" s="114" t="s">
        <v>165</v>
      </c>
      <c r="L36" s="114" t="s">
        <v>165</v>
      </c>
      <c r="M36" s="16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4">
        <v>1</v>
      </c>
    </row>
    <row r="37" spans="1:25">
      <c r="A37" s="140"/>
      <c r="B37" s="116" t="s">
        <v>166</v>
      </c>
      <c r="C37" s="105" t="s">
        <v>166</v>
      </c>
      <c r="D37" s="159" t="s">
        <v>167</v>
      </c>
      <c r="E37" s="160" t="s">
        <v>168</v>
      </c>
      <c r="F37" s="160" t="s">
        <v>169</v>
      </c>
      <c r="G37" s="160" t="s">
        <v>188</v>
      </c>
      <c r="H37" s="160" t="s">
        <v>173</v>
      </c>
      <c r="I37" s="160" t="s">
        <v>196</v>
      </c>
      <c r="J37" s="160" t="s">
        <v>208</v>
      </c>
      <c r="K37" s="160" t="s">
        <v>206</v>
      </c>
      <c r="L37" s="160" t="s">
        <v>209</v>
      </c>
      <c r="M37" s="16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4" t="s">
        <v>1</v>
      </c>
    </row>
    <row r="38" spans="1:25">
      <c r="A38" s="140"/>
      <c r="B38" s="116"/>
      <c r="C38" s="105"/>
      <c r="D38" s="106" t="s">
        <v>120</v>
      </c>
      <c r="E38" s="107" t="s">
        <v>120</v>
      </c>
      <c r="F38" s="107" t="s">
        <v>120</v>
      </c>
      <c r="G38" s="107" t="s">
        <v>120</v>
      </c>
      <c r="H38" s="107" t="s">
        <v>120</v>
      </c>
      <c r="I38" s="107" t="s">
        <v>120</v>
      </c>
      <c r="J38" s="107" t="s">
        <v>120</v>
      </c>
      <c r="K38" s="107" t="s">
        <v>120</v>
      </c>
      <c r="L38" s="107" t="s">
        <v>120</v>
      </c>
      <c r="M38" s="16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4">
        <v>3</v>
      </c>
    </row>
    <row r="39" spans="1:25">
      <c r="A39" s="140"/>
      <c r="B39" s="116"/>
      <c r="C39" s="105"/>
      <c r="D39" s="132"/>
      <c r="E39" s="132"/>
      <c r="F39" s="132"/>
      <c r="G39" s="132"/>
      <c r="H39" s="132"/>
      <c r="I39" s="132"/>
      <c r="J39" s="132"/>
      <c r="K39" s="132"/>
      <c r="L39" s="132"/>
      <c r="M39" s="16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4">
        <v>3</v>
      </c>
    </row>
    <row r="40" spans="1:25">
      <c r="A40" s="140"/>
      <c r="B40" s="115">
        <v>1</v>
      </c>
      <c r="C40" s="111">
        <v>1</v>
      </c>
      <c r="D40" s="175">
        <v>0.40999999999999992</v>
      </c>
      <c r="E40" s="177">
        <v>0.437</v>
      </c>
      <c r="F40" s="176">
        <v>0.43</v>
      </c>
      <c r="G40" s="177">
        <v>0.45000000000000007</v>
      </c>
      <c r="H40" s="176">
        <v>0.44</v>
      </c>
      <c r="I40" s="177">
        <v>0.44</v>
      </c>
      <c r="J40" s="176">
        <v>0.43</v>
      </c>
      <c r="K40" s="175">
        <v>0.42</v>
      </c>
      <c r="L40" s="177">
        <v>0.43</v>
      </c>
      <c r="M40" s="179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1">
        <v>1</v>
      </c>
    </row>
    <row r="41" spans="1:25">
      <c r="A41" s="140"/>
      <c r="B41" s="116">
        <v>1</v>
      </c>
      <c r="C41" s="105">
        <v>2</v>
      </c>
      <c r="D41" s="182">
        <v>0.40999999999999992</v>
      </c>
      <c r="E41" s="184">
        <v>0.438</v>
      </c>
      <c r="F41" s="183">
        <v>0.44</v>
      </c>
      <c r="G41" s="184">
        <v>0.44</v>
      </c>
      <c r="H41" s="183">
        <v>0.43</v>
      </c>
      <c r="I41" s="184">
        <v>0.44</v>
      </c>
      <c r="J41" s="183">
        <v>0.44</v>
      </c>
      <c r="K41" s="182">
        <v>0.42</v>
      </c>
      <c r="L41" s="184">
        <v>0.43</v>
      </c>
      <c r="M41" s="179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1" t="e">
        <v>#N/A</v>
      </c>
    </row>
    <row r="42" spans="1:25">
      <c r="A42" s="140"/>
      <c r="B42" s="116">
        <v>1</v>
      </c>
      <c r="C42" s="105">
        <v>3</v>
      </c>
      <c r="D42" s="182">
        <v>0.4</v>
      </c>
      <c r="E42" s="184">
        <v>0.438</v>
      </c>
      <c r="F42" s="183">
        <v>0.44</v>
      </c>
      <c r="G42" s="184">
        <v>0.45000000000000007</v>
      </c>
      <c r="H42" s="183">
        <v>0.43</v>
      </c>
      <c r="I42" s="184">
        <v>0.43</v>
      </c>
      <c r="J42" s="183">
        <v>0.44</v>
      </c>
      <c r="K42" s="185">
        <v>0.42</v>
      </c>
      <c r="L42" s="123">
        <v>0.42</v>
      </c>
      <c r="M42" s="179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1">
        <v>16</v>
      </c>
    </row>
    <row r="43" spans="1:25">
      <c r="A43" s="140"/>
      <c r="B43" s="116">
        <v>1</v>
      </c>
      <c r="C43" s="105">
        <v>4</v>
      </c>
      <c r="D43" s="182">
        <v>0.40999999999999992</v>
      </c>
      <c r="E43" s="184">
        <v>0.437</v>
      </c>
      <c r="F43" s="183">
        <v>0.44</v>
      </c>
      <c r="G43" s="184">
        <v>0.45000000000000007</v>
      </c>
      <c r="H43" s="183">
        <v>0.43</v>
      </c>
      <c r="I43" s="184">
        <v>0.44</v>
      </c>
      <c r="J43" s="183">
        <v>0.44</v>
      </c>
      <c r="K43" s="185">
        <v>0.42</v>
      </c>
      <c r="L43" s="123">
        <v>0.44</v>
      </c>
      <c r="M43" s="179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1">
        <v>0.43797619047619046</v>
      </c>
    </row>
    <row r="44" spans="1:25">
      <c r="A44" s="140"/>
      <c r="B44" s="116">
        <v>1</v>
      </c>
      <c r="C44" s="105">
        <v>5</v>
      </c>
      <c r="D44" s="182">
        <v>0.40999999999999992</v>
      </c>
      <c r="E44" s="184">
        <v>0.438</v>
      </c>
      <c r="F44" s="184">
        <v>0.44</v>
      </c>
      <c r="G44" s="184">
        <v>0.44</v>
      </c>
      <c r="H44" s="184">
        <v>0.43</v>
      </c>
      <c r="I44" s="184">
        <v>0.44</v>
      </c>
      <c r="J44" s="184">
        <v>0.44</v>
      </c>
      <c r="K44" s="186">
        <v>0.45000000000000007</v>
      </c>
      <c r="L44" s="184">
        <v>0.44</v>
      </c>
      <c r="M44" s="179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37"/>
    </row>
    <row r="45" spans="1:25">
      <c r="A45" s="140"/>
      <c r="B45" s="116">
        <v>1</v>
      </c>
      <c r="C45" s="105">
        <v>6</v>
      </c>
      <c r="D45" s="182">
        <v>0.40999999999999992</v>
      </c>
      <c r="E45" s="184">
        <v>0.437</v>
      </c>
      <c r="F45" s="184">
        <v>0.45000000000000007</v>
      </c>
      <c r="G45" s="184">
        <v>0.45000000000000007</v>
      </c>
      <c r="H45" s="184">
        <v>0.44</v>
      </c>
      <c r="I45" s="184">
        <v>0.44</v>
      </c>
      <c r="J45" s="184">
        <v>0.44</v>
      </c>
      <c r="K45" s="182">
        <v>0.43</v>
      </c>
      <c r="L45" s="184">
        <v>0.43</v>
      </c>
      <c r="M45" s="179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37"/>
    </row>
    <row r="46" spans="1:25">
      <c r="A46" s="140"/>
      <c r="B46" s="117" t="s">
        <v>184</v>
      </c>
      <c r="C46" s="109"/>
      <c r="D46" s="187">
        <v>0.40833333333333321</v>
      </c>
      <c r="E46" s="187">
        <v>0.4375</v>
      </c>
      <c r="F46" s="187">
        <v>0.44</v>
      </c>
      <c r="G46" s="187">
        <v>0.44666666666666677</v>
      </c>
      <c r="H46" s="187">
        <v>0.43333333333333335</v>
      </c>
      <c r="I46" s="187">
        <v>0.4383333333333333</v>
      </c>
      <c r="J46" s="187">
        <v>0.4383333333333333</v>
      </c>
      <c r="K46" s="187">
        <v>0.42666666666666669</v>
      </c>
      <c r="L46" s="187">
        <v>0.4316666666666667</v>
      </c>
      <c r="M46" s="179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37"/>
    </row>
    <row r="47" spans="1:25">
      <c r="A47" s="140"/>
      <c r="B47" s="2" t="s">
        <v>185</v>
      </c>
      <c r="C47" s="136"/>
      <c r="D47" s="123">
        <v>0.40999999999999992</v>
      </c>
      <c r="E47" s="123">
        <v>0.4375</v>
      </c>
      <c r="F47" s="123">
        <v>0.44</v>
      </c>
      <c r="G47" s="123">
        <v>0.45000000000000007</v>
      </c>
      <c r="H47" s="123">
        <v>0.43</v>
      </c>
      <c r="I47" s="123">
        <v>0.44</v>
      </c>
      <c r="J47" s="123">
        <v>0.44</v>
      </c>
      <c r="K47" s="123">
        <v>0.42</v>
      </c>
      <c r="L47" s="123">
        <v>0.43</v>
      </c>
      <c r="M47" s="179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37"/>
    </row>
    <row r="48" spans="1:25">
      <c r="A48" s="140"/>
      <c r="B48" s="2" t="s">
        <v>186</v>
      </c>
      <c r="C48" s="136"/>
      <c r="D48" s="123">
        <v>4.082482904638589E-3</v>
      </c>
      <c r="E48" s="123">
        <v>5.4772255750516665E-4</v>
      </c>
      <c r="F48" s="123">
        <v>6.3245553203367822E-3</v>
      </c>
      <c r="G48" s="123">
        <v>5.1639777949432555E-3</v>
      </c>
      <c r="H48" s="123">
        <v>5.1639777949432277E-3</v>
      </c>
      <c r="I48" s="123">
        <v>4.0824829046386341E-3</v>
      </c>
      <c r="J48" s="123">
        <v>4.0824829046386341E-3</v>
      </c>
      <c r="K48" s="123">
        <v>1.2110601416389999E-2</v>
      </c>
      <c r="L48" s="123">
        <v>7.5277265270908174E-3</v>
      </c>
      <c r="M48" s="16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37"/>
    </row>
    <row r="49" spans="1:25">
      <c r="A49" s="140"/>
      <c r="B49" s="2" t="s">
        <v>96</v>
      </c>
      <c r="C49" s="136"/>
      <c r="D49" s="110">
        <v>9.9979173174822612E-3</v>
      </c>
      <c r="E49" s="110">
        <v>1.2519372742975238E-3</v>
      </c>
      <c r="F49" s="110">
        <v>1.4373989364401778E-2</v>
      </c>
      <c r="G49" s="110">
        <v>1.1561144317037137E-2</v>
      </c>
      <c r="H49" s="110">
        <v>1.1916871834484371E-2</v>
      </c>
      <c r="I49" s="110">
        <v>9.313649212103349E-3</v>
      </c>
      <c r="J49" s="110">
        <v>9.313649212103349E-3</v>
      </c>
      <c r="K49" s="110">
        <v>2.838422206966406E-2</v>
      </c>
      <c r="L49" s="110">
        <v>1.7438748711407298E-2</v>
      </c>
      <c r="M49" s="16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8"/>
    </row>
    <row r="50" spans="1:25">
      <c r="A50" s="140"/>
      <c r="B50" s="118" t="s">
        <v>187</v>
      </c>
      <c r="C50" s="136"/>
      <c r="D50" s="110">
        <v>-6.7681435172601501E-2</v>
      </c>
      <c r="E50" s="110">
        <v>-1.0872519706441874E-3</v>
      </c>
      <c r="F50" s="110">
        <v>4.6208208752378521E-3</v>
      </c>
      <c r="G50" s="110">
        <v>1.984234846425692E-2</v>
      </c>
      <c r="H50" s="110">
        <v>-1.0600706713780883E-2</v>
      </c>
      <c r="I50" s="110">
        <v>8.1543897798308507E-4</v>
      </c>
      <c r="J50" s="110">
        <v>8.1543897798308507E-4</v>
      </c>
      <c r="K50" s="110">
        <v>-2.5822234302799618E-2</v>
      </c>
      <c r="L50" s="110">
        <v>-1.4406088611035539E-2</v>
      </c>
      <c r="M50" s="16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8"/>
    </row>
    <row r="51" spans="1:25">
      <c r="B51" s="146"/>
      <c r="C51" s="117"/>
      <c r="D51" s="133"/>
      <c r="E51" s="133"/>
      <c r="F51" s="133"/>
      <c r="G51" s="133"/>
      <c r="H51" s="133"/>
      <c r="I51" s="133"/>
      <c r="J51" s="133"/>
      <c r="K51" s="133"/>
      <c r="L51" s="133"/>
    </row>
    <row r="52" spans="1:25">
      <c r="B52" s="150" t="s">
        <v>495</v>
      </c>
      <c r="Y52" s="134" t="s">
        <v>190</v>
      </c>
    </row>
    <row r="53" spans="1:25">
      <c r="A53" s="125" t="s">
        <v>162</v>
      </c>
      <c r="B53" s="115" t="s">
        <v>142</v>
      </c>
      <c r="C53" s="112" t="s">
        <v>143</v>
      </c>
      <c r="D53" s="113" t="s">
        <v>165</v>
      </c>
      <c r="E53" s="16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4">
        <v>1</v>
      </c>
    </row>
    <row r="54" spans="1:25">
      <c r="A54" s="140"/>
      <c r="B54" s="116" t="s">
        <v>166</v>
      </c>
      <c r="C54" s="105" t="s">
        <v>166</v>
      </c>
      <c r="D54" s="159" t="s">
        <v>169</v>
      </c>
      <c r="E54" s="16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4" t="s">
        <v>3</v>
      </c>
    </row>
    <row r="55" spans="1:25">
      <c r="A55" s="140"/>
      <c r="B55" s="116"/>
      <c r="C55" s="105"/>
      <c r="D55" s="106" t="s">
        <v>120</v>
      </c>
      <c r="E55" s="16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4">
        <v>1</v>
      </c>
    </row>
    <row r="56" spans="1:25">
      <c r="A56" s="140"/>
      <c r="B56" s="116"/>
      <c r="C56" s="105"/>
      <c r="D56" s="132"/>
      <c r="E56" s="16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4">
        <v>1</v>
      </c>
    </row>
    <row r="57" spans="1:25">
      <c r="A57" s="140"/>
      <c r="B57" s="115">
        <v>1</v>
      </c>
      <c r="C57" s="111">
        <v>1</v>
      </c>
      <c r="D57" s="221" t="s">
        <v>111</v>
      </c>
      <c r="E57" s="207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9">
        <v>1</v>
      </c>
    </row>
    <row r="58" spans="1:25">
      <c r="A58" s="140"/>
      <c r="B58" s="116">
        <v>1</v>
      </c>
      <c r="C58" s="105">
        <v>2</v>
      </c>
      <c r="D58" s="213" t="s">
        <v>111</v>
      </c>
      <c r="E58" s="207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9">
        <v>34</v>
      </c>
    </row>
    <row r="59" spans="1:25">
      <c r="A59" s="140"/>
      <c r="B59" s="116">
        <v>1</v>
      </c>
      <c r="C59" s="105">
        <v>3</v>
      </c>
      <c r="D59" s="213" t="s">
        <v>111</v>
      </c>
      <c r="E59" s="207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9">
        <v>16</v>
      </c>
    </row>
    <row r="60" spans="1:25">
      <c r="A60" s="140"/>
      <c r="B60" s="116">
        <v>1</v>
      </c>
      <c r="C60" s="105">
        <v>4</v>
      </c>
      <c r="D60" s="213" t="s">
        <v>111</v>
      </c>
      <c r="E60" s="207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9" t="s">
        <v>111</v>
      </c>
    </row>
    <row r="61" spans="1:25">
      <c r="A61" s="140"/>
      <c r="B61" s="116">
        <v>1</v>
      </c>
      <c r="C61" s="105">
        <v>5</v>
      </c>
      <c r="D61" s="213" t="s">
        <v>111</v>
      </c>
      <c r="E61" s="207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14"/>
    </row>
    <row r="62" spans="1:25">
      <c r="A62" s="140"/>
      <c r="B62" s="116">
        <v>1</v>
      </c>
      <c r="C62" s="105">
        <v>6</v>
      </c>
      <c r="D62" s="213" t="s">
        <v>111</v>
      </c>
      <c r="E62" s="207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14"/>
    </row>
    <row r="63" spans="1:25">
      <c r="A63" s="140"/>
      <c r="B63" s="117" t="s">
        <v>184</v>
      </c>
      <c r="C63" s="109"/>
      <c r="D63" s="215" t="s">
        <v>512</v>
      </c>
      <c r="E63" s="207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14"/>
    </row>
    <row r="64" spans="1:25">
      <c r="A64" s="140"/>
      <c r="B64" s="2" t="s">
        <v>185</v>
      </c>
      <c r="C64" s="136"/>
      <c r="D64" s="216" t="s">
        <v>512</v>
      </c>
      <c r="E64" s="207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14"/>
    </row>
    <row r="65" spans="1:25">
      <c r="A65" s="140"/>
      <c r="B65" s="2" t="s">
        <v>186</v>
      </c>
      <c r="C65" s="136"/>
      <c r="D65" s="216" t="s">
        <v>512</v>
      </c>
      <c r="E65" s="207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14"/>
    </row>
    <row r="66" spans="1:25">
      <c r="A66" s="140"/>
      <c r="B66" s="2" t="s">
        <v>96</v>
      </c>
      <c r="C66" s="136"/>
      <c r="D66" s="110" t="s">
        <v>512</v>
      </c>
      <c r="E66" s="16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8"/>
    </row>
    <row r="67" spans="1:25">
      <c r="A67" s="140"/>
      <c r="B67" s="118" t="s">
        <v>187</v>
      </c>
      <c r="C67" s="136"/>
      <c r="D67" s="110" t="s">
        <v>512</v>
      </c>
      <c r="E67" s="16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8"/>
    </row>
    <row r="68" spans="1:25">
      <c r="B68" s="146"/>
      <c r="C68" s="117"/>
      <c r="D68" s="133"/>
    </row>
    <row r="69" spans="1:25">
      <c r="B69" s="150" t="s">
        <v>496</v>
      </c>
      <c r="Y69" s="134" t="s">
        <v>190</v>
      </c>
    </row>
    <row r="70" spans="1:25">
      <c r="A70" s="125" t="s">
        <v>25</v>
      </c>
      <c r="B70" s="115" t="s">
        <v>142</v>
      </c>
      <c r="C70" s="112" t="s">
        <v>143</v>
      </c>
      <c r="D70" s="113" t="s">
        <v>165</v>
      </c>
      <c r="E70" s="114" t="s">
        <v>165</v>
      </c>
      <c r="F70" s="16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4">
        <v>1</v>
      </c>
    </row>
    <row r="71" spans="1:25">
      <c r="A71" s="140"/>
      <c r="B71" s="116" t="s">
        <v>166</v>
      </c>
      <c r="C71" s="105" t="s">
        <v>166</v>
      </c>
      <c r="D71" s="159" t="s">
        <v>169</v>
      </c>
      <c r="E71" s="160" t="s">
        <v>206</v>
      </c>
      <c r="F71" s="16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4" t="s">
        <v>3</v>
      </c>
    </row>
    <row r="72" spans="1:25">
      <c r="A72" s="140"/>
      <c r="B72" s="116"/>
      <c r="C72" s="105"/>
      <c r="D72" s="106" t="s">
        <v>120</v>
      </c>
      <c r="E72" s="107" t="s">
        <v>120</v>
      </c>
      <c r="F72" s="16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4">
        <v>1</v>
      </c>
    </row>
    <row r="73" spans="1:25">
      <c r="A73" s="140"/>
      <c r="B73" s="116"/>
      <c r="C73" s="105"/>
      <c r="D73" s="132"/>
      <c r="E73" s="132"/>
      <c r="F73" s="16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4">
        <v>1</v>
      </c>
    </row>
    <row r="74" spans="1:25">
      <c r="A74" s="140"/>
      <c r="B74" s="115">
        <v>1</v>
      </c>
      <c r="C74" s="111">
        <v>1</v>
      </c>
      <c r="D74" s="204" t="s">
        <v>111</v>
      </c>
      <c r="E74" s="221" t="s">
        <v>210</v>
      </c>
      <c r="F74" s="207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9">
        <v>1</v>
      </c>
    </row>
    <row r="75" spans="1:25">
      <c r="A75" s="140"/>
      <c r="B75" s="116">
        <v>1</v>
      </c>
      <c r="C75" s="105">
        <v>2</v>
      </c>
      <c r="D75" s="210">
        <v>10</v>
      </c>
      <c r="E75" s="213" t="s">
        <v>210</v>
      </c>
      <c r="F75" s="207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9">
        <v>35</v>
      </c>
    </row>
    <row r="76" spans="1:25">
      <c r="A76" s="140"/>
      <c r="B76" s="116">
        <v>1</v>
      </c>
      <c r="C76" s="105">
        <v>3</v>
      </c>
      <c r="D76" s="210">
        <v>10</v>
      </c>
      <c r="E76" s="213" t="s">
        <v>210</v>
      </c>
      <c r="F76" s="207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9">
        <v>16</v>
      </c>
    </row>
    <row r="77" spans="1:25">
      <c r="A77" s="140"/>
      <c r="B77" s="116">
        <v>1</v>
      </c>
      <c r="C77" s="105">
        <v>4</v>
      </c>
      <c r="D77" s="210">
        <v>10</v>
      </c>
      <c r="E77" s="213" t="s">
        <v>210</v>
      </c>
      <c r="F77" s="207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9">
        <v>10</v>
      </c>
    </row>
    <row r="78" spans="1:25">
      <c r="A78" s="140"/>
      <c r="B78" s="116">
        <v>1</v>
      </c>
      <c r="C78" s="105">
        <v>5</v>
      </c>
      <c r="D78" s="210">
        <v>10</v>
      </c>
      <c r="E78" s="213" t="s">
        <v>210</v>
      </c>
      <c r="F78" s="207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14"/>
    </row>
    <row r="79" spans="1:25">
      <c r="A79" s="140"/>
      <c r="B79" s="116">
        <v>1</v>
      </c>
      <c r="C79" s="105">
        <v>6</v>
      </c>
      <c r="D79" s="210">
        <v>10</v>
      </c>
      <c r="E79" s="213" t="s">
        <v>210</v>
      </c>
      <c r="F79" s="207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14"/>
    </row>
    <row r="80" spans="1:25">
      <c r="A80" s="140"/>
      <c r="B80" s="117" t="s">
        <v>184</v>
      </c>
      <c r="C80" s="109"/>
      <c r="D80" s="215">
        <v>10</v>
      </c>
      <c r="E80" s="215" t="s">
        <v>512</v>
      </c>
      <c r="F80" s="207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14"/>
    </row>
    <row r="81" spans="1:25">
      <c r="A81" s="140"/>
      <c r="B81" s="2" t="s">
        <v>185</v>
      </c>
      <c r="C81" s="136"/>
      <c r="D81" s="216">
        <v>10</v>
      </c>
      <c r="E81" s="216" t="s">
        <v>512</v>
      </c>
      <c r="F81" s="207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14"/>
    </row>
    <row r="82" spans="1:25">
      <c r="A82" s="140"/>
      <c r="B82" s="2" t="s">
        <v>186</v>
      </c>
      <c r="C82" s="136"/>
      <c r="D82" s="216">
        <v>0</v>
      </c>
      <c r="E82" s="216" t="s">
        <v>512</v>
      </c>
      <c r="F82" s="207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14"/>
    </row>
    <row r="83" spans="1:25">
      <c r="A83" s="140"/>
      <c r="B83" s="2" t="s">
        <v>96</v>
      </c>
      <c r="C83" s="136"/>
      <c r="D83" s="110">
        <v>0</v>
      </c>
      <c r="E83" s="110" t="s">
        <v>512</v>
      </c>
      <c r="F83" s="16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8"/>
    </row>
    <row r="84" spans="1:25">
      <c r="A84" s="140"/>
      <c r="B84" s="118" t="s">
        <v>187</v>
      </c>
      <c r="C84" s="136"/>
      <c r="D84" s="110">
        <v>0</v>
      </c>
      <c r="E84" s="110" t="s">
        <v>512</v>
      </c>
      <c r="F84" s="16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8"/>
    </row>
    <row r="85" spans="1:25">
      <c r="B85" s="146"/>
      <c r="C85" s="117"/>
      <c r="D85" s="133"/>
      <c r="E85" s="133"/>
    </row>
    <row r="86" spans="1:25" ht="19.5">
      <c r="B86" s="150" t="s">
        <v>497</v>
      </c>
      <c r="Y86" s="134" t="s">
        <v>190</v>
      </c>
    </row>
    <row r="87" spans="1:25" ht="19.5">
      <c r="A87" s="125" t="s">
        <v>218</v>
      </c>
      <c r="B87" s="115" t="s">
        <v>142</v>
      </c>
      <c r="C87" s="112" t="s">
        <v>143</v>
      </c>
      <c r="D87" s="113" t="s">
        <v>165</v>
      </c>
      <c r="E87" s="114" t="s">
        <v>165</v>
      </c>
      <c r="F87" s="114" t="s">
        <v>165</v>
      </c>
      <c r="G87" s="114" t="s">
        <v>165</v>
      </c>
      <c r="H87" s="114" t="s">
        <v>165</v>
      </c>
      <c r="I87" s="114" t="s">
        <v>165</v>
      </c>
      <c r="J87" s="114" t="s">
        <v>165</v>
      </c>
      <c r="K87" s="114" t="s">
        <v>165</v>
      </c>
      <c r="L87" s="114" t="s">
        <v>165</v>
      </c>
      <c r="M87" s="16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4">
        <v>1</v>
      </c>
    </row>
    <row r="88" spans="1:25">
      <c r="A88" s="140"/>
      <c r="B88" s="116" t="s">
        <v>166</v>
      </c>
      <c r="C88" s="105" t="s">
        <v>166</v>
      </c>
      <c r="D88" s="159" t="s">
        <v>167</v>
      </c>
      <c r="E88" s="160" t="s">
        <v>168</v>
      </c>
      <c r="F88" s="160" t="s">
        <v>169</v>
      </c>
      <c r="G88" s="160" t="s">
        <v>188</v>
      </c>
      <c r="H88" s="160" t="s">
        <v>173</v>
      </c>
      <c r="I88" s="160" t="s">
        <v>196</v>
      </c>
      <c r="J88" s="160" t="s">
        <v>208</v>
      </c>
      <c r="K88" s="160" t="s">
        <v>206</v>
      </c>
      <c r="L88" s="160" t="s">
        <v>209</v>
      </c>
      <c r="M88" s="16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4" t="s">
        <v>3</v>
      </c>
    </row>
    <row r="89" spans="1:25">
      <c r="A89" s="140"/>
      <c r="B89" s="116"/>
      <c r="C89" s="105"/>
      <c r="D89" s="106" t="s">
        <v>120</v>
      </c>
      <c r="E89" s="107" t="s">
        <v>120</v>
      </c>
      <c r="F89" s="107" t="s">
        <v>120</v>
      </c>
      <c r="G89" s="107" t="s">
        <v>120</v>
      </c>
      <c r="H89" s="107" t="s">
        <v>120</v>
      </c>
      <c r="I89" s="107" t="s">
        <v>120</v>
      </c>
      <c r="J89" s="107" t="s">
        <v>120</v>
      </c>
      <c r="K89" s="107" t="s">
        <v>120</v>
      </c>
      <c r="L89" s="107" t="s">
        <v>120</v>
      </c>
      <c r="M89" s="16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4">
        <v>0</v>
      </c>
    </row>
    <row r="90" spans="1:25">
      <c r="A90" s="140"/>
      <c r="B90" s="116"/>
      <c r="C90" s="105"/>
      <c r="D90" s="132"/>
      <c r="E90" s="132"/>
      <c r="F90" s="132"/>
      <c r="G90" s="132"/>
      <c r="H90" s="132"/>
      <c r="I90" s="132"/>
      <c r="J90" s="132"/>
      <c r="K90" s="132"/>
      <c r="L90" s="132"/>
      <c r="M90" s="16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4">
        <v>0</v>
      </c>
    </row>
    <row r="91" spans="1:25">
      <c r="A91" s="140"/>
      <c r="B91" s="115">
        <v>1</v>
      </c>
      <c r="C91" s="111">
        <v>1</v>
      </c>
      <c r="D91" s="190">
        <v>100</v>
      </c>
      <c r="E91" s="190">
        <v>160</v>
      </c>
      <c r="F91" s="191">
        <v>146.15</v>
      </c>
      <c r="G91" s="190">
        <v>200</v>
      </c>
      <c r="H91" s="191">
        <v>100</v>
      </c>
      <c r="I91" s="190">
        <v>200</v>
      </c>
      <c r="J91" s="191">
        <v>200</v>
      </c>
      <c r="K91" s="190">
        <v>200</v>
      </c>
      <c r="L91" s="226">
        <v>230</v>
      </c>
      <c r="M91" s="193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5">
        <v>1</v>
      </c>
    </row>
    <row r="92" spans="1:25">
      <c r="A92" s="140"/>
      <c r="B92" s="116">
        <v>1</v>
      </c>
      <c r="C92" s="105">
        <v>2</v>
      </c>
      <c r="D92" s="196">
        <v>100</v>
      </c>
      <c r="E92" s="196">
        <v>170</v>
      </c>
      <c r="F92" s="197">
        <v>175.38</v>
      </c>
      <c r="G92" s="219" t="s">
        <v>110</v>
      </c>
      <c r="H92" s="197">
        <v>100</v>
      </c>
      <c r="I92" s="196">
        <v>179.99999999999997</v>
      </c>
      <c r="J92" s="197">
        <v>200</v>
      </c>
      <c r="K92" s="196">
        <v>200</v>
      </c>
      <c r="L92" s="196">
        <v>200</v>
      </c>
      <c r="M92" s="193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5">
        <v>36</v>
      </c>
    </row>
    <row r="93" spans="1:25">
      <c r="A93" s="140"/>
      <c r="B93" s="116">
        <v>1</v>
      </c>
      <c r="C93" s="105">
        <v>3</v>
      </c>
      <c r="D93" s="196">
        <v>100</v>
      </c>
      <c r="E93" s="196">
        <v>160</v>
      </c>
      <c r="F93" s="197">
        <v>175.38</v>
      </c>
      <c r="G93" s="196">
        <v>200</v>
      </c>
      <c r="H93" s="197">
        <v>100</v>
      </c>
      <c r="I93" s="196">
        <v>160</v>
      </c>
      <c r="J93" s="197">
        <v>200</v>
      </c>
      <c r="K93" s="197">
        <v>200</v>
      </c>
      <c r="L93" s="198">
        <v>179.99999999999997</v>
      </c>
      <c r="M93" s="193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5">
        <v>16</v>
      </c>
    </row>
    <row r="94" spans="1:25">
      <c r="A94" s="140"/>
      <c r="B94" s="116">
        <v>1</v>
      </c>
      <c r="C94" s="105">
        <v>4</v>
      </c>
      <c r="D94" s="196">
        <v>100</v>
      </c>
      <c r="E94" s="196">
        <v>170</v>
      </c>
      <c r="F94" s="197">
        <v>204.61000000000004</v>
      </c>
      <c r="G94" s="196">
        <v>200</v>
      </c>
      <c r="H94" s="197">
        <v>100</v>
      </c>
      <c r="I94" s="196">
        <v>170</v>
      </c>
      <c r="J94" s="197">
        <v>200</v>
      </c>
      <c r="K94" s="197">
        <v>200</v>
      </c>
      <c r="L94" s="198">
        <v>189.99999999999997</v>
      </c>
      <c r="M94" s="193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5">
        <v>167.27583333333334</v>
      </c>
    </row>
    <row r="95" spans="1:25">
      <c r="A95" s="140"/>
      <c r="B95" s="116">
        <v>1</v>
      </c>
      <c r="C95" s="105">
        <v>5</v>
      </c>
      <c r="D95" s="196">
        <v>100</v>
      </c>
      <c r="E95" s="196">
        <v>160</v>
      </c>
      <c r="F95" s="196">
        <v>175.38</v>
      </c>
      <c r="G95" s="196">
        <v>200</v>
      </c>
      <c r="H95" s="196">
        <v>100</v>
      </c>
      <c r="I95" s="196">
        <v>179.99999999999997</v>
      </c>
      <c r="J95" s="196">
        <v>200</v>
      </c>
      <c r="K95" s="196">
        <v>200</v>
      </c>
      <c r="L95" s="196">
        <v>179.99999999999997</v>
      </c>
      <c r="M95" s="193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9"/>
    </row>
    <row r="96" spans="1:25">
      <c r="A96" s="140"/>
      <c r="B96" s="116">
        <v>1</v>
      </c>
      <c r="C96" s="105">
        <v>6</v>
      </c>
      <c r="D96" s="196">
        <v>100</v>
      </c>
      <c r="E96" s="196">
        <v>170</v>
      </c>
      <c r="F96" s="196">
        <v>189.995</v>
      </c>
      <c r="G96" s="196">
        <v>200</v>
      </c>
      <c r="H96" s="196">
        <v>100</v>
      </c>
      <c r="I96" s="196">
        <v>170</v>
      </c>
      <c r="J96" s="196">
        <v>200</v>
      </c>
      <c r="K96" s="196">
        <v>200</v>
      </c>
      <c r="L96" s="196">
        <v>179.99999999999997</v>
      </c>
      <c r="M96" s="193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9"/>
    </row>
    <row r="97" spans="1:25">
      <c r="A97" s="140"/>
      <c r="B97" s="117" t="s">
        <v>184</v>
      </c>
      <c r="C97" s="109"/>
      <c r="D97" s="200">
        <v>100</v>
      </c>
      <c r="E97" s="200">
        <v>165</v>
      </c>
      <c r="F97" s="200">
        <v>177.81583333333333</v>
      </c>
      <c r="G97" s="200">
        <v>200</v>
      </c>
      <c r="H97" s="200">
        <v>100</v>
      </c>
      <c r="I97" s="200">
        <v>176.66666666666666</v>
      </c>
      <c r="J97" s="200">
        <v>200</v>
      </c>
      <c r="K97" s="200">
        <v>200</v>
      </c>
      <c r="L97" s="200">
        <v>193.33333333333334</v>
      </c>
      <c r="M97" s="193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9"/>
    </row>
    <row r="98" spans="1:25">
      <c r="A98" s="140"/>
      <c r="B98" s="2" t="s">
        <v>185</v>
      </c>
      <c r="C98" s="136"/>
      <c r="D98" s="198">
        <v>100</v>
      </c>
      <c r="E98" s="198">
        <v>165</v>
      </c>
      <c r="F98" s="198">
        <v>175.38</v>
      </c>
      <c r="G98" s="198">
        <v>200</v>
      </c>
      <c r="H98" s="198">
        <v>100</v>
      </c>
      <c r="I98" s="198">
        <v>175</v>
      </c>
      <c r="J98" s="198">
        <v>200</v>
      </c>
      <c r="K98" s="198">
        <v>200</v>
      </c>
      <c r="L98" s="198">
        <v>184.99999999999997</v>
      </c>
      <c r="M98" s="193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9"/>
    </row>
    <row r="99" spans="1:25">
      <c r="A99" s="140"/>
      <c r="B99" s="2" t="s">
        <v>186</v>
      </c>
      <c r="C99" s="136"/>
      <c r="D99" s="198">
        <v>0</v>
      </c>
      <c r="E99" s="198">
        <v>5.4772255750516612</v>
      </c>
      <c r="F99" s="198">
        <v>19.425675385084222</v>
      </c>
      <c r="G99" s="198">
        <v>0</v>
      </c>
      <c r="H99" s="198">
        <v>0</v>
      </c>
      <c r="I99" s="198">
        <v>13.662601021279462</v>
      </c>
      <c r="J99" s="198">
        <v>0</v>
      </c>
      <c r="K99" s="198">
        <v>0</v>
      </c>
      <c r="L99" s="198">
        <v>19.663841605003512</v>
      </c>
      <c r="M99" s="193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9"/>
    </row>
    <row r="100" spans="1:25">
      <c r="A100" s="140"/>
      <c r="B100" s="2" t="s">
        <v>96</v>
      </c>
      <c r="C100" s="136"/>
      <c r="D100" s="110">
        <v>0</v>
      </c>
      <c r="E100" s="110">
        <v>3.3195306515464616E-2</v>
      </c>
      <c r="F100" s="110">
        <v>0.10924603856096929</v>
      </c>
      <c r="G100" s="110">
        <v>0</v>
      </c>
      <c r="H100" s="110">
        <v>0</v>
      </c>
      <c r="I100" s="110">
        <v>7.7335477478940359E-2</v>
      </c>
      <c r="J100" s="110">
        <v>0</v>
      </c>
      <c r="K100" s="110">
        <v>0</v>
      </c>
      <c r="L100" s="110">
        <v>0.10170952554312161</v>
      </c>
      <c r="M100" s="16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8"/>
    </row>
    <row r="101" spans="1:25">
      <c r="A101" s="140"/>
      <c r="B101" s="118" t="s">
        <v>187</v>
      </c>
      <c r="C101" s="136"/>
      <c r="D101" s="110">
        <v>-0.40218501377465365</v>
      </c>
      <c r="E101" s="110">
        <v>-1.3605272728178575E-2</v>
      </c>
      <c r="F101" s="110">
        <v>6.3009699548151499E-2</v>
      </c>
      <c r="G101" s="110">
        <v>0.19562997245069269</v>
      </c>
      <c r="H101" s="110">
        <v>-0.40218501377465365</v>
      </c>
      <c r="I101" s="110">
        <v>5.6139808998111773E-2</v>
      </c>
      <c r="J101" s="110">
        <v>0.19562997245069269</v>
      </c>
      <c r="K101" s="110">
        <v>0.19562997245069269</v>
      </c>
      <c r="L101" s="110">
        <v>0.15577564003566957</v>
      </c>
      <c r="M101" s="16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8"/>
    </row>
    <row r="102" spans="1:25">
      <c r="B102" s="146"/>
      <c r="C102" s="117"/>
      <c r="D102" s="133"/>
      <c r="E102" s="133"/>
      <c r="F102" s="133"/>
      <c r="G102" s="133"/>
      <c r="H102" s="133"/>
      <c r="I102" s="133"/>
      <c r="J102" s="133"/>
      <c r="K102" s="133"/>
      <c r="L102" s="133"/>
    </row>
    <row r="103" spans="1:25" ht="19.5">
      <c r="B103" s="150" t="s">
        <v>498</v>
      </c>
      <c r="Y103" s="134" t="s">
        <v>67</v>
      </c>
    </row>
    <row r="104" spans="1:25" ht="19.5">
      <c r="A104" s="125" t="s">
        <v>219</v>
      </c>
      <c r="B104" s="115" t="s">
        <v>142</v>
      </c>
      <c r="C104" s="112" t="s">
        <v>143</v>
      </c>
      <c r="D104" s="113" t="s">
        <v>165</v>
      </c>
      <c r="E104" s="114" t="s">
        <v>165</v>
      </c>
      <c r="F104" s="114" t="s">
        <v>165</v>
      </c>
      <c r="G104" s="114" t="s">
        <v>165</v>
      </c>
      <c r="H104" s="114" t="s">
        <v>165</v>
      </c>
      <c r="I104" s="114" t="s">
        <v>165</v>
      </c>
      <c r="J104" s="114" t="s">
        <v>165</v>
      </c>
      <c r="K104" s="114" t="s">
        <v>165</v>
      </c>
      <c r="L104" s="114" t="s">
        <v>165</v>
      </c>
      <c r="M104" s="16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4">
        <v>1</v>
      </c>
    </row>
    <row r="105" spans="1:25">
      <c r="A105" s="140"/>
      <c r="B105" s="116" t="s">
        <v>166</v>
      </c>
      <c r="C105" s="105" t="s">
        <v>166</v>
      </c>
      <c r="D105" s="159" t="s">
        <v>167</v>
      </c>
      <c r="E105" s="160" t="s">
        <v>168</v>
      </c>
      <c r="F105" s="160" t="s">
        <v>169</v>
      </c>
      <c r="G105" s="160" t="s">
        <v>188</v>
      </c>
      <c r="H105" s="160" t="s">
        <v>173</v>
      </c>
      <c r="I105" s="160" t="s">
        <v>196</v>
      </c>
      <c r="J105" s="160" t="s">
        <v>208</v>
      </c>
      <c r="K105" s="160" t="s">
        <v>206</v>
      </c>
      <c r="L105" s="160" t="s">
        <v>209</v>
      </c>
      <c r="M105" s="16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4" t="s">
        <v>1</v>
      </c>
    </row>
    <row r="106" spans="1:25">
      <c r="A106" s="140"/>
      <c r="B106" s="116"/>
      <c r="C106" s="105"/>
      <c r="D106" s="106" t="s">
        <v>120</v>
      </c>
      <c r="E106" s="107" t="s">
        <v>120</v>
      </c>
      <c r="F106" s="107" t="s">
        <v>120</v>
      </c>
      <c r="G106" s="107" t="s">
        <v>120</v>
      </c>
      <c r="H106" s="107" t="s">
        <v>120</v>
      </c>
      <c r="I106" s="107" t="s">
        <v>120</v>
      </c>
      <c r="J106" s="107" t="s">
        <v>120</v>
      </c>
      <c r="K106" s="107" t="s">
        <v>120</v>
      </c>
      <c r="L106" s="107" t="s">
        <v>120</v>
      </c>
      <c r="M106" s="16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4">
        <v>2</v>
      </c>
    </row>
    <row r="107" spans="1:25">
      <c r="A107" s="140"/>
      <c r="B107" s="116"/>
      <c r="C107" s="105"/>
      <c r="D107" s="132"/>
      <c r="E107" s="132"/>
      <c r="F107" s="132"/>
      <c r="G107" s="132"/>
      <c r="H107" s="132"/>
      <c r="I107" s="132"/>
      <c r="J107" s="132"/>
      <c r="K107" s="132"/>
      <c r="L107" s="132"/>
      <c r="M107" s="16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4">
        <v>3</v>
      </c>
    </row>
    <row r="108" spans="1:25">
      <c r="A108" s="140"/>
      <c r="B108" s="115">
        <v>1</v>
      </c>
      <c r="C108" s="111">
        <v>1</v>
      </c>
      <c r="D108" s="119">
        <v>9.68</v>
      </c>
      <c r="E108" s="119">
        <v>9.82</v>
      </c>
      <c r="F108" s="156">
        <v>9.3502379999999992</v>
      </c>
      <c r="G108" s="119">
        <v>9.48</v>
      </c>
      <c r="H108" s="120">
        <v>9.8699999999999992</v>
      </c>
      <c r="I108" s="119">
        <v>9.9</v>
      </c>
      <c r="J108" s="120">
        <v>9.9600000000000009</v>
      </c>
      <c r="K108" s="119">
        <v>9.82</v>
      </c>
      <c r="L108" s="119">
        <v>9.66</v>
      </c>
      <c r="M108" s="16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4">
        <v>1</v>
      </c>
    </row>
    <row r="109" spans="1:25">
      <c r="A109" s="140"/>
      <c r="B109" s="116">
        <v>1</v>
      </c>
      <c r="C109" s="105">
        <v>2</v>
      </c>
      <c r="D109" s="107">
        <v>9.6199999999999992</v>
      </c>
      <c r="E109" s="107">
        <v>9.84</v>
      </c>
      <c r="F109" s="121">
        <v>9.7362569999999984</v>
      </c>
      <c r="G109" s="155">
        <v>9.18</v>
      </c>
      <c r="H109" s="121">
        <v>9.84</v>
      </c>
      <c r="I109" s="107">
        <v>9.92</v>
      </c>
      <c r="J109" s="121">
        <v>9.92</v>
      </c>
      <c r="K109" s="107">
        <v>9.77</v>
      </c>
      <c r="L109" s="107">
        <v>9.69</v>
      </c>
      <c r="M109" s="16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4" t="e">
        <v>#N/A</v>
      </c>
    </row>
    <row r="110" spans="1:25">
      <c r="A110" s="140"/>
      <c r="B110" s="116">
        <v>1</v>
      </c>
      <c r="C110" s="105">
        <v>3</v>
      </c>
      <c r="D110" s="107">
        <v>9.73</v>
      </c>
      <c r="E110" s="107">
        <v>9.83</v>
      </c>
      <c r="F110" s="121">
        <v>9.693366000000001</v>
      </c>
      <c r="G110" s="107">
        <v>9.5399999999999991</v>
      </c>
      <c r="H110" s="121">
        <v>9.84</v>
      </c>
      <c r="I110" s="107">
        <v>9.92</v>
      </c>
      <c r="J110" s="121">
        <v>9.8800000000000008</v>
      </c>
      <c r="K110" s="121">
        <v>9.86</v>
      </c>
      <c r="L110" s="158">
        <v>9.52</v>
      </c>
      <c r="M110" s="16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4">
        <v>16</v>
      </c>
    </row>
    <row r="111" spans="1:25">
      <c r="A111" s="140"/>
      <c r="B111" s="116">
        <v>1</v>
      </c>
      <c r="C111" s="105">
        <v>4</v>
      </c>
      <c r="D111" s="107">
        <v>9.8000000000000007</v>
      </c>
      <c r="E111" s="107">
        <v>9.83</v>
      </c>
      <c r="F111" s="121">
        <v>9.7076630000000002</v>
      </c>
      <c r="G111" s="107">
        <v>9.6</v>
      </c>
      <c r="H111" s="121">
        <v>9.8699999999999992</v>
      </c>
      <c r="I111" s="107">
        <v>9.9600000000000009</v>
      </c>
      <c r="J111" s="121">
        <v>9.9700000000000006</v>
      </c>
      <c r="K111" s="121">
        <v>9.84</v>
      </c>
      <c r="L111" s="108">
        <v>9.6999999999999993</v>
      </c>
      <c r="M111" s="16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4">
        <v>9.7713427555555548</v>
      </c>
    </row>
    <row r="112" spans="1:25">
      <c r="A112" s="140"/>
      <c r="B112" s="116">
        <v>1</v>
      </c>
      <c r="C112" s="105">
        <v>5</v>
      </c>
      <c r="D112" s="107">
        <v>9.7200000000000006</v>
      </c>
      <c r="E112" s="107">
        <v>9.84</v>
      </c>
      <c r="F112" s="107">
        <v>9.6504750000000001</v>
      </c>
      <c r="G112" s="107">
        <v>9.3000000000000007</v>
      </c>
      <c r="H112" s="107">
        <v>9.83</v>
      </c>
      <c r="I112" s="107">
        <v>10</v>
      </c>
      <c r="J112" s="107">
        <v>9.9600000000000009</v>
      </c>
      <c r="K112" s="107">
        <v>9.81</v>
      </c>
      <c r="L112" s="107">
        <v>9.69</v>
      </c>
      <c r="M112" s="16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5"/>
    </row>
    <row r="113" spans="1:25">
      <c r="A113" s="140"/>
      <c r="B113" s="116">
        <v>1</v>
      </c>
      <c r="C113" s="105">
        <v>6</v>
      </c>
      <c r="D113" s="107">
        <v>9.74</v>
      </c>
      <c r="E113" s="107">
        <v>9.85</v>
      </c>
      <c r="F113" s="107">
        <v>9.7076630000000002</v>
      </c>
      <c r="G113" s="107">
        <v>9.4499999999999993</v>
      </c>
      <c r="H113" s="107">
        <v>9.84</v>
      </c>
      <c r="I113" s="107">
        <v>9.9600000000000009</v>
      </c>
      <c r="J113" s="107">
        <v>9.9</v>
      </c>
      <c r="K113" s="107">
        <v>9.83</v>
      </c>
      <c r="L113" s="107">
        <v>9.6300000000000008</v>
      </c>
      <c r="M113" s="16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5"/>
    </row>
    <row r="114" spans="1:25">
      <c r="A114" s="140"/>
      <c r="B114" s="117" t="s">
        <v>184</v>
      </c>
      <c r="C114" s="109"/>
      <c r="D114" s="122">
        <v>9.7149999999999999</v>
      </c>
      <c r="E114" s="122">
        <v>9.8349999999999991</v>
      </c>
      <c r="F114" s="122">
        <v>9.6409436666666668</v>
      </c>
      <c r="G114" s="122">
        <v>9.4249999999999989</v>
      </c>
      <c r="H114" s="122">
        <v>9.8483333333333345</v>
      </c>
      <c r="I114" s="122">
        <v>9.9433333333333334</v>
      </c>
      <c r="J114" s="122">
        <v>9.9316666666666666</v>
      </c>
      <c r="K114" s="122">
        <v>9.8216666666666672</v>
      </c>
      <c r="L114" s="122">
        <v>9.6483333333333334</v>
      </c>
      <c r="M114" s="16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5"/>
    </row>
    <row r="115" spans="1:25">
      <c r="A115" s="140"/>
      <c r="B115" s="2" t="s">
        <v>185</v>
      </c>
      <c r="C115" s="136"/>
      <c r="D115" s="108">
        <v>9.7250000000000014</v>
      </c>
      <c r="E115" s="108">
        <v>9.8350000000000009</v>
      </c>
      <c r="F115" s="108">
        <v>9.7005145000000006</v>
      </c>
      <c r="G115" s="108">
        <v>9.4649999999999999</v>
      </c>
      <c r="H115" s="108">
        <v>9.84</v>
      </c>
      <c r="I115" s="108">
        <v>9.9400000000000013</v>
      </c>
      <c r="J115" s="108">
        <v>9.9400000000000013</v>
      </c>
      <c r="K115" s="108">
        <v>9.8249999999999993</v>
      </c>
      <c r="L115" s="108">
        <v>9.6750000000000007</v>
      </c>
      <c r="M115" s="16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5"/>
    </row>
    <row r="116" spans="1:25">
      <c r="A116" s="140"/>
      <c r="B116" s="2" t="s">
        <v>186</v>
      </c>
      <c r="C116" s="136"/>
      <c r="D116" s="123">
        <v>6.0580524923444359E-2</v>
      </c>
      <c r="E116" s="123">
        <v>1.0488088481701291E-2</v>
      </c>
      <c r="F116" s="123">
        <v>0.14514565261924564</v>
      </c>
      <c r="G116" s="123">
        <v>0.15693947878083428</v>
      </c>
      <c r="H116" s="123">
        <v>1.7224014243684718E-2</v>
      </c>
      <c r="I116" s="123">
        <v>3.6696957185394452E-2</v>
      </c>
      <c r="J116" s="123">
        <v>3.7103458958251796E-2</v>
      </c>
      <c r="K116" s="123">
        <v>3.0605010483034691E-2</v>
      </c>
      <c r="L116" s="123">
        <v>6.7946057035464927E-2</v>
      </c>
      <c r="M116" s="16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7"/>
    </row>
    <row r="117" spans="1:25">
      <c r="A117" s="140"/>
      <c r="B117" s="2" t="s">
        <v>96</v>
      </c>
      <c r="C117" s="136"/>
      <c r="D117" s="110">
        <v>6.2357719941785236E-3</v>
      </c>
      <c r="E117" s="110">
        <v>1.0664045227962676E-3</v>
      </c>
      <c r="F117" s="110">
        <v>1.505512921116667E-2</v>
      </c>
      <c r="G117" s="110">
        <v>1.6651403584173399E-2</v>
      </c>
      <c r="H117" s="110">
        <v>1.7489268143866695E-3</v>
      </c>
      <c r="I117" s="110">
        <v>3.690609170505644E-3</v>
      </c>
      <c r="J117" s="110">
        <v>3.7358743706915722E-3</v>
      </c>
      <c r="K117" s="110">
        <v>3.1160709807943007E-3</v>
      </c>
      <c r="L117" s="110">
        <v>7.0422584593675857E-3</v>
      </c>
      <c r="M117" s="16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8"/>
    </row>
    <row r="118" spans="1:25">
      <c r="A118" s="140"/>
      <c r="B118" s="118" t="s">
        <v>187</v>
      </c>
      <c r="C118" s="136"/>
      <c r="D118" s="110">
        <v>-5.7661221149489794E-3</v>
      </c>
      <c r="E118" s="110">
        <v>6.5146874935126942E-3</v>
      </c>
      <c r="F118" s="110">
        <v>-1.3345053198010937E-2</v>
      </c>
      <c r="G118" s="110">
        <v>-3.544474533539832E-2</v>
      </c>
      <c r="H118" s="110">
        <v>7.8792218944532255E-3</v>
      </c>
      <c r="I118" s="110">
        <v>1.7601529501152013E-2</v>
      </c>
      <c r="J118" s="110">
        <v>1.6407561900329215E-2</v>
      </c>
      <c r="K118" s="110">
        <v>5.1501530925726069E-3</v>
      </c>
      <c r="L118" s="110">
        <v>-1.258879411964986E-2</v>
      </c>
      <c r="M118" s="16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8"/>
    </row>
    <row r="119" spans="1:25">
      <c r="B119" s="146"/>
      <c r="C119" s="117"/>
      <c r="D119" s="133"/>
      <c r="E119" s="133"/>
      <c r="F119" s="133"/>
      <c r="G119" s="133"/>
      <c r="H119" s="133"/>
      <c r="I119" s="133"/>
      <c r="J119" s="133"/>
      <c r="K119" s="133"/>
      <c r="L119" s="133"/>
    </row>
    <row r="120" spans="1:25" ht="19.5">
      <c r="B120" s="150" t="s">
        <v>499</v>
      </c>
      <c r="Y120" s="134" t="s">
        <v>67</v>
      </c>
    </row>
    <row r="121" spans="1:25" ht="19.5">
      <c r="A121" s="125" t="s">
        <v>220</v>
      </c>
      <c r="B121" s="115" t="s">
        <v>142</v>
      </c>
      <c r="C121" s="112" t="s">
        <v>143</v>
      </c>
      <c r="D121" s="113" t="s">
        <v>165</v>
      </c>
      <c r="E121" s="114" t="s">
        <v>165</v>
      </c>
      <c r="F121" s="114" t="s">
        <v>165</v>
      </c>
      <c r="G121" s="114" t="s">
        <v>165</v>
      </c>
      <c r="H121" s="114" t="s">
        <v>165</v>
      </c>
      <c r="I121" s="114" t="s">
        <v>165</v>
      </c>
      <c r="J121" s="114" t="s">
        <v>165</v>
      </c>
      <c r="K121" s="114" t="s">
        <v>165</v>
      </c>
      <c r="L121" s="114" t="s">
        <v>165</v>
      </c>
      <c r="M121" s="16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4">
        <v>1</v>
      </c>
    </row>
    <row r="122" spans="1:25">
      <c r="A122" s="140"/>
      <c r="B122" s="116" t="s">
        <v>166</v>
      </c>
      <c r="C122" s="105" t="s">
        <v>166</v>
      </c>
      <c r="D122" s="159" t="s">
        <v>167</v>
      </c>
      <c r="E122" s="160" t="s">
        <v>168</v>
      </c>
      <c r="F122" s="160" t="s">
        <v>169</v>
      </c>
      <c r="G122" s="160" t="s">
        <v>188</v>
      </c>
      <c r="H122" s="160" t="s">
        <v>173</v>
      </c>
      <c r="I122" s="160" t="s">
        <v>196</v>
      </c>
      <c r="J122" s="160" t="s">
        <v>208</v>
      </c>
      <c r="K122" s="160" t="s">
        <v>206</v>
      </c>
      <c r="L122" s="160" t="s">
        <v>209</v>
      </c>
      <c r="M122" s="16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4" t="s">
        <v>1</v>
      </c>
    </row>
    <row r="123" spans="1:25">
      <c r="A123" s="140"/>
      <c r="B123" s="116"/>
      <c r="C123" s="105"/>
      <c r="D123" s="106" t="s">
        <v>120</v>
      </c>
      <c r="E123" s="107" t="s">
        <v>120</v>
      </c>
      <c r="F123" s="107" t="s">
        <v>120</v>
      </c>
      <c r="G123" s="107" t="s">
        <v>120</v>
      </c>
      <c r="H123" s="107" t="s">
        <v>120</v>
      </c>
      <c r="I123" s="107" t="s">
        <v>120</v>
      </c>
      <c r="J123" s="107" t="s">
        <v>120</v>
      </c>
      <c r="K123" s="107" t="s">
        <v>120</v>
      </c>
      <c r="L123" s="107" t="s">
        <v>120</v>
      </c>
      <c r="M123" s="16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4">
        <v>3</v>
      </c>
    </row>
    <row r="124" spans="1:25">
      <c r="A124" s="140"/>
      <c r="B124" s="116"/>
      <c r="C124" s="105"/>
      <c r="D124" s="132"/>
      <c r="E124" s="132"/>
      <c r="F124" s="132"/>
      <c r="G124" s="132"/>
      <c r="H124" s="132"/>
      <c r="I124" s="132"/>
      <c r="J124" s="132"/>
      <c r="K124" s="132"/>
      <c r="L124" s="132"/>
      <c r="M124" s="16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4">
        <v>3</v>
      </c>
    </row>
    <row r="125" spans="1:25">
      <c r="A125" s="140"/>
      <c r="B125" s="115">
        <v>1</v>
      </c>
      <c r="C125" s="111">
        <v>1</v>
      </c>
      <c r="D125" s="175">
        <v>0.57999999999999996</v>
      </c>
      <c r="E125" s="177">
        <v>0.60499999999999998</v>
      </c>
      <c r="F125" s="202">
        <v>0.56999999999999995</v>
      </c>
      <c r="G125" s="177">
        <v>0.59</v>
      </c>
      <c r="H125" s="176">
        <v>0.6</v>
      </c>
      <c r="I125" s="177">
        <v>0.6</v>
      </c>
      <c r="J125" s="176">
        <v>0.6</v>
      </c>
      <c r="K125" s="177">
        <v>0.6</v>
      </c>
      <c r="L125" s="177">
        <v>0.6</v>
      </c>
      <c r="M125" s="179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1">
        <v>1</v>
      </c>
    </row>
    <row r="126" spans="1:25">
      <c r="A126" s="140"/>
      <c r="B126" s="116">
        <v>1</v>
      </c>
      <c r="C126" s="105">
        <v>2</v>
      </c>
      <c r="D126" s="182">
        <v>0.59</v>
      </c>
      <c r="E126" s="184">
        <v>0.60699999999999998</v>
      </c>
      <c r="F126" s="183">
        <v>0.59</v>
      </c>
      <c r="G126" s="184">
        <v>0.57999999999999996</v>
      </c>
      <c r="H126" s="183">
        <v>0.6</v>
      </c>
      <c r="I126" s="184">
        <v>0.60299999999999998</v>
      </c>
      <c r="J126" s="183">
        <v>0.6</v>
      </c>
      <c r="K126" s="184">
        <v>0.6</v>
      </c>
      <c r="L126" s="184">
        <v>0.59</v>
      </c>
      <c r="M126" s="179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1" t="e">
        <v>#N/A</v>
      </c>
    </row>
    <row r="127" spans="1:25">
      <c r="A127" s="140"/>
      <c r="B127" s="116">
        <v>1</v>
      </c>
      <c r="C127" s="105">
        <v>3</v>
      </c>
      <c r="D127" s="182">
        <v>0.57999999999999996</v>
      </c>
      <c r="E127" s="184">
        <v>0.60899999999999999</v>
      </c>
      <c r="F127" s="183">
        <v>0.57999999999999996</v>
      </c>
      <c r="G127" s="184">
        <v>0.59</v>
      </c>
      <c r="H127" s="183">
        <v>0.6</v>
      </c>
      <c r="I127" s="184">
        <v>0.6</v>
      </c>
      <c r="J127" s="183">
        <v>0.6</v>
      </c>
      <c r="K127" s="183">
        <v>0.6</v>
      </c>
      <c r="L127" s="123">
        <v>0.6</v>
      </c>
      <c r="M127" s="179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1">
        <v>16</v>
      </c>
    </row>
    <row r="128" spans="1:25">
      <c r="A128" s="140"/>
      <c r="B128" s="116">
        <v>1</v>
      </c>
      <c r="C128" s="105">
        <v>4</v>
      </c>
      <c r="D128" s="182">
        <v>0.59</v>
      </c>
      <c r="E128" s="184">
        <v>0.60599999999999998</v>
      </c>
      <c r="F128" s="183">
        <v>0.59</v>
      </c>
      <c r="G128" s="184">
        <v>0.6</v>
      </c>
      <c r="H128" s="183">
        <v>0.6</v>
      </c>
      <c r="I128" s="184">
        <v>0.60399999999999998</v>
      </c>
      <c r="J128" s="183">
        <v>0.61</v>
      </c>
      <c r="K128" s="183">
        <v>0.6</v>
      </c>
      <c r="L128" s="123">
        <v>0.6</v>
      </c>
      <c r="M128" s="179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1">
        <v>0.5986041666666666</v>
      </c>
    </row>
    <row r="129" spans="1:25">
      <c r="A129" s="140"/>
      <c r="B129" s="116">
        <v>1</v>
      </c>
      <c r="C129" s="105">
        <v>5</v>
      </c>
      <c r="D129" s="182">
        <v>0.59</v>
      </c>
      <c r="E129" s="184">
        <v>0.60899999999999999</v>
      </c>
      <c r="F129" s="184">
        <v>0.59</v>
      </c>
      <c r="G129" s="184">
        <v>0.59</v>
      </c>
      <c r="H129" s="184">
        <v>0.6</v>
      </c>
      <c r="I129" s="184">
        <v>0.61</v>
      </c>
      <c r="J129" s="184">
        <v>0.61</v>
      </c>
      <c r="K129" s="186">
        <v>0.61</v>
      </c>
      <c r="L129" s="184">
        <v>0.59</v>
      </c>
      <c r="M129" s="179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37"/>
    </row>
    <row r="130" spans="1:25">
      <c r="A130" s="140"/>
      <c r="B130" s="116">
        <v>1</v>
      </c>
      <c r="C130" s="105">
        <v>6</v>
      </c>
      <c r="D130" s="182">
        <v>0.59</v>
      </c>
      <c r="E130" s="184">
        <v>0.60899999999999999</v>
      </c>
      <c r="F130" s="184">
        <v>0.59</v>
      </c>
      <c r="G130" s="184">
        <v>0.59</v>
      </c>
      <c r="H130" s="184">
        <v>0.6</v>
      </c>
      <c r="I130" s="184">
        <v>0.60299999999999998</v>
      </c>
      <c r="J130" s="184">
        <v>0.6</v>
      </c>
      <c r="K130" s="184">
        <v>0.6</v>
      </c>
      <c r="L130" s="184">
        <v>0.6</v>
      </c>
      <c r="M130" s="179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37"/>
    </row>
    <row r="131" spans="1:25">
      <c r="A131" s="140"/>
      <c r="B131" s="117" t="s">
        <v>184</v>
      </c>
      <c r="C131" s="109"/>
      <c r="D131" s="187">
        <v>0.58666666666666656</v>
      </c>
      <c r="E131" s="187">
        <v>0.60750000000000004</v>
      </c>
      <c r="F131" s="187">
        <v>0.58499999999999985</v>
      </c>
      <c r="G131" s="187">
        <v>0.59</v>
      </c>
      <c r="H131" s="187">
        <v>0.6</v>
      </c>
      <c r="I131" s="187">
        <v>0.60333333333333339</v>
      </c>
      <c r="J131" s="187">
        <v>0.60333333333333328</v>
      </c>
      <c r="K131" s="187">
        <v>0.60166666666666668</v>
      </c>
      <c r="L131" s="187">
        <v>0.59666666666666668</v>
      </c>
      <c r="M131" s="179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37"/>
    </row>
    <row r="132" spans="1:25">
      <c r="A132" s="140"/>
      <c r="B132" s="2" t="s">
        <v>185</v>
      </c>
      <c r="C132" s="136"/>
      <c r="D132" s="123">
        <v>0.59</v>
      </c>
      <c r="E132" s="123">
        <v>0.60799999999999998</v>
      </c>
      <c r="F132" s="123">
        <v>0.59</v>
      </c>
      <c r="G132" s="123">
        <v>0.59</v>
      </c>
      <c r="H132" s="123">
        <v>0.6</v>
      </c>
      <c r="I132" s="123">
        <v>0.60299999999999998</v>
      </c>
      <c r="J132" s="123">
        <v>0.6</v>
      </c>
      <c r="K132" s="123">
        <v>0.6</v>
      </c>
      <c r="L132" s="123">
        <v>0.6</v>
      </c>
      <c r="M132" s="179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37"/>
    </row>
    <row r="133" spans="1:25">
      <c r="A133" s="140"/>
      <c r="B133" s="2" t="s">
        <v>186</v>
      </c>
      <c r="C133" s="136"/>
      <c r="D133" s="123">
        <v>5.1639777949432268E-3</v>
      </c>
      <c r="E133" s="123">
        <v>1.7606816861659024E-3</v>
      </c>
      <c r="F133" s="123">
        <v>8.3666002653407616E-3</v>
      </c>
      <c r="G133" s="123">
        <v>6.324555320336764E-3</v>
      </c>
      <c r="H133" s="123">
        <v>0</v>
      </c>
      <c r="I133" s="123">
        <v>3.6696957185394386E-3</v>
      </c>
      <c r="J133" s="123">
        <v>5.1639777949432268E-3</v>
      </c>
      <c r="K133" s="123">
        <v>4.0824829046386341E-3</v>
      </c>
      <c r="L133" s="123">
        <v>5.1639777949432268E-3</v>
      </c>
      <c r="M133" s="16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7"/>
    </row>
    <row r="134" spans="1:25">
      <c r="A134" s="140"/>
      <c r="B134" s="2" t="s">
        <v>96</v>
      </c>
      <c r="C134" s="136"/>
      <c r="D134" s="110">
        <v>8.8022348777441386E-3</v>
      </c>
      <c r="E134" s="110">
        <v>2.8982414587093042E-3</v>
      </c>
      <c r="F134" s="110">
        <v>1.4301880795454297E-2</v>
      </c>
      <c r="G134" s="110">
        <v>1.071958528870638E-2</v>
      </c>
      <c r="H134" s="110">
        <v>0</v>
      </c>
      <c r="I134" s="110">
        <v>6.0823685942642623E-3</v>
      </c>
      <c r="J134" s="110">
        <v>8.5590792181379459E-3</v>
      </c>
      <c r="K134" s="110">
        <v>6.7852901462137965E-3</v>
      </c>
      <c r="L134" s="110">
        <v>8.6547113881730049E-3</v>
      </c>
      <c r="M134" s="16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8"/>
    </row>
    <row r="135" spans="1:25">
      <c r="A135" s="140"/>
      <c r="B135" s="118" t="s">
        <v>187</v>
      </c>
      <c r="C135" s="136"/>
      <c r="D135" s="110">
        <v>-1.9942226707966526E-2</v>
      </c>
      <c r="E135" s="110">
        <v>1.4860961264052008E-2</v>
      </c>
      <c r="F135" s="110">
        <v>-2.2726481745728E-2</v>
      </c>
      <c r="G135" s="110">
        <v>-1.4373716632443467E-2</v>
      </c>
      <c r="H135" s="110">
        <v>2.3318135941252649E-3</v>
      </c>
      <c r="I135" s="110">
        <v>7.9003236696484347E-3</v>
      </c>
      <c r="J135" s="110">
        <v>7.9003236696482126E-3</v>
      </c>
      <c r="K135" s="110">
        <v>5.1160686318867388E-3</v>
      </c>
      <c r="L135" s="110">
        <v>-3.2366964813975718E-3</v>
      </c>
      <c r="M135" s="16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8"/>
    </row>
    <row r="136" spans="1:25">
      <c r="B136" s="146"/>
      <c r="C136" s="117"/>
      <c r="D136" s="133"/>
      <c r="E136" s="133"/>
      <c r="F136" s="133"/>
      <c r="G136" s="133"/>
      <c r="H136" s="133"/>
      <c r="I136" s="133"/>
      <c r="J136" s="133"/>
      <c r="K136" s="133"/>
      <c r="L136" s="133"/>
    </row>
    <row r="137" spans="1:25">
      <c r="B137" s="150" t="s">
        <v>500</v>
      </c>
      <c r="Y137" s="134" t="s">
        <v>190</v>
      </c>
    </row>
    <row r="138" spans="1:25">
      <c r="A138" s="125" t="s">
        <v>138</v>
      </c>
      <c r="B138" s="115" t="s">
        <v>142</v>
      </c>
      <c r="C138" s="112" t="s">
        <v>143</v>
      </c>
      <c r="D138" s="113" t="s">
        <v>165</v>
      </c>
      <c r="E138" s="114" t="s">
        <v>165</v>
      </c>
      <c r="F138" s="114" t="s">
        <v>165</v>
      </c>
      <c r="G138" s="114" t="s">
        <v>165</v>
      </c>
      <c r="H138" s="114" t="s">
        <v>165</v>
      </c>
      <c r="I138" s="114" t="s">
        <v>165</v>
      </c>
      <c r="J138" s="114" t="s">
        <v>165</v>
      </c>
      <c r="K138" s="114" t="s">
        <v>165</v>
      </c>
      <c r="L138" s="114" t="s">
        <v>165</v>
      </c>
      <c r="M138" s="16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4">
        <v>1</v>
      </c>
    </row>
    <row r="139" spans="1:25">
      <c r="A139" s="140"/>
      <c r="B139" s="116" t="s">
        <v>166</v>
      </c>
      <c r="C139" s="105" t="s">
        <v>166</v>
      </c>
      <c r="D139" s="159" t="s">
        <v>167</v>
      </c>
      <c r="E139" s="160" t="s">
        <v>168</v>
      </c>
      <c r="F139" s="160" t="s">
        <v>169</v>
      </c>
      <c r="G139" s="160" t="s">
        <v>188</v>
      </c>
      <c r="H139" s="160" t="s">
        <v>173</v>
      </c>
      <c r="I139" s="160" t="s">
        <v>196</v>
      </c>
      <c r="J139" s="160" t="s">
        <v>208</v>
      </c>
      <c r="K139" s="160" t="s">
        <v>206</v>
      </c>
      <c r="L139" s="160" t="s">
        <v>209</v>
      </c>
      <c r="M139" s="16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4" t="s">
        <v>1</v>
      </c>
    </row>
    <row r="140" spans="1:25">
      <c r="A140" s="140"/>
      <c r="B140" s="116"/>
      <c r="C140" s="105"/>
      <c r="D140" s="106" t="s">
        <v>120</v>
      </c>
      <c r="E140" s="107" t="s">
        <v>120</v>
      </c>
      <c r="F140" s="107" t="s">
        <v>120</v>
      </c>
      <c r="G140" s="107" t="s">
        <v>120</v>
      </c>
      <c r="H140" s="107" t="s">
        <v>120</v>
      </c>
      <c r="I140" s="107" t="s">
        <v>120</v>
      </c>
      <c r="J140" s="107" t="s">
        <v>120</v>
      </c>
      <c r="K140" s="107" t="s">
        <v>120</v>
      </c>
      <c r="L140" s="107" t="s">
        <v>120</v>
      </c>
      <c r="M140" s="16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4">
        <v>3</v>
      </c>
    </row>
    <row r="141" spans="1:25">
      <c r="A141" s="140"/>
      <c r="B141" s="116"/>
      <c r="C141" s="105"/>
      <c r="D141" s="132"/>
      <c r="E141" s="132"/>
      <c r="F141" s="132"/>
      <c r="G141" s="132"/>
      <c r="H141" s="132"/>
      <c r="I141" s="132"/>
      <c r="J141" s="132"/>
      <c r="K141" s="132"/>
      <c r="L141" s="132"/>
      <c r="M141" s="16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4">
        <v>3</v>
      </c>
    </row>
    <row r="142" spans="1:25">
      <c r="A142" s="140"/>
      <c r="B142" s="115">
        <v>1</v>
      </c>
      <c r="C142" s="111">
        <v>1</v>
      </c>
      <c r="D142" s="175">
        <v>0.54</v>
      </c>
      <c r="E142" s="177">
        <v>0.57799999999999996</v>
      </c>
      <c r="F142" s="202">
        <v>0.52</v>
      </c>
      <c r="G142" s="175">
        <v>0.62</v>
      </c>
      <c r="H142" s="176">
        <v>0.56999999999999995</v>
      </c>
      <c r="I142" s="177">
        <v>0.56999999999999995</v>
      </c>
      <c r="J142" s="176">
        <v>0.57999999999999996</v>
      </c>
      <c r="K142" s="177">
        <v>0.59</v>
      </c>
      <c r="L142" s="177">
        <v>0.57999999999999996</v>
      </c>
      <c r="M142" s="179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1">
        <v>1</v>
      </c>
    </row>
    <row r="143" spans="1:25">
      <c r="A143" s="140"/>
      <c r="B143" s="116">
        <v>1</v>
      </c>
      <c r="C143" s="105">
        <v>2</v>
      </c>
      <c r="D143" s="182">
        <v>0.54</v>
      </c>
      <c r="E143" s="184">
        <v>0.57799999999999996</v>
      </c>
      <c r="F143" s="185">
        <v>0.55000000000000004</v>
      </c>
      <c r="G143" s="182">
        <v>0.62</v>
      </c>
      <c r="H143" s="183">
        <v>0.56999999999999995</v>
      </c>
      <c r="I143" s="184">
        <v>0.56999999999999995</v>
      </c>
      <c r="J143" s="183">
        <v>0.57999999999999996</v>
      </c>
      <c r="K143" s="184">
        <v>0.59</v>
      </c>
      <c r="L143" s="184">
        <v>0.57999999999999996</v>
      </c>
      <c r="M143" s="179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1">
        <v>33</v>
      </c>
    </row>
    <row r="144" spans="1:25">
      <c r="A144" s="140"/>
      <c r="B144" s="116">
        <v>1</v>
      </c>
      <c r="C144" s="105">
        <v>3</v>
      </c>
      <c r="D144" s="182">
        <v>0.53</v>
      </c>
      <c r="E144" s="184">
        <v>0.58199999999999996</v>
      </c>
      <c r="F144" s="185">
        <v>0.55000000000000004</v>
      </c>
      <c r="G144" s="182">
        <v>0.65</v>
      </c>
      <c r="H144" s="183">
        <v>0.57999999999999996</v>
      </c>
      <c r="I144" s="184">
        <v>0.56999999999999995</v>
      </c>
      <c r="J144" s="183">
        <v>0.57999999999999996</v>
      </c>
      <c r="K144" s="183">
        <v>0.6</v>
      </c>
      <c r="L144" s="123">
        <v>0.59</v>
      </c>
      <c r="M144" s="179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1">
        <v>16</v>
      </c>
    </row>
    <row r="145" spans="1:25">
      <c r="A145" s="140"/>
      <c r="B145" s="116">
        <v>1</v>
      </c>
      <c r="C145" s="105">
        <v>4</v>
      </c>
      <c r="D145" s="182">
        <v>0.54</v>
      </c>
      <c r="E145" s="184">
        <v>0.58099999999999996</v>
      </c>
      <c r="F145" s="185">
        <v>0.54</v>
      </c>
      <c r="G145" s="182">
        <v>0.59</v>
      </c>
      <c r="H145" s="183">
        <v>0.56999999999999995</v>
      </c>
      <c r="I145" s="184">
        <v>0.57999999999999996</v>
      </c>
      <c r="J145" s="183">
        <v>0.59</v>
      </c>
      <c r="K145" s="183">
        <v>0.57999999999999996</v>
      </c>
      <c r="L145" s="123">
        <v>0.59</v>
      </c>
      <c r="M145" s="179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1">
        <v>0.57866666666666655</v>
      </c>
    </row>
    <row r="146" spans="1:25">
      <c r="A146" s="140"/>
      <c r="B146" s="116">
        <v>1</v>
      </c>
      <c r="C146" s="105">
        <v>5</v>
      </c>
      <c r="D146" s="182">
        <v>0.53</v>
      </c>
      <c r="E146" s="184">
        <v>0.58099999999999996</v>
      </c>
      <c r="F146" s="182">
        <v>0.54</v>
      </c>
      <c r="G146" s="182">
        <v>0.56999999999999995</v>
      </c>
      <c r="H146" s="184">
        <v>0.56999999999999995</v>
      </c>
      <c r="I146" s="184">
        <v>0.56999999999999995</v>
      </c>
      <c r="J146" s="184">
        <v>0.57999999999999996</v>
      </c>
      <c r="K146" s="184">
        <v>0.55000000000000004</v>
      </c>
      <c r="L146" s="184">
        <v>0.59</v>
      </c>
      <c r="M146" s="179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37"/>
    </row>
    <row r="147" spans="1:25">
      <c r="A147" s="140"/>
      <c r="B147" s="116">
        <v>1</v>
      </c>
      <c r="C147" s="105">
        <v>6</v>
      </c>
      <c r="D147" s="182">
        <v>0.54</v>
      </c>
      <c r="E147" s="184">
        <v>0.58199999999999996</v>
      </c>
      <c r="F147" s="182">
        <v>0.55000000000000004</v>
      </c>
      <c r="G147" s="182">
        <v>0.62</v>
      </c>
      <c r="H147" s="184">
        <v>0.56999999999999995</v>
      </c>
      <c r="I147" s="184">
        <v>0.56999999999999995</v>
      </c>
      <c r="J147" s="184">
        <v>0.59</v>
      </c>
      <c r="K147" s="184">
        <v>0.56000000000000005</v>
      </c>
      <c r="L147" s="184">
        <v>0.59</v>
      </c>
      <c r="M147" s="179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37"/>
    </row>
    <row r="148" spans="1:25">
      <c r="A148" s="140"/>
      <c r="B148" s="117" t="s">
        <v>184</v>
      </c>
      <c r="C148" s="109"/>
      <c r="D148" s="187">
        <v>0.53666666666666674</v>
      </c>
      <c r="E148" s="187">
        <v>0.58033333333333326</v>
      </c>
      <c r="F148" s="187">
        <v>0.54166666666666663</v>
      </c>
      <c r="G148" s="187">
        <v>0.61166666666666669</v>
      </c>
      <c r="H148" s="187">
        <v>0.57166666666666655</v>
      </c>
      <c r="I148" s="187">
        <v>0.57166666666666666</v>
      </c>
      <c r="J148" s="187">
        <v>0.58333333333333326</v>
      </c>
      <c r="K148" s="187">
        <v>0.57833333333333337</v>
      </c>
      <c r="L148" s="187">
        <v>0.58666666666666656</v>
      </c>
      <c r="M148" s="179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37"/>
    </row>
    <row r="149" spans="1:25">
      <c r="A149" s="140"/>
      <c r="B149" s="2" t="s">
        <v>185</v>
      </c>
      <c r="C149" s="136"/>
      <c r="D149" s="123">
        <v>0.54</v>
      </c>
      <c r="E149" s="123">
        <v>0.58099999999999996</v>
      </c>
      <c r="F149" s="123">
        <v>0.54500000000000004</v>
      </c>
      <c r="G149" s="123">
        <v>0.62</v>
      </c>
      <c r="H149" s="123">
        <v>0.56999999999999995</v>
      </c>
      <c r="I149" s="123">
        <v>0.56999999999999995</v>
      </c>
      <c r="J149" s="123">
        <v>0.57999999999999996</v>
      </c>
      <c r="K149" s="123">
        <v>0.58499999999999996</v>
      </c>
      <c r="L149" s="123">
        <v>0.59</v>
      </c>
      <c r="M149" s="179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37"/>
    </row>
    <row r="150" spans="1:25">
      <c r="A150" s="140"/>
      <c r="B150" s="2" t="s">
        <v>186</v>
      </c>
      <c r="C150" s="136"/>
      <c r="D150" s="123">
        <v>5.1639777949432268E-3</v>
      </c>
      <c r="E150" s="123">
        <v>1.8618986725025273E-3</v>
      </c>
      <c r="F150" s="123">
        <v>1.1690451944500132E-2</v>
      </c>
      <c r="G150" s="123">
        <v>2.7868739954771331E-2</v>
      </c>
      <c r="H150" s="123">
        <v>4.0824829046386332E-3</v>
      </c>
      <c r="I150" s="123">
        <v>4.0824829046386341E-3</v>
      </c>
      <c r="J150" s="123">
        <v>5.1639777949432268E-3</v>
      </c>
      <c r="K150" s="123">
        <v>1.9407902170679479E-2</v>
      </c>
      <c r="L150" s="123">
        <v>5.1639777949432268E-3</v>
      </c>
      <c r="M150" s="16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7"/>
    </row>
    <row r="151" spans="1:25">
      <c r="A151" s="140"/>
      <c r="B151" s="2" t="s">
        <v>96</v>
      </c>
      <c r="C151" s="136"/>
      <c r="D151" s="110">
        <v>9.622318872565018E-3</v>
      </c>
      <c r="E151" s="110">
        <v>3.2083262593380715E-3</v>
      </c>
      <c r="F151" s="110">
        <v>2.158237282061563E-2</v>
      </c>
      <c r="G151" s="110">
        <v>4.556197267810027E-2</v>
      </c>
      <c r="H151" s="110">
        <v>7.1413695124874065E-3</v>
      </c>
      <c r="I151" s="110">
        <v>7.1413695124874065E-3</v>
      </c>
      <c r="J151" s="110">
        <v>8.8525333627598179E-3</v>
      </c>
      <c r="K151" s="110">
        <v>3.3558332283595636E-2</v>
      </c>
      <c r="L151" s="110">
        <v>8.8022348777441386E-3</v>
      </c>
      <c r="M151" s="16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8"/>
    </row>
    <row r="152" spans="1:25">
      <c r="A152" s="140"/>
      <c r="B152" s="118" t="s">
        <v>187</v>
      </c>
      <c r="C152" s="136"/>
      <c r="D152" s="110">
        <v>-7.2580645161290036E-2</v>
      </c>
      <c r="E152" s="110">
        <v>2.8801843317973752E-3</v>
      </c>
      <c r="F152" s="110">
        <v>-6.3940092165898466E-2</v>
      </c>
      <c r="G152" s="110">
        <v>5.7027649769585409E-2</v>
      </c>
      <c r="H152" s="110">
        <v>-1.2096774193548376E-2</v>
      </c>
      <c r="I152" s="110">
        <v>-1.2096774193548154E-2</v>
      </c>
      <c r="J152" s="110">
        <v>8.0645161290322509E-3</v>
      </c>
      <c r="K152" s="110">
        <v>-5.7603686635920859E-4</v>
      </c>
      <c r="L152" s="110">
        <v>1.3824884792626779E-2</v>
      </c>
      <c r="M152" s="16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8"/>
    </row>
    <row r="153" spans="1:25">
      <c r="B153" s="146"/>
      <c r="C153" s="117"/>
      <c r="D153" s="133"/>
      <c r="E153" s="133"/>
      <c r="F153" s="133"/>
      <c r="G153" s="133"/>
      <c r="H153" s="133"/>
      <c r="I153" s="133"/>
      <c r="J153" s="133"/>
      <c r="K153" s="133"/>
      <c r="L153" s="133"/>
    </row>
    <row r="154" spans="1:25">
      <c r="B154" s="150" t="s">
        <v>501</v>
      </c>
      <c r="Y154" s="134" t="s">
        <v>67</v>
      </c>
    </row>
    <row r="155" spans="1:25">
      <c r="A155" s="125" t="s">
        <v>139</v>
      </c>
      <c r="B155" s="115" t="s">
        <v>142</v>
      </c>
      <c r="C155" s="112" t="s">
        <v>143</v>
      </c>
      <c r="D155" s="113" t="s">
        <v>165</v>
      </c>
      <c r="E155" s="114" t="s">
        <v>165</v>
      </c>
      <c r="F155" s="114" t="s">
        <v>165</v>
      </c>
      <c r="G155" s="114" t="s">
        <v>165</v>
      </c>
      <c r="H155" s="114" t="s">
        <v>165</v>
      </c>
      <c r="I155" s="114" t="s">
        <v>165</v>
      </c>
      <c r="J155" s="114" t="s">
        <v>165</v>
      </c>
      <c r="K155" s="114" t="s">
        <v>165</v>
      </c>
      <c r="L155" s="114" t="s">
        <v>165</v>
      </c>
      <c r="M155" s="16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4">
        <v>1</v>
      </c>
    </row>
    <row r="156" spans="1:25">
      <c r="A156" s="140"/>
      <c r="B156" s="116" t="s">
        <v>166</v>
      </c>
      <c r="C156" s="105" t="s">
        <v>166</v>
      </c>
      <c r="D156" s="159" t="s">
        <v>167</v>
      </c>
      <c r="E156" s="160" t="s">
        <v>168</v>
      </c>
      <c r="F156" s="160" t="s">
        <v>169</v>
      </c>
      <c r="G156" s="160" t="s">
        <v>188</v>
      </c>
      <c r="H156" s="160" t="s">
        <v>173</v>
      </c>
      <c r="I156" s="160" t="s">
        <v>196</v>
      </c>
      <c r="J156" s="160" t="s">
        <v>208</v>
      </c>
      <c r="K156" s="160" t="s">
        <v>206</v>
      </c>
      <c r="L156" s="160" t="s">
        <v>209</v>
      </c>
      <c r="M156" s="16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4" t="s">
        <v>1</v>
      </c>
    </row>
    <row r="157" spans="1:25">
      <c r="A157" s="140"/>
      <c r="B157" s="116"/>
      <c r="C157" s="105"/>
      <c r="D157" s="106" t="s">
        <v>120</v>
      </c>
      <c r="E157" s="107" t="s">
        <v>120</v>
      </c>
      <c r="F157" s="107" t="s">
        <v>120</v>
      </c>
      <c r="G157" s="107" t="s">
        <v>120</v>
      </c>
      <c r="H157" s="107" t="s">
        <v>120</v>
      </c>
      <c r="I157" s="107" t="s">
        <v>120</v>
      </c>
      <c r="J157" s="107" t="s">
        <v>120</v>
      </c>
      <c r="K157" s="107" t="s">
        <v>120</v>
      </c>
      <c r="L157" s="107" t="s">
        <v>120</v>
      </c>
      <c r="M157" s="16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4">
        <v>3</v>
      </c>
    </row>
    <row r="158" spans="1:25">
      <c r="A158" s="140"/>
      <c r="B158" s="116"/>
      <c r="C158" s="105"/>
      <c r="D158" s="132"/>
      <c r="E158" s="132"/>
      <c r="F158" s="132"/>
      <c r="G158" s="132"/>
      <c r="H158" s="132"/>
      <c r="I158" s="132"/>
      <c r="J158" s="132"/>
      <c r="K158" s="132"/>
      <c r="L158" s="132"/>
      <c r="M158" s="16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4">
        <v>3</v>
      </c>
    </row>
    <row r="159" spans="1:25">
      <c r="A159" s="140"/>
      <c r="B159" s="115">
        <v>1</v>
      </c>
      <c r="C159" s="111">
        <v>1</v>
      </c>
      <c r="D159" s="177">
        <v>0.06</v>
      </c>
      <c r="E159" s="177">
        <v>6.5000000000000002E-2</v>
      </c>
      <c r="F159" s="178">
        <v>7.0000000000000007E-2</v>
      </c>
      <c r="G159" s="177">
        <v>7.0000000000000007E-2</v>
      </c>
      <c r="H159" s="176">
        <v>0.06</v>
      </c>
      <c r="I159" s="177">
        <v>6.4000000000000001E-2</v>
      </c>
      <c r="J159" s="176">
        <v>7.0000000000000007E-2</v>
      </c>
      <c r="K159" s="177">
        <v>6.4000000000000001E-2</v>
      </c>
      <c r="L159" s="177">
        <v>0.06</v>
      </c>
      <c r="M159" s="179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1">
        <v>1</v>
      </c>
    </row>
    <row r="160" spans="1:25">
      <c r="A160" s="140"/>
      <c r="B160" s="116">
        <v>1</v>
      </c>
      <c r="C160" s="105">
        <v>2</v>
      </c>
      <c r="D160" s="184">
        <v>0.06</v>
      </c>
      <c r="E160" s="184">
        <v>6.5000000000000002E-2</v>
      </c>
      <c r="F160" s="185">
        <v>0.08</v>
      </c>
      <c r="G160" s="184">
        <v>0.06</v>
      </c>
      <c r="H160" s="183">
        <v>0.06</v>
      </c>
      <c r="I160" s="184">
        <v>6.4000000000000001E-2</v>
      </c>
      <c r="J160" s="183">
        <v>7.0000000000000007E-2</v>
      </c>
      <c r="K160" s="184">
        <v>6.4000000000000001E-2</v>
      </c>
      <c r="L160" s="184">
        <v>7.0000000000000007E-2</v>
      </c>
      <c r="M160" s="179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1" t="e">
        <v>#N/A</v>
      </c>
    </row>
    <row r="161" spans="1:25">
      <c r="A161" s="140"/>
      <c r="B161" s="116">
        <v>1</v>
      </c>
      <c r="C161" s="105">
        <v>3</v>
      </c>
      <c r="D161" s="184">
        <v>0.06</v>
      </c>
      <c r="E161" s="184">
        <v>6.4000000000000001E-2</v>
      </c>
      <c r="F161" s="185">
        <v>7.0000000000000007E-2</v>
      </c>
      <c r="G161" s="184">
        <v>0.06</v>
      </c>
      <c r="H161" s="183">
        <v>0.06</v>
      </c>
      <c r="I161" s="184">
        <v>6.4000000000000001E-2</v>
      </c>
      <c r="J161" s="183">
        <v>0.06</v>
      </c>
      <c r="K161" s="183">
        <v>0.06</v>
      </c>
      <c r="L161" s="123">
        <v>7.0000000000000007E-2</v>
      </c>
      <c r="M161" s="179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1">
        <v>16</v>
      </c>
    </row>
    <row r="162" spans="1:25">
      <c r="A162" s="140"/>
      <c r="B162" s="116">
        <v>1</v>
      </c>
      <c r="C162" s="105">
        <v>4</v>
      </c>
      <c r="D162" s="184">
        <v>0.06</v>
      </c>
      <c r="E162" s="184">
        <v>6.4000000000000001E-2</v>
      </c>
      <c r="F162" s="185">
        <v>7.0000000000000007E-2</v>
      </c>
      <c r="G162" s="184">
        <v>7.0000000000000007E-2</v>
      </c>
      <c r="H162" s="183">
        <v>0.06</v>
      </c>
      <c r="I162" s="184">
        <v>6.5000000000000002E-2</v>
      </c>
      <c r="J162" s="183">
        <v>0.06</v>
      </c>
      <c r="K162" s="183">
        <v>6.0999999999999999E-2</v>
      </c>
      <c r="L162" s="123">
        <v>7.0000000000000007E-2</v>
      </c>
      <c r="M162" s="179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1">
        <v>6.3295833333333343E-2</v>
      </c>
    </row>
    <row r="163" spans="1:25">
      <c r="A163" s="140"/>
      <c r="B163" s="116">
        <v>1</v>
      </c>
      <c r="C163" s="105">
        <v>5</v>
      </c>
      <c r="D163" s="184">
        <v>0.06</v>
      </c>
      <c r="E163" s="184">
        <v>6.5000000000000002E-2</v>
      </c>
      <c r="F163" s="182">
        <v>7.0000000000000007E-2</v>
      </c>
      <c r="G163" s="184">
        <v>0.06</v>
      </c>
      <c r="H163" s="184">
        <v>0.06</v>
      </c>
      <c r="I163" s="186">
        <v>6.6000000000000003E-2</v>
      </c>
      <c r="J163" s="184">
        <v>7.0000000000000007E-2</v>
      </c>
      <c r="K163" s="184">
        <v>6.7000000000000004E-2</v>
      </c>
      <c r="L163" s="184">
        <v>0.06</v>
      </c>
      <c r="M163" s="179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37"/>
    </row>
    <row r="164" spans="1:25">
      <c r="A164" s="140"/>
      <c r="B164" s="116">
        <v>1</v>
      </c>
      <c r="C164" s="105">
        <v>6</v>
      </c>
      <c r="D164" s="184">
        <v>0.06</v>
      </c>
      <c r="E164" s="184">
        <v>6.6000000000000003E-2</v>
      </c>
      <c r="F164" s="182">
        <v>0.08</v>
      </c>
      <c r="G164" s="184">
        <v>0.06</v>
      </c>
      <c r="H164" s="184">
        <v>0.06</v>
      </c>
      <c r="I164" s="184">
        <v>6.4000000000000001E-2</v>
      </c>
      <c r="J164" s="184">
        <v>7.0000000000000007E-2</v>
      </c>
      <c r="K164" s="184">
        <v>5.8000000000000003E-2</v>
      </c>
      <c r="L164" s="184">
        <v>0.06</v>
      </c>
      <c r="M164" s="179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37"/>
    </row>
    <row r="165" spans="1:25">
      <c r="A165" s="140"/>
      <c r="B165" s="117" t="s">
        <v>184</v>
      </c>
      <c r="C165" s="109"/>
      <c r="D165" s="187">
        <v>0.06</v>
      </c>
      <c r="E165" s="187">
        <v>6.483333333333334E-2</v>
      </c>
      <c r="F165" s="187">
        <v>7.3333333333333348E-2</v>
      </c>
      <c r="G165" s="187">
        <v>6.3333333333333339E-2</v>
      </c>
      <c r="H165" s="187">
        <v>0.06</v>
      </c>
      <c r="I165" s="187">
        <v>6.4500000000000002E-2</v>
      </c>
      <c r="J165" s="187">
        <v>6.6666666666666666E-2</v>
      </c>
      <c r="K165" s="187">
        <v>6.2333333333333331E-2</v>
      </c>
      <c r="L165" s="187">
        <v>6.5000000000000002E-2</v>
      </c>
      <c r="M165" s="179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37"/>
    </row>
    <row r="166" spans="1:25">
      <c r="A166" s="140"/>
      <c r="B166" s="2" t="s">
        <v>185</v>
      </c>
      <c r="C166" s="136"/>
      <c r="D166" s="123">
        <v>0.06</v>
      </c>
      <c r="E166" s="123">
        <v>6.5000000000000002E-2</v>
      </c>
      <c r="F166" s="123">
        <v>7.0000000000000007E-2</v>
      </c>
      <c r="G166" s="123">
        <v>0.06</v>
      </c>
      <c r="H166" s="123">
        <v>0.06</v>
      </c>
      <c r="I166" s="123">
        <v>6.4000000000000001E-2</v>
      </c>
      <c r="J166" s="123">
        <v>7.0000000000000007E-2</v>
      </c>
      <c r="K166" s="123">
        <v>6.25E-2</v>
      </c>
      <c r="L166" s="123">
        <v>6.5000000000000002E-2</v>
      </c>
      <c r="M166" s="179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37"/>
    </row>
    <row r="167" spans="1:25">
      <c r="A167" s="140"/>
      <c r="B167" s="2" t="s">
        <v>186</v>
      </c>
      <c r="C167" s="136"/>
      <c r="D167" s="123">
        <v>0</v>
      </c>
      <c r="E167" s="123">
        <v>7.5277265270908163E-4</v>
      </c>
      <c r="F167" s="123">
        <v>5.1639777949432199E-3</v>
      </c>
      <c r="G167" s="123">
        <v>5.1639777949432268E-3</v>
      </c>
      <c r="H167" s="123">
        <v>0</v>
      </c>
      <c r="I167" s="123">
        <v>8.3666002653407629E-4</v>
      </c>
      <c r="J167" s="123">
        <v>5.1639777949432268E-3</v>
      </c>
      <c r="K167" s="123">
        <v>3.2659863237109051E-3</v>
      </c>
      <c r="L167" s="123">
        <v>5.4772255750516656E-3</v>
      </c>
      <c r="M167" s="16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7"/>
    </row>
    <row r="168" spans="1:25">
      <c r="A168" s="140"/>
      <c r="B168" s="2" t="s">
        <v>96</v>
      </c>
      <c r="C168" s="136"/>
      <c r="D168" s="110">
        <v>0</v>
      </c>
      <c r="E168" s="110">
        <v>1.1610889244870153E-2</v>
      </c>
      <c r="F168" s="110">
        <v>7.0417879021952984E-2</v>
      </c>
      <c r="G168" s="110">
        <v>8.1536491499103581E-2</v>
      </c>
      <c r="H168" s="110">
        <v>0</v>
      </c>
      <c r="I168" s="110">
        <v>1.2971473279598082E-2</v>
      </c>
      <c r="J168" s="110">
        <v>7.7459666924148407E-2</v>
      </c>
      <c r="K168" s="110">
        <v>5.239550251942629E-2</v>
      </c>
      <c r="L168" s="110">
        <v>8.4265008846948694E-2</v>
      </c>
      <c r="M168" s="16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8"/>
    </row>
    <row r="169" spans="1:25">
      <c r="A169" s="140"/>
      <c r="B169" s="118" t="s">
        <v>187</v>
      </c>
      <c r="C169" s="136"/>
      <c r="D169" s="110">
        <v>-5.2070304785728605E-2</v>
      </c>
      <c r="E169" s="110">
        <v>2.4290698439865643E-2</v>
      </c>
      <c r="F169" s="110">
        <v>0.15858073859522093</v>
      </c>
      <c r="G169" s="110">
        <v>5.9245605950875024E-4</v>
      </c>
      <c r="H169" s="110">
        <v>-5.2070304785728605E-2</v>
      </c>
      <c r="I169" s="110">
        <v>1.9024422355341963E-2</v>
      </c>
      <c r="J169" s="110">
        <v>5.3255216904745994E-2</v>
      </c>
      <c r="K169" s="110">
        <v>-1.5206372194062512E-2</v>
      </c>
      <c r="L169" s="110">
        <v>2.6923836482127372E-2</v>
      </c>
      <c r="M169" s="16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8"/>
    </row>
    <row r="170" spans="1:25">
      <c r="B170" s="146"/>
      <c r="C170" s="117"/>
      <c r="D170" s="133"/>
      <c r="E170" s="133"/>
      <c r="F170" s="133"/>
      <c r="G170" s="133"/>
      <c r="H170" s="133"/>
      <c r="I170" s="133"/>
      <c r="J170" s="133"/>
      <c r="K170" s="133"/>
      <c r="L170" s="133"/>
    </row>
    <row r="171" spans="1:25" ht="19.5">
      <c r="B171" s="150" t="s">
        <v>502</v>
      </c>
      <c r="Y171" s="134" t="s">
        <v>67</v>
      </c>
    </row>
    <row r="172" spans="1:25" ht="19.5">
      <c r="A172" s="125" t="s">
        <v>221</v>
      </c>
      <c r="B172" s="115" t="s">
        <v>142</v>
      </c>
      <c r="C172" s="112" t="s">
        <v>143</v>
      </c>
      <c r="D172" s="113" t="s">
        <v>165</v>
      </c>
      <c r="E172" s="114" t="s">
        <v>165</v>
      </c>
      <c r="F172" s="114" t="s">
        <v>165</v>
      </c>
      <c r="G172" s="114" t="s">
        <v>165</v>
      </c>
      <c r="H172" s="114" t="s">
        <v>165</v>
      </c>
      <c r="I172" s="114" t="s">
        <v>165</v>
      </c>
      <c r="J172" s="114" t="s">
        <v>165</v>
      </c>
      <c r="K172" s="114" t="s">
        <v>165</v>
      </c>
      <c r="L172" s="114" t="s">
        <v>165</v>
      </c>
      <c r="M172" s="16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4">
        <v>1</v>
      </c>
    </row>
    <row r="173" spans="1:25">
      <c r="A173" s="140"/>
      <c r="B173" s="116" t="s">
        <v>166</v>
      </c>
      <c r="C173" s="105" t="s">
        <v>166</v>
      </c>
      <c r="D173" s="159" t="s">
        <v>167</v>
      </c>
      <c r="E173" s="160" t="s">
        <v>168</v>
      </c>
      <c r="F173" s="160" t="s">
        <v>169</v>
      </c>
      <c r="G173" s="160" t="s">
        <v>188</v>
      </c>
      <c r="H173" s="160" t="s">
        <v>173</v>
      </c>
      <c r="I173" s="160" t="s">
        <v>196</v>
      </c>
      <c r="J173" s="160" t="s">
        <v>208</v>
      </c>
      <c r="K173" s="160" t="s">
        <v>206</v>
      </c>
      <c r="L173" s="160" t="s">
        <v>209</v>
      </c>
      <c r="M173" s="16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4" t="s">
        <v>1</v>
      </c>
    </row>
    <row r="174" spans="1:25">
      <c r="A174" s="140"/>
      <c r="B174" s="116"/>
      <c r="C174" s="105"/>
      <c r="D174" s="106" t="s">
        <v>120</v>
      </c>
      <c r="E174" s="107" t="s">
        <v>120</v>
      </c>
      <c r="F174" s="107" t="s">
        <v>120</v>
      </c>
      <c r="G174" s="107" t="s">
        <v>120</v>
      </c>
      <c r="H174" s="107" t="s">
        <v>120</v>
      </c>
      <c r="I174" s="107" t="s">
        <v>120</v>
      </c>
      <c r="J174" s="107" t="s">
        <v>120</v>
      </c>
      <c r="K174" s="107" t="s">
        <v>120</v>
      </c>
      <c r="L174" s="107" t="s">
        <v>120</v>
      </c>
      <c r="M174" s="16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4">
        <v>3</v>
      </c>
    </row>
    <row r="175" spans="1:25">
      <c r="A175" s="140"/>
      <c r="B175" s="116"/>
      <c r="C175" s="105"/>
      <c r="D175" s="132"/>
      <c r="E175" s="132"/>
      <c r="F175" s="132"/>
      <c r="G175" s="132"/>
      <c r="H175" s="132"/>
      <c r="I175" s="132"/>
      <c r="J175" s="132"/>
      <c r="K175" s="132"/>
      <c r="L175" s="132"/>
      <c r="M175" s="16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4">
        <v>3</v>
      </c>
    </row>
    <row r="176" spans="1:25">
      <c r="A176" s="140"/>
      <c r="B176" s="115">
        <v>1</v>
      </c>
      <c r="C176" s="111">
        <v>1</v>
      </c>
      <c r="D176" s="177">
        <v>0.19</v>
      </c>
      <c r="E176" s="177">
        <v>0.191</v>
      </c>
      <c r="F176" s="178">
        <v>0.16</v>
      </c>
      <c r="G176" s="177">
        <v>0.21</v>
      </c>
      <c r="H176" s="176">
        <v>0.18</v>
      </c>
      <c r="I176" s="177">
        <v>0.20100000000000001</v>
      </c>
      <c r="J176" s="176">
        <v>0.19</v>
      </c>
      <c r="K176" s="177">
        <v>0.18</v>
      </c>
      <c r="L176" s="177">
        <v>0.19</v>
      </c>
      <c r="M176" s="179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1">
        <v>1</v>
      </c>
    </row>
    <row r="177" spans="1:25">
      <c r="A177" s="140"/>
      <c r="B177" s="116">
        <v>1</v>
      </c>
      <c r="C177" s="105">
        <v>2</v>
      </c>
      <c r="D177" s="184">
        <v>0.2</v>
      </c>
      <c r="E177" s="184">
        <v>0.188</v>
      </c>
      <c r="F177" s="185">
        <v>0.17</v>
      </c>
      <c r="G177" s="184">
        <v>0.2</v>
      </c>
      <c r="H177" s="183">
        <v>0.19</v>
      </c>
      <c r="I177" s="184">
        <v>0.19400000000000001</v>
      </c>
      <c r="J177" s="183">
        <v>0.19</v>
      </c>
      <c r="K177" s="184">
        <v>0.18</v>
      </c>
      <c r="L177" s="184">
        <v>0.19</v>
      </c>
      <c r="M177" s="179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1" t="e">
        <v>#N/A</v>
      </c>
    </row>
    <row r="178" spans="1:25">
      <c r="A178" s="140"/>
      <c r="B178" s="116">
        <v>1</v>
      </c>
      <c r="C178" s="105">
        <v>3</v>
      </c>
      <c r="D178" s="184">
        <v>0.19</v>
      </c>
      <c r="E178" s="184">
        <v>0.187</v>
      </c>
      <c r="F178" s="185">
        <v>0.16</v>
      </c>
      <c r="G178" s="184">
        <v>0.21</v>
      </c>
      <c r="H178" s="183">
        <v>0.19</v>
      </c>
      <c r="I178" s="184">
        <v>0.19800000000000001</v>
      </c>
      <c r="J178" s="183">
        <v>0.18</v>
      </c>
      <c r="K178" s="183">
        <v>0.18</v>
      </c>
      <c r="L178" s="123">
        <v>0.2</v>
      </c>
      <c r="M178" s="179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1">
        <v>16</v>
      </c>
    </row>
    <row r="179" spans="1:25">
      <c r="A179" s="140"/>
      <c r="B179" s="116">
        <v>1</v>
      </c>
      <c r="C179" s="105">
        <v>4</v>
      </c>
      <c r="D179" s="184">
        <v>0.2</v>
      </c>
      <c r="E179" s="184">
        <v>0.191</v>
      </c>
      <c r="F179" s="185">
        <v>0.15</v>
      </c>
      <c r="G179" s="184">
        <v>0.19</v>
      </c>
      <c r="H179" s="183">
        <v>0.19</v>
      </c>
      <c r="I179" s="184">
        <v>0.19800000000000001</v>
      </c>
      <c r="J179" s="183">
        <v>0.19</v>
      </c>
      <c r="K179" s="183">
        <v>0.18</v>
      </c>
      <c r="L179" s="123">
        <v>0.19</v>
      </c>
      <c r="M179" s="179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1">
        <v>0.19077083333333333</v>
      </c>
    </row>
    <row r="180" spans="1:25">
      <c r="A180" s="140"/>
      <c r="B180" s="116">
        <v>1</v>
      </c>
      <c r="C180" s="105">
        <v>5</v>
      </c>
      <c r="D180" s="184">
        <v>0.19</v>
      </c>
      <c r="E180" s="184">
        <v>0.187</v>
      </c>
      <c r="F180" s="182">
        <v>0.16</v>
      </c>
      <c r="G180" s="184">
        <v>0.19</v>
      </c>
      <c r="H180" s="184">
        <v>0.18</v>
      </c>
      <c r="I180" s="184">
        <v>0.19600000000000001</v>
      </c>
      <c r="J180" s="184">
        <v>0.19</v>
      </c>
      <c r="K180" s="184">
        <v>0.17</v>
      </c>
      <c r="L180" s="184">
        <v>0.19</v>
      </c>
      <c r="M180" s="179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37"/>
    </row>
    <row r="181" spans="1:25">
      <c r="A181" s="140"/>
      <c r="B181" s="116">
        <v>1</v>
      </c>
      <c r="C181" s="105">
        <v>6</v>
      </c>
      <c r="D181" s="184">
        <v>0.2</v>
      </c>
      <c r="E181" s="184">
        <v>0.192</v>
      </c>
      <c r="F181" s="182">
        <v>0.17</v>
      </c>
      <c r="G181" s="184">
        <v>0.18</v>
      </c>
      <c r="H181" s="184">
        <v>0.19</v>
      </c>
      <c r="I181" s="184">
        <v>0.19600000000000001</v>
      </c>
      <c r="J181" s="184">
        <v>0.2</v>
      </c>
      <c r="K181" s="186">
        <v>0.16</v>
      </c>
      <c r="L181" s="184">
        <v>0.2</v>
      </c>
      <c r="M181" s="179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37"/>
    </row>
    <row r="182" spans="1:25">
      <c r="A182" s="140"/>
      <c r="B182" s="117" t="s">
        <v>184</v>
      </c>
      <c r="C182" s="109"/>
      <c r="D182" s="187">
        <v>0.19499999999999998</v>
      </c>
      <c r="E182" s="187">
        <v>0.18933333333333335</v>
      </c>
      <c r="F182" s="187">
        <v>0.16166666666666668</v>
      </c>
      <c r="G182" s="187">
        <v>0.19666666666666666</v>
      </c>
      <c r="H182" s="187">
        <v>0.18666666666666665</v>
      </c>
      <c r="I182" s="187">
        <v>0.19716666666666663</v>
      </c>
      <c r="J182" s="187">
        <v>0.18999999999999997</v>
      </c>
      <c r="K182" s="187">
        <v>0.17500000000000002</v>
      </c>
      <c r="L182" s="187">
        <v>0.19333333333333333</v>
      </c>
      <c r="M182" s="179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37"/>
    </row>
    <row r="183" spans="1:25">
      <c r="A183" s="140"/>
      <c r="B183" s="2" t="s">
        <v>185</v>
      </c>
      <c r="C183" s="136"/>
      <c r="D183" s="123">
        <v>0.19500000000000001</v>
      </c>
      <c r="E183" s="123">
        <v>0.1895</v>
      </c>
      <c r="F183" s="123">
        <v>0.16</v>
      </c>
      <c r="G183" s="123">
        <v>0.19500000000000001</v>
      </c>
      <c r="H183" s="123">
        <v>0.19</v>
      </c>
      <c r="I183" s="123">
        <v>0.19700000000000001</v>
      </c>
      <c r="J183" s="123">
        <v>0.19</v>
      </c>
      <c r="K183" s="123">
        <v>0.18</v>
      </c>
      <c r="L183" s="123">
        <v>0.19</v>
      </c>
      <c r="M183" s="179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37"/>
    </row>
    <row r="184" spans="1:25">
      <c r="A184" s="140"/>
      <c r="B184" s="2" t="s">
        <v>186</v>
      </c>
      <c r="C184" s="136"/>
      <c r="D184" s="123">
        <v>5.4772255750516665E-3</v>
      </c>
      <c r="E184" s="123">
        <v>2.250925735484553E-3</v>
      </c>
      <c r="F184" s="123">
        <v>7.5277265270908165E-3</v>
      </c>
      <c r="G184" s="123">
        <v>1.2110601416389965E-2</v>
      </c>
      <c r="H184" s="123">
        <v>5.1639777949432277E-3</v>
      </c>
      <c r="I184" s="123">
        <v>2.4013884872437189E-3</v>
      </c>
      <c r="J184" s="123">
        <v>6.324555320336764E-3</v>
      </c>
      <c r="K184" s="123">
        <v>8.3666002653407495E-3</v>
      </c>
      <c r="L184" s="123">
        <v>5.1639777949432277E-3</v>
      </c>
      <c r="M184" s="16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37"/>
    </row>
    <row r="185" spans="1:25">
      <c r="A185" s="140"/>
      <c r="B185" s="2" t="s">
        <v>96</v>
      </c>
      <c r="C185" s="136"/>
      <c r="D185" s="110">
        <v>2.8088336282316242E-2</v>
      </c>
      <c r="E185" s="110">
        <v>1.1888692264883201E-2</v>
      </c>
      <c r="F185" s="110">
        <v>4.6563256868602985E-2</v>
      </c>
      <c r="G185" s="110">
        <v>6.1579329235881178E-2</v>
      </c>
      <c r="H185" s="110">
        <v>2.7664166758624438E-2</v>
      </c>
      <c r="I185" s="110">
        <v>1.2179485142402633E-2</v>
      </c>
      <c r="J185" s="110">
        <v>3.3287133264930338E-2</v>
      </c>
      <c r="K185" s="110">
        <v>4.7809144373375703E-2</v>
      </c>
      <c r="L185" s="110">
        <v>2.6710229973844282E-2</v>
      </c>
      <c r="M185" s="16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8"/>
    </row>
    <row r="186" spans="1:25">
      <c r="A186" s="140"/>
      <c r="B186" s="118" t="s">
        <v>187</v>
      </c>
      <c r="C186" s="136"/>
      <c r="D186" s="110">
        <v>2.216883258709168E-2</v>
      </c>
      <c r="E186" s="110">
        <v>-7.5352189581739948E-3</v>
      </c>
      <c r="F186" s="110">
        <v>-0.15256088238506049</v>
      </c>
      <c r="G186" s="110">
        <v>3.0905318335699317E-2</v>
      </c>
      <c r="H186" s="110">
        <v>-2.1513596155946391E-2</v>
      </c>
      <c r="I186" s="110">
        <v>3.3526264060281585E-2</v>
      </c>
      <c r="J186" s="110">
        <v>-4.0406246587311179E-3</v>
      </c>
      <c r="K186" s="110">
        <v>-8.2668996396199512E-2</v>
      </c>
      <c r="L186" s="110">
        <v>1.3432346838484266E-2</v>
      </c>
      <c r="M186" s="16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8"/>
    </row>
    <row r="187" spans="1:25">
      <c r="B187" s="146"/>
      <c r="C187" s="117"/>
      <c r="D187" s="133"/>
      <c r="E187" s="133"/>
      <c r="F187" s="133"/>
      <c r="G187" s="133"/>
      <c r="H187" s="133"/>
      <c r="I187" s="133"/>
      <c r="J187" s="133"/>
      <c r="K187" s="133"/>
      <c r="L187" s="133"/>
    </row>
    <row r="188" spans="1:25">
      <c r="B188" s="150" t="s">
        <v>503</v>
      </c>
      <c r="Y188" s="134" t="s">
        <v>190</v>
      </c>
    </row>
    <row r="189" spans="1:25">
      <c r="A189" s="125" t="s">
        <v>34</v>
      </c>
      <c r="B189" s="115" t="s">
        <v>142</v>
      </c>
      <c r="C189" s="112" t="s">
        <v>143</v>
      </c>
      <c r="D189" s="113" t="s">
        <v>165</v>
      </c>
      <c r="E189" s="114" t="s">
        <v>165</v>
      </c>
      <c r="F189" s="16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4">
        <v>1</v>
      </c>
    </row>
    <row r="190" spans="1:25">
      <c r="A190" s="140"/>
      <c r="B190" s="116" t="s">
        <v>166</v>
      </c>
      <c r="C190" s="105" t="s">
        <v>166</v>
      </c>
      <c r="D190" s="159" t="s">
        <v>169</v>
      </c>
      <c r="E190" s="160" t="s">
        <v>206</v>
      </c>
      <c r="F190" s="16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4" t="s">
        <v>3</v>
      </c>
    </row>
    <row r="191" spans="1:25">
      <c r="A191" s="140"/>
      <c r="B191" s="116"/>
      <c r="C191" s="105"/>
      <c r="D191" s="106" t="s">
        <v>120</v>
      </c>
      <c r="E191" s="107" t="s">
        <v>120</v>
      </c>
      <c r="F191" s="16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4">
        <v>1</v>
      </c>
    </row>
    <row r="192" spans="1:25">
      <c r="A192" s="140"/>
      <c r="B192" s="116"/>
      <c r="C192" s="105"/>
      <c r="D192" s="132"/>
      <c r="E192" s="132"/>
      <c r="F192" s="16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4">
        <v>1</v>
      </c>
    </row>
    <row r="193" spans="1:25">
      <c r="A193" s="140"/>
      <c r="B193" s="115">
        <v>1</v>
      </c>
      <c r="C193" s="111">
        <v>1</v>
      </c>
      <c r="D193" s="203">
        <v>50</v>
      </c>
      <c r="E193" s="203">
        <v>31.43418467583496</v>
      </c>
      <c r="F193" s="207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08"/>
      <c r="Y193" s="209">
        <v>1</v>
      </c>
    </row>
    <row r="194" spans="1:25">
      <c r="A194" s="140"/>
      <c r="B194" s="116">
        <v>1</v>
      </c>
      <c r="C194" s="105">
        <v>2</v>
      </c>
      <c r="D194" s="210">
        <v>60</v>
      </c>
      <c r="E194" s="210" t="s">
        <v>189</v>
      </c>
      <c r="F194" s="207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08"/>
      <c r="Y194" s="209">
        <v>30</v>
      </c>
    </row>
    <row r="195" spans="1:25">
      <c r="A195" s="140"/>
      <c r="B195" s="116">
        <v>1</v>
      </c>
      <c r="C195" s="105">
        <v>3</v>
      </c>
      <c r="D195" s="210">
        <v>30</v>
      </c>
      <c r="E195" s="210" t="s">
        <v>189</v>
      </c>
      <c r="F195" s="207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9">
        <v>16</v>
      </c>
    </row>
    <row r="196" spans="1:25">
      <c r="A196" s="140"/>
      <c r="B196" s="116">
        <v>1</v>
      </c>
      <c r="C196" s="105">
        <v>4</v>
      </c>
      <c r="D196" s="210">
        <v>70.000000000000014</v>
      </c>
      <c r="E196" s="210" t="s">
        <v>189</v>
      </c>
      <c r="F196" s="207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08"/>
      <c r="Y196" s="209">
        <v>31.191879502292075</v>
      </c>
    </row>
    <row r="197" spans="1:25">
      <c r="A197" s="140"/>
      <c r="B197" s="116">
        <v>1</v>
      </c>
      <c r="C197" s="105">
        <v>5</v>
      </c>
      <c r="D197" s="210">
        <v>30</v>
      </c>
      <c r="E197" s="210" t="s">
        <v>189</v>
      </c>
      <c r="F197" s="207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14"/>
    </row>
    <row r="198" spans="1:25">
      <c r="A198" s="140"/>
      <c r="B198" s="116">
        <v>1</v>
      </c>
      <c r="C198" s="105">
        <v>6</v>
      </c>
      <c r="D198" s="210">
        <v>40</v>
      </c>
      <c r="E198" s="222">
        <v>39.292730844793702</v>
      </c>
      <c r="F198" s="207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14"/>
    </row>
    <row r="199" spans="1:25">
      <c r="A199" s="140"/>
      <c r="B199" s="117" t="s">
        <v>184</v>
      </c>
      <c r="C199" s="109"/>
      <c r="D199" s="215">
        <v>46.666666666666664</v>
      </c>
      <c r="E199" s="215">
        <v>35.363457760314333</v>
      </c>
      <c r="F199" s="207"/>
      <c r="G199" s="208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08"/>
      <c r="Y199" s="214"/>
    </row>
    <row r="200" spans="1:25">
      <c r="A200" s="140"/>
      <c r="B200" s="2" t="s">
        <v>185</v>
      </c>
      <c r="C200" s="136"/>
      <c r="D200" s="216">
        <v>45</v>
      </c>
      <c r="E200" s="216">
        <v>35.363457760314333</v>
      </c>
      <c r="F200" s="207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14"/>
    </row>
    <row r="201" spans="1:25">
      <c r="A201" s="140"/>
      <c r="B201" s="2" t="s">
        <v>186</v>
      </c>
      <c r="C201" s="136"/>
      <c r="D201" s="216">
        <v>16.329931618554536</v>
      </c>
      <c r="E201" s="216">
        <v>5.556831286338296</v>
      </c>
      <c r="F201" s="207"/>
      <c r="G201" s="208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08"/>
      <c r="Y201" s="214"/>
    </row>
    <row r="202" spans="1:25">
      <c r="A202" s="140"/>
      <c r="B202" s="2" t="s">
        <v>96</v>
      </c>
      <c r="C202" s="136"/>
      <c r="D202" s="110">
        <v>0.34992710611188294</v>
      </c>
      <c r="E202" s="110">
        <v>0.15713484026367741</v>
      </c>
      <c r="F202" s="16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8"/>
    </row>
    <row r="203" spans="1:25">
      <c r="A203" s="140"/>
      <c r="B203" s="118" t="s">
        <v>187</v>
      </c>
      <c r="C203" s="136"/>
      <c r="D203" s="110">
        <v>0.49611589334453066</v>
      </c>
      <c r="E203" s="110">
        <v>0.13373923997480563</v>
      </c>
      <c r="F203" s="16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8"/>
    </row>
    <row r="204" spans="1:25">
      <c r="B204" s="146"/>
      <c r="C204" s="117"/>
      <c r="D204" s="133"/>
      <c r="E204" s="133"/>
    </row>
    <row r="205" spans="1:25" ht="19.5">
      <c r="B205" s="150" t="s">
        <v>504</v>
      </c>
      <c r="Y205" s="134" t="s">
        <v>67</v>
      </c>
    </row>
    <row r="206" spans="1:25" ht="19.5">
      <c r="A206" s="125" t="s">
        <v>222</v>
      </c>
      <c r="B206" s="115" t="s">
        <v>142</v>
      </c>
      <c r="C206" s="112" t="s">
        <v>143</v>
      </c>
      <c r="D206" s="113" t="s">
        <v>165</v>
      </c>
      <c r="E206" s="114" t="s">
        <v>165</v>
      </c>
      <c r="F206" s="114" t="s">
        <v>165</v>
      </c>
      <c r="G206" s="114" t="s">
        <v>165</v>
      </c>
      <c r="H206" s="114" t="s">
        <v>165</v>
      </c>
      <c r="I206" s="114" t="s">
        <v>165</v>
      </c>
      <c r="J206" s="114" t="s">
        <v>165</v>
      </c>
      <c r="K206" s="114" t="s">
        <v>165</v>
      </c>
      <c r="L206" s="114" t="s">
        <v>165</v>
      </c>
      <c r="M206" s="16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4">
        <v>1</v>
      </c>
    </row>
    <row r="207" spans="1:25">
      <c r="A207" s="140"/>
      <c r="B207" s="116" t="s">
        <v>166</v>
      </c>
      <c r="C207" s="105" t="s">
        <v>166</v>
      </c>
      <c r="D207" s="159" t="s">
        <v>167</v>
      </c>
      <c r="E207" s="160" t="s">
        <v>168</v>
      </c>
      <c r="F207" s="160" t="s">
        <v>169</v>
      </c>
      <c r="G207" s="160" t="s">
        <v>188</v>
      </c>
      <c r="H207" s="160" t="s">
        <v>173</v>
      </c>
      <c r="I207" s="160" t="s">
        <v>196</v>
      </c>
      <c r="J207" s="160" t="s">
        <v>208</v>
      </c>
      <c r="K207" s="160" t="s">
        <v>206</v>
      </c>
      <c r="L207" s="160" t="s">
        <v>209</v>
      </c>
      <c r="M207" s="16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4" t="s">
        <v>1</v>
      </c>
    </row>
    <row r="208" spans="1:25">
      <c r="A208" s="140"/>
      <c r="B208" s="116"/>
      <c r="C208" s="105"/>
      <c r="D208" s="106" t="s">
        <v>120</v>
      </c>
      <c r="E208" s="107" t="s">
        <v>120</v>
      </c>
      <c r="F208" s="107" t="s">
        <v>120</v>
      </c>
      <c r="G208" s="107" t="s">
        <v>120</v>
      </c>
      <c r="H208" s="107" t="s">
        <v>120</v>
      </c>
      <c r="I208" s="107" t="s">
        <v>120</v>
      </c>
      <c r="J208" s="107" t="s">
        <v>120</v>
      </c>
      <c r="K208" s="107" t="s">
        <v>120</v>
      </c>
      <c r="L208" s="107" t="s">
        <v>120</v>
      </c>
      <c r="M208" s="16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4">
        <v>3</v>
      </c>
    </row>
    <row r="209" spans="1:25">
      <c r="A209" s="140"/>
      <c r="B209" s="116"/>
      <c r="C209" s="105"/>
      <c r="D209" s="132"/>
      <c r="E209" s="132"/>
      <c r="F209" s="132"/>
      <c r="G209" s="132"/>
      <c r="H209" s="132"/>
      <c r="I209" s="132"/>
      <c r="J209" s="132"/>
      <c r="K209" s="132"/>
      <c r="L209" s="132"/>
      <c r="M209" s="16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4">
        <v>3</v>
      </c>
    </row>
    <row r="210" spans="1:25">
      <c r="A210" s="140"/>
      <c r="B210" s="115">
        <v>1</v>
      </c>
      <c r="C210" s="111">
        <v>1</v>
      </c>
      <c r="D210" s="177">
        <v>0.11600000000000001</v>
      </c>
      <c r="E210" s="177">
        <v>0.123</v>
      </c>
      <c r="F210" s="176">
        <v>0.1122884</v>
      </c>
      <c r="G210" s="177">
        <v>0.12</v>
      </c>
      <c r="H210" s="176">
        <v>0.11</v>
      </c>
      <c r="I210" s="177">
        <v>0.121</v>
      </c>
      <c r="J210" s="176">
        <v>0.122</v>
      </c>
      <c r="K210" s="177">
        <v>0.13</v>
      </c>
      <c r="L210" s="177">
        <v>0.11</v>
      </c>
      <c r="M210" s="179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1">
        <v>1</v>
      </c>
    </row>
    <row r="211" spans="1:25">
      <c r="A211" s="140"/>
      <c r="B211" s="116">
        <v>1</v>
      </c>
      <c r="C211" s="105">
        <v>2</v>
      </c>
      <c r="D211" s="184">
        <v>0.11600000000000001</v>
      </c>
      <c r="E211" s="184">
        <v>0.123</v>
      </c>
      <c r="F211" s="183">
        <v>0.11687159999999995</v>
      </c>
      <c r="G211" s="184">
        <v>0.11</v>
      </c>
      <c r="H211" s="183">
        <v>0.11</v>
      </c>
      <c r="I211" s="184">
        <v>0.12</v>
      </c>
      <c r="J211" s="183">
        <v>0.11899999999999998</v>
      </c>
      <c r="K211" s="184">
        <v>0.13</v>
      </c>
      <c r="L211" s="186">
        <v>0.12</v>
      </c>
      <c r="M211" s="179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1" t="e">
        <v>#N/A</v>
      </c>
    </row>
    <row r="212" spans="1:25">
      <c r="A212" s="140"/>
      <c r="B212" s="116">
        <v>1</v>
      </c>
      <c r="C212" s="105">
        <v>3</v>
      </c>
      <c r="D212" s="184">
        <v>0.11700000000000001</v>
      </c>
      <c r="E212" s="184">
        <v>0.123</v>
      </c>
      <c r="F212" s="183">
        <v>0.11916319999999997</v>
      </c>
      <c r="G212" s="184">
        <v>0.12</v>
      </c>
      <c r="H212" s="183">
        <v>0.11</v>
      </c>
      <c r="I212" s="184">
        <v>0.12</v>
      </c>
      <c r="J212" s="183">
        <v>0.11799999999999998</v>
      </c>
      <c r="K212" s="183">
        <v>0.13</v>
      </c>
      <c r="L212" s="123">
        <v>0.11</v>
      </c>
      <c r="M212" s="179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1">
        <v>16</v>
      </c>
    </row>
    <row r="213" spans="1:25">
      <c r="A213" s="140"/>
      <c r="B213" s="116">
        <v>1</v>
      </c>
      <c r="C213" s="105">
        <v>4</v>
      </c>
      <c r="D213" s="184">
        <v>0.11700000000000001</v>
      </c>
      <c r="E213" s="184">
        <v>0.122</v>
      </c>
      <c r="F213" s="183">
        <v>0.11687159999999995</v>
      </c>
      <c r="G213" s="184">
        <v>0.11</v>
      </c>
      <c r="H213" s="183">
        <v>0.11</v>
      </c>
      <c r="I213" s="184">
        <v>0.121</v>
      </c>
      <c r="J213" s="183">
        <v>0.12</v>
      </c>
      <c r="K213" s="183">
        <v>0.12</v>
      </c>
      <c r="L213" s="123">
        <v>0.11</v>
      </c>
      <c r="M213" s="179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1">
        <v>0.1173453037037037</v>
      </c>
    </row>
    <row r="214" spans="1:25">
      <c r="A214" s="140"/>
      <c r="B214" s="116">
        <v>1</v>
      </c>
      <c r="C214" s="105">
        <v>5</v>
      </c>
      <c r="D214" s="184">
        <v>0.11600000000000001</v>
      </c>
      <c r="E214" s="184">
        <v>0.124</v>
      </c>
      <c r="F214" s="184">
        <v>0.11458</v>
      </c>
      <c r="G214" s="184">
        <v>0.11</v>
      </c>
      <c r="H214" s="184">
        <v>0.11</v>
      </c>
      <c r="I214" s="184">
        <v>0.122</v>
      </c>
      <c r="J214" s="184">
        <v>0.11899999999999998</v>
      </c>
      <c r="K214" s="184">
        <v>0.12</v>
      </c>
      <c r="L214" s="184">
        <v>0.11</v>
      </c>
      <c r="M214" s="179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37"/>
    </row>
    <row r="215" spans="1:25">
      <c r="A215" s="140"/>
      <c r="B215" s="116">
        <v>1</v>
      </c>
      <c r="C215" s="105">
        <v>6</v>
      </c>
      <c r="D215" s="184">
        <v>0.11600000000000001</v>
      </c>
      <c r="E215" s="184">
        <v>0.124</v>
      </c>
      <c r="F215" s="184">
        <v>0.11687159999999995</v>
      </c>
      <c r="G215" s="184">
        <v>0.11</v>
      </c>
      <c r="H215" s="184">
        <v>0.11</v>
      </c>
      <c r="I215" s="184">
        <v>0.121</v>
      </c>
      <c r="J215" s="184">
        <v>0.12</v>
      </c>
      <c r="K215" s="184">
        <v>0.13</v>
      </c>
      <c r="L215" s="184">
        <v>0.11</v>
      </c>
      <c r="M215" s="179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37"/>
    </row>
    <row r="216" spans="1:25">
      <c r="A216" s="140"/>
      <c r="B216" s="117" t="s">
        <v>184</v>
      </c>
      <c r="C216" s="109"/>
      <c r="D216" s="187">
        <v>0.11633333333333334</v>
      </c>
      <c r="E216" s="187">
        <v>0.12316666666666666</v>
      </c>
      <c r="F216" s="187">
        <v>0.11610773333333331</v>
      </c>
      <c r="G216" s="187">
        <v>0.11333333333333333</v>
      </c>
      <c r="H216" s="187">
        <v>0.11</v>
      </c>
      <c r="I216" s="187">
        <v>0.12083333333333333</v>
      </c>
      <c r="J216" s="187">
        <v>0.11966666666666666</v>
      </c>
      <c r="K216" s="187">
        <v>0.12666666666666668</v>
      </c>
      <c r="L216" s="187">
        <v>0.11166666666666665</v>
      </c>
      <c r="M216" s="179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37"/>
    </row>
    <row r="217" spans="1:25">
      <c r="A217" s="140"/>
      <c r="B217" s="2" t="s">
        <v>185</v>
      </c>
      <c r="C217" s="136"/>
      <c r="D217" s="123">
        <v>0.11600000000000001</v>
      </c>
      <c r="E217" s="123">
        <v>0.123</v>
      </c>
      <c r="F217" s="123">
        <v>0.11687159999999995</v>
      </c>
      <c r="G217" s="123">
        <v>0.11</v>
      </c>
      <c r="H217" s="123">
        <v>0.11</v>
      </c>
      <c r="I217" s="123">
        <v>0.121</v>
      </c>
      <c r="J217" s="123">
        <v>0.1195</v>
      </c>
      <c r="K217" s="123">
        <v>0.13</v>
      </c>
      <c r="L217" s="123">
        <v>0.11</v>
      </c>
      <c r="M217" s="179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37"/>
    </row>
    <row r="218" spans="1:25">
      <c r="A218" s="140"/>
      <c r="B218" s="2" t="s">
        <v>186</v>
      </c>
      <c r="C218" s="136"/>
      <c r="D218" s="123">
        <v>5.1639777949432275E-4</v>
      </c>
      <c r="E218" s="123">
        <v>7.5277265270908163E-4</v>
      </c>
      <c r="F218" s="123">
        <v>2.3667543029783611E-3</v>
      </c>
      <c r="G218" s="123">
        <v>5.1639777949432199E-3</v>
      </c>
      <c r="H218" s="123">
        <v>0</v>
      </c>
      <c r="I218" s="123">
        <v>7.5277265270908163E-4</v>
      </c>
      <c r="J218" s="123">
        <v>1.3662601021279537E-3</v>
      </c>
      <c r="K218" s="123">
        <v>5.1639777949432277E-3</v>
      </c>
      <c r="L218" s="123">
        <v>4.082482904638628E-3</v>
      </c>
      <c r="M218" s="16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37"/>
    </row>
    <row r="219" spans="1:25">
      <c r="A219" s="140"/>
      <c r="B219" s="2" t="s">
        <v>96</v>
      </c>
      <c r="C219" s="136"/>
      <c r="D219" s="110">
        <v>4.4389493939340063E-3</v>
      </c>
      <c r="E219" s="110">
        <v>6.1118212669208256E-3</v>
      </c>
      <c r="F219" s="110">
        <v>2.0384122874775739E-2</v>
      </c>
      <c r="G219" s="110">
        <v>4.5564509955381353E-2</v>
      </c>
      <c r="H219" s="110">
        <v>0</v>
      </c>
      <c r="I219" s="110">
        <v>6.2298426431096413E-3</v>
      </c>
      <c r="J219" s="110">
        <v>1.1417215338116606E-2</v>
      </c>
      <c r="K219" s="110">
        <v>4.0768245749551797E-2</v>
      </c>
      <c r="L219" s="110">
        <v>3.6559548399748912E-2</v>
      </c>
      <c r="M219" s="16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8"/>
    </row>
    <row r="220" spans="1:25">
      <c r="A220" s="140"/>
      <c r="B220" s="118" t="s">
        <v>187</v>
      </c>
      <c r="C220" s="136"/>
      <c r="D220" s="110">
        <v>-8.6238676660258529E-3</v>
      </c>
      <c r="E220" s="110">
        <v>4.9608827786256082E-2</v>
      </c>
      <c r="F220" s="110">
        <v>-1.0546398801738577E-2</v>
      </c>
      <c r="G220" s="110">
        <v>-3.4189441279223076E-2</v>
      </c>
      <c r="H220" s="110">
        <v>-6.259563418277525E-2</v>
      </c>
      <c r="I220" s="110">
        <v>2.9724492753769649E-2</v>
      </c>
      <c r="J220" s="110">
        <v>1.978232523752621E-2</v>
      </c>
      <c r="K220" s="110">
        <v>7.9435330334986176E-2</v>
      </c>
      <c r="L220" s="110">
        <v>-4.8392537730999274E-2</v>
      </c>
      <c r="M220" s="16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8"/>
    </row>
    <row r="221" spans="1:25">
      <c r="B221" s="146"/>
      <c r="C221" s="117"/>
      <c r="D221" s="133"/>
      <c r="E221" s="133"/>
      <c r="F221" s="133"/>
      <c r="G221" s="133"/>
      <c r="H221" s="133"/>
      <c r="I221" s="133"/>
      <c r="J221" s="133"/>
      <c r="K221" s="133"/>
      <c r="L221" s="133"/>
    </row>
    <row r="222" spans="1:25">
      <c r="B222" s="150" t="s">
        <v>505</v>
      </c>
      <c r="Y222" s="134" t="s">
        <v>190</v>
      </c>
    </row>
    <row r="223" spans="1:25">
      <c r="A223" s="125" t="s">
        <v>60</v>
      </c>
      <c r="B223" s="115" t="s">
        <v>142</v>
      </c>
      <c r="C223" s="112" t="s">
        <v>143</v>
      </c>
      <c r="D223" s="113" t="s">
        <v>165</v>
      </c>
      <c r="E223" s="114" t="s">
        <v>165</v>
      </c>
      <c r="F223" s="114" t="s">
        <v>165</v>
      </c>
      <c r="G223" s="16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4">
        <v>1</v>
      </c>
    </row>
    <row r="224" spans="1:25">
      <c r="A224" s="140"/>
      <c r="B224" s="116" t="s">
        <v>166</v>
      </c>
      <c r="C224" s="105" t="s">
        <v>166</v>
      </c>
      <c r="D224" s="159" t="s">
        <v>168</v>
      </c>
      <c r="E224" s="160" t="s">
        <v>169</v>
      </c>
      <c r="F224" s="160" t="s">
        <v>208</v>
      </c>
      <c r="G224" s="16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4" t="s">
        <v>1</v>
      </c>
    </row>
    <row r="225" spans="1:25">
      <c r="A225" s="140"/>
      <c r="B225" s="116"/>
      <c r="C225" s="105"/>
      <c r="D225" s="106" t="s">
        <v>120</v>
      </c>
      <c r="E225" s="107" t="s">
        <v>120</v>
      </c>
      <c r="F225" s="107" t="s">
        <v>120</v>
      </c>
      <c r="G225" s="16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4">
        <v>3</v>
      </c>
    </row>
    <row r="226" spans="1:25">
      <c r="A226" s="140"/>
      <c r="B226" s="116"/>
      <c r="C226" s="105"/>
      <c r="D226" s="132"/>
      <c r="E226" s="132"/>
      <c r="F226" s="132"/>
      <c r="G226" s="16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4">
        <v>3</v>
      </c>
    </row>
    <row r="227" spans="1:25">
      <c r="A227" s="140"/>
      <c r="B227" s="115">
        <v>1</v>
      </c>
      <c r="C227" s="111">
        <v>1</v>
      </c>
      <c r="D227" s="177">
        <v>4.805382027871212E-2</v>
      </c>
      <c r="E227" s="177">
        <v>5.3999999999999999E-2</v>
      </c>
      <c r="F227" s="176">
        <v>5.2058305301938126E-2</v>
      </c>
      <c r="G227" s="179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1">
        <v>1</v>
      </c>
    </row>
    <row r="228" spans="1:25">
      <c r="A228" s="140"/>
      <c r="B228" s="116">
        <v>1</v>
      </c>
      <c r="C228" s="105">
        <v>2</v>
      </c>
      <c r="D228" s="184">
        <v>4.805382027871212E-2</v>
      </c>
      <c r="E228" s="184">
        <v>5.3999999999999999E-2</v>
      </c>
      <c r="F228" s="183">
        <v>5.2058305301938126E-2</v>
      </c>
      <c r="G228" s="179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1">
        <v>35</v>
      </c>
    </row>
    <row r="229" spans="1:25">
      <c r="A229" s="140"/>
      <c r="B229" s="116">
        <v>1</v>
      </c>
      <c r="C229" s="105">
        <v>3</v>
      </c>
      <c r="D229" s="184">
        <v>4.805382027871212E-2</v>
      </c>
      <c r="E229" s="184">
        <v>5.6000000000000008E-2</v>
      </c>
      <c r="F229" s="183">
        <v>5.2058305301938126E-2</v>
      </c>
      <c r="G229" s="179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1">
        <v>16</v>
      </c>
    </row>
    <row r="230" spans="1:25">
      <c r="A230" s="140"/>
      <c r="B230" s="116">
        <v>1</v>
      </c>
      <c r="C230" s="105">
        <v>4</v>
      </c>
      <c r="D230" s="184">
        <v>4.7653371776389508E-2</v>
      </c>
      <c r="E230" s="184">
        <v>5.5E-2</v>
      </c>
      <c r="F230" s="227">
        <v>5.606279032516414E-2</v>
      </c>
      <c r="G230" s="179"/>
      <c r="H230" s="180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1">
        <v>5.162623916564326E-2</v>
      </c>
    </row>
    <row r="231" spans="1:25">
      <c r="A231" s="140"/>
      <c r="B231" s="116">
        <v>1</v>
      </c>
      <c r="C231" s="105">
        <v>5</v>
      </c>
      <c r="D231" s="184">
        <v>4.7653371776389508E-2</v>
      </c>
      <c r="E231" s="184">
        <v>5.5E-2</v>
      </c>
      <c r="F231" s="184">
        <v>5.2058305301938126E-2</v>
      </c>
      <c r="G231" s="179"/>
      <c r="H231" s="180"/>
      <c r="I231" s="180"/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37"/>
    </row>
    <row r="232" spans="1:25">
      <c r="A232" s="140"/>
      <c r="B232" s="116">
        <v>1</v>
      </c>
      <c r="C232" s="105">
        <v>6</v>
      </c>
      <c r="D232" s="184">
        <v>4.8454268781034718E-2</v>
      </c>
      <c r="E232" s="184">
        <v>5.5E-2</v>
      </c>
      <c r="F232" s="184">
        <v>5.2058305301938126E-2</v>
      </c>
      <c r="G232" s="179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37"/>
    </row>
    <row r="233" spans="1:25">
      <c r="A233" s="140"/>
      <c r="B233" s="117" t="s">
        <v>184</v>
      </c>
      <c r="C233" s="109"/>
      <c r="D233" s="187">
        <v>4.7987078861658344E-2</v>
      </c>
      <c r="E233" s="187">
        <v>5.4833333333333338E-2</v>
      </c>
      <c r="F233" s="187">
        <v>5.2725719472475792E-2</v>
      </c>
      <c r="G233" s="179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37"/>
    </row>
    <row r="234" spans="1:25">
      <c r="A234" s="140"/>
      <c r="B234" s="2" t="s">
        <v>185</v>
      </c>
      <c r="C234" s="136"/>
      <c r="D234" s="123">
        <v>4.805382027871212E-2</v>
      </c>
      <c r="E234" s="123">
        <v>5.5E-2</v>
      </c>
      <c r="F234" s="123">
        <v>5.2058305301938126E-2</v>
      </c>
      <c r="G234" s="179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37"/>
    </row>
    <row r="235" spans="1:25">
      <c r="A235" s="140"/>
      <c r="B235" s="2" t="s">
        <v>186</v>
      </c>
      <c r="C235" s="136"/>
      <c r="D235" s="123">
        <v>3.0144668136676675E-4</v>
      </c>
      <c r="E235" s="123">
        <v>7.527726527090838E-4</v>
      </c>
      <c r="F235" s="123">
        <v>1.6348241649201628E-3</v>
      </c>
      <c r="G235" s="16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7"/>
    </row>
    <row r="236" spans="1:25">
      <c r="A236" s="140"/>
      <c r="B236" s="2" t="s">
        <v>96</v>
      </c>
      <c r="C236" s="136"/>
      <c r="D236" s="110">
        <v>6.2818302034138305E-3</v>
      </c>
      <c r="E236" s="110">
        <v>1.3728376645150463E-2</v>
      </c>
      <c r="F236" s="110">
        <v>3.1006199275736463E-2</v>
      </c>
      <c r="G236" s="16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8"/>
    </row>
    <row r="237" spans="1:25">
      <c r="A237" s="140"/>
      <c r="B237" s="118" t="s">
        <v>187</v>
      </c>
      <c r="C237" s="136"/>
      <c r="D237" s="110">
        <v>-7.0490517279568565E-2</v>
      </c>
      <c r="E237" s="110">
        <v>6.2121398333899291E-2</v>
      </c>
      <c r="F237" s="110">
        <v>2.1296928162921835E-2</v>
      </c>
      <c r="G237" s="16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8"/>
    </row>
    <row r="238" spans="1:25">
      <c r="B238" s="146"/>
      <c r="C238" s="117"/>
      <c r="D238" s="133"/>
      <c r="E238" s="133"/>
      <c r="F238" s="133"/>
    </row>
    <row r="239" spans="1:25" ht="19.5">
      <c r="B239" s="150" t="s">
        <v>506</v>
      </c>
      <c r="Y239" s="134" t="s">
        <v>67</v>
      </c>
    </row>
    <row r="240" spans="1:25" ht="19.5">
      <c r="A240" s="125" t="s">
        <v>223</v>
      </c>
      <c r="B240" s="115" t="s">
        <v>142</v>
      </c>
      <c r="C240" s="112" t="s">
        <v>143</v>
      </c>
      <c r="D240" s="113" t="s">
        <v>165</v>
      </c>
      <c r="E240" s="114" t="s">
        <v>165</v>
      </c>
      <c r="F240" s="114" t="s">
        <v>165</v>
      </c>
      <c r="G240" s="114" t="s">
        <v>165</v>
      </c>
      <c r="H240" s="114" t="s">
        <v>165</v>
      </c>
      <c r="I240" s="114" t="s">
        <v>165</v>
      </c>
      <c r="J240" s="114" t="s">
        <v>165</v>
      </c>
      <c r="K240" s="114" t="s">
        <v>165</v>
      </c>
      <c r="L240" s="114" t="s">
        <v>165</v>
      </c>
      <c r="M240" s="16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4">
        <v>1</v>
      </c>
    </row>
    <row r="241" spans="1:25">
      <c r="A241" s="140"/>
      <c r="B241" s="116" t="s">
        <v>166</v>
      </c>
      <c r="C241" s="105" t="s">
        <v>166</v>
      </c>
      <c r="D241" s="159" t="s">
        <v>167</v>
      </c>
      <c r="E241" s="160" t="s">
        <v>168</v>
      </c>
      <c r="F241" s="160" t="s">
        <v>169</v>
      </c>
      <c r="G241" s="160" t="s">
        <v>188</v>
      </c>
      <c r="H241" s="160" t="s">
        <v>173</v>
      </c>
      <c r="I241" s="160" t="s">
        <v>196</v>
      </c>
      <c r="J241" s="160" t="s">
        <v>208</v>
      </c>
      <c r="K241" s="160" t="s">
        <v>206</v>
      </c>
      <c r="L241" s="160" t="s">
        <v>209</v>
      </c>
      <c r="M241" s="16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4" t="s">
        <v>1</v>
      </c>
    </row>
    <row r="242" spans="1:25">
      <c r="A242" s="140"/>
      <c r="B242" s="116"/>
      <c r="C242" s="105"/>
      <c r="D242" s="106" t="s">
        <v>120</v>
      </c>
      <c r="E242" s="107" t="s">
        <v>120</v>
      </c>
      <c r="F242" s="107" t="s">
        <v>120</v>
      </c>
      <c r="G242" s="107" t="s">
        <v>120</v>
      </c>
      <c r="H242" s="107" t="s">
        <v>120</v>
      </c>
      <c r="I242" s="107" t="s">
        <v>120</v>
      </c>
      <c r="J242" s="107" t="s">
        <v>120</v>
      </c>
      <c r="K242" s="107" t="s">
        <v>120</v>
      </c>
      <c r="L242" s="107" t="s">
        <v>120</v>
      </c>
      <c r="M242" s="16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4">
        <v>1</v>
      </c>
    </row>
    <row r="243" spans="1:25">
      <c r="A243" s="140"/>
      <c r="B243" s="116"/>
      <c r="C243" s="105"/>
      <c r="D243" s="132"/>
      <c r="E243" s="132"/>
      <c r="F243" s="132"/>
      <c r="G243" s="132"/>
      <c r="H243" s="132"/>
      <c r="I243" s="132"/>
      <c r="J243" s="132"/>
      <c r="K243" s="132"/>
      <c r="L243" s="132"/>
      <c r="M243" s="16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4">
        <v>2</v>
      </c>
    </row>
    <row r="244" spans="1:25">
      <c r="A244" s="140"/>
      <c r="B244" s="115">
        <v>1</v>
      </c>
      <c r="C244" s="111">
        <v>1</v>
      </c>
      <c r="D244" s="203">
        <v>57.17</v>
      </c>
      <c r="E244" s="203">
        <v>57.36</v>
      </c>
      <c r="F244" s="206">
        <v>55.669999999999995</v>
      </c>
      <c r="G244" s="203">
        <v>56.000000000000007</v>
      </c>
      <c r="H244" s="206">
        <v>57.2</v>
      </c>
      <c r="I244" s="203">
        <v>57.499999999999993</v>
      </c>
      <c r="J244" s="206">
        <v>57.090000000000011</v>
      </c>
      <c r="K244" s="203">
        <v>56.93</v>
      </c>
      <c r="L244" s="203">
        <v>55.500000000000007</v>
      </c>
      <c r="M244" s="207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08"/>
      <c r="Y244" s="209">
        <v>1</v>
      </c>
    </row>
    <row r="245" spans="1:25">
      <c r="A245" s="140"/>
      <c r="B245" s="116">
        <v>1</v>
      </c>
      <c r="C245" s="105">
        <v>2</v>
      </c>
      <c r="D245" s="210">
        <v>57.28</v>
      </c>
      <c r="E245" s="210">
        <v>57.389999999999993</v>
      </c>
      <c r="F245" s="212">
        <v>55.42</v>
      </c>
      <c r="G245" s="210">
        <v>55.1</v>
      </c>
      <c r="H245" s="212">
        <v>56.999999999999993</v>
      </c>
      <c r="I245" s="210">
        <v>57.70000000000001</v>
      </c>
      <c r="J245" s="212">
        <v>56.95</v>
      </c>
      <c r="K245" s="210">
        <v>56.54</v>
      </c>
      <c r="L245" s="210">
        <v>55.600000000000009</v>
      </c>
      <c r="M245" s="207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9" t="e">
        <v>#N/A</v>
      </c>
    </row>
    <row r="246" spans="1:25">
      <c r="A246" s="140"/>
      <c r="B246" s="116">
        <v>1</v>
      </c>
      <c r="C246" s="105">
        <v>3</v>
      </c>
      <c r="D246" s="210">
        <v>57.100000000000009</v>
      </c>
      <c r="E246" s="210">
        <v>57.47</v>
      </c>
      <c r="F246" s="212">
        <v>55.45</v>
      </c>
      <c r="G246" s="210">
        <v>55.3</v>
      </c>
      <c r="H246" s="212">
        <v>57.100000000000009</v>
      </c>
      <c r="I246" s="210">
        <v>57.600000000000009</v>
      </c>
      <c r="J246" s="212">
        <v>56.72999999999999</v>
      </c>
      <c r="K246" s="212">
        <v>57.28</v>
      </c>
      <c r="L246" s="216">
        <v>55.500000000000007</v>
      </c>
      <c r="M246" s="207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9">
        <v>16</v>
      </c>
    </row>
    <row r="247" spans="1:25">
      <c r="A247" s="140"/>
      <c r="B247" s="116">
        <v>1</v>
      </c>
      <c r="C247" s="105">
        <v>4</v>
      </c>
      <c r="D247" s="210">
        <v>56.91</v>
      </c>
      <c r="E247" s="210">
        <v>57.440000000000005</v>
      </c>
      <c r="F247" s="212">
        <v>55.620000000000005</v>
      </c>
      <c r="G247" s="210">
        <v>55.7</v>
      </c>
      <c r="H247" s="212">
        <v>57.2</v>
      </c>
      <c r="I247" s="210">
        <v>57.8</v>
      </c>
      <c r="J247" s="212">
        <v>57.220000000000006</v>
      </c>
      <c r="K247" s="212">
        <v>56.940000000000005</v>
      </c>
      <c r="L247" s="216">
        <v>55.600000000000009</v>
      </c>
      <c r="M247" s="207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9">
        <v>56.65537037037037</v>
      </c>
    </row>
    <row r="248" spans="1:25">
      <c r="A248" s="140"/>
      <c r="B248" s="116">
        <v>1</v>
      </c>
      <c r="C248" s="105">
        <v>5</v>
      </c>
      <c r="D248" s="210">
        <v>56.990000000000009</v>
      </c>
      <c r="E248" s="210">
        <v>57.36</v>
      </c>
      <c r="F248" s="210">
        <v>55.44</v>
      </c>
      <c r="G248" s="210">
        <v>55.1</v>
      </c>
      <c r="H248" s="210">
        <v>57.100000000000009</v>
      </c>
      <c r="I248" s="210">
        <v>58.099999999999994</v>
      </c>
      <c r="J248" s="210">
        <v>57.05</v>
      </c>
      <c r="K248" s="210">
        <v>56.91</v>
      </c>
      <c r="L248" s="210">
        <v>55.7</v>
      </c>
      <c r="M248" s="207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08"/>
      <c r="Y248" s="214"/>
    </row>
    <row r="249" spans="1:25">
      <c r="A249" s="140"/>
      <c r="B249" s="116">
        <v>1</v>
      </c>
      <c r="C249" s="105">
        <v>6</v>
      </c>
      <c r="D249" s="210">
        <v>57.15</v>
      </c>
      <c r="E249" s="210">
        <v>57.45</v>
      </c>
      <c r="F249" s="210">
        <v>55.42</v>
      </c>
      <c r="G249" s="210">
        <v>56.3</v>
      </c>
      <c r="H249" s="210">
        <v>56.999999999999993</v>
      </c>
      <c r="I249" s="210">
        <v>57.499999999999993</v>
      </c>
      <c r="J249" s="210">
        <v>56.81</v>
      </c>
      <c r="K249" s="210">
        <v>57.15</v>
      </c>
      <c r="L249" s="210">
        <v>55.500000000000007</v>
      </c>
      <c r="M249" s="207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08"/>
      <c r="Y249" s="214"/>
    </row>
    <row r="250" spans="1:25">
      <c r="A250" s="140"/>
      <c r="B250" s="117" t="s">
        <v>184</v>
      </c>
      <c r="C250" s="109"/>
      <c r="D250" s="215">
        <v>57.1</v>
      </c>
      <c r="E250" s="215">
        <v>57.411666666666662</v>
      </c>
      <c r="F250" s="215">
        <v>55.503333333333337</v>
      </c>
      <c r="G250" s="215">
        <v>55.583333333333343</v>
      </c>
      <c r="H250" s="215">
        <v>57.1</v>
      </c>
      <c r="I250" s="215">
        <v>57.70000000000001</v>
      </c>
      <c r="J250" s="215">
        <v>56.975000000000001</v>
      </c>
      <c r="K250" s="215">
        <v>56.958333333333336</v>
      </c>
      <c r="L250" s="215">
        <v>55.56666666666667</v>
      </c>
      <c r="M250" s="207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08"/>
      <c r="Y250" s="214"/>
    </row>
    <row r="251" spans="1:25">
      <c r="A251" s="140"/>
      <c r="B251" s="2" t="s">
        <v>185</v>
      </c>
      <c r="C251" s="136"/>
      <c r="D251" s="216">
        <v>57.125</v>
      </c>
      <c r="E251" s="216">
        <v>57.414999999999999</v>
      </c>
      <c r="F251" s="216">
        <v>55.445</v>
      </c>
      <c r="G251" s="216">
        <v>55.5</v>
      </c>
      <c r="H251" s="216">
        <v>57.100000000000009</v>
      </c>
      <c r="I251" s="216">
        <v>57.650000000000006</v>
      </c>
      <c r="J251" s="216">
        <v>57</v>
      </c>
      <c r="K251" s="216">
        <v>56.935000000000002</v>
      </c>
      <c r="L251" s="216">
        <v>55.550000000000011</v>
      </c>
      <c r="M251" s="207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14"/>
    </row>
    <row r="252" spans="1:25">
      <c r="A252" s="140"/>
      <c r="B252" s="2" t="s">
        <v>186</v>
      </c>
      <c r="C252" s="136"/>
      <c r="D252" s="108">
        <v>0.13266499161421585</v>
      </c>
      <c r="E252" s="108">
        <v>4.7923550230203296E-2</v>
      </c>
      <c r="F252" s="108">
        <v>0.11147495981908405</v>
      </c>
      <c r="G252" s="108">
        <v>0.49966655548142003</v>
      </c>
      <c r="H252" s="108">
        <v>8.9442719099996029E-2</v>
      </c>
      <c r="I252" s="108">
        <v>0.22803508501982708</v>
      </c>
      <c r="J252" s="108">
        <v>0.18261982367750171</v>
      </c>
      <c r="K252" s="108">
        <v>0.25246121814383071</v>
      </c>
      <c r="L252" s="108">
        <v>8.1649658092771443E-2</v>
      </c>
      <c r="M252" s="188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35"/>
    </row>
    <row r="253" spans="1:25">
      <c r="A253" s="140"/>
      <c r="B253" s="2" t="s">
        <v>96</v>
      </c>
      <c r="C253" s="136"/>
      <c r="D253" s="110">
        <v>2.323379888164901E-3</v>
      </c>
      <c r="E253" s="110">
        <v>8.3473539460974773E-4</v>
      </c>
      <c r="F253" s="110">
        <v>2.0084372077187685E-3</v>
      </c>
      <c r="G253" s="110">
        <v>8.9895032470420373E-3</v>
      </c>
      <c r="H253" s="110">
        <v>1.5664224010507185E-3</v>
      </c>
      <c r="I253" s="110">
        <v>3.9520811961841779E-3</v>
      </c>
      <c r="J253" s="110">
        <v>3.2052623725757211E-3</v>
      </c>
      <c r="K253" s="110">
        <v>4.4323842249099753E-3</v>
      </c>
      <c r="L253" s="110">
        <v>1.4693999656767505E-3</v>
      </c>
      <c r="M253" s="16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8"/>
    </row>
    <row r="254" spans="1:25">
      <c r="A254" s="140"/>
      <c r="B254" s="118" t="s">
        <v>187</v>
      </c>
      <c r="C254" s="136"/>
      <c r="D254" s="110">
        <v>7.8479696933049237E-3</v>
      </c>
      <c r="E254" s="110">
        <v>1.3349066317141611E-2</v>
      </c>
      <c r="F254" s="110">
        <v>-2.0334118892981867E-2</v>
      </c>
      <c r="G254" s="110">
        <v>-1.8922072700766956E-2</v>
      </c>
      <c r="H254" s="110">
        <v>7.8479696933049237E-3</v>
      </c>
      <c r="I254" s="110">
        <v>1.8438316134915977E-2</v>
      </c>
      <c r="J254" s="110">
        <v>5.6416475179692505E-3</v>
      </c>
      <c r="K254" s="110">
        <v>5.3474712279246717E-3</v>
      </c>
      <c r="L254" s="110">
        <v>-1.9216248990811868E-2</v>
      </c>
      <c r="M254" s="16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8"/>
    </row>
    <row r="255" spans="1:25">
      <c r="B255" s="146"/>
      <c r="C255" s="117"/>
      <c r="D255" s="133"/>
      <c r="E255" s="133"/>
      <c r="F255" s="133"/>
      <c r="G255" s="133"/>
      <c r="H255" s="133"/>
      <c r="I255" s="133"/>
      <c r="J255" s="133"/>
      <c r="K255" s="133"/>
      <c r="L255" s="133"/>
    </row>
    <row r="256" spans="1:25">
      <c r="B256" s="150" t="s">
        <v>507</v>
      </c>
      <c r="Y256" s="134" t="s">
        <v>190</v>
      </c>
    </row>
    <row r="257" spans="1:25">
      <c r="A257" s="125" t="s">
        <v>18</v>
      </c>
      <c r="B257" s="115" t="s">
        <v>142</v>
      </c>
      <c r="C257" s="112" t="s">
        <v>143</v>
      </c>
      <c r="D257" s="113" t="s">
        <v>165</v>
      </c>
      <c r="E257" s="114" t="s">
        <v>165</v>
      </c>
      <c r="F257" s="114" t="s">
        <v>165</v>
      </c>
      <c r="G257" s="114" t="s">
        <v>165</v>
      </c>
      <c r="H257" s="16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4">
        <v>1</v>
      </c>
    </row>
    <row r="258" spans="1:25">
      <c r="A258" s="140"/>
      <c r="B258" s="116" t="s">
        <v>166</v>
      </c>
      <c r="C258" s="105" t="s">
        <v>166</v>
      </c>
      <c r="D258" s="159" t="s">
        <v>167</v>
      </c>
      <c r="E258" s="160" t="s">
        <v>169</v>
      </c>
      <c r="F258" s="160" t="s">
        <v>173</v>
      </c>
      <c r="G258" s="160" t="s">
        <v>196</v>
      </c>
      <c r="H258" s="16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4" t="s">
        <v>3</v>
      </c>
    </row>
    <row r="259" spans="1:25">
      <c r="A259" s="140"/>
      <c r="B259" s="116"/>
      <c r="C259" s="105"/>
      <c r="D259" s="106" t="s">
        <v>120</v>
      </c>
      <c r="E259" s="107" t="s">
        <v>120</v>
      </c>
      <c r="F259" s="107" t="s">
        <v>120</v>
      </c>
      <c r="G259" s="107" t="s">
        <v>120</v>
      </c>
      <c r="H259" s="16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4">
        <v>0</v>
      </c>
    </row>
    <row r="260" spans="1:25">
      <c r="A260" s="140"/>
      <c r="B260" s="116"/>
      <c r="C260" s="105"/>
      <c r="D260" s="132"/>
      <c r="E260" s="132"/>
      <c r="F260" s="132"/>
      <c r="G260" s="132"/>
      <c r="H260" s="16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4">
        <v>0</v>
      </c>
    </row>
    <row r="261" spans="1:25">
      <c r="A261" s="140"/>
      <c r="B261" s="115">
        <v>1</v>
      </c>
      <c r="C261" s="111">
        <v>1</v>
      </c>
      <c r="D261" s="190">
        <v>84.559445290038909</v>
      </c>
      <c r="E261" s="190" t="s">
        <v>111</v>
      </c>
      <c r="F261" s="191">
        <v>84.559445290038909</v>
      </c>
      <c r="G261" s="190">
        <v>33.823778116015561</v>
      </c>
      <c r="H261" s="193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5">
        <v>1</v>
      </c>
    </row>
    <row r="262" spans="1:25">
      <c r="A262" s="140"/>
      <c r="B262" s="116">
        <v>1</v>
      </c>
      <c r="C262" s="105">
        <v>2</v>
      </c>
      <c r="D262" s="196">
        <v>84.559445290038909</v>
      </c>
      <c r="E262" s="196">
        <v>20</v>
      </c>
      <c r="F262" s="197">
        <v>84.559445290038909</v>
      </c>
      <c r="G262" s="196">
        <v>33.823778116015561</v>
      </c>
      <c r="H262" s="193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5">
        <v>36</v>
      </c>
    </row>
    <row r="263" spans="1:25">
      <c r="A263" s="140"/>
      <c r="B263" s="116">
        <v>1</v>
      </c>
      <c r="C263" s="105">
        <v>3</v>
      </c>
      <c r="D263" s="196">
        <v>84.559445290038909</v>
      </c>
      <c r="E263" s="196">
        <v>20</v>
      </c>
      <c r="F263" s="197">
        <v>84.559445290038909</v>
      </c>
      <c r="G263" s="196">
        <v>33.823778116015561</v>
      </c>
      <c r="H263" s="193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5">
        <v>16</v>
      </c>
    </row>
    <row r="264" spans="1:25">
      <c r="A264" s="140"/>
      <c r="B264" s="116">
        <v>1</v>
      </c>
      <c r="C264" s="105">
        <v>4</v>
      </c>
      <c r="D264" s="196">
        <v>84.559445290038909</v>
      </c>
      <c r="E264" s="196">
        <v>20</v>
      </c>
      <c r="F264" s="197">
        <v>84.559445290038909</v>
      </c>
      <c r="G264" s="196">
        <v>33.823778116015561</v>
      </c>
      <c r="H264" s="193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5">
        <v>55.81532921810701</v>
      </c>
    </row>
    <row r="265" spans="1:25">
      <c r="A265" s="140"/>
      <c r="B265" s="116">
        <v>1</v>
      </c>
      <c r="C265" s="105">
        <v>5</v>
      </c>
      <c r="D265" s="196">
        <v>84.559445290038909</v>
      </c>
      <c r="E265" s="196">
        <v>10</v>
      </c>
      <c r="F265" s="196">
        <v>84.559445290038909</v>
      </c>
      <c r="G265" s="196">
        <v>42.279722645019454</v>
      </c>
      <c r="H265" s="193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9"/>
    </row>
    <row r="266" spans="1:25">
      <c r="A266" s="140"/>
      <c r="B266" s="116">
        <v>1</v>
      </c>
      <c r="C266" s="105">
        <v>6</v>
      </c>
      <c r="D266" s="196">
        <v>84.559445290038909</v>
      </c>
      <c r="E266" s="196">
        <v>30</v>
      </c>
      <c r="F266" s="196">
        <v>84.559445290038909</v>
      </c>
      <c r="G266" s="196">
        <v>42.279722645019454</v>
      </c>
      <c r="H266" s="193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9"/>
    </row>
    <row r="267" spans="1:25">
      <c r="A267" s="140"/>
      <c r="B267" s="117" t="s">
        <v>184</v>
      </c>
      <c r="C267" s="109"/>
      <c r="D267" s="200">
        <v>84.559445290038909</v>
      </c>
      <c r="E267" s="200">
        <v>20</v>
      </c>
      <c r="F267" s="200">
        <v>84.559445290038909</v>
      </c>
      <c r="G267" s="200">
        <v>36.642426292350194</v>
      </c>
      <c r="H267" s="193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9"/>
    </row>
    <row r="268" spans="1:25">
      <c r="A268" s="140"/>
      <c r="B268" s="2" t="s">
        <v>185</v>
      </c>
      <c r="C268" s="136"/>
      <c r="D268" s="198">
        <v>84.559445290038909</v>
      </c>
      <c r="E268" s="198">
        <v>20</v>
      </c>
      <c r="F268" s="198">
        <v>84.559445290038909</v>
      </c>
      <c r="G268" s="198">
        <v>33.823778116015561</v>
      </c>
      <c r="H268" s="193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9"/>
    </row>
    <row r="269" spans="1:25">
      <c r="A269" s="140"/>
      <c r="B269" s="2" t="s">
        <v>186</v>
      </c>
      <c r="C269" s="136"/>
      <c r="D269" s="198">
        <v>0</v>
      </c>
      <c r="E269" s="198">
        <v>7.0710678118654755</v>
      </c>
      <c r="F269" s="198">
        <v>0</v>
      </c>
      <c r="G269" s="198">
        <v>4.3666309783047161</v>
      </c>
      <c r="H269" s="193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9"/>
    </row>
    <row r="270" spans="1:25">
      <c r="A270" s="140"/>
      <c r="B270" s="2" t="s">
        <v>96</v>
      </c>
      <c r="C270" s="136"/>
      <c r="D270" s="110">
        <v>0</v>
      </c>
      <c r="E270" s="110">
        <v>0.35355339059327379</v>
      </c>
      <c r="F270" s="110">
        <v>0</v>
      </c>
      <c r="G270" s="110">
        <v>0.11916871834484208</v>
      </c>
      <c r="H270" s="16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8"/>
    </row>
    <row r="271" spans="1:25">
      <c r="A271" s="140"/>
      <c r="B271" s="118" t="s">
        <v>187</v>
      </c>
      <c r="C271" s="136"/>
      <c r="D271" s="110">
        <v>0.51498605265965258</v>
      </c>
      <c r="E271" s="110">
        <v>-0.64167549882493902</v>
      </c>
      <c r="F271" s="110">
        <v>0.51498605265965258</v>
      </c>
      <c r="G271" s="110">
        <v>-0.34350604384748384</v>
      </c>
      <c r="H271" s="16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8"/>
    </row>
    <row r="272" spans="1:25">
      <c r="B272" s="146"/>
      <c r="C272" s="117"/>
      <c r="D272" s="133"/>
      <c r="E272" s="133"/>
      <c r="F272" s="133"/>
      <c r="G272" s="133"/>
    </row>
    <row r="273" spans="1:25" ht="19.5">
      <c r="B273" s="150" t="s">
        <v>508</v>
      </c>
      <c r="Y273" s="134" t="s">
        <v>67</v>
      </c>
    </row>
    <row r="274" spans="1:25" ht="19.5">
      <c r="A274" s="125" t="s">
        <v>224</v>
      </c>
      <c r="B274" s="115" t="s">
        <v>142</v>
      </c>
      <c r="C274" s="112" t="s">
        <v>143</v>
      </c>
      <c r="D274" s="113" t="s">
        <v>165</v>
      </c>
      <c r="E274" s="114" t="s">
        <v>165</v>
      </c>
      <c r="F274" s="114" t="s">
        <v>165</v>
      </c>
      <c r="G274" s="114" t="s">
        <v>165</v>
      </c>
      <c r="H274" s="114" t="s">
        <v>165</v>
      </c>
      <c r="I274" s="114" t="s">
        <v>165</v>
      </c>
      <c r="J274" s="114" t="s">
        <v>165</v>
      </c>
      <c r="K274" s="114" t="s">
        <v>165</v>
      </c>
      <c r="L274" s="114" t="s">
        <v>165</v>
      </c>
      <c r="M274" s="16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4">
        <v>1</v>
      </c>
    </row>
    <row r="275" spans="1:25">
      <c r="A275" s="140"/>
      <c r="B275" s="116" t="s">
        <v>166</v>
      </c>
      <c r="C275" s="105" t="s">
        <v>166</v>
      </c>
      <c r="D275" s="159" t="s">
        <v>167</v>
      </c>
      <c r="E275" s="160" t="s">
        <v>168</v>
      </c>
      <c r="F275" s="160" t="s">
        <v>169</v>
      </c>
      <c r="G275" s="160" t="s">
        <v>188</v>
      </c>
      <c r="H275" s="160" t="s">
        <v>173</v>
      </c>
      <c r="I275" s="160" t="s">
        <v>196</v>
      </c>
      <c r="J275" s="160" t="s">
        <v>208</v>
      </c>
      <c r="K275" s="160" t="s">
        <v>206</v>
      </c>
      <c r="L275" s="160" t="s">
        <v>209</v>
      </c>
      <c r="M275" s="16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4" t="s">
        <v>1</v>
      </c>
    </row>
    <row r="276" spans="1:25">
      <c r="A276" s="140"/>
      <c r="B276" s="116"/>
      <c r="C276" s="105"/>
      <c r="D276" s="106" t="s">
        <v>120</v>
      </c>
      <c r="E276" s="107" t="s">
        <v>120</v>
      </c>
      <c r="F276" s="107" t="s">
        <v>120</v>
      </c>
      <c r="G276" s="107" t="s">
        <v>120</v>
      </c>
      <c r="H276" s="107" t="s">
        <v>120</v>
      </c>
      <c r="I276" s="107" t="s">
        <v>120</v>
      </c>
      <c r="J276" s="107" t="s">
        <v>120</v>
      </c>
      <c r="K276" s="107" t="s">
        <v>120</v>
      </c>
      <c r="L276" s="107" t="s">
        <v>120</v>
      </c>
      <c r="M276" s="16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4">
        <v>2</v>
      </c>
    </row>
    <row r="277" spans="1:25">
      <c r="A277" s="140"/>
      <c r="B277" s="116"/>
      <c r="C277" s="105"/>
      <c r="D277" s="132"/>
      <c r="E277" s="132"/>
      <c r="F277" s="132"/>
      <c r="G277" s="132"/>
      <c r="H277" s="132"/>
      <c r="I277" s="132"/>
      <c r="J277" s="132"/>
      <c r="K277" s="132"/>
      <c r="L277" s="132"/>
      <c r="M277" s="16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4">
        <v>3</v>
      </c>
    </row>
    <row r="278" spans="1:25">
      <c r="A278" s="140"/>
      <c r="B278" s="115">
        <v>1</v>
      </c>
      <c r="C278" s="111">
        <v>1</v>
      </c>
      <c r="D278" s="119">
        <v>1.8900000000000001</v>
      </c>
      <c r="E278" s="119">
        <v>1.96</v>
      </c>
      <c r="F278" s="156">
        <v>1.87</v>
      </c>
      <c r="G278" s="119">
        <v>1.91</v>
      </c>
      <c r="H278" s="120">
        <v>1.94</v>
      </c>
      <c r="I278" s="119">
        <v>1.97</v>
      </c>
      <c r="J278" s="120">
        <v>1.97</v>
      </c>
      <c r="K278" s="119">
        <v>1.81</v>
      </c>
      <c r="L278" s="119">
        <v>1.92</v>
      </c>
      <c r="M278" s="16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34">
        <v>1</v>
      </c>
    </row>
    <row r="279" spans="1:25">
      <c r="A279" s="140"/>
      <c r="B279" s="116">
        <v>1</v>
      </c>
      <c r="C279" s="105">
        <v>2</v>
      </c>
      <c r="D279" s="107">
        <v>1.91</v>
      </c>
      <c r="E279" s="107">
        <v>1.96</v>
      </c>
      <c r="F279" s="121">
        <v>1.95</v>
      </c>
      <c r="G279" s="107">
        <v>1.8500000000000003</v>
      </c>
      <c r="H279" s="121">
        <v>1.94</v>
      </c>
      <c r="I279" s="107">
        <v>1.97</v>
      </c>
      <c r="J279" s="121">
        <v>1.97</v>
      </c>
      <c r="K279" s="107">
        <v>1.79</v>
      </c>
      <c r="L279" s="107">
        <v>1.9299999999999997</v>
      </c>
      <c r="M279" s="16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34" t="e">
        <v>#N/A</v>
      </c>
    </row>
    <row r="280" spans="1:25">
      <c r="A280" s="140"/>
      <c r="B280" s="116">
        <v>1</v>
      </c>
      <c r="C280" s="105">
        <v>3</v>
      </c>
      <c r="D280" s="107">
        <v>1.8900000000000001</v>
      </c>
      <c r="E280" s="107">
        <v>1.96</v>
      </c>
      <c r="F280" s="121">
        <v>1.94</v>
      </c>
      <c r="G280" s="107">
        <v>1.92</v>
      </c>
      <c r="H280" s="121">
        <v>1.94</v>
      </c>
      <c r="I280" s="107">
        <v>1.97</v>
      </c>
      <c r="J280" s="121">
        <v>1.97</v>
      </c>
      <c r="K280" s="121">
        <v>1.82</v>
      </c>
      <c r="L280" s="108">
        <v>1.95</v>
      </c>
      <c r="M280" s="16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34">
        <v>16</v>
      </c>
    </row>
    <row r="281" spans="1:25">
      <c r="A281" s="140"/>
      <c r="B281" s="116">
        <v>1</v>
      </c>
      <c r="C281" s="105">
        <v>4</v>
      </c>
      <c r="D281" s="107">
        <v>1.9</v>
      </c>
      <c r="E281" s="107">
        <v>1.95</v>
      </c>
      <c r="F281" s="121">
        <v>1.92</v>
      </c>
      <c r="G281" s="107">
        <v>1.9299999999999997</v>
      </c>
      <c r="H281" s="121">
        <v>1.95</v>
      </c>
      <c r="I281" s="107">
        <v>1.9799999999999998</v>
      </c>
      <c r="J281" s="121">
        <v>1.9799999999999998</v>
      </c>
      <c r="K281" s="121">
        <v>1.81</v>
      </c>
      <c r="L281" s="108">
        <v>1.94</v>
      </c>
      <c r="M281" s="16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34">
        <v>1.9256666666666666</v>
      </c>
    </row>
    <row r="282" spans="1:25">
      <c r="A282" s="140"/>
      <c r="B282" s="116">
        <v>1</v>
      </c>
      <c r="C282" s="105">
        <v>5</v>
      </c>
      <c r="D282" s="107">
        <v>1.91</v>
      </c>
      <c r="E282" s="107">
        <v>1.96</v>
      </c>
      <c r="F282" s="107">
        <v>1.9299999999999997</v>
      </c>
      <c r="G282" s="107">
        <v>1.8799999999999997</v>
      </c>
      <c r="H282" s="107">
        <v>1.94</v>
      </c>
      <c r="I282" s="107">
        <v>2</v>
      </c>
      <c r="J282" s="107">
        <v>1.9799999999999998</v>
      </c>
      <c r="K282" s="107">
        <v>1.82</v>
      </c>
      <c r="L282" s="107">
        <v>1.91</v>
      </c>
      <c r="M282" s="16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35"/>
    </row>
    <row r="283" spans="1:25">
      <c r="A283" s="140"/>
      <c r="B283" s="116">
        <v>1</v>
      </c>
      <c r="C283" s="105">
        <v>6</v>
      </c>
      <c r="D283" s="107">
        <v>1.9</v>
      </c>
      <c r="E283" s="107">
        <v>1.96</v>
      </c>
      <c r="F283" s="107">
        <v>1.94</v>
      </c>
      <c r="G283" s="107">
        <v>1.9</v>
      </c>
      <c r="H283" s="107">
        <v>1.95</v>
      </c>
      <c r="I283" s="107">
        <v>1.9799999999999998</v>
      </c>
      <c r="J283" s="107">
        <v>1.9799999999999998</v>
      </c>
      <c r="K283" s="107">
        <v>1.82</v>
      </c>
      <c r="L283" s="107">
        <v>1.9299999999999997</v>
      </c>
      <c r="M283" s="16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35"/>
    </row>
    <row r="284" spans="1:25">
      <c r="A284" s="140"/>
      <c r="B284" s="117" t="s">
        <v>184</v>
      </c>
      <c r="C284" s="109"/>
      <c r="D284" s="122">
        <v>1.9000000000000001</v>
      </c>
      <c r="E284" s="122">
        <v>1.9583333333333333</v>
      </c>
      <c r="F284" s="122">
        <v>1.9249999999999998</v>
      </c>
      <c r="G284" s="122">
        <v>1.8983333333333332</v>
      </c>
      <c r="H284" s="122">
        <v>1.9433333333333334</v>
      </c>
      <c r="I284" s="122">
        <v>1.9783333333333335</v>
      </c>
      <c r="J284" s="122">
        <v>1.9749999999999999</v>
      </c>
      <c r="K284" s="122">
        <v>1.8116666666666668</v>
      </c>
      <c r="L284" s="122">
        <v>1.93</v>
      </c>
      <c r="M284" s="16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35"/>
    </row>
    <row r="285" spans="1:25">
      <c r="A285" s="140"/>
      <c r="B285" s="2" t="s">
        <v>185</v>
      </c>
      <c r="C285" s="136"/>
      <c r="D285" s="108">
        <v>1.9</v>
      </c>
      <c r="E285" s="108">
        <v>1.96</v>
      </c>
      <c r="F285" s="108">
        <v>1.9349999999999998</v>
      </c>
      <c r="G285" s="108">
        <v>1.9049999999999998</v>
      </c>
      <c r="H285" s="108">
        <v>1.94</v>
      </c>
      <c r="I285" s="108">
        <v>1.9749999999999999</v>
      </c>
      <c r="J285" s="108">
        <v>1.9749999999999999</v>
      </c>
      <c r="K285" s="108">
        <v>1.8149999999999999</v>
      </c>
      <c r="L285" s="108">
        <v>1.9299999999999997</v>
      </c>
      <c r="M285" s="16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35"/>
    </row>
    <row r="286" spans="1:25">
      <c r="A286" s="140"/>
      <c r="B286" s="2" t="s">
        <v>186</v>
      </c>
      <c r="C286" s="136"/>
      <c r="D286" s="123">
        <v>8.9442719099990676E-3</v>
      </c>
      <c r="E286" s="123">
        <v>4.0824829046386341E-3</v>
      </c>
      <c r="F286" s="123">
        <v>2.8809720581775802E-2</v>
      </c>
      <c r="G286" s="123">
        <v>2.9268868558020113E-2</v>
      </c>
      <c r="H286" s="123">
        <v>5.1639777949432277E-3</v>
      </c>
      <c r="I286" s="123">
        <v>1.1690451944500118E-2</v>
      </c>
      <c r="J286" s="123">
        <v>5.4772255750515442E-3</v>
      </c>
      <c r="K286" s="123">
        <v>1.169045194450013E-2</v>
      </c>
      <c r="L286" s="123">
        <v>1.4142135623730963E-2</v>
      </c>
      <c r="M286" s="16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137"/>
    </row>
    <row r="287" spans="1:25">
      <c r="A287" s="140"/>
      <c r="B287" s="2" t="s">
        <v>96</v>
      </c>
      <c r="C287" s="136"/>
      <c r="D287" s="110">
        <v>4.7075115315784559E-3</v>
      </c>
      <c r="E287" s="110">
        <v>2.0846721215176003E-3</v>
      </c>
      <c r="F287" s="110">
        <v>1.4966088613909509E-2</v>
      </c>
      <c r="G287" s="110">
        <v>1.541819239228452E-2</v>
      </c>
      <c r="H287" s="110">
        <v>2.6572784536586075E-3</v>
      </c>
      <c r="I287" s="110">
        <v>5.9092427689132858E-3</v>
      </c>
      <c r="J287" s="110">
        <v>2.7732787721779974E-3</v>
      </c>
      <c r="K287" s="110">
        <v>6.4528713585097312E-3</v>
      </c>
      <c r="L287" s="110">
        <v>7.3275314112595663E-3</v>
      </c>
      <c r="M287" s="16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8"/>
    </row>
    <row r="288" spans="1:25">
      <c r="A288" s="140"/>
      <c r="B288" s="118" t="s">
        <v>187</v>
      </c>
      <c r="C288" s="136"/>
      <c r="D288" s="110">
        <v>-1.3328717327332429E-2</v>
      </c>
      <c r="E288" s="110">
        <v>1.6963822052968647E-2</v>
      </c>
      <c r="F288" s="110">
        <v>-3.4620045006061861E-4</v>
      </c>
      <c r="G288" s="110">
        <v>-1.4194218452484031E-2</v>
      </c>
      <c r="H288" s="110">
        <v>9.1743119266054496E-3</v>
      </c>
      <c r="I288" s="110">
        <v>2.7349835554786317E-2</v>
      </c>
      <c r="J288" s="110">
        <v>2.5618833304483335E-2</v>
      </c>
      <c r="K288" s="110">
        <v>-5.920027696036001E-2</v>
      </c>
      <c r="L288" s="110">
        <v>2.2503029253937434E-3</v>
      </c>
      <c r="M288" s="16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8"/>
    </row>
    <row r="289" spans="1:25">
      <c r="B289" s="146"/>
      <c r="C289" s="117"/>
      <c r="D289" s="133"/>
      <c r="E289" s="133"/>
      <c r="F289" s="133"/>
      <c r="G289" s="133"/>
      <c r="H289" s="133"/>
      <c r="I289" s="133"/>
      <c r="J289" s="133"/>
      <c r="K289" s="133"/>
      <c r="L289" s="133"/>
    </row>
    <row r="290" spans="1:25" ht="19.5">
      <c r="B290" s="150" t="s">
        <v>509</v>
      </c>
      <c r="Y290" s="134" t="s">
        <v>190</v>
      </c>
    </row>
    <row r="291" spans="1:25" ht="19.5">
      <c r="A291" s="125" t="s">
        <v>225</v>
      </c>
      <c r="B291" s="115" t="s">
        <v>142</v>
      </c>
      <c r="C291" s="112" t="s">
        <v>143</v>
      </c>
      <c r="D291" s="113" t="s">
        <v>165</v>
      </c>
      <c r="E291" s="114" t="s">
        <v>165</v>
      </c>
      <c r="F291" s="114" t="s">
        <v>165</v>
      </c>
      <c r="G291" s="16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34">
        <v>1</v>
      </c>
    </row>
    <row r="292" spans="1:25">
      <c r="A292" s="140"/>
      <c r="B292" s="116" t="s">
        <v>166</v>
      </c>
      <c r="C292" s="105" t="s">
        <v>166</v>
      </c>
      <c r="D292" s="159" t="s">
        <v>169</v>
      </c>
      <c r="E292" s="160" t="s">
        <v>188</v>
      </c>
      <c r="F292" s="160" t="s">
        <v>206</v>
      </c>
      <c r="G292" s="16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34" t="s">
        <v>3</v>
      </c>
    </row>
    <row r="293" spans="1:25">
      <c r="A293" s="140"/>
      <c r="B293" s="116"/>
      <c r="C293" s="105"/>
      <c r="D293" s="106" t="s">
        <v>120</v>
      </c>
      <c r="E293" s="107" t="s">
        <v>120</v>
      </c>
      <c r="F293" s="107" t="s">
        <v>120</v>
      </c>
      <c r="G293" s="16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34">
        <v>0</v>
      </c>
    </row>
    <row r="294" spans="1:25">
      <c r="A294" s="140"/>
      <c r="B294" s="116"/>
      <c r="C294" s="105"/>
      <c r="D294" s="132"/>
      <c r="E294" s="132"/>
      <c r="F294" s="132"/>
      <c r="G294" s="16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34">
        <v>0</v>
      </c>
    </row>
    <row r="295" spans="1:25">
      <c r="A295" s="140"/>
      <c r="B295" s="115">
        <v>1</v>
      </c>
      <c r="C295" s="111">
        <v>1</v>
      </c>
      <c r="D295" s="190">
        <v>178.51999999999998</v>
      </c>
      <c r="E295" s="190">
        <v>300</v>
      </c>
      <c r="F295" s="191">
        <v>310</v>
      </c>
      <c r="G295" s="193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5">
        <v>1</v>
      </c>
    </row>
    <row r="296" spans="1:25">
      <c r="A296" s="140"/>
      <c r="B296" s="116">
        <v>1</v>
      </c>
      <c r="C296" s="105">
        <v>2</v>
      </c>
      <c r="D296" s="196">
        <v>196.37199999999996</v>
      </c>
      <c r="E296" s="196">
        <v>400</v>
      </c>
      <c r="F296" s="197">
        <v>330</v>
      </c>
      <c r="G296" s="193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5">
        <v>33</v>
      </c>
    </row>
    <row r="297" spans="1:25">
      <c r="A297" s="140"/>
      <c r="B297" s="116">
        <v>1</v>
      </c>
      <c r="C297" s="105">
        <v>3</v>
      </c>
      <c r="D297" s="196">
        <v>214.22399999999999</v>
      </c>
      <c r="E297" s="196">
        <v>300</v>
      </c>
      <c r="F297" s="197">
        <v>300</v>
      </c>
      <c r="G297" s="193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5">
        <v>16</v>
      </c>
    </row>
    <row r="298" spans="1:25">
      <c r="A298" s="140"/>
      <c r="B298" s="116">
        <v>1</v>
      </c>
      <c r="C298" s="105">
        <v>4</v>
      </c>
      <c r="D298" s="196">
        <v>232.07599999999999</v>
      </c>
      <c r="E298" s="196">
        <v>300</v>
      </c>
      <c r="F298" s="197">
        <v>290</v>
      </c>
      <c r="G298" s="193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5">
        <v>269.42444444444442</v>
      </c>
    </row>
    <row r="299" spans="1:25">
      <c r="A299" s="140"/>
      <c r="B299" s="116">
        <v>1</v>
      </c>
      <c r="C299" s="105">
        <v>5</v>
      </c>
      <c r="D299" s="196">
        <v>196.37199999999996</v>
      </c>
      <c r="E299" s="196">
        <v>200</v>
      </c>
      <c r="F299" s="196">
        <v>290</v>
      </c>
      <c r="G299" s="193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9"/>
    </row>
    <row r="300" spans="1:25">
      <c r="A300" s="140"/>
      <c r="B300" s="116">
        <v>1</v>
      </c>
      <c r="C300" s="105">
        <v>6</v>
      </c>
      <c r="D300" s="196">
        <v>232.07599999999999</v>
      </c>
      <c r="E300" s="196">
        <v>300</v>
      </c>
      <c r="F300" s="196">
        <v>280.00000000000006</v>
      </c>
      <c r="G300" s="193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9"/>
    </row>
    <row r="301" spans="1:25">
      <c r="A301" s="140"/>
      <c r="B301" s="117" t="s">
        <v>184</v>
      </c>
      <c r="C301" s="109"/>
      <c r="D301" s="200">
        <v>208.27333333333331</v>
      </c>
      <c r="E301" s="200">
        <v>300</v>
      </c>
      <c r="F301" s="200">
        <v>300</v>
      </c>
      <c r="G301" s="193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9"/>
    </row>
    <row r="302" spans="1:25">
      <c r="A302" s="140"/>
      <c r="B302" s="2" t="s">
        <v>185</v>
      </c>
      <c r="C302" s="136"/>
      <c r="D302" s="198">
        <v>205.29799999999997</v>
      </c>
      <c r="E302" s="198">
        <v>300</v>
      </c>
      <c r="F302" s="198">
        <v>295</v>
      </c>
      <c r="G302" s="193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9"/>
    </row>
    <row r="303" spans="1:25">
      <c r="A303" s="140"/>
      <c r="B303" s="2" t="s">
        <v>186</v>
      </c>
      <c r="C303" s="136"/>
      <c r="D303" s="198">
        <v>21.619845648539375</v>
      </c>
      <c r="E303" s="198">
        <v>63.245553203367585</v>
      </c>
      <c r="F303" s="198">
        <v>17.888543819998304</v>
      </c>
      <c r="G303" s="193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9"/>
    </row>
    <row r="304" spans="1:25">
      <c r="A304" s="140"/>
      <c r="B304" s="2" t="s">
        <v>96</v>
      </c>
      <c r="C304" s="136"/>
      <c r="D304" s="110">
        <v>0.10380515499762832</v>
      </c>
      <c r="E304" s="110">
        <v>0.21081851067789195</v>
      </c>
      <c r="F304" s="110">
        <v>5.9628479399994348E-2</v>
      </c>
      <c r="G304" s="16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38"/>
    </row>
    <row r="305" spans="1:25">
      <c r="A305" s="140"/>
      <c r="B305" s="118" t="s">
        <v>187</v>
      </c>
      <c r="C305" s="136"/>
      <c r="D305" s="110">
        <v>-0.22696942453460467</v>
      </c>
      <c r="E305" s="110">
        <v>0.11348471226730239</v>
      </c>
      <c r="F305" s="110">
        <v>0.11348471226730239</v>
      </c>
      <c r="G305" s="16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38"/>
    </row>
    <row r="306" spans="1:25">
      <c r="B306" s="146"/>
      <c r="C306" s="117"/>
      <c r="D306" s="133"/>
      <c r="E306" s="133"/>
      <c r="F306" s="133"/>
    </row>
    <row r="307" spans="1:25">
      <c r="B307" s="150" t="s">
        <v>510</v>
      </c>
      <c r="Y307" s="134" t="s">
        <v>190</v>
      </c>
    </row>
    <row r="308" spans="1:25">
      <c r="A308" s="125" t="s">
        <v>44</v>
      </c>
      <c r="B308" s="115" t="s">
        <v>142</v>
      </c>
      <c r="C308" s="112" t="s">
        <v>143</v>
      </c>
      <c r="D308" s="113" t="s">
        <v>165</v>
      </c>
      <c r="E308" s="16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34">
        <v>1</v>
      </c>
    </row>
    <row r="309" spans="1:25">
      <c r="A309" s="140"/>
      <c r="B309" s="116" t="s">
        <v>166</v>
      </c>
      <c r="C309" s="105" t="s">
        <v>166</v>
      </c>
      <c r="D309" s="159" t="s">
        <v>169</v>
      </c>
      <c r="E309" s="16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34" t="s">
        <v>3</v>
      </c>
    </row>
    <row r="310" spans="1:25">
      <c r="A310" s="140"/>
      <c r="B310" s="116"/>
      <c r="C310" s="105"/>
      <c r="D310" s="106" t="s">
        <v>120</v>
      </c>
      <c r="E310" s="16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34">
        <v>1</v>
      </c>
    </row>
    <row r="311" spans="1:25">
      <c r="A311" s="140"/>
      <c r="B311" s="116"/>
      <c r="C311" s="105"/>
      <c r="D311" s="132"/>
      <c r="E311" s="16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34">
        <v>1</v>
      </c>
    </row>
    <row r="312" spans="1:25">
      <c r="A312" s="140"/>
      <c r="B312" s="115">
        <v>1</v>
      </c>
      <c r="C312" s="111">
        <v>1</v>
      </c>
      <c r="D312" s="203">
        <v>30</v>
      </c>
      <c r="E312" s="207"/>
      <c r="F312" s="208"/>
      <c r="G312" s="208"/>
      <c r="H312" s="208"/>
      <c r="I312" s="208"/>
      <c r="J312" s="208"/>
      <c r="K312" s="208"/>
      <c r="L312" s="208"/>
      <c r="M312" s="208"/>
      <c r="N312" s="208"/>
      <c r="O312" s="208"/>
      <c r="P312" s="208"/>
      <c r="Q312" s="208"/>
      <c r="R312" s="208"/>
      <c r="S312" s="208"/>
      <c r="T312" s="208"/>
      <c r="U312" s="208"/>
      <c r="V312" s="208"/>
      <c r="W312" s="208"/>
      <c r="X312" s="208"/>
      <c r="Y312" s="209">
        <v>1</v>
      </c>
    </row>
    <row r="313" spans="1:25">
      <c r="A313" s="140"/>
      <c r="B313" s="116">
        <v>1</v>
      </c>
      <c r="C313" s="105">
        <v>2</v>
      </c>
      <c r="D313" s="210">
        <v>50</v>
      </c>
      <c r="E313" s="207"/>
      <c r="F313" s="208"/>
      <c r="G313" s="208"/>
      <c r="H313" s="208"/>
      <c r="I313" s="208"/>
      <c r="J313" s="208"/>
      <c r="K313" s="208"/>
      <c r="L313" s="208"/>
      <c r="M313" s="208"/>
      <c r="N313" s="208"/>
      <c r="O313" s="208"/>
      <c r="P313" s="208"/>
      <c r="Q313" s="208"/>
      <c r="R313" s="208"/>
      <c r="S313" s="208"/>
      <c r="T313" s="208"/>
      <c r="U313" s="208"/>
      <c r="V313" s="208"/>
      <c r="W313" s="208"/>
      <c r="X313" s="208"/>
      <c r="Y313" s="209">
        <v>34</v>
      </c>
    </row>
    <row r="314" spans="1:25">
      <c r="A314" s="140"/>
      <c r="B314" s="116">
        <v>1</v>
      </c>
      <c r="C314" s="105">
        <v>3</v>
      </c>
      <c r="D314" s="210">
        <v>50</v>
      </c>
      <c r="E314" s="207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9">
        <v>16</v>
      </c>
    </row>
    <row r="315" spans="1:25">
      <c r="A315" s="140"/>
      <c r="B315" s="116">
        <v>1</v>
      </c>
      <c r="C315" s="105">
        <v>4</v>
      </c>
      <c r="D315" s="210">
        <v>50</v>
      </c>
      <c r="E315" s="207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9">
        <v>46.666666666666664</v>
      </c>
    </row>
    <row r="316" spans="1:25">
      <c r="A316" s="140"/>
      <c r="B316" s="116">
        <v>1</v>
      </c>
      <c r="C316" s="105">
        <v>5</v>
      </c>
      <c r="D316" s="210">
        <v>50</v>
      </c>
      <c r="E316" s="207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14"/>
    </row>
    <row r="317" spans="1:25">
      <c r="A317" s="140"/>
      <c r="B317" s="116">
        <v>1</v>
      </c>
      <c r="C317" s="105">
        <v>6</v>
      </c>
      <c r="D317" s="210">
        <v>50</v>
      </c>
      <c r="E317" s="207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14"/>
    </row>
    <row r="318" spans="1:25">
      <c r="A318" s="140"/>
      <c r="B318" s="117" t="s">
        <v>184</v>
      </c>
      <c r="C318" s="109"/>
      <c r="D318" s="215">
        <v>46.666666666666664</v>
      </c>
      <c r="E318" s="207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14"/>
    </row>
    <row r="319" spans="1:25">
      <c r="A319" s="140"/>
      <c r="B319" s="2" t="s">
        <v>185</v>
      </c>
      <c r="C319" s="136"/>
      <c r="D319" s="216">
        <v>50</v>
      </c>
      <c r="E319" s="207"/>
      <c r="F319" s="208"/>
      <c r="G319" s="208"/>
      <c r="H319" s="208"/>
      <c r="I319" s="208"/>
      <c r="J319" s="208"/>
      <c r="K319" s="208"/>
      <c r="L319" s="208"/>
      <c r="M319" s="208"/>
      <c r="N319" s="208"/>
      <c r="O319" s="208"/>
      <c r="P319" s="208"/>
      <c r="Q319" s="208"/>
      <c r="R319" s="208"/>
      <c r="S319" s="208"/>
      <c r="T319" s="208"/>
      <c r="U319" s="208"/>
      <c r="V319" s="208"/>
      <c r="W319" s="208"/>
      <c r="X319" s="208"/>
      <c r="Y319" s="214"/>
    </row>
    <row r="320" spans="1:25">
      <c r="A320" s="140"/>
      <c r="B320" s="2" t="s">
        <v>186</v>
      </c>
      <c r="C320" s="136"/>
      <c r="D320" s="216">
        <v>8.1649658092772679</v>
      </c>
      <c r="E320" s="207"/>
      <c r="F320" s="208"/>
      <c r="G320" s="208"/>
      <c r="H320" s="208"/>
      <c r="I320" s="208"/>
      <c r="J320" s="208"/>
      <c r="K320" s="208"/>
      <c r="L320" s="208"/>
      <c r="M320" s="208"/>
      <c r="N320" s="208"/>
      <c r="O320" s="208"/>
      <c r="P320" s="208"/>
      <c r="Q320" s="208"/>
      <c r="R320" s="208"/>
      <c r="S320" s="208"/>
      <c r="T320" s="208"/>
      <c r="U320" s="208"/>
      <c r="V320" s="208"/>
      <c r="W320" s="208"/>
      <c r="X320" s="208"/>
      <c r="Y320" s="214"/>
    </row>
    <row r="321" spans="1:25">
      <c r="A321" s="140"/>
      <c r="B321" s="2" t="s">
        <v>96</v>
      </c>
      <c r="C321" s="136"/>
      <c r="D321" s="110">
        <v>0.17496355305594147</v>
      </c>
      <c r="E321" s="16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38"/>
    </row>
    <row r="322" spans="1:25">
      <c r="A322" s="140"/>
      <c r="B322" s="118" t="s">
        <v>187</v>
      </c>
      <c r="C322" s="136"/>
      <c r="D322" s="110">
        <v>0</v>
      </c>
      <c r="E322" s="16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38"/>
    </row>
    <row r="323" spans="1:25">
      <c r="B323" s="146"/>
      <c r="C323" s="117"/>
      <c r="D323" s="133"/>
    </row>
    <row r="324" spans="1:25">
      <c r="B324" s="150" t="s">
        <v>511</v>
      </c>
      <c r="Y324" s="134" t="s">
        <v>190</v>
      </c>
    </row>
    <row r="325" spans="1:25">
      <c r="A325" s="125" t="s">
        <v>45</v>
      </c>
      <c r="B325" s="115" t="s">
        <v>142</v>
      </c>
      <c r="C325" s="112" t="s">
        <v>143</v>
      </c>
      <c r="D325" s="113" t="s">
        <v>165</v>
      </c>
      <c r="E325" s="16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34">
        <v>1</v>
      </c>
    </row>
    <row r="326" spans="1:25">
      <c r="A326" s="140"/>
      <c r="B326" s="116" t="s">
        <v>166</v>
      </c>
      <c r="C326" s="105" t="s">
        <v>166</v>
      </c>
      <c r="D326" s="159" t="s">
        <v>169</v>
      </c>
      <c r="E326" s="16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34" t="s">
        <v>3</v>
      </c>
    </row>
    <row r="327" spans="1:25">
      <c r="A327" s="140"/>
      <c r="B327" s="116"/>
      <c r="C327" s="105"/>
      <c r="D327" s="106" t="s">
        <v>120</v>
      </c>
      <c r="E327" s="16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34">
        <v>0</v>
      </c>
    </row>
    <row r="328" spans="1:25">
      <c r="A328" s="140"/>
      <c r="B328" s="116"/>
      <c r="C328" s="105"/>
      <c r="D328" s="132"/>
      <c r="E328" s="16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34">
        <v>0</v>
      </c>
    </row>
    <row r="329" spans="1:25">
      <c r="A329" s="140"/>
      <c r="B329" s="115">
        <v>1</v>
      </c>
      <c r="C329" s="111">
        <v>1</v>
      </c>
      <c r="D329" s="190">
        <v>100</v>
      </c>
      <c r="E329" s="193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5">
        <v>1</v>
      </c>
    </row>
    <row r="330" spans="1:25">
      <c r="A330" s="140"/>
      <c r="B330" s="116">
        <v>1</v>
      </c>
      <c r="C330" s="105">
        <v>2</v>
      </c>
      <c r="D330" s="196">
        <v>140.00000000000003</v>
      </c>
      <c r="E330" s="193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5">
        <v>6</v>
      </c>
    </row>
    <row r="331" spans="1:25">
      <c r="A331" s="140"/>
      <c r="B331" s="116">
        <v>1</v>
      </c>
      <c r="C331" s="105">
        <v>3</v>
      </c>
      <c r="D331" s="196">
        <v>140.00000000000003</v>
      </c>
      <c r="E331" s="193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5">
        <v>16</v>
      </c>
    </row>
    <row r="332" spans="1:25">
      <c r="A332" s="140"/>
      <c r="B332" s="116">
        <v>1</v>
      </c>
      <c r="C332" s="105">
        <v>4</v>
      </c>
      <c r="D332" s="196">
        <v>140.00000000000003</v>
      </c>
      <c r="E332" s="193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5">
        <v>135.00000000000003</v>
      </c>
    </row>
    <row r="333" spans="1:25">
      <c r="A333" s="140"/>
      <c r="B333" s="116">
        <v>1</v>
      </c>
      <c r="C333" s="105">
        <v>5</v>
      </c>
      <c r="D333" s="196">
        <v>130</v>
      </c>
      <c r="E333" s="193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9"/>
    </row>
    <row r="334" spans="1:25">
      <c r="A334" s="140"/>
      <c r="B334" s="116">
        <v>1</v>
      </c>
      <c r="C334" s="105">
        <v>6</v>
      </c>
      <c r="D334" s="196">
        <v>160</v>
      </c>
      <c r="E334" s="193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9"/>
    </row>
    <row r="335" spans="1:25">
      <c r="A335" s="140"/>
      <c r="B335" s="117" t="s">
        <v>184</v>
      </c>
      <c r="C335" s="109"/>
      <c r="D335" s="200">
        <v>135.00000000000003</v>
      </c>
      <c r="E335" s="193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9"/>
    </row>
    <row r="336" spans="1:25">
      <c r="A336" s="140"/>
      <c r="B336" s="2" t="s">
        <v>185</v>
      </c>
      <c r="C336" s="136"/>
      <c r="D336" s="198">
        <v>140.00000000000003</v>
      </c>
      <c r="E336" s="193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9"/>
    </row>
    <row r="337" spans="1:25">
      <c r="A337" s="140"/>
      <c r="B337" s="2" t="s">
        <v>186</v>
      </c>
      <c r="C337" s="136"/>
      <c r="D337" s="198">
        <v>19.748417658131427</v>
      </c>
      <c r="E337" s="193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9"/>
    </row>
    <row r="338" spans="1:25">
      <c r="A338" s="140"/>
      <c r="B338" s="2" t="s">
        <v>96</v>
      </c>
      <c r="C338" s="136"/>
      <c r="D338" s="110">
        <v>0.14628457524541794</v>
      </c>
      <c r="E338" s="16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38"/>
    </row>
    <row r="339" spans="1:25">
      <c r="A339" s="140"/>
      <c r="B339" s="118" t="s">
        <v>187</v>
      </c>
      <c r="C339" s="136"/>
      <c r="D339" s="110">
        <v>0</v>
      </c>
      <c r="E339" s="16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38"/>
    </row>
    <row r="340" spans="1:25">
      <c r="B340" s="146"/>
      <c r="C340" s="117"/>
      <c r="D340" s="133"/>
    </row>
  </sheetData>
  <dataConsolidate/>
  <conditionalFormatting sqref="C29:C34 C46:C51 C63:C68 C80:C85 C97:C102 C114:C119 C131:C136 C148:C153 C165:C170 C182:C187 C199:C204 C216:C221 C233:C238 C250:C255 C267:C272 C284:C289 C301:C306 C318:C323 C335:C340 C2:L17 D19:I34 D36:L51 D53:D68 D70:E85 D87:L102 D104:L119 D121:L136 D138:L153 D155:L170 D172:L187 D189:E204 D206:L221 D223:F238 D240:L255 D257:G272 D274:L289 D291:F306 D308:D323 D325:D340">
    <cfRule type="expression" dxfId="40" priority="58" stopIfTrue="1">
      <formula>AND(ISBLANK(INDIRECT(Anlyt_LabRefLastCol)),ISBLANK(INDIRECT(Anlyt_LabRefThisCol)))</formula>
    </cfRule>
    <cfRule type="expression" dxfId="39" priority="59">
      <formula>ISBLANK(INDIRECT(Anlyt_LabRefThisCol))</formula>
    </cfRule>
  </conditionalFormatting>
  <conditionalFormatting sqref="B6:L11 B23:I28 B40:L45 B57:D62 B74:E79 B91:L96 B108:L113 B125:L130 B142:L147 B159:L164 B176:L181 B193:E198 B210:L215 B227:F232 B244:L249 B261:G266 B278:L283 B295:F300 B312:D317 B329:D334">
    <cfRule type="expression" dxfId="38" priority="60">
      <formula>AND($B6&lt;&gt;$B5,NOT(ISBLANK(INDIRECT(Anlyt_LabRefThisCol))))</formula>
    </cfRule>
  </conditionalFormatting>
  <conditionalFormatting sqref="C19:C28">
    <cfRule type="expression" dxfId="37" priority="55" stopIfTrue="1">
      <formula>AND(ISBLANK(INDIRECT(Anlyt_LabRefLastCol)),ISBLANK(INDIRECT(Anlyt_LabRefThisCol)))</formula>
    </cfRule>
    <cfRule type="expression" dxfId="36" priority="56">
      <formula>ISBLANK(INDIRECT(Anlyt_LabRefThisCol))</formula>
    </cfRule>
  </conditionalFormatting>
  <conditionalFormatting sqref="C36:C45">
    <cfRule type="expression" dxfId="35" priority="52" stopIfTrue="1">
      <formula>AND(ISBLANK(INDIRECT(Anlyt_LabRefLastCol)),ISBLANK(INDIRECT(Anlyt_LabRefThisCol)))</formula>
    </cfRule>
    <cfRule type="expression" dxfId="34" priority="53">
      <formula>ISBLANK(INDIRECT(Anlyt_LabRefThisCol))</formula>
    </cfRule>
  </conditionalFormatting>
  <conditionalFormatting sqref="C53:C62">
    <cfRule type="expression" dxfId="33" priority="49" stopIfTrue="1">
      <formula>AND(ISBLANK(INDIRECT(Anlyt_LabRefLastCol)),ISBLANK(INDIRECT(Anlyt_LabRefThisCol)))</formula>
    </cfRule>
    <cfRule type="expression" dxfId="32" priority="50">
      <formula>ISBLANK(INDIRECT(Anlyt_LabRefThisCol))</formula>
    </cfRule>
  </conditionalFormatting>
  <conditionalFormatting sqref="C70:C79">
    <cfRule type="expression" dxfId="31" priority="46" stopIfTrue="1">
      <formula>AND(ISBLANK(INDIRECT(Anlyt_LabRefLastCol)),ISBLANK(INDIRECT(Anlyt_LabRefThisCol)))</formula>
    </cfRule>
    <cfRule type="expression" dxfId="30" priority="47">
      <formula>ISBLANK(INDIRECT(Anlyt_LabRefThisCol))</formula>
    </cfRule>
  </conditionalFormatting>
  <conditionalFormatting sqref="C87:C96">
    <cfRule type="expression" dxfId="29" priority="43" stopIfTrue="1">
      <formula>AND(ISBLANK(INDIRECT(Anlyt_LabRefLastCol)),ISBLANK(INDIRECT(Anlyt_LabRefThisCol)))</formula>
    </cfRule>
    <cfRule type="expression" dxfId="28" priority="44">
      <formula>ISBLANK(INDIRECT(Anlyt_LabRefThisCol))</formula>
    </cfRule>
  </conditionalFormatting>
  <conditionalFormatting sqref="C104:C113">
    <cfRule type="expression" dxfId="27" priority="40" stopIfTrue="1">
      <formula>AND(ISBLANK(INDIRECT(Anlyt_LabRefLastCol)),ISBLANK(INDIRECT(Anlyt_LabRefThisCol)))</formula>
    </cfRule>
    <cfRule type="expression" dxfId="26" priority="41">
      <formula>ISBLANK(INDIRECT(Anlyt_LabRefThisCol))</formula>
    </cfRule>
  </conditionalFormatting>
  <conditionalFormatting sqref="C121:C130">
    <cfRule type="expression" dxfId="25" priority="37" stopIfTrue="1">
      <formula>AND(ISBLANK(INDIRECT(Anlyt_LabRefLastCol)),ISBLANK(INDIRECT(Anlyt_LabRefThisCol)))</formula>
    </cfRule>
    <cfRule type="expression" dxfId="24" priority="38">
      <formula>ISBLANK(INDIRECT(Anlyt_LabRefThisCol))</formula>
    </cfRule>
  </conditionalFormatting>
  <conditionalFormatting sqref="C138:C147">
    <cfRule type="expression" dxfId="23" priority="34" stopIfTrue="1">
      <formula>AND(ISBLANK(INDIRECT(Anlyt_LabRefLastCol)),ISBLANK(INDIRECT(Anlyt_LabRefThisCol)))</formula>
    </cfRule>
    <cfRule type="expression" dxfId="22" priority="35">
      <formula>ISBLANK(INDIRECT(Anlyt_LabRefThisCol))</formula>
    </cfRule>
  </conditionalFormatting>
  <conditionalFormatting sqref="C155:C164">
    <cfRule type="expression" dxfId="21" priority="31" stopIfTrue="1">
      <formula>AND(ISBLANK(INDIRECT(Anlyt_LabRefLastCol)),ISBLANK(INDIRECT(Anlyt_LabRefThisCol)))</formula>
    </cfRule>
    <cfRule type="expression" dxfId="20" priority="32">
      <formula>ISBLANK(INDIRECT(Anlyt_LabRefThisCol))</formula>
    </cfRule>
  </conditionalFormatting>
  <conditionalFormatting sqref="C172:C181">
    <cfRule type="expression" dxfId="19" priority="28" stopIfTrue="1">
      <formula>AND(ISBLANK(INDIRECT(Anlyt_LabRefLastCol)),ISBLANK(INDIRECT(Anlyt_LabRefThisCol)))</formula>
    </cfRule>
    <cfRule type="expression" dxfId="18" priority="29">
      <formula>ISBLANK(INDIRECT(Anlyt_LabRefThisCol))</formula>
    </cfRule>
  </conditionalFormatting>
  <conditionalFormatting sqref="C189:C198">
    <cfRule type="expression" dxfId="17" priority="25" stopIfTrue="1">
      <formula>AND(ISBLANK(INDIRECT(Anlyt_LabRefLastCol)),ISBLANK(INDIRECT(Anlyt_LabRefThisCol)))</formula>
    </cfRule>
    <cfRule type="expression" dxfId="16" priority="26">
      <formula>ISBLANK(INDIRECT(Anlyt_LabRefThisCol))</formula>
    </cfRule>
  </conditionalFormatting>
  <conditionalFormatting sqref="C206:C215">
    <cfRule type="expression" dxfId="15" priority="22" stopIfTrue="1">
      <formula>AND(ISBLANK(INDIRECT(Anlyt_LabRefLastCol)),ISBLANK(INDIRECT(Anlyt_LabRefThisCol)))</formula>
    </cfRule>
    <cfRule type="expression" dxfId="14" priority="23">
      <formula>ISBLANK(INDIRECT(Anlyt_LabRefThisCol))</formula>
    </cfRule>
  </conditionalFormatting>
  <conditionalFormatting sqref="C223:C232">
    <cfRule type="expression" dxfId="13" priority="19" stopIfTrue="1">
      <formula>AND(ISBLANK(INDIRECT(Anlyt_LabRefLastCol)),ISBLANK(INDIRECT(Anlyt_LabRefThisCol)))</formula>
    </cfRule>
    <cfRule type="expression" dxfId="12" priority="20">
      <formula>ISBLANK(INDIRECT(Anlyt_LabRefThisCol))</formula>
    </cfRule>
  </conditionalFormatting>
  <conditionalFormatting sqref="C240:C249">
    <cfRule type="expression" dxfId="11" priority="16" stopIfTrue="1">
      <formula>AND(ISBLANK(INDIRECT(Anlyt_LabRefLastCol)),ISBLANK(INDIRECT(Anlyt_LabRefThisCol)))</formula>
    </cfRule>
    <cfRule type="expression" dxfId="10" priority="17">
      <formula>ISBLANK(INDIRECT(Anlyt_LabRefThisCol))</formula>
    </cfRule>
  </conditionalFormatting>
  <conditionalFormatting sqref="C257:C266">
    <cfRule type="expression" dxfId="9" priority="13" stopIfTrue="1">
      <formula>AND(ISBLANK(INDIRECT(Anlyt_LabRefLastCol)),ISBLANK(INDIRECT(Anlyt_LabRefThisCol)))</formula>
    </cfRule>
    <cfRule type="expression" dxfId="8" priority="14">
      <formula>ISBLANK(INDIRECT(Anlyt_LabRefThisCol))</formula>
    </cfRule>
  </conditionalFormatting>
  <conditionalFormatting sqref="C274:C283">
    <cfRule type="expression" dxfId="7" priority="10" stopIfTrue="1">
      <formula>AND(ISBLANK(INDIRECT(Anlyt_LabRefLastCol)),ISBLANK(INDIRECT(Anlyt_LabRefThisCol)))</formula>
    </cfRule>
    <cfRule type="expression" dxfId="6" priority="11">
      <formula>ISBLANK(INDIRECT(Anlyt_LabRefThisCol))</formula>
    </cfRule>
  </conditionalFormatting>
  <conditionalFormatting sqref="C291:C300">
    <cfRule type="expression" dxfId="5" priority="7" stopIfTrue="1">
      <formula>AND(ISBLANK(INDIRECT(Anlyt_LabRefLastCol)),ISBLANK(INDIRECT(Anlyt_LabRefThisCol)))</formula>
    </cfRule>
    <cfRule type="expression" dxfId="4" priority="8">
      <formula>ISBLANK(INDIRECT(Anlyt_LabRefThisCol))</formula>
    </cfRule>
  </conditionalFormatting>
  <conditionalFormatting sqref="C308:C317">
    <cfRule type="expression" dxfId="3" priority="4" stopIfTrue="1">
      <formula>AND(ISBLANK(INDIRECT(Anlyt_LabRefLastCol)),ISBLANK(INDIRECT(Anlyt_LabRefThisCol)))</formula>
    </cfRule>
    <cfRule type="expression" dxfId="2" priority="5">
      <formula>ISBLANK(INDIRECT(Anlyt_LabRefThisCol))</formula>
    </cfRule>
  </conditionalFormatting>
  <conditionalFormatting sqref="C325:C334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48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37" t="s">
        <v>514</v>
      </c>
      <c r="C1" s="237"/>
      <c r="D1" s="237"/>
      <c r="E1" s="237"/>
      <c r="F1" s="237"/>
      <c r="G1" s="237"/>
      <c r="H1" s="237"/>
      <c r="I1" s="48"/>
    </row>
    <row r="2" spans="1:9" ht="15.75" customHeight="1">
      <c r="B2" s="235" t="s">
        <v>2</v>
      </c>
      <c r="C2" s="92" t="s">
        <v>67</v>
      </c>
      <c r="D2" s="233" t="s">
        <v>515</v>
      </c>
      <c r="E2" s="231" t="s">
        <v>107</v>
      </c>
      <c r="F2" s="238"/>
      <c r="G2" s="231" t="s">
        <v>108</v>
      </c>
      <c r="H2" s="232"/>
      <c r="I2" s="5"/>
    </row>
    <row r="3" spans="1:9">
      <c r="B3" s="236"/>
      <c r="C3" s="97" t="s">
        <v>47</v>
      </c>
      <c r="D3" s="234"/>
      <c r="E3" s="97" t="s">
        <v>69</v>
      </c>
      <c r="F3" s="97" t="s">
        <v>70</v>
      </c>
      <c r="G3" s="171" t="s">
        <v>69</v>
      </c>
      <c r="H3" s="98" t="s">
        <v>70</v>
      </c>
      <c r="I3" s="6"/>
    </row>
    <row r="4" spans="1:9">
      <c r="A4" s="149"/>
      <c r="B4" s="230" t="s">
        <v>154</v>
      </c>
      <c r="C4" s="126"/>
      <c r="D4" s="124"/>
      <c r="E4" s="126"/>
      <c r="F4" s="126"/>
      <c r="G4" s="126"/>
      <c r="H4" s="229"/>
      <c r="I4" s="29"/>
    </row>
    <row r="5" spans="1:9">
      <c r="A5" s="149"/>
      <c r="B5" s="172" t="s">
        <v>240</v>
      </c>
      <c r="C5" s="8">
        <v>8.8729455784327804</v>
      </c>
      <c r="D5" s="162">
        <v>0.42513232894676395</v>
      </c>
      <c r="E5" s="8">
        <v>8.4244007314794906</v>
      </c>
      <c r="F5" s="8">
        <v>9.3214904253860702</v>
      </c>
      <c r="G5" s="163">
        <v>8.5848204300337194</v>
      </c>
      <c r="H5" s="93">
        <v>9.1610707268318414</v>
      </c>
      <c r="I5" s="29"/>
    </row>
    <row r="6" spans="1:9">
      <c r="A6" s="149"/>
      <c r="B6" s="172" t="s">
        <v>241</v>
      </c>
      <c r="C6" s="79">
        <v>146.9393242302807</v>
      </c>
      <c r="D6" s="169">
        <v>4.6709926697688156</v>
      </c>
      <c r="E6" s="79">
        <v>145.09518076442049</v>
      </c>
      <c r="F6" s="79">
        <v>148.78346769614092</v>
      </c>
      <c r="G6" s="165">
        <v>141.46424156873391</v>
      </c>
      <c r="H6" s="94">
        <v>152.4144068918275</v>
      </c>
      <c r="I6" s="29"/>
    </row>
    <row r="7" spans="1:9">
      <c r="A7" s="149"/>
      <c r="B7" s="172" t="s">
        <v>242</v>
      </c>
      <c r="C7" s="8">
        <v>1.0247619047619048</v>
      </c>
      <c r="D7" s="167">
        <v>0.1675257533896814</v>
      </c>
      <c r="E7" s="8">
        <v>0.87466251228885306</v>
      </c>
      <c r="F7" s="8">
        <v>1.1748612972349564</v>
      </c>
      <c r="G7" s="163" t="s">
        <v>109</v>
      </c>
      <c r="H7" s="93" t="s">
        <v>109</v>
      </c>
      <c r="I7" s="29"/>
    </row>
    <row r="8" spans="1:9">
      <c r="A8" s="149"/>
      <c r="B8" s="172" t="s">
        <v>243</v>
      </c>
      <c r="C8" s="8">
        <v>0.34991666666666665</v>
      </c>
      <c r="D8" s="162">
        <v>3.3591984588163065E-2</v>
      </c>
      <c r="E8" s="8">
        <v>0.33218160108631123</v>
      </c>
      <c r="F8" s="8">
        <v>0.36765173224702208</v>
      </c>
      <c r="G8" s="163">
        <v>0.30120755329141102</v>
      </c>
      <c r="H8" s="93">
        <v>0.39862578004192228</v>
      </c>
      <c r="I8" s="29"/>
    </row>
    <row r="9" spans="1:9">
      <c r="A9" s="149"/>
      <c r="B9" s="172" t="s">
        <v>244</v>
      </c>
      <c r="C9" s="7">
        <v>0.30887150969182409</v>
      </c>
      <c r="D9" s="162">
        <v>7.9624358581856201E-3</v>
      </c>
      <c r="E9" s="7">
        <v>0.30081213711040411</v>
      </c>
      <c r="F9" s="7">
        <v>0.31693088227324406</v>
      </c>
      <c r="G9" s="166">
        <v>0.29848562616542645</v>
      </c>
      <c r="H9" s="95">
        <v>0.31925739321822172</v>
      </c>
      <c r="I9" s="29"/>
    </row>
    <row r="10" spans="1:9" ht="15.75" customHeight="1">
      <c r="A10" s="149"/>
      <c r="B10" s="172" t="s">
        <v>245</v>
      </c>
      <c r="C10" s="127">
        <v>48.915611111111104</v>
      </c>
      <c r="D10" s="167">
        <v>2.7061582828984081</v>
      </c>
      <c r="E10" s="127">
        <v>47.003476781080586</v>
      </c>
      <c r="F10" s="127">
        <v>50.827745441141623</v>
      </c>
      <c r="G10" s="168">
        <v>45.910813664509405</v>
      </c>
      <c r="H10" s="128">
        <v>51.920408557712804</v>
      </c>
      <c r="I10" s="29"/>
    </row>
    <row r="11" spans="1:9" ht="15.75" customHeight="1">
      <c r="A11" s="149"/>
      <c r="B11" s="172" t="s">
        <v>246</v>
      </c>
      <c r="C11" s="8">
        <v>8.1979640257137181</v>
      </c>
      <c r="D11" s="162">
        <v>0.66334670348662728</v>
      </c>
      <c r="E11" s="8">
        <v>7.580215091378097</v>
      </c>
      <c r="F11" s="8">
        <v>8.8157129600493391</v>
      </c>
      <c r="G11" s="163">
        <v>7.8697714876090918</v>
      </c>
      <c r="H11" s="93">
        <v>8.5261565638183452</v>
      </c>
      <c r="I11" s="29"/>
    </row>
    <row r="12" spans="1:9">
      <c r="A12" s="149"/>
      <c r="B12" s="172" t="s">
        <v>247</v>
      </c>
      <c r="C12" s="79">
        <v>114.59285714285714</v>
      </c>
      <c r="D12" s="169">
        <v>8.1141926247299523</v>
      </c>
      <c r="E12" s="79">
        <v>109.22668623057298</v>
      </c>
      <c r="F12" s="79">
        <v>119.9590280551413</v>
      </c>
      <c r="G12" s="165">
        <v>104.90673932678885</v>
      </c>
      <c r="H12" s="94">
        <v>124.27897495892543</v>
      </c>
      <c r="I12" s="29"/>
    </row>
    <row r="13" spans="1:9">
      <c r="A13" s="149"/>
      <c r="B13" s="172" t="s">
        <v>248</v>
      </c>
      <c r="C13" s="8">
        <v>6.4611666666666672</v>
      </c>
      <c r="D13" s="162">
        <v>0.33427835228551006</v>
      </c>
      <c r="E13" s="8">
        <v>6.1490047878524861</v>
      </c>
      <c r="F13" s="8">
        <v>6.7733285454808483</v>
      </c>
      <c r="G13" s="163">
        <v>6.2344473252098442</v>
      </c>
      <c r="H13" s="93">
        <v>6.6878860081234901</v>
      </c>
      <c r="I13" s="29"/>
    </row>
    <row r="14" spans="1:9">
      <c r="A14" s="149"/>
      <c r="B14" s="172" t="s">
        <v>249</v>
      </c>
      <c r="C14" s="127">
        <v>33.903761717638233</v>
      </c>
      <c r="D14" s="167">
        <v>2.2925068371417989</v>
      </c>
      <c r="E14" s="127">
        <v>32.333674848284971</v>
      </c>
      <c r="F14" s="127">
        <v>35.473848586991494</v>
      </c>
      <c r="G14" s="168">
        <v>32.215395722383541</v>
      </c>
      <c r="H14" s="128">
        <v>35.592127712892925</v>
      </c>
      <c r="I14" s="29"/>
    </row>
    <row r="15" spans="1:9">
      <c r="A15" s="149"/>
      <c r="B15" s="172" t="s">
        <v>250</v>
      </c>
      <c r="C15" s="8">
        <v>6.5960398785122383</v>
      </c>
      <c r="D15" s="162">
        <v>0.15650606020634281</v>
      </c>
      <c r="E15" s="8">
        <v>6.4797271354820731</v>
      </c>
      <c r="F15" s="8">
        <v>6.7123526215424034</v>
      </c>
      <c r="G15" s="163">
        <v>6.3761315847354663</v>
      </c>
      <c r="H15" s="93">
        <v>6.8159481722890103</v>
      </c>
      <c r="I15" s="29"/>
    </row>
    <row r="16" spans="1:9">
      <c r="A16" s="149"/>
      <c r="B16" s="172" t="s">
        <v>251</v>
      </c>
      <c r="C16" s="127">
        <v>25.890714285714289</v>
      </c>
      <c r="D16" s="167">
        <v>1.7719463255098329</v>
      </c>
      <c r="E16" s="127">
        <v>24.364129375705392</v>
      </c>
      <c r="F16" s="127">
        <v>27.417299195723185</v>
      </c>
      <c r="G16" s="168">
        <v>24.659736133869725</v>
      </c>
      <c r="H16" s="128">
        <v>27.121692437558853</v>
      </c>
      <c r="I16" s="29"/>
    </row>
    <row r="17" spans="1:9">
      <c r="A17" s="149"/>
      <c r="B17" s="172" t="s">
        <v>252</v>
      </c>
      <c r="C17" s="8">
        <v>4.5319272555043515</v>
      </c>
      <c r="D17" s="167">
        <v>0.53254273210855574</v>
      </c>
      <c r="E17" s="8">
        <v>4.0281012954618154</v>
      </c>
      <c r="F17" s="8">
        <v>5.0357532155468876</v>
      </c>
      <c r="G17" s="163">
        <v>4.2595704240983725</v>
      </c>
      <c r="H17" s="93">
        <v>4.8042840869103305</v>
      </c>
      <c r="I17" s="29"/>
    </row>
    <row r="18" spans="1:9">
      <c r="A18" s="149"/>
      <c r="B18" s="172" t="s">
        <v>253</v>
      </c>
      <c r="C18" s="7">
        <v>0.48247665757142555</v>
      </c>
      <c r="D18" s="162">
        <v>1.4370374379074206E-2</v>
      </c>
      <c r="E18" s="7">
        <v>0.47284861393147309</v>
      </c>
      <c r="F18" s="7">
        <v>0.492104701211378</v>
      </c>
      <c r="G18" s="166">
        <v>0.46475870441333822</v>
      </c>
      <c r="H18" s="95">
        <v>0.50019461072951288</v>
      </c>
      <c r="I18" s="29"/>
    </row>
    <row r="19" spans="1:9" ht="15.75" customHeight="1">
      <c r="A19" s="149"/>
      <c r="B19" s="172" t="s">
        <v>254</v>
      </c>
      <c r="C19" s="127">
        <v>21.830208333333331</v>
      </c>
      <c r="D19" s="167">
        <v>2.0154656658297876</v>
      </c>
      <c r="E19" s="127">
        <v>20.183895524063285</v>
      </c>
      <c r="F19" s="127">
        <v>23.476521142603378</v>
      </c>
      <c r="G19" s="168">
        <v>20.307872259338467</v>
      </c>
      <c r="H19" s="128">
        <v>23.352544407328196</v>
      </c>
      <c r="I19" s="29"/>
    </row>
    <row r="20" spans="1:9">
      <c r="A20" s="149"/>
      <c r="B20" s="172" t="s">
        <v>255</v>
      </c>
      <c r="C20" s="127">
        <v>36.747094571464075</v>
      </c>
      <c r="D20" s="167">
        <v>1.3446593338842325</v>
      </c>
      <c r="E20" s="127">
        <v>35.788938450286594</v>
      </c>
      <c r="F20" s="127">
        <v>37.705250692641556</v>
      </c>
      <c r="G20" s="168">
        <v>35.183044202819083</v>
      </c>
      <c r="H20" s="128">
        <v>38.311144940109067</v>
      </c>
      <c r="I20" s="29"/>
    </row>
    <row r="21" spans="1:9">
      <c r="A21" s="149"/>
      <c r="B21" s="172" t="s">
        <v>256</v>
      </c>
      <c r="C21" s="7">
        <v>0.32716459646184964</v>
      </c>
      <c r="D21" s="162">
        <v>1.6670773251341354E-2</v>
      </c>
      <c r="E21" s="7">
        <v>0.31580456721694328</v>
      </c>
      <c r="F21" s="7">
        <v>0.33852462570675601</v>
      </c>
      <c r="G21" s="166">
        <v>0.31558722095018943</v>
      </c>
      <c r="H21" s="95">
        <v>0.33874197197350986</v>
      </c>
      <c r="I21" s="29"/>
    </row>
    <row r="22" spans="1:9">
      <c r="A22" s="149"/>
      <c r="B22" s="172" t="s">
        <v>257</v>
      </c>
      <c r="C22" s="7">
        <v>4.744334474896595E-2</v>
      </c>
      <c r="D22" s="162">
        <v>1.6379467348153415E-3</v>
      </c>
      <c r="E22" s="7">
        <v>4.6441635214265781E-2</v>
      </c>
      <c r="F22" s="7">
        <v>4.844505428366612E-2</v>
      </c>
      <c r="G22" s="166">
        <v>4.5813939782953034E-2</v>
      </c>
      <c r="H22" s="95">
        <v>4.9072749714978867E-2</v>
      </c>
      <c r="I22" s="29"/>
    </row>
    <row r="23" spans="1:9">
      <c r="A23" s="149"/>
      <c r="B23" s="172" t="s">
        <v>258</v>
      </c>
      <c r="C23" s="8">
        <v>2.5504931359249094</v>
      </c>
      <c r="D23" s="162">
        <v>0.15751924128745431</v>
      </c>
      <c r="E23" s="8">
        <v>2.4141136990993677</v>
      </c>
      <c r="F23" s="8">
        <v>2.6868725727504512</v>
      </c>
      <c r="G23" s="163">
        <v>2.3976744110113293</v>
      </c>
      <c r="H23" s="93">
        <v>2.7033118608384896</v>
      </c>
      <c r="I23" s="29"/>
    </row>
    <row r="24" spans="1:9">
      <c r="A24" s="149"/>
      <c r="B24" s="172" t="s">
        <v>259</v>
      </c>
      <c r="C24" s="7">
        <v>0.13354449937612883</v>
      </c>
      <c r="D24" s="162">
        <v>4.0726018161170024E-3</v>
      </c>
      <c r="E24" s="7">
        <v>0.13117866786458915</v>
      </c>
      <c r="F24" s="7">
        <v>0.13591033088766852</v>
      </c>
      <c r="G24" s="166">
        <v>0.12701247598596668</v>
      </c>
      <c r="H24" s="95">
        <v>0.14007652276629098</v>
      </c>
      <c r="I24" s="29"/>
    </row>
    <row r="25" spans="1:9">
      <c r="A25" s="149"/>
      <c r="B25" s="172" t="s">
        <v>260</v>
      </c>
      <c r="C25" s="127">
        <v>22.401994852660458</v>
      </c>
      <c r="D25" s="167">
        <v>1.7093360371188608</v>
      </c>
      <c r="E25" s="127">
        <v>20.887977518315097</v>
      </c>
      <c r="F25" s="127">
        <v>23.916012187005819</v>
      </c>
      <c r="G25" s="168">
        <v>20.893637365851031</v>
      </c>
      <c r="H25" s="128">
        <v>23.910352339469885</v>
      </c>
      <c r="I25" s="29"/>
    </row>
    <row r="26" spans="1:9">
      <c r="A26" s="149"/>
      <c r="B26" s="172" t="s">
        <v>261</v>
      </c>
      <c r="C26" s="127">
        <v>45.843397281862956</v>
      </c>
      <c r="D26" s="167">
        <v>4.050976070151</v>
      </c>
      <c r="E26" s="127">
        <v>42.958089221852099</v>
      </c>
      <c r="F26" s="127">
        <v>48.728705341873813</v>
      </c>
      <c r="G26" s="168">
        <v>43.797791995878036</v>
      </c>
      <c r="H26" s="128">
        <v>47.889002567847875</v>
      </c>
      <c r="I26" s="29"/>
    </row>
    <row r="27" spans="1:9">
      <c r="A27" s="149"/>
      <c r="B27" s="172" t="s">
        <v>262</v>
      </c>
      <c r="C27" s="7">
        <v>4.8025579200136663E-2</v>
      </c>
      <c r="D27" s="162">
        <v>2.437513459800476E-3</v>
      </c>
      <c r="E27" s="7">
        <v>4.5996413116079049E-2</v>
      </c>
      <c r="F27" s="7">
        <v>5.0054745284194277E-2</v>
      </c>
      <c r="G27" s="166">
        <v>4.6109497078940499E-2</v>
      </c>
      <c r="H27" s="95">
        <v>4.9941661321332827E-2</v>
      </c>
      <c r="I27" s="29"/>
    </row>
    <row r="28" spans="1:9">
      <c r="A28" s="149"/>
      <c r="B28" s="172" t="s">
        <v>263</v>
      </c>
      <c r="C28" s="127">
        <v>25.211558732935686</v>
      </c>
      <c r="D28" s="167">
        <v>1.8749839834585955</v>
      </c>
      <c r="E28" s="127">
        <v>23.815198531080085</v>
      </c>
      <c r="F28" s="127">
        <v>26.607918934791286</v>
      </c>
      <c r="G28" s="168">
        <v>23.66745832335879</v>
      </c>
      <c r="H28" s="128">
        <v>26.755659142512581</v>
      </c>
      <c r="I28" s="29"/>
    </row>
    <row r="29" spans="1:9">
      <c r="A29" s="149"/>
      <c r="B29" s="172" t="s">
        <v>264</v>
      </c>
      <c r="C29" s="79">
        <v>60.780948318982595</v>
      </c>
      <c r="D29" s="164">
        <v>3.9452122807363863</v>
      </c>
      <c r="E29" s="79">
        <v>58.008428855843128</v>
      </c>
      <c r="F29" s="79">
        <v>63.553467782122063</v>
      </c>
      <c r="G29" s="165">
        <v>57.494308423704766</v>
      </c>
      <c r="H29" s="94">
        <v>64.067588214260425</v>
      </c>
      <c r="I29" s="78"/>
    </row>
    <row r="30" spans="1:9">
      <c r="A30" s="149"/>
      <c r="B30" s="172" t="s">
        <v>265</v>
      </c>
      <c r="C30" s="7">
        <v>5.0835075126319622E-2</v>
      </c>
      <c r="D30" s="162">
        <v>2.2752051398873172E-3</v>
      </c>
      <c r="E30" s="7">
        <v>4.8854727657024768E-2</v>
      </c>
      <c r="F30" s="7">
        <v>5.2815422595614475E-2</v>
      </c>
      <c r="G30" s="166" t="s">
        <v>109</v>
      </c>
      <c r="H30" s="95" t="s">
        <v>109</v>
      </c>
      <c r="I30" s="29"/>
    </row>
    <row r="31" spans="1:9">
      <c r="A31" s="149"/>
      <c r="B31" s="172" t="s">
        <v>266</v>
      </c>
      <c r="C31" s="8">
        <v>0.67064913217354982</v>
      </c>
      <c r="D31" s="162">
        <v>4.8453669952613507E-2</v>
      </c>
      <c r="E31" s="8">
        <v>0.64510263122593869</v>
      </c>
      <c r="F31" s="8">
        <v>0.69619563312116095</v>
      </c>
      <c r="G31" s="163" t="s">
        <v>109</v>
      </c>
      <c r="H31" s="93" t="s">
        <v>109</v>
      </c>
      <c r="I31" s="29"/>
    </row>
    <row r="32" spans="1:9">
      <c r="A32" s="149"/>
      <c r="B32" s="172" t="s">
        <v>267</v>
      </c>
      <c r="C32" s="127">
        <v>13.717619047619049</v>
      </c>
      <c r="D32" s="167">
        <v>1.0546599889574342</v>
      </c>
      <c r="E32" s="127">
        <v>12.765387633246828</v>
      </c>
      <c r="F32" s="127">
        <v>14.66985046199127</v>
      </c>
      <c r="G32" s="168" t="s">
        <v>109</v>
      </c>
      <c r="H32" s="128" t="s">
        <v>109</v>
      </c>
      <c r="I32" s="29"/>
    </row>
    <row r="33" spans="1:9">
      <c r="A33" s="149"/>
      <c r="B33" s="172" t="s">
        <v>268</v>
      </c>
      <c r="C33" s="8">
        <v>4.0622222222222222</v>
      </c>
      <c r="D33" s="162">
        <v>0.1962763884866339</v>
      </c>
      <c r="E33" s="8">
        <v>3.9358114825272477</v>
      </c>
      <c r="F33" s="8">
        <v>4.1886329619171967</v>
      </c>
      <c r="G33" s="163">
        <v>3.8235493156631279</v>
      </c>
      <c r="H33" s="93">
        <v>4.300895128781316</v>
      </c>
      <c r="I33" s="29"/>
    </row>
    <row r="34" spans="1:9">
      <c r="A34" s="149"/>
      <c r="B34" s="172" t="s">
        <v>269</v>
      </c>
      <c r="C34" s="127">
        <v>48.467400758755829</v>
      </c>
      <c r="D34" s="167">
        <v>1.9869888912660028</v>
      </c>
      <c r="E34" s="127">
        <v>47.005819276491962</v>
      </c>
      <c r="F34" s="127">
        <v>49.928982241019696</v>
      </c>
      <c r="G34" s="168">
        <v>45.932983202301315</v>
      </c>
      <c r="H34" s="128">
        <v>51.001818315210343</v>
      </c>
      <c r="I34" s="29"/>
    </row>
    <row r="35" spans="1:9">
      <c r="A35" s="149"/>
      <c r="B35" s="172" t="s">
        <v>270</v>
      </c>
      <c r="C35" s="8">
        <v>1.5971111111111111</v>
      </c>
      <c r="D35" s="162">
        <v>0.13423130947899142</v>
      </c>
      <c r="E35" s="8">
        <v>1.4732121743887885</v>
      </c>
      <c r="F35" s="8">
        <v>1.7210100478334338</v>
      </c>
      <c r="G35" s="163">
        <v>1.4444240366165426</v>
      </c>
      <c r="H35" s="93">
        <v>1.7497981856056797</v>
      </c>
      <c r="I35" s="29"/>
    </row>
    <row r="36" spans="1:9">
      <c r="A36" s="149"/>
      <c r="B36" s="172" t="s">
        <v>271</v>
      </c>
      <c r="C36" s="127">
        <v>15.812916666666668</v>
      </c>
      <c r="D36" s="167">
        <v>0.97114531711297714</v>
      </c>
      <c r="E36" s="127">
        <v>15.111686406356288</v>
      </c>
      <c r="F36" s="127">
        <v>16.514146926977048</v>
      </c>
      <c r="G36" s="168">
        <v>14.862546610976269</v>
      </c>
      <c r="H36" s="128">
        <v>16.763286722357069</v>
      </c>
      <c r="I36" s="29"/>
    </row>
    <row r="37" spans="1:9">
      <c r="A37" s="149"/>
      <c r="B37" s="172" t="s">
        <v>272</v>
      </c>
      <c r="C37" s="7">
        <v>0.97655816278526519</v>
      </c>
      <c r="D37" s="162">
        <v>5.9328333519747693E-2</v>
      </c>
      <c r="E37" s="7">
        <v>0.91500538799100195</v>
      </c>
      <c r="F37" s="7">
        <v>1.0381109375795285</v>
      </c>
      <c r="G37" s="166">
        <v>0.9450725565125585</v>
      </c>
      <c r="H37" s="95">
        <v>1.0080437690579718</v>
      </c>
      <c r="I37" s="29"/>
    </row>
    <row r="38" spans="1:9">
      <c r="A38" s="149"/>
      <c r="B38" s="172" t="s">
        <v>273</v>
      </c>
      <c r="C38" s="8">
        <v>0.35060048495324853</v>
      </c>
      <c r="D38" s="162">
        <v>2.9648778295642934E-2</v>
      </c>
      <c r="E38" s="8">
        <v>0.31166652586971172</v>
      </c>
      <c r="F38" s="8">
        <v>0.38953444403678533</v>
      </c>
      <c r="G38" s="163">
        <v>0.32089545773131445</v>
      </c>
      <c r="H38" s="93">
        <v>0.3803055121751826</v>
      </c>
      <c r="I38" s="29"/>
    </row>
    <row r="39" spans="1:9">
      <c r="A39" s="149"/>
      <c r="B39" s="172" t="s">
        <v>274</v>
      </c>
      <c r="C39" s="8">
        <v>2.94</v>
      </c>
      <c r="D39" s="162">
        <v>8.7982045532807238E-2</v>
      </c>
      <c r="E39" s="8">
        <v>2.9191282168740114</v>
      </c>
      <c r="F39" s="8">
        <v>2.9608717831259885</v>
      </c>
      <c r="G39" s="163">
        <v>2.7884044114748034</v>
      </c>
      <c r="H39" s="93">
        <v>3.0915955885251964</v>
      </c>
      <c r="I39" s="29"/>
    </row>
    <row r="40" spans="1:9">
      <c r="A40" s="149"/>
      <c r="B40" s="172" t="s">
        <v>275</v>
      </c>
      <c r="C40" s="79">
        <v>157.29301421614403</v>
      </c>
      <c r="D40" s="169">
        <v>8.3227772791968757</v>
      </c>
      <c r="E40" s="79">
        <v>149.74493990728809</v>
      </c>
      <c r="F40" s="79">
        <v>164.84108852499998</v>
      </c>
      <c r="G40" s="165">
        <v>151.63240607500623</v>
      </c>
      <c r="H40" s="94">
        <v>162.95362235728183</v>
      </c>
      <c r="I40" s="29"/>
    </row>
    <row r="41" spans="1:9">
      <c r="A41" s="149"/>
      <c r="B41" s="172" t="s">
        <v>276</v>
      </c>
      <c r="C41" s="8">
        <v>2.0967682614110417</v>
      </c>
      <c r="D41" s="162">
        <v>0.20110505635105203</v>
      </c>
      <c r="E41" s="8">
        <v>1.8929862017553063</v>
      </c>
      <c r="F41" s="8">
        <v>2.300550321066777</v>
      </c>
      <c r="G41" s="163">
        <v>1.7948200249821575</v>
      </c>
      <c r="H41" s="93">
        <v>2.398716497839926</v>
      </c>
      <c r="I41" s="29"/>
    </row>
    <row r="42" spans="1:9">
      <c r="A42" s="149"/>
      <c r="B42" s="172" t="s">
        <v>277</v>
      </c>
      <c r="C42" s="127">
        <v>12.268124999999998</v>
      </c>
      <c r="D42" s="164">
        <v>2.0608154306880069</v>
      </c>
      <c r="E42" s="127">
        <v>10.515092580556249</v>
      </c>
      <c r="F42" s="127">
        <v>14.021157419443746</v>
      </c>
      <c r="G42" s="168">
        <v>11.495210942598847</v>
      </c>
      <c r="H42" s="128">
        <v>13.041039057401148</v>
      </c>
      <c r="I42" s="29"/>
    </row>
    <row r="43" spans="1:9">
      <c r="A43" s="149"/>
      <c r="B43" s="172" t="s">
        <v>278</v>
      </c>
      <c r="C43" s="127">
        <v>44.447030611508382</v>
      </c>
      <c r="D43" s="167">
        <v>2.5960047200969765</v>
      </c>
      <c r="E43" s="127">
        <v>42.94761888710935</v>
      </c>
      <c r="F43" s="127">
        <v>45.946442335907413</v>
      </c>
      <c r="G43" s="168">
        <v>42.24807104118954</v>
      </c>
      <c r="H43" s="128">
        <v>46.645990181827223</v>
      </c>
      <c r="I43" s="29"/>
    </row>
    <row r="44" spans="1:9">
      <c r="A44" s="149"/>
      <c r="B44" s="230" t="s">
        <v>155</v>
      </c>
      <c r="C44" s="126"/>
      <c r="D44" s="124"/>
      <c r="E44" s="126"/>
      <c r="F44" s="126"/>
      <c r="G44" s="126"/>
      <c r="H44" s="229"/>
      <c r="I44" s="29"/>
    </row>
    <row r="45" spans="1:9">
      <c r="A45" s="149"/>
      <c r="B45" s="172" t="s">
        <v>240</v>
      </c>
      <c r="C45" s="8">
        <v>5.8473810059717151</v>
      </c>
      <c r="D45" s="167">
        <v>0.78372960512822676</v>
      </c>
      <c r="E45" s="8">
        <v>5.1590737354047409</v>
      </c>
      <c r="F45" s="8">
        <v>6.5356882765386892</v>
      </c>
      <c r="G45" s="163">
        <v>5.6937839846685234</v>
      </c>
      <c r="H45" s="93">
        <v>6.0009780272749067</v>
      </c>
      <c r="I45" s="29"/>
    </row>
    <row r="46" spans="1:9">
      <c r="A46" s="149"/>
      <c r="B46" s="172" t="s">
        <v>241</v>
      </c>
      <c r="C46" s="79">
        <v>55.883419200698526</v>
      </c>
      <c r="D46" s="169">
        <v>6.7078557870474347</v>
      </c>
      <c r="E46" s="79">
        <v>49.444468025394229</v>
      </c>
      <c r="F46" s="79">
        <v>62.322370376002823</v>
      </c>
      <c r="G46" s="165">
        <v>53.58794843878205</v>
      </c>
      <c r="H46" s="94">
        <v>58.178889962615003</v>
      </c>
      <c r="I46" s="77"/>
    </row>
    <row r="47" spans="1:9">
      <c r="A47" s="149"/>
      <c r="B47" s="172" t="s">
        <v>243</v>
      </c>
      <c r="C47" s="8">
        <v>0.30438142428424525</v>
      </c>
      <c r="D47" s="162">
        <v>2.492969223732459E-2</v>
      </c>
      <c r="E47" s="8">
        <v>0.28172243332387892</v>
      </c>
      <c r="F47" s="8">
        <v>0.32704041524461158</v>
      </c>
      <c r="G47" s="163" t="s">
        <v>109</v>
      </c>
      <c r="H47" s="93" t="s">
        <v>109</v>
      </c>
      <c r="I47" s="29"/>
    </row>
    <row r="48" spans="1:9">
      <c r="A48" s="149"/>
      <c r="B48" s="172" t="s">
        <v>244</v>
      </c>
      <c r="C48" s="7">
        <v>0.14995434312314304</v>
      </c>
      <c r="D48" s="162">
        <v>1.4428955402328934E-2</v>
      </c>
      <c r="E48" s="7">
        <v>0.13759314385470583</v>
      </c>
      <c r="F48" s="7">
        <v>0.16231554239158025</v>
      </c>
      <c r="G48" s="166" t="s">
        <v>109</v>
      </c>
      <c r="H48" s="95" t="s">
        <v>109</v>
      </c>
      <c r="I48" s="29"/>
    </row>
    <row r="49" spans="1:9">
      <c r="A49" s="149"/>
      <c r="B49" s="172" t="s">
        <v>245</v>
      </c>
      <c r="C49" s="127">
        <v>33.050071942726724</v>
      </c>
      <c r="D49" s="164">
        <v>5.3445922017596779</v>
      </c>
      <c r="E49" s="127">
        <v>27.072082459863985</v>
      </c>
      <c r="F49" s="127">
        <v>39.028061425589463</v>
      </c>
      <c r="G49" s="168">
        <v>31.607142863001449</v>
      </c>
      <c r="H49" s="128">
        <v>34.493001022451999</v>
      </c>
      <c r="I49" s="29"/>
    </row>
    <row r="50" spans="1:9">
      <c r="A50" s="149"/>
      <c r="B50" s="172" t="s">
        <v>246</v>
      </c>
      <c r="C50" s="8">
        <v>5.7183333333333337</v>
      </c>
      <c r="D50" s="167">
        <v>0.69215025131670271</v>
      </c>
      <c r="E50" s="8">
        <v>5.1736971911835727</v>
      </c>
      <c r="F50" s="8">
        <v>6.2629694754830947</v>
      </c>
      <c r="G50" s="163">
        <v>5.4809570929023703</v>
      </c>
      <c r="H50" s="93">
        <v>5.9557095737642971</v>
      </c>
      <c r="I50" s="29"/>
    </row>
    <row r="51" spans="1:9">
      <c r="A51" s="149"/>
      <c r="B51" s="172" t="s">
        <v>247</v>
      </c>
      <c r="C51" s="79">
        <v>72.821648066925732</v>
      </c>
      <c r="D51" s="164">
        <v>5.1611321340428686</v>
      </c>
      <c r="E51" s="79">
        <v>68.072790450616765</v>
      </c>
      <c r="F51" s="79">
        <v>77.5705056832347</v>
      </c>
      <c r="G51" s="165">
        <v>69.380401578994366</v>
      </c>
      <c r="H51" s="94">
        <v>76.262894554857098</v>
      </c>
      <c r="I51" s="29"/>
    </row>
    <row r="52" spans="1:9">
      <c r="A52" s="149"/>
      <c r="B52" s="172" t="s">
        <v>248</v>
      </c>
      <c r="C52" s="8">
        <v>4.4456302152481006</v>
      </c>
      <c r="D52" s="167">
        <v>0.86016526779449343</v>
      </c>
      <c r="E52" s="8">
        <v>3.4784423556675401</v>
      </c>
      <c r="F52" s="8">
        <v>5.4128180748286612</v>
      </c>
      <c r="G52" s="163">
        <v>4.3363069188764332</v>
      </c>
      <c r="H52" s="93">
        <v>4.5549535116197681</v>
      </c>
      <c r="I52" s="29"/>
    </row>
    <row r="53" spans="1:9">
      <c r="A53" s="149"/>
      <c r="B53" s="172" t="s">
        <v>249</v>
      </c>
      <c r="C53" s="127">
        <v>24.874571966801561</v>
      </c>
      <c r="D53" s="164">
        <v>2.7662925393887181</v>
      </c>
      <c r="E53" s="127">
        <v>22.574409881713876</v>
      </c>
      <c r="F53" s="127">
        <v>27.174734051889246</v>
      </c>
      <c r="G53" s="168">
        <v>23.136080911347022</v>
      </c>
      <c r="H53" s="128">
        <v>26.6130630222561</v>
      </c>
      <c r="I53" s="29"/>
    </row>
    <row r="54" spans="1:9">
      <c r="A54" s="149"/>
      <c r="B54" s="172" t="s">
        <v>250</v>
      </c>
      <c r="C54" s="8">
        <v>5.9872285028622283</v>
      </c>
      <c r="D54" s="162">
        <v>0.45927042037153537</v>
      </c>
      <c r="E54" s="8">
        <v>5.5973646590262058</v>
      </c>
      <c r="F54" s="8">
        <v>6.3770923466982508</v>
      </c>
      <c r="G54" s="163">
        <v>5.8087266297400912</v>
      </c>
      <c r="H54" s="93">
        <v>6.1657303759843654</v>
      </c>
      <c r="I54" s="29"/>
    </row>
    <row r="55" spans="1:9">
      <c r="A55" s="149"/>
      <c r="B55" s="172" t="s">
        <v>251</v>
      </c>
      <c r="C55" s="127">
        <v>20.607592592592592</v>
      </c>
      <c r="D55" s="164">
        <v>2.6347294946168267</v>
      </c>
      <c r="E55" s="127">
        <v>18.501327297078419</v>
      </c>
      <c r="F55" s="127">
        <v>22.713857888106766</v>
      </c>
      <c r="G55" s="168">
        <v>19.837854838457286</v>
      </c>
      <c r="H55" s="128">
        <v>21.377330346727899</v>
      </c>
      <c r="I55" s="29"/>
    </row>
    <row r="56" spans="1:9">
      <c r="A56" s="149"/>
      <c r="B56" s="172" t="s">
        <v>253</v>
      </c>
      <c r="C56" s="7">
        <v>0.1308</v>
      </c>
      <c r="D56" s="162">
        <v>9.4094872984402337E-3</v>
      </c>
      <c r="E56" s="7">
        <v>0.12267961401231575</v>
      </c>
      <c r="F56" s="7">
        <v>0.13892038598768425</v>
      </c>
      <c r="G56" s="166" t="s">
        <v>109</v>
      </c>
      <c r="H56" s="95" t="s">
        <v>109</v>
      </c>
      <c r="I56" s="29"/>
    </row>
    <row r="57" spans="1:9">
      <c r="A57" s="149"/>
      <c r="B57" s="172" t="s">
        <v>257</v>
      </c>
      <c r="C57" s="7">
        <v>4.2473861057349571E-2</v>
      </c>
      <c r="D57" s="162">
        <v>3.2246824440462034E-3</v>
      </c>
      <c r="E57" s="7">
        <v>3.9714884744381715E-2</v>
      </c>
      <c r="F57" s="7">
        <v>4.5232837370317427E-2</v>
      </c>
      <c r="G57" s="166">
        <v>4.1422897522939088E-2</v>
      </c>
      <c r="H57" s="95">
        <v>4.3524824591760054E-2</v>
      </c>
      <c r="I57" s="29"/>
    </row>
    <row r="58" spans="1:9">
      <c r="A58" s="149"/>
      <c r="B58" s="172" t="s">
        <v>261</v>
      </c>
      <c r="C58" s="127">
        <v>26.858978189142114</v>
      </c>
      <c r="D58" s="164">
        <v>3.4059399612777628</v>
      </c>
      <c r="E58" s="127">
        <v>23.817963783453617</v>
      </c>
      <c r="F58" s="127">
        <v>29.899992594830611</v>
      </c>
      <c r="G58" s="168">
        <v>25.73067329141022</v>
      </c>
      <c r="H58" s="128">
        <v>27.987283086874008</v>
      </c>
      <c r="I58" s="29"/>
    </row>
    <row r="59" spans="1:9">
      <c r="A59" s="149"/>
      <c r="B59" s="172" t="s">
        <v>262</v>
      </c>
      <c r="C59" s="7">
        <v>3.7382982832242936E-2</v>
      </c>
      <c r="D59" s="162">
        <v>3.6997037379907275E-3</v>
      </c>
      <c r="E59" s="7">
        <v>3.3892768097733131E-2</v>
      </c>
      <c r="F59" s="7">
        <v>4.0873197566752742E-2</v>
      </c>
      <c r="G59" s="166">
        <v>3.5642773106088169E-2</v>
      </c>
      <c r="H59" s="95">
        <v>3.9123192558397704E-2</v>
      </c>
      <c r="I59" s="29"/>
    </row>
    <row r="60" spans="1:9">
      <c r="A60" s="149"/>
      <c r="B60" s="172" t="s">
        <v>263</v>
      </c>
      <c r="C60" s="127">
        <v>21.045555555555556</v>
      </c>
      <c r="D60" s="167">
        <v>2.0065345737053404</v>
      </c>
      <c r="E60" s="127">
        <v>19.538202723777356</v>
      </c>
      <c r="F60" s="127">
        <v>22.552908387333755</v>
      </c>
      <c r="G60" s="168">
        <v>19.801123296118504</v>
      </c>
      <c r="H60" s="128">
        <v>22.289987814992607</v>
      </c>
      <c r="I60" s="29"/>
    </row>
    <row r="61" spans="1:9">
      <c r="A61" s="149"/>
      <c r="B61" s="172" t="s">
        <v>267</v>
      </c>
      <c r="C61" s="8">
        <v>8.6445833333333333</v>
      </c>
      <c r="D61" s="162">
        <v>0.79935335124204443</v>
      </c>
      <c r="E61" s="8">
        <v>7.9707857090000118</v>
      </c>
      <c r="F61" s="8">
        <v>9.3183809576666548</v>
      </c>
      <c r="G61" s="163">
        <v>8.2807012016688972</v>
      </c>
      <c r="H61" s="93">
        <v>9.0084654649977693</v>
      </c>
      <c r="I61" s="29"/>
    </row>
    <row r="62" spans="1:9">
      <c r="A62" s="149"/>
      <c r="B62" s="172" t="s">
        <v>268</v>
      </c>
      <c r="C62" s="8">
        <v>2.7020039610572457</v>
      </c>
      <c r="D62" s="167">
        <v>0.27367949117132934</v>
      </c>
      <c r="E62" s="8">
        <v>2.4167897943121788</v>
      </c>
      <c r="F62" s="8">
        <v>2.9872181278023127</v>
      </c>
      <c r="G62" s="163">
        <v>2.5157743021950187</v>
      </c>
      <c r="H62" s="93">
        <v>2.8882336199194727</v>
      </c>
      <c r="I62" s="29"/>
    </row>
    <row r="63" spans="1:9">
      <c r="A63" s="149"/>
      <c r="B63" s="172" t="s">
        <v>269</v>
      </c>
      <c r="C63" s="127">
        <v>17.338992256098834</v>
      </c>
      <c r="D63" s="167">
        <v>1.1771151208404167</v>
      </c>
      <c r="E63" s="127">
        <v>16.385698549840122</v>
      </c>
      <c r="F63" s="127">
        <v>18.292285962357546</v>
      </c>
      <c r="G63" s="168">
        <v>16.528313818082811</v>
      </c>
      <c r="H63" s="128">
        <v>18.149670694114857</v>
      </c>
      <c r="I63" s="29"/>
    </row>
    <row r="64" spans="1:9">
      <c r="A64" s="149"/>
      <c r="B64" s="172" t="s">
        <v>271</v>
      </c>
      <c r="C64" s="127">
        <v>10.724337901943441</v>
      </c>
      <c r="D64" s="167">
        <v>0.9681236668598292</v>
      </c>
      <c r="E64" s="127">
        <v>9.8153065945118918</v>
      </c>
      <c r="F64" s="127">
        <v>11.63336920937499</v>
      </c>
      <c r="G64" s="168">
        <v>9.9164157805710325</v>
      </c>
      <c r="H64" s="128">
        <v>11.53226002331585</v>
      </c>
      <c r="I64" s="29"/>
    </row>
    <row r="65" spans="1:9">
      <c r="A65" s="149"/>
      <c r="B65" s="172" t="s">
        <v>273</v>
      </c>
      <c r="C65" s="8">
        <v>0.20358228730004918</v>
      </c>
      <c r="D65" s="167">
        <v>2.2330393520200997E-2</v>
      </c>
      <c r="E65" s="8">
        <v>0.17441913178628626</v>
      </c>
      <c r="F65" s="8">
        <v>0.2327454428138121</v>
      </c>
      <c r="G65" s="163" t="s">
        <v>109</v>
      </c>
      <c r="H65" s="93" t="s">
        <v>109</v>
      </c>
      <c r="I65" s="29"/>
    </row>
    <row r="66" spans="1:9">
      <c r="A66" s="149"/>
      <c r="B66" s="172" t="s">
        <v>274</v>
      </c>
      <c r="C66" s="8">
        <v>1.4853333333333332</v>
      </c>
      <c r="D66" s="167">
        <v>0.18147223321646697</v>
      </c>
      <c r="E66" s="8">
        <v>1.2855071433399314</v>
      </c>
      <c r="F66" s="8">
        <v>1.6851595233267349</v>
      </c>
      <c r="G66" s="163">
        <v>1.3798536206655529</v>
      </c>
      <c r="H66" s="93">
        <v>1.5908130460011134</v>
      </c>
      <c r="I66" s="29"/>
    </row>
    <row r="67" spans="1:9">
      <c r="A67" s="149"/>
      <c r="B67" s="172" t="s">
        <v>275</v>
      </c>
      <c r="C67" s="79">
        <v>117.03397548304677</v>
      </c>
      <c r="D67" s="169">
        <v>10.865839857632325</v>
      </c>
      <c r="E67" s="79">
        <v>106.84735618181566</v>
      </c>
      <c r="F67" s="79">
        <v>127.22059478427789</v>
      </c>
      <c r="G67" s="165">
        <v>113.67094974961384</v>
      </c>
      <c r="H67" s="94">
        <v>120.39700121647971</v>
      </c>
      <c r="I67" s="29"/>
    </row>
    <row r="68" spans="1:9">
      <c r="A68" s="149"/>
      <c r="B68" s="172" t="s">
        <v>277</v>
      </c>
      <c r="C68" s="8">
        <v>4.5593611111111114</v>
      </c>
      <c r="D68" s="167">
        <v>0.73666484539745014</v>
      </c>
      <c r="E68" s="8">
        <v>3.7399754817593442</v>
      </c>
      <c r="F68" s="8">
        <v>5.378746740462879</v>
      </c>
      <c r="G68" s="163">
        <v>4.3087116534990058</v>
      </c>
      <c r="H68" s="93">
        <v>4.8100105687232171</v>
      </c>
      <c r="I68" s="29"/>
    </row>
    <row r="69" spans="1:9">
      <c r="A69" s="149"/>
      <c r="B69" s="172" t="s">
        <v>278</v>
      </c>
      <c r="C69" s="127">
        <v>30.062186462031153</v>
      </c>
      <c r="D69" s="164">
        <v>3.3981268002380904</v>
      </c>
      <c r="E69" s="127">
        <v>27.143037923352139</v>
      </c>
      <c r="F69" s="127">
        <v>32.981335000710168</v>
      </c>
      <c r="G69" s="168">
        <v>28.398336364357881</v>
      </c>
      <c r="H69" s="128">
        <v>31.726036559704426</v>
      </c>
      <c r="I69" s="29"/>
    </row>
    <row r="70" spans="1:9">
      <c r="A70" s="149"/>
      <c r="B70" s="230" t="s">
        <v>131</v>
      </c>
      <c r="C70" s="126"/>
      <c r="D70" s="124"/>
      <c r="E70" s="126"/>
      <c r="F70" s="126"/>
      <c r="G70" s="126"/>
      <c r="H70" s="229"/>
      <c r="I70" s="29"/>
    </row>
    <row r="71" spans="1:9">
      <c r="A71" s="149"/>
      <c r="B71" s="172" t="s">
        <v>240</v>
      </c>
      <c r="C71" s="8">
        <v>9.2504220693305133</v>
      </c>
      <c r="D71" s="162">
        <v>0.13078338831957897</v>
      </c>
      <c r="E71" s="8">
        <v>9.194857767335133</v>
      </c>
      <c r="F71" s="8">
        <v>9.3059863713258935</v>
      </c>
      <c r="G71" s="163">
        <v>9.0449425108640007</v>
      </c>
      <c r="H71" s="93">
        <v>9.4559016277970258</v>
      </c>
      <c r="I71" s="29"/>
    </row>
    <row r="72" spans="1:9">
      <c r="A72" s="149"/>
      <c r="B72" s="172" t="s">
        <v>241</v>
      </c>
      <c r="C72" s="79">
        <v>151.44864752378197</v>
      </c>
      <c r="D72" s="169">
        <v>7.9752562312524358</v>
      </c>
      <c r="E72" s="79">
        <v>146.22073095230962</v>
      </c>
      <c r="F72" s="79">
        <v>156.67656409525432</v>
      </c>
      <c r="G72" s="165">
        <v>148.22932648189985</v>
      </c>
      <c r="H72" s="94">
        <v>154.6679685656641</v>
      </c>
      <c r="I72" s="29"/>
    </row>
    <row r="73" spans="1:9">
      <c r="A73" s="149"/>
      <c r="B73" s="172" t="s">
        <v>244</v>
      </c>
      <c r="C73" s="7">
        <v>0.30217289048089163</v>
      </c>
      <c r="D73" s="162">
        <v>2.4290540734782498E-2</v>
      </c>
      <c r="E73" s="7">
        <v>0.28604543890512929</v>
      </c>
      <c r="F73" s="7">
        <v>0.31830034205665397</v>
      </c>
      <c r="G73" s="166">
        <v>0.28811979757428052</v>
      </c>
      <c r="H73" s="95">
        <v>0.31622598338750274</v>
      </c>
      <c r="I73" s="29"/>
    </row>
    <row r="74" spans="1:9">
      <c r="A74" s="149"/>
      <c r="B74" s="172" t="s">
        <v>245</v>
      </c>
      <c r="C74" s="79">
        <v>50.750999999999998</v>
      </c>
      <c r="D74" s="164">
        <v>1.5905130968223757</v>
      </c>
      <c r="E74" s="79">
        <v>49.715189926967099</v>
      </c>
      <c r="F74" s="79">
        <v>51.786810073032896</v>
      </c>
      <c r="G74" s="165">
        <v>49.317719081502496</v>
      </c>
      <c r="H74" s="94">
        <v>52.1842809184975</v>
      </c>
      <c r="I74" s="29"/>
    </row>
    <row r="75" spans="1:9">
      <c r="A75" s="149"/>
      <c r="B75" s="172" t="s">
        <v>246</v>
      </c>
      <c r="C75" s="8">
        <v>8.053117860778972</v>
      </c>
      <c r="D75" s="162">
        <v>0.52945620439234242</v>
      </c>
      <c r="E75" s="8">
        <v>7.6243352253701753</v>
      </c>
      <c r="F75" s="8">
        <v>8.4819004961877678</v>
      </c>
      <c r="G75" s="163">
        <v>7.7315953678279747</v>
      </c>
      <c r="H75" s="93">
        <v>8.3746403537299692</v>
      </c>
      <c r="I75" s="29"/>
    </row>
    <row r="76" spans="1:9">
      <c r="A76" s="149"/>
      <c r="B76" s="172" t="s">
        <v>247</v>
      </c>
      <c r="C76" s="79">
        <v>124.93363908561049</v>
      </c>
      <c r="D76" s="169">
        <v>13.377773755541309</v>
      </c>
      <c r="E76" s="79">
        <v>115.77419840551926</v>
      </c>
      <c r="F76" s="79">
        <v>134.09307976570173</v>
      </c>
      <c r="G76" s="165">
        <v>118.43421986388887</v>
      </c>
      <c r="H76" s="94">
        <v>131.43305830733212</v>
      </c>
      <c r="I76" s="29"/>
    </row>
    <row r="77" spans="1:9">
      <c r="A77" s="149"/>
      <c r="B77" s="172" t="s">
        <v>248</v>
      </c>
      <c r="C77" s="8">
        <v>6.3560933464860705</v>
      </c>
      <c r="D77" s="162">
        <v>0.36779690222843708</v>
      </c>
      <c r="E77" s="8">
        <v>6.0914595060790884</v>
      </c>
      <c r="F77" s="8">
        <v>6.6207271868930526</v>
      </c>
      <c r="G77" s="163">
        <v>6.1540597710109788</v>
      </c>
      <c r="H77" s="93">
        <v>6.5581269219611622</v>
      </c>
      <c r="I77" s="29"/>
    </row>
    <row r="78" spans="1:9">
      <c r="A78" s="149"/>
      <c r="B78" s="172" t="s">
        <v>279</v>
      </c>
      <c r="C78" s="8">
        <v>4.3081236248336738</v>
      </c>
      <c r="D78" s="162">
        <v>0.18928958717221003</v>
      </c>
      <c r="E78" s="8">
        <v>4.1926889024879488</v>
      </c>
      <c r="F78" s="8">
        <v>4.4235583471793989</v>
      </c>
      <c r="G78" s="163">
        <v>4.1226761772997094</v>
      </c>
      <c r="H78" s="93">
        <v>4.4935710723676383</v>
      </c>
      <c r="I78" s="29"/>
    </row>
    <row r="79" spans="1:9">
      <c r="A79" s="149"/>
      <c r="B79" s="172" t="s">
        <v>280</v>
      </c>
      <c r="C79" s="8">
        <v>2.7631682060269145</v>
      </c>
      <c r="D79" s="162">
        <v>0.1589712695224039</v>
      </c>
      <c r="E79" s="8">
        <v>2.6883135614744447</v>
      </c>
      <c r="F79" s="8">
        <v>2.8380228505793843</v>
      </c>
      <c r="G79" s="163">
        <v>2.6273564960860201</v>
      </c>
      <c r="H79" s="93">
        <v>2.8989799159678089</v>
      </c>
      <c r="I79" s="29"/>
    </row>
    <row r="80" spans="1:9">
      <c r="A80" s="149"/>
      <c r="B80" s="172" t="s">
        <v>281</v>
      </c>
      <c r="C80" s="8">
        <v>0.80122693156294056</v>
      </c>
      <c r="D80" s="162">
        <v>3.0765799429080778E-2</v>
      </c>
      <c r="E80" s="8">
        <v>0.78314854393371502</v>
      </c>
      <c r="F80" s="8">
        <v>0.81930531919216609</v>
      </c>
      <c r="G80" s="163">
        <v>0.76075441182633086</v>
      </c>
      <c r="H80" s="93">
        <v>0.84169945129955026</v>
      </c>
      <c r="I80" s="29"/>
    </row>
    <row r="81" spans="1:9">
      <c r="A81" s="149"/>
      <c r="B81" s="172" t="s">
        <v>250</v>
      </c>
      <c r="C81" s="8">
        <v>6.7151608010050694</v>
      </c>
      <c r="D81" s="162">
        <v>0.16068664059733095</v>
      </c>
      <c r="E81" s="8">
        <v>6.6305847673687417</v>
      </c>
      <c r="F81" s="8">
        <v>6.7997368346413971</v>
      </c>
      <c r="G81" s="163">
        <v>6.5988928963662339</v>
      </c>
      <c r="H81" s="93">
        <v>6.8314287056439049</v>
      </c>
      <c r="I81" s="29"/>
    </row>
    <row r="82" spans="1:9">
      <c r="A82" s="149"/>
      <c r="B82" s="172" t="s">
        <v>251</v>
      </c>
      <c r="C82" s="127">
        <v>25.364021857754324</v>
      </c>
      <c r="D82" s="167">
        <v>1.3489190877408037</v>
      </c>
      <c r="E82" s="127">
        <v>24.418000331635355</v>
      </c>
      <c r="F82" s="127">
        <v>26.310043383873293</v>
      </c>
      <c r="G82" s="168">
        <v>24.699321918229355</v>
      </c>
      <c r="H82" s="128">
        <v>26.028721797279292</v>
      </c>
      <c r="I82" s="29"/>
    </row>
    <row r="83" spans="1:9">
      <c r="A83" s="149"/>
      <c r="B83" s="172" t="s">
        <v>282</v>
      </c>
      <c r="C83" s="8">
        <v>3.7926157118590322</v>
      </c>
      <c r="D83" s="162">
        <v>0.22242853585545896</v>
      </c>
      <c r="E83" s="8">
        <v>3.6440829074455507</v>
      </c>
      <c r="F83" s="8">
        <v>3.9411485162725137</v>
      </c>
      <c r="G83" s="163">
        <v>3.6145435771611631</v>
      </c>
      <c r="H83" s="93">
        <v>3.9706878465569013</v>
      </c>
      <c r="I83" s="29"/>
    </row>
    <row r="84" spans="1:9">
      <c r="A84" s="149"/>
      <c r="B84" s="172" t="s">
        <v>252</v>
      </c>
      <c r="C84" s="127">
        <v>11.118299566135198</v>
      </c>
      <c r="D84" s="167">
        <v>0.62333200039612002</v>
      </c>
      <c r="E84" s="127">
        <v>10.70989861558496</v>
      </c>
      <c r="F84" s="127">
        <v>11.526700516685436</v>
      </c>
      <c r="G84" s="168">
        <v>10.607036476380681</v>
      </c>
      <c r="H84" s="128">
        <v>11.629562655889714</v>
      </c>
      <c r="I84" s="29"/>
    </row>
    <row r="85" spans="1:9">
      <c r="A85" s="149"/>
      <c r="B85" s="172" t="s">
        <v>283</v>
      </c>
      <c r="C85" s="8">
        <v>0.91983701078356672</v>
      </c>
      <c r="D85" s="162">
        <v>4.8806243681295047E-2</v>
      </c>
      <c r="E85" s="8">
        <v>0.88430070011689932</v>
      </c>
      <c r="F85" s="8">
        <v>0.95537332145023413</v>
      </c>
      <c r="G85" s="163">
        <v>0.87741554255369192</v>
      </c>
      <c r="H85" s="93">
        <v>0.96225847901344153</v>
      </c>
      <c r="I85" s="29"/>
    </row>
    <row r="86" spans="1:9">
      <c r="A86" s="149"/>
      <c r="B86" s="172" t="s">
        <v>253</v>
      </c>
      <c r="C86" s="7">
        <v>0.49347333277989935</v>
      </c>
      <c r="D86" s="162">
        <v>2.3341493123930981E-2</v>
      </c>
      <c r="E86" s="7">
        <v>0.47734438290649001</v>
      </c>
      <c r="F86" s="7">
        <v>0.50960228265330876</v>
      </c>
      <c r="G86" s="166">
        <v>0.48018060689657438</v>
      </c>
      <c r="H86" s="95">
        <v>0.50676605866322433</v>
      </c>
      <c r="I86" s="29"/>
    </row>
    <row r="87" spans="1:9">
      <c r="A87" s="149"/>
      <c r="B87" s="172" t="s">
        <v>254</v>
      </c>
      <c r="C87" s="127">
        <v>23.263484848484847</v>
      </c>
      <c r="D87" s="167">
        <v>1.1109431209813618</v>
      </c>
      <c r="E87" s="127">
        <v>22.555821357599434</v>
      </c>
      <c r="F87" s="127">
        <v>23.971148339370259</v>
      </c>
      <c r="G87" s="168">
        <v>22.306474078246687</v>
      </c>
      <c r="H87" s="128">
        <v>24.220495618723007</v>
      </c>
      <c r="I87" s="29"/>
    </row>
    <row r="88" spans="1:9">
      <c r="A88" s="149"/>
      <c r="B88" s="172" t="s">
        <v>284</v>
      </c>
      <c r="C88" s="8">
        <v>0.44877902938019015</v>
      </c>
      <c r="D88" s="162">
        <v>3.8390058960639351E-2</v>
      </c>
      <c r="E88" s="8">
        <v>0.42081516550422909</v>
      </c>
      <c r="F88" s="8">
        <v>0.47674289325615121</v>
      </c>
      <c r="G88" s="163">
        <v>0.42106039791822542</v>
      </c>
      <c r="H88" s="93">
        <v>0.47649766084215489</v>
      </c>
      <c r="I88" s="29"/>
    </row>
    <row r="89" spans="1:9">
      <c r="A89" s="149"/>
      <c r="B89" s="172" t="s">
        <v>256</v>
      </c>
      <c r="C89" s="7">
        <v>0.32416002345604789</v>
      </c>
      <c r="D89" s="162">
        <v>1.0554685226170419E-2</v>
      </c>
      <c r="E89" s="7">
        <v>0.31895076736325534</v>
      </c>
      <c r="F89" s="7">
        <v>0.32936927954884043</v>
      </c>
      <c r="G89" s="166">
        <v>0.31126239396624994</v>
      </c>
      <c r="H89" s="95">
        <v>0.33705765294584583</v>
      </c>
      <c r="I89" s="29"/>
    </row>
    <row r="90" spans="1:9">
      <c r="A90" s="149"/>
      <c r="B90" s="172" t="s">
        <v>257</v>
      </c>
      <c r="C90" s="7">
        <v>4.9292598096130451E-2</v>
      </c>
      <c r="D90" s="162">
        <v>2.9860617264281476E-3</v>
      </c>
      <c r="E90" s="7">
        <v>4.7410528429874275E-2</v>
      </c>
      <c r="F90" s="7">
        <v>5.1174667762386626E-2</v>
      </c>
      <c r="G90" s="166">
        <v>4.8182016460924001E-2</v>
      </c>
      <c r="H90" s="95">
        <v>5.04031797313369E-2</v>
      </c>
      <c r="I90" s="29"/>
    </row>
    <row r="91" spans="1:9">
      <c r="A91" s="149"/>
      <c r="B91" s="172" t="s">
        <v>260</v>
      </c>
      <c r="C91" s="127">
        <v>26.451535871029648</v>
      </c>
      <c r="D91" s="167">
        <v>1.1822676496605011</v>
      </c>
      <c r="E91" s="127">
        <v>25.589722400447815</v>
      </c>
      <c r="F91" s="127">
        <v>27.313349341611481</v>
      </c>
      <c r="G91" s="168">
        <v>25.718232214914192</v>
      </c>
      <c r="H91" s="128">
        <v>27.184839527145105</v>
      </c>
      <c r="I91" s="29"/>
    </row>
    <row r="92" spans="1:9">
      <c r="A92" s="149"/>
      <c r="B92" s="172" t="s">
        <v>285</v>
      </c>
      <c r="C92" s="127">
        <v>19.985904188307558</v>
      </c>
      <c r="D92" s="167">
        <v>0.63725725689641333</v>
      </c>
      <c r="E92" s="127">
        <v>19.554119057639689</v>
      </c>
      <c r="F92" s="127">
        <v>20.417689318975427</v>
      </c>
      <c r="G92" s="168">
        <v>19.300468329558004</v>
      </c>
      <c r="H92" s="128">
        <v>20.671340047057111</v>
      </c>
      <c r="I92" s="29"/>
    </row>
    <row r="93" spans="1:9">
      <c r="A93" s="149"/>
      <c r="B93" s="172" t="s">
        <v>262</v>
      </c>
      <c r="C93" s="7">
        <v>4.9372190637859539E-2</v>
      </c>
      <c r="D93" s="162">
        <v>6.4449708812794352E-3</v>
      </c>
      <c r="E93" s="7">
        <v>4.33620574141447E-2</v>
      </c>
      <c r="F93" s="7">
        <v>5.5382323861574378E-2</v>
      </c>
      <c r="G93" s="166" t="s">
        <v>109</v>
      </c>
      <c r="H93" s="95" t="s">
        <v>109</v>
      </c>
      <c r="I93" s="29"/>
    </row>
    <row r="94" spans="1:9">
      <c r="A94" s="149"/>
      <c r="B94" s="172" t="s">
        <v>286</v>
      </c>
      <c r="C94" s="8">
        <v>5.3333021990978278</v>
      </c>
      <c r="D94" s="162">
        <v>0.22710696866369459</v>
      </c>
      <c r="E94" s="8">
        <v>5.1851040940573716</v>
      </c>
      <c r="F94" s="8">
        <v>5.4815003041382839</v>
      </c>
      <c r="G94" s="163">
        <v>5.1547065983091693</v>
      </c>
      <c r="H94" s="93">
        <v>5.5118977998864862</v>
      </c>
      <c r="I94" s="29"/>
    </row>
    <row r="95" spans="1:9">
      <c r="A95" s="149"/>
      <c r="B95" s="172" t="s">
        <v>264</v>
      </c>
      <c r="C95" s="79">
        <v>59.500555555555543</v>
      </c>
      <c r="D95" s="164">
        <v>2.3291271093342982</v>
      </c>
      <c r="E95" s="79">
        <v>57.626297366054693</v>
      </c>
      <c r="F95" s="79">
        <v>61.374813745056393</v>
      </c>
      <c r="G95" s="165">
        <v>58.231208066779018</v>
      </c>
      <c r="H95" s="94">
        <v>60.769903044332068</v>
      </c>
      <c r="I95" s="29"/>
    </row>
    <row r="96" spans="1:9">
      <c r="A96" s="149"/>
      <c r="B96" s="172" t="s">
        <v>267</v>
      </c>
      <c r="C96" s="127">
        <v>13.494827788722654</v>
      </c>
      <c r="D96" s="167">
        <v>0.5698431165156701</v>
      </c>
      <c r="E96" s="127">
        <v>12.798709637734362</v>
      </c>
      <c r="F96" s="127">
        <v>14.190945939710947</v>
      </c>
      <c r="G96" s="168" t="s">
        <v>109</v>
      </c>
      <c r="H96" s="128" t="s">
        <v>109</v>
      </c>
      <c r="I96" s="29"/>
    </row>
    <row r="97" spans="1:9">
      <c r="A97" s="149"/>
      <c r="B97" s="172" t="s">
        <v>287</v>
      </c>
      <c r="C97" s="8">
        <v>25.854564011468472</v>
      </c>
      <c r="D97" s="162">
        <v>0.80427753090552756</v>
      </c>
      <c r="E97" s="8">
        <v>25.299466726978181</v>
      </c>
      <c r="F97" s="8">
        <v>26.409661295958763</v>
      </c>
      <c r="G97" s="163">
        <v>25.487601984850183</v>
      </c>
      <c r="H97" s="93">
        <v>26.221526038086761</v>
      </c>
      <c r="I97" s="29"/>
    </row>
    <row r="98" spans="1:9">
      <c r="A98" s="149"/>
      <c r="B98" s="172" t="s">
        <v>288</v>
      </c>
      <c r="C98" s="8">
        <v>3.8973478206304555</v>
      </c>
      <c r="D98" s="162">
        <v>0.22927374031392944</v>
      </c>
      <c r="E98" s="8">
        <v>3.7736239283987976</v>
      </c>
      <c r="F98" s="8">
        <v>4.0210717128621134</v>
      </c>
      <c r="G98" s="163">
        <v>3.6754218164130208</v>
      </c>
      <c r="H98" s="93">
        <v>4.1192738248478902</v>
      </c>
      <c r="I98" s="29"/>
    </row>
    <row r="99" spans="1:9">
      <c r="A99" s="149"/>
      <c r="B99" s="172" t="s">
        <v>268</v>
      </c>
      <c r="C99" s="8">
        <v>4.8295519579410309</v>
      </c>
      <c r="D99" s="167">
        <v>0.92408151634031155</v>
      </c>
      <c r="E99" s="8">
        <v>4.1778602379295515</v>
      </c>
      <c r="F99" s="8">
        <v>5.4812436779525102</v>
      </c>
      <c r="G99" s="163" t="s">
        <v>109</v>
      </c>
      <c r="H99" s="93" t="s">
        <v>109</v>
      </c>
      <c r="I99" s="29"/>
    </row>
    <row r="100" spans="1:9">
      <c r="A100" s="149"/>
      <c r="B100" s="172" t="s">
        <v>269</v>
      </c>
      <c r="C100" s="127">
        <v>49.430372096494096</v>
      </c>
      <c r="D100" s="167">
        <v>2.4696758578617759</v>
      </c>
      <c r="E100" s="127">
        <v>47.655187281508347</v>
      </c>
      <c r="F100" s="127">
        <v>51.205556911479846</v>
      </c>
      <c r="G100" s="168">
        <v>47.489115887453501</v>
      </c>
      <c r="H100" s="128">
        <v>51.371628305534692</v>
      </c>
      <c r="I100" s="29"/>
    </row>
    <row r="101" spans="1:9">
      <c r="A101" s="149"/>
      <c r="B101" s="172" t="s">
        <v>270</v>
      </c>
      <c r="C101" s="8">
        <v>1.9905609307520074</v>
      </c>
      <c r="D101" s="162">
        <v>0.12320078724086234</v>
      </c>
      <c r="E101" s="8">
        <v>1.9127823457118982</v>
      </c>
      <c r="F101" s="8">
        <v>2.0683395157921165</v>
      </c>
      <c r="G101" s="163">
        <v>1.8712722363769994</v>
      </c>
      <c r="H101" s="93">
        <v>2.1098496251270156</v>
      </c>
      <c r="I101" s="29"/>
    </row>
    <row r="102" spans="1:9">
      <c r="A102" s="149"/>
      <c r="B102" s="172" t="s">
        <v>289</v>
      </c>
      <c r="C102" s="8">
        <v>0.65535614909262896</v>
      </c>
      <c r="D102" s="162">
        <v>5.0512885960068213E-2</v>
      </c>
      <c r="E102" s="8">
        <v>0.62841437045885473</v>
      </c>
      <c r="F102" s="8">
        <v>0.68229792772640319</v>
      </c>
      <c r="G102" s="163">
        <v>0.61338733480740371</v>
      </c>
      <c r="H102" s="93">
        <v>0.69732496337785421</v>
      </c>
      <c r="I102" s="29"/>
    </row>
    <row r="103" spans="1:9">
      <c r="A103" s="149"/>
      <c r="B103" s="172" t="s">
        <v>271</v>
      </c>
      <c r="C103" s="127">
        <v>16.415570952047922</v>
      </c>
      <c r="D103" s="167">
        <v>0.8092704806386174</v>
      </c>
      <c r="E103" s="127">
        <v>15.867442558894551</v>
      </c>
      <c r="F103" s="127">
        <v>16.963699345201295</v>
      </c>
      <c r="G103" s="168">
        <v>15.960913746218536</v>
      </c>
      <c r="H103" s="128">
        <v>16.870228157877307</v>
      </c>
      <c r="I103" s="29"/>
    </row>
    <row r="104" spans="1:9">
      <c r="A104" s="149"/>
      <c r="B104" s="172" t="s">
        <v>272</v>
      </c>
      <c r="C104" s="8">
        <v>1.1410911224039628</v>
      </c>
      <c r="D104" s="162">
        <v>3.2816639175053668E-2</v>
      </c>
      <c r="E104" s="8">
        <v>1.123626215879223</v>
      </c>
      <c r="F104" s="8">
        <v>1.1585560289287027</v>
      </c>
      <c r="G104" s="163">
        <v>1.1203522925177358</v>
      </c>
      <c r="H104" s="93">
        <v>1.1618299522901898</v>
      </c>
      <c r="I104" s="29"/>
    </row>
    <row r="105" spans="1:9">
      <c r="A105" s="149"/>
      <c r="B105" s="172" t="s">
        <v>290</v>
      </c>
      <c r="C105" s="8">
        <v>0.43481700104842647</v>
      </c>
      <c r="D105" s="162">
        <v>3.0372192899173006E-2</v>
      </c>
      <c r="E105" s="8">
        <v>0.41613806480435939</v>
      </c>
      <c r="F105" s="8">
        <v>0.45349593729249355</v>
      </c>
      <c r="G105" s="163">
        <v>0.4104351809452314</v>
      </c>
      <c r="H105" s="93">
        <v>0.45919882115162153</v>
      </c>
      <c r="I105" s="29"/>
    </row>
    <row r="106" spans="1:9">
      <c r="A106" s="149"/>
      <c r="B106" s="172" t="s">
        <v>274</v>
      </c>
      <c r="C106" s="8">
        <v>3.5136107223221051</v>
      </c>
      <c r="D106" s="162">
        <v>0.11878973567860682</v>
      </c>
      <c r="E106" s="8">
        <v>3.4294646232383315</v>
      </c>
      <c r="F106" s="8">
        <v>3.5977568214058788</v>
      </c>
      <c r="G106" s="163">
        <v>3.4231134806592975</v>
      </c>
      <c r="H106" s="93">
        <v>3.6041079639849127</v>
      </c>
      <c r="I106" s="29"/>
    </row>
    <row r="107" spans="1:9">
      <c r="A107" s="149"/>
      <c r="B107" s="172" t="s">
        <v>275</v>
      </c>
      <c r="C107" s="79">
        <v>163.85884350137925</v>
      </c>
      <c r="D107" s="169">
        <v>9.2619020928773228</v>
      </c>
      <c r="E107" s="79">
        <v>157.23849785607317</v>
      </c>
      <c r="F107" s="79">
        <v>170.47918914668534</v>
      </c>
      <c r="G107" s="165">
        <v>158.51872316151054</v>
      </c>
      <c r="H107" s="94">
        <v>169.19896384124797</v>
      </c>
      <c r="I107" s="29"/>
    </row>
    <row r="108" spans="1:9">
      <c r="A108" s="149"/>
      <c r="B108" s="172" t="s">
        <v>276</v>
      </c>
      <c r="C108" s="8">
        <v>2.8926933507027504</v>
      </c>
      <c r="D108" s="162">
        <v>0.2840455422358838</v>
      </c>
      <c r="E108" s="8">
        <v>2.7342065578274242</v>
      </c>
      <c r="F108" s="8">
        <v>3.0511801435780765</v>
      </c>
      <c r="G108" s="163" t="s">
        <v>109</v>
      </c>
      <c r="H108" s="93" t="s">
        <v>109</v>
      </c>
      <c r="I108" s="29"/>
    </row>
    <row r="109" spans="1:9">
      <c r="A109" s="149"/>
      <c r="B109" s="172" t="s">
        <v>277</v>
      </c>
      <c r="C109" s="127">
        <v>25.144243113633824</v>
      </c>
      <c r="D109" s="167">
        <v>1.4964809086564148</v>
      </c>
      <c r="E109" s="127">
        <v>24.16290858585284</v>
      </c>
      <c r="F109" s="127">
        <v>26.125577641414807</v>
      </c>
      <c r="G109" s="168">
        <v>24.215665736893122</v>
      </c>
      <c r="H109" s="128">
        <v>26.072820490374525</v>
      </c>
      <c r="I109" s="29"/>
    </row>
    <row r="110" spans="1:9">
      <c r="A110" s="149"/>
      <c r="B110" s="172" t="s">
        <v>291</v>
      </c>
      <c r="C110" s="8">
        <v>2.8867611128182862</v>
      </c>
      <c r="D110" s="162">
        <v>0.17008816161032478</v>
      </c>
      <c r="E110" s="8">
        <v>2.7985405276841848</v>
      </c>
      <c r="F110" s="8">
        <v>2.9749816979523875</v>
      </c>
      <c r="G110" s="163">
        <v>2.765084720414595</v>
      </c>
      <c r="H110" s="93">
        <v>3.0084375052219774</v>
      </c>
      <c r="I110" s="29"/>
    </row>
    <row r="111" spans="1:9">
      <c r="A111" s="149"/>
      <c r="B111" s="172" t="s">
        <v>278</v>
      </c>
      <c r="C111" s="127">
        <v>46.818698261956577</v>
      </c>
      <c r="D111" s="164">
        <v>5.8411020237864371</v>
      </c>
      <c r="E111" s="127">
        <v>44.028964798583296</v>
      </c>
      <c r="F111" s="127">
        <v>49.608431725329858</v>
      </c>
      <c r="G111" s="168" t="s">
        <v>109</v>
      </c>
      <c r="H111" s="128" t="s">
        <v>109</v>
      </c>
      <c r="I111" s="29"/>
    </row>
    <row r="112" spans="1:9">
      <c r="A112" s="149"/>
      <c r="B112" s="172" t="s">
        <v>292</v>
      </c>
      <c r="C112" s="79">
        <v>397.70037037037036</v>
      </c>
      <c r="D112" s="169">
        <v>15.326856588939338</v>
      </c>
      <c r="E112" s="79">
        <v>386.68538213468202</v>
      </c>
      <c r="F112" s="79">
        <v>408.71535860605871</v>
      </c>
      <c r="G112" s="165">
        <v>384.05103949641972</v>
      </c>
      <c r="H112" s="94">
        <v>411.34970124432101</v>
      </c>
      <c r="I112" s="29"/>
    </row>
    <row r="113" spans="1:9">
      <c r="A113" s="149"/>
      <c r="B113" s="230" t="s">
        <v>163</v>
      </c>
      <c r="C113" s="126"/>
      <c r="D113" s="124"/>
      <c r="E113" s="126"/>
      <c r="F113" s="126"/>
      <c r="G113" s="126"/>
      <c r="H113" s="229"/>
      <c r="I113" s="29"/>
    </row>
    <row r="114" spans="1:9">
      <c r="A114" s="149"/>
      <c r="B114" s="172" t="s">
        <v>293</v>
      </c>
      <c r="C114" s="8">
        <v>1.5611555555555556</v>
      </c>
      <c r="D114" s="162">
        <v>7.7980354726500126E-2</v>
      </c>
      <c r="E114" s="8">
        <v>1.4993893273841401</v>
      </c>
      <c r="F114" s="8">
        <v>1.6229217837269712</v>
      </c>
      <c r="G114" s="163">
        <v>1.538304167444031</v>
      </c>
      <c r="H114" s="93">
        <v>1.5840069436670803</v>
      </c>
      <c r="I114" s="29"/>
    </row>
    <row r="115" spans="1:9">
      <c r="A115" s="149"/>
      <c r="B115" s="172" t="s">
        <v>265</v>
      </c>
      <c r="C115" s="7">
        <v>4.3864285714285724E-2</v>
      </c>
      <c r="D115" s="162">
        <v>7.2701653955083937E-3</v>
      </c>
      <c r="E115" s="7">
        <v>3.9753098248334902E-2</v>
      </c>
      <c r="F115" s="7">
        <v>4.7975473180236546E-2</v>
      </c>
      <c r="G115" s="166" t="s">
        <v>109</v>
      </c>
      <c r="H115" s="95" t="s">
        <v>109</v>
      </c>
      <c r="I115" s="29"/>
    </row>
    <row r="116" spans="1:9">
      <c r="A116" s="149"/>
      <c r="B116" s="230" t="s">
        <v>164</v>
      </c>
      <c r="C116" s="126"/>
      <c r="D116" s="124"/>
      <c r="E116" s="126"/>
      <c r="F116" s="126"/>
      <c r="G116" s="126"/>
      <c r="H116" s="229"/>
      <c r="I116" s="29"/>
    </row>
    <row r="117" spans="1:9">
      <c r="A117" s="149"/>
      <c r="B117" s="172" t="s">
        <v>294</v>
      </c>
      <c r="C117" s="8">
        <v>11.698943296528507</v>
      </c>
      <c r="D117" s="167">
        <v>1.4898742357607613</v>
      </c>
      <c r="E117" s="8">
        <v>10.585764774482884</v>
      </c>
      <c r="F117" s="8">
        <v>12.812121818574129</v>
      </c>
      <c r="G117" s="163">
        <v>11.621954894086306</v>
      </c>
      <c r="H117" s="93">
        <v>11.775931698970707</v>
      </c>
      <c r="I117" s="29"/>
    </row>
    <row r="118" spans="1:9">
      <c r="A118" s="149"/>
      <c r="B118" s="230" t="s">
        <v>161</v>
      </c>
      <c r="C118" s="126"/>
      <c r="D118" s="124"/>
      <c r="E118" s="126"/>
      <c r="F118" s="126"/>
      <c r="G118" s="126"/>
      <c r="H118" s="229"/>
      <c r="I118" s="29"/>
    </row>
    <row r="119" spans="1:9" ht="15.75">
      <c r="A119" s="149"/>
      <c r="B119" s="172" t="s">
        <v>295</v>
      </c>
      <c r="C119" s="8">
        <v>18.241111111111113</v>
      </c>
      <c r="D119" s="162">
        <v>0.30418258336935516</v>
      </c>
      <c r="E119" s="8">
        <v>18.012920932808782</v>
      </c>
      <c r="F119" s="8">
        <v>18.469301289413444</v>
      </c>
      <c r="G119" s="163">
        <v>18.123664570113608</v>
      </c>
      <c r="H119" s="93">
        <v>18.358557652108619</v>
      </c>
      <c r="I119" s="29"/>
    </row>
    <row r="120" spans="1:9">
      <c r="A120" s="149"/>
      <c r="B120" s="172" t="s">
        <v>296</v>
      </c>
      <c r="C120" s="7">
        <v>0.43797619047619046</v>
      </c>
      <c r="D120" s="162">
        <v>6.564829034754382E-3</v>
      </c>
      <c r="E120" s="7">
        <v>0.43348539604029235</v>
      </c>
      <c r="F120" s="7">
        <v>0.44246698491208858</v>
      </c>
      <c r="G120" s="166">
        <v>0.43372783058257475</v>
      </c>
      <c r="H120" s="95">
        <v>0.44222455036980618</v>
      </c>
      <c r="I120" s="29"/>
    </row>
    <row r="121" spans="1:9" ht="15.75">
      <c r="A121" s="149"/>
      <c r="B121" s="172" t="s">
        <v>297</v>
      </c>
      <c r="C121" s="8">
        <v>9.7713427555555548</v>
      </c>
      <c r="D121" s="162">
        <v>0.14381573173033893</v>
      </c>
      <c r="E121" s="8">
        <v>9.6579541713733885</v>
      </c>
      <c r="F121" s="8">
        <v>9.884731339737721</v>
      </c>
      <c r="G121" s="163">
        <v>9.705505817989124</v>
      </c>
      <c r="H121" s="93">
        <v>9.8371796931219855</v>
      </c>
      <c r="I121" s="29"/>
    </row>
    <row r="122" spans="1:9" ht="15.75">
      <c r="A122" s="149"/>
      <c r="B122" s="172" t="s">
        <v>298</v>
      </c>
      <c r="C122" s="7">
        <v>0.5986041666666666</v>
      </c>
      <c r="D122" s="162">
        <v>7.3352105633788392E-3</v>
      </c>
      <c r="E122" s="7">
        <v>0.59296935617115265</v>
      </c>
      <c r="F122" s="7">
        <v>0.60423897716218056</v>
      </c>
      <c r="G122" s="166">
        <v>0.59027808362901713</v>
      </c>
      <c r="H122" s="95">
        <v>0.60693024970431608</v>
      </c>
      <c r="I122" s="29"/>
    </row>
    <row r="123" spans="1:9">
      <c r="A123" s="149"/>
      <c r="B123" s="172" t="s">
        <v>299</v>
      </c>
      <c r="C123" s="7">
        <v>6.3295833333333343E-2</v>
      </c>
      <c r="D123" s="162">
        <v>3.9381198761730277E-3</v>
      </c>
      <c r="E123" s="7">
        <v>6.1294840298774717E-2</v>
      </c>
      <c r="F123" s="7">
        <v>6.5296826367891969E-2</v>
      </c>
      <c r="G123" s="166" t="s">
        <v>109</v>
      </c>
      <c r="H123" s="95" t="s">
        <v>109</v>
      </c>
      <c r="I123" s="29"/>
    </row>
    <row r="124" spans="1:9" ht="15.75">
      <c r="A124" s="149"/>
      <c r="B124" s="172" t="s">
        <v>300</v>
      </c>
      <c r="C124" s="7">
        <v>0.19077083333333333</v>
      </c>
      <c r="D124" s="162">
        <v>8.0944356808676492E-3</v>
      </c>
      <c r="E124" s="7">
        <v>0.18545776462900501</v>
      </c>
      <c r="F124" s="7">
        <v>0.19608390203766166</v>
      </c>
      <c r="G124" s="166" t="s">
        <v>109</v>
      </c>
      <c r="H124" s="95" t="s">
        <v>109</v>
      </c>
      <c r="I124" s="29"/>
    </row>
    <row r="125" spans="1:9" ht="15.75">
      <c r="A125" s="149"/>
      <c r="B125" s="172" t="s">
        <v>301</v>
      </c>
      <c r="C125" s="7">
        <v>0.1173453037037037</v>
      </c>
      <c r="D125" s="162">
        <v>5.9571778306126205E-3</v>
      </c>
      <c r="E125" s="7">
        <v>0.11292220771013925</v>
      </c>
      <c r="F125" s="7">
        <v>0.12176839969726816</v>
      </c>
      <c r="G125" s="166">
        <v>0.11524627092978171</v>
      </c>
      <c r="H125" s="95">
        <v>0.1194443364776257</v>
      </c>
      <c r="I125" s="29"/>
    </row>
    <row r="126" spans="1:9" ht="15.75">
      <c r="A126" s="149"/>
      <c r="B126" s="172" t="s">
        <v>302</v>
      </c>
      <c r="C126" s="127">
        <v>56.65537037037037</v>
      </c>
      <c r="D126" s="167">
        <v>0.84356098965019022</v>
      </c>
      <c r="E126" s="127">
        <v>55.99445528119287</v>
      </c>
      <c r="F126" s="127">
        <v>57.316285459547871</v>
      </c>
      <c r="G126" s="168">
        <v>56.412277480539515</v>
      </c>
      <c r="H126" s="128">
        <v>56.898463260201225</v>
      </c>
      <c r="I126" s="29"/>
    </row>
    <row r="127" spans="1:9" ht="16.5" thickBot="1">
      <c r="A127" s="149"/>
      <c r="B127" s="174" t="s">
        <v>303</v>
      </c>
      <c r="C127" s="129">
        <v>1.9256666666666666</v>
      </c>
      <c r="D127" s="147">
        <v>5.086051958868279E-2</v>
      </c>
      <c r="E127" s="129">
        <v>1.8861771900652198</v>
      </c>
      <c r="F127" s="129">
        <v>1.9651561432681135</v>
      </c>
      <c r="G127" s="130">
        <v>1.9098399084074493</v>
      </c>
      <c r="H127" s="131">
        <v>1.9414934249258839</v>
      </c>
      <c r="I127" s="29"/>
    </row>
  </sheetData>
  <dataConsolidate/>
  <mergeCells count="5">
    <mergeCell ref="G2:H2"/>
    <mergeCell ref="D2:D3"/>
    <mergeCell ref="B2:B3"/>
    <mergeCell ref="B1:H1"/>
    <mergeCell ref="E2:F2"/>
  </mergeCells>
  <conditionalFormatting sqref="C5:H43 C45:H69 C71:H112 C114:H115 C117:H117 C119:H127 A4:H4 A44:H44 A5:A43 A70:H70 A45:A69 A113:H113 A71:A112 A116:H116 A114:A115 A118:H118 A117 A119:A127">
    <cfRule type="expression" dxfId="552" priority="239">
      <formula>IF(CertVal_IsBlnkRow*CertVal_IsBlnkRowNext=1,TRUE,FALSE)</formula>
    </cfRule>
  </conditionalFormatting>
  <conditionalFormatting sqref="B4:B127">
    <cfRule type="expression" dxfId="551" priority="235">
      <formula>IF(CertVal_IsBlnkRow*CertVal_IsBlnkRowNext=1,TRUE,FALSE)</formula>
    </cfRule>
  </conditionalFormatting>
  <conditionalFormatting sqref="B6">
    <cfRule type="expression" dxfId="550" priority="233">
      <formula>IF(CertVal_IsBlnkRow*CertVal_IsBlnkRowNext=1,TRUE,FALSE)</formula>
    </cfRule>
  </conditionalFormatting>
  <conditionalFormatting sqref="B7">
    <cfRule type="expression" dxfId="549" priority="231">
      <formula>IF(CertVal_IsBlnkRow*CertVal_IsBlnkRowNext=1,TRUE,FALSE)</formula>
    </cfRule>
  </conditionalFormatting>
  <conditionalFormatting sqref="B8">
    <cfRule type="expression" dxfId="548" priority="229">
      <formula>IF(CertVal_IsBlnkRow*CertVal_IsBlnkRowNext=1,TRUE,FALSE)</formula>
    </cfRule>
  </conditionalFormatting>
  <conditionalFormatting sqref="B9">
    <cfRule type="expression" dxfId="547" priority="227">
      <formula>IF(CertVal_IsBlnkRow*CertVal_IsBlnkRowNext=1,TRUE,FALSE)</formula>
    </cfRule>
  </conditionalFormatting>
  <conditionalFormatting sqref="B10">
    <cfRule type="expression" dxfId="546" priority="225">
      <formula>IF(CertVal_IsBlnkRow*CertVal_IsBlnkRowNext=1,TRUE,FALSE)</formula>
    </cfRule>
  </conditionalFormatting>
  <conditionalFormatting sqref="B11">
    <cfRule type="expression" dxfId="545" priority="223">
      <formula>IF(CertVal_IsBlnkRow*CertVal_IsBlnkRowNext=1,TRUE,FALSE)</formula>
    </cfRule>
  </conditionalFormatting>
  <conditionalFormatting sqref="B12">
    <cfRule type="expression" dxfId="544" priority="221">
      <formula>IF(CertVal_IsBlnkRow*CertVal_IsBlnkRowNext=1,TRUE,FALSE)</formula>
    </cfRule>
  </conditionalFormatting>
  <conditionalFormatting sqref="B13">
    <cfRule type="expression" dxfId="543" priority="219">
      <formula>IF(CertVal_IsBlnkRow*CertVal_IsBlnkRowNext=1,TRUE,FALSE)</formula>
    </cfRule>
  </conditionalFormatting>
  <conditionalFormatting sqref="B14">
    <cfRule type="expression" dxfId="542" priority="217">
      <formula>IF(CertVal_IsBlnkRow*CertVal_IsBlnkRowNext=1,TRUE,FALSE)</formula>
    </cfRule>
  </conditionalFormatting>
  <conditionalFormatting sqref="B15">
    <cfRule type="expression" dxfId="541" priority="215">
      <formula>IF(CertVal_IsBlnkRow*CertVal_IsBlnkRowNext=1,TRUE,FALSE)</formula>
    </cfRule>
  </conditionalFormatting>
  <conditionalFormatting sqref="B16">
    <cfRule type="expression" dxfId="540" priority="213">
      <formula>IF(CertVal_IsBlnkRow*CertVal_IsBlnkRowNext=1,TRUE,FALSE)</formula>
    </cfRule>
  </conditionalFormatting>
  <conditionalFormatting sqref="B17">
    <cfRule type="expression" dxfId="539" priority="211">
      <formula>IF(CertVal_IsBlnkRow*CertVal_IsBlnkRowNext=1,TRUE,FALSE)</formula>
    </cfRule>
  </conditionalFormatting>
  <conditionalFormatting sqref="B18">
    <cfRule type="expression" dxfId="538" priority="209">
      <formula>IF(CertVal_IsBlnkRow*CertVal_IsBlnkRowNext=1,TRUE,FALSE)</formula>
    </cfRule>
  </conditionalFormatting>
  <conditionalFormatting sqref="B19">
    <cfRule type="expression" dxfId="537" priority="207">
      <formula>IF(CertVal_IsBlnkRow*CertVal_IsBlnkRowNext=1,TRUE,FALSE)</formula>
    </cfRule>
  </conditionalFormatting>
  <conditionalFormatting sqref="B20">
    <cfRule type="expression" dxfId="536" priority="205">
      <formula>IF(CertVal_IsBlnkRow*CertVal_IsBlnkRowNext=1,TRUE,FALSE)</formula>
    </cfRule>
  </conditionalFormatting>
  <conditionalFormatting sqref="B21">
    <cfRule type="expression" dxfId="535" priority="203">
      <formula>IF(CertVal_IsBlnkRow*CertVal_IsBlnkRowNext=1,TRUE,FALSE)</formula>
    </cfRule>
  </conditionalFormatting>
  <conditionalFormatting sqref="B22">
    <cfRule type="expression" dxfId="534" priority="201">
      <formula>IF(CertVal_IsBlnkRow*CertVal_IsBlnkRowNext=1,TRUE,FALSE)</formula>
    </cfRule>
  </conditionalFormatting>
  <conditionalFormatting sqref="B23">
    <cfRule type="expression" dxfId="533" priority="199">
      <formula>IF(CertVal_IsBlnkRow*CertVal_IsBlnkRowNext=1,TRUE,FALSE)</formula>
    </cfRule>
  </conditionalFormatting>
  <conditionalFormatting sqref="B24">
    <cfRule type="expression" dxfId="532" priority="197">
      <formula>IF(CertVal_IsBlnkRow*CertVal_IsBlnkRowNext=1,TRUE,FALSE)</formula>
    </cfRule>
  </conditionalFormatting>
  <conditionalFormatting sqref="B25">
    <cfRule type="expression" dxfId="531" priority="195">
      <formula>IF(CertVal_IsBlnkRow*CertVal_IsBlnkRowNext=1,TRUE,FALSE)</formula>
    </cfRule>
  </conditionalFormatting>
  <conditionalFormatting sqref="B26">
    <cfRule type="expression" dxfId="530" priority="193">
      <formula>IF(CertVal_IsBlnkRow*CertVal_IsBlnkRowNext=1,TRUE,FALSE)</formula>
    </cfRule>
  </conditionalFormatting>
  <conditionalFormatting sqref="B27">
    <cfRule type="expression" dxfId="529" priority="191">
      <formula>IF(CertVal_IsBlnkRow*CertVal_IsBlnkRowNext=1,TRUE,FALSE)</formula>
    </cfRule>
  </conditionalFormatting>
  <conditionalFormatting sqref="B28">
    <cfRule type="expression" dxfId="528" priority="189">
      <formula>IF(CertVal_IsBlnkRow*CertVal_IsBlnkRowNext=1,TRUE,FALSE)</formula>
    </cfRule>
  </conditionalFormatting>
  <conditionalFormatting sqref="B29">
    <cfRule type="expression" dxfId="527" priority="187">
      <formula>IF(CertVal_IsBlnkRow*CertVal_IsBlnkRowNext=1,TRUE,FALSE)</formula>
    </cfRule>
  </conditionalFormatting>
  <conditionalFormatting sqref="B30">
    <cfRule type="expression" dxfId="526" priority="185">
      <formula>IF(CertVal_IsBlnkRow*CertVal_IsBlnkRowNext=1,TRUE,FALSE)</formula>
    </cfRule>
  </conditionalFormatting>
  <conditionalFormatting sqref="B31">
    <cfRule type="expression" dxfId="525" priority="183">
      <formula>IF(CertVal_IsBlnkRow*CertVal_IsBlnkRowNext=1,TRUE,FALSE)</formula>
    </cfRule>
  </conditionalFormatting>
  <conditionalFormatting sqref="B32">
    <cfRule type="expression" dxfId="524" priority="181">
      <formula>IF(CertVal_IsBlnkRow*CertVal_IsBlnkRowNext=1,TRUE,FALSE)</formula>
    </cfRule>
  </conditionalFormatting>
  <conditionalFormatting sqref="B33">
    <cfRule type="expression" dxfId="523" priority="179">
      <formula>IF(CertVal_IsBlnkRow*CertVal_IsBlnkRowNext=1,TRUE,FALSE)</formula>
    </cfRule>
  </conditionalFormatting>
  <conditionalFormatting sqref="B34">
    <cfRule type="expression" dxfId="522" priority="177">
      <formula>IF(CertVal_IsBlnkRow*CertVal_IsBlnkRowNext=1,TRUE,FALSE)</formula>
    </cfRule>
  </conditionalFormatting>
  <conditionalFormatting sqref="B35">
    <cfRule type="expression" dxfId="521" priority="175">
      <formula>IF(CertVal_IsBlnkRow*CertVal_IsBlnkRowNext=1,TRUE,FALSE)</formula>
    </cfRule>
  </conditionalFormatting>
  <conditionalFormatting sqref="B36">
    <cfRule type="expression" dxfId="520" priority="173">
      <formula>IF(CertVal_IsBlnkRow*CertVal_IsBlnkRowNext=1,TRUE,FALSE)</formula>
    </cfRule>
  </conditionalFormatting>
  <conditionalFormatting sqref="B37">
    <cfRule type="expression" dxfId="519" priority="171">
      <formula>IF(CertVal_IsBlnkRow*CertVal_IsBlnkRowNext=1,TRUE,FALSE)</formula>
    </cfRule>
  </conditionalFormatting>
  <conditionalFormatting sqref="B38">
    <cfRule type="expression" dxfId="518" priority="169">
      <formula>IF(CertVal_IsBlnkRow*CertVal_IsBlnkRowNext=1,TRUE,FALSE)</formula>
    </cfRule>
  </conditionalFormatting>
  <conditionalFormatting sqref="B39">
    <cfRule type="expression" dxfId="517" priority="167">
      <formula>IF(CertVal_IsBlnkRow*CertVal_IsBlnkRowNext=1,TRUE,FALSE)</formula>
    </cfRule>
  </conditionalFormatting>
  <conditionalFormatting sqref="B40">
    <cfRule type="expression" dxfId="516" priority="165">
      <formula>IF(CertVal_IsBlnkRow*CertVal_IsBlnkRowNext=1,TRUE,FALSE)</formula>
    </cfRule>
  </conditionalFormatting>
  <conditionalFormatting sqref="B41">
    <cfRule type="expression" dxfId="515" priority="163">
      <formula>IF(CertVal_IsBlnkRow*CertVal_IsBlnkRowNext=1,TRUE,FALSE)</formula>
    </cfRule>
  </conditionalFormatting>
  <conditionalFormatting sqref="B42">
    <cfRule type="expression" dxfId="514" priority="161">
      <formula>IF(CertVal_IsBlnkRow*CertVal_IsBlnkRowNext=1,TRUE,FALSE)</formula>
    </cfRule>
  </conditionalFormatting>
  <conditionalFormatting sqref="B43">
    <cfRule type="expression" dxfId="513" priority="159">
      <formula>IF(CertVal_IsBlnkRow*CertVal_IsBlnkRowNext=1,TRUE,FALSE)</formula>
    </cfRule>
  </conditionalFormatting>
  <conditionalFormatting sqref="B45">
    <cfRule type="expression" dxfId="512" priority="157">
      <formula>IF(CertVal_IsBlnkRow*CertVal_IsBlnkRowNext=1,TRUE,FALSE)</formula>
    </cfRule>
  </conditionalFormatting>
  <conditionalFormatting sqref="B46">
    <cfRule type="expression" dxfId="511" priority="155">
      <formula>IF(CertVal_IsBlnkRow*CertVal_IsBlnkRowNext=1,TRUE,FALSE)</formula>
    </cfRule>
  </conditionalFormatting>
  <conditionalFormatting sqref="B47">
    <cfRule type="expression" dxfId="510" priority="153">
      <formula>IF(CertVal_IsBlnkRow*CertVal_IsBlnkRowNext=1,TRUE,FALSE)</formula>
    </cfRule>
  </conditionalFormatting>
  <conditionalFormatting sqref="B48">
    <cfRule type="expression" dxfId="509" priority="151">
      <formula>IF(CertVal_IsBlnkRow*CertVal_IsBlnkRowNext=1,TRUE,FALSE)</formula>
    </cfRule>
  </conditionalFormatting>
  <conditionalFormatting sqref="B49">
    <cfRule type="expression" dxfId="508" priority="149">
      <formula>IF(CertVal_IsBlnkRow*CertVal_IsBlnkRowNext=1,TRUE,FALSE)</formula>
    </cfRule>
  </conditionalFormatting>
  <conditionalFormatting sqref="B50">
    <cfRule type="expression" dxfId="507" priority="147">
      <formula>IF(CertVal_IsBlnkRow*CertVal_IsBlnkRowNext=1,TRUE,FALSE)</formula>
    </cfRule>
  </conditionalFormatting>
  <conditionalFormatting sqref="B51">
    <cfRule type="expression" dxfId="506" priority="145">
      <formula>IF(CertVal_IsBlnkRow*CertVal_IsBlnkRowNext=1,TRUE,FALSE)</formula>
    </cfRule>
  </conditionalFormatting>
  <conditionalFormatting sqref="B52">
    <cfRule type="expression" dxfId="505" priority="143">
      <formula>IF(CertVal_IsBlnkRow*CertVal_IsBlnkRowNext=1,TRUE,FALSE)</formula>
    </cfRule>
  </conditionalFormatting>
  <conditionalFormatting sqref="B53">
    <cfRule type="expression" dxfId="504" priority="141">
      <formula>IF(CertVal_IsBlnkRow*CertVal_IsBlnkRowNext=1,TRUE,FALSE)</formula>
    </cfRule>
  </conditionalFormatting>
  <conditionalFormatting sqref="B54">
    <cfRule type="expression" dxfId="503" priority="139">
      <formula>IF(CertVal_IsBlnkRow*CertVal_IsBlnkRowNext=1,TRUE,FALSE)</formula>
    </cfRule>
  </conditionalFormatting>
  <conditionalFormatting sqref="B55">
    <cfRule type="expression" dxfId="502" priority="137">
      <formula>IF(CertVal_IsBlnkRow*CertVal_IsBlnkRowNext=1,TRUE,FALSE)</formula>
    </cfRule>
  </conditionalFormatting>
  <conditionalFormatting sqref="B56">
    <cfRule type="expression" dxfId="501" priority="135">
      <formula>IF(CertVal_IsBlnkRow*CertVal_IsBlnkRowNext=1,TRUE,FALSE)</formula>
    </cfRule>
  </conditionalFormatting>
  <conditionalFormatting sqref="B57">
    <cfRule type="expression" dxfId="500" priority="133">
      <formula>IF(CertVal_IsBlnkRow*CertVal_IsBlnkRowNext=1,TRUE,FALSE)</formula>
    </cfRule>
  </conditionalFormatting>
  <conditionalFormatting sqref="B58">
    <cfRule type="expression" dxfId="499" priority="131">
      <formula>IF(CertVal_IsBlnkRow*CertVal_IsBlnkRowNext=1,TRUE,FALSE)</formula>
    </cfRule>
  </conditionalFormatting>
  <conditionalFormatting sqref="B59">
    <cfRule type="expression" dxfId="498" priority="129">
      <formula>IF(CertVal_IsBlnkRow*CertVal_IsBlnkRowNext=1,TRUE,FALSE)</formula>
    </cfRule>
  </conditionalFormatting>
  <conditionalFormatting sqref="B60">
    <cfRule type="expression" dxfId="497" priority="127">
      <formula>IF(CertVal_IsBlnkRow*CertVal_IsBlnkRowNext=1,TRUE,FALSE)</formula>
    </cfRule>
  </conditionalFormatting>
  <conditionalFormatting sqref="B61">
    <cfRule type="expression" dxfId="496" priority="125">
      <formula>IF(CertVal_IsBlnkRow*CertVal_IsBlnkRowNext=1,TRUE,FALSE)</formula>
    </cfRule>
  </conditionalFormatting>
  <conditionalFormatting sqref="B62">
    <cfRule type="expression" dxfId="495" priority="123">
      <formula>IF(CertVal_IsBlnkRow*CertVal_IsBlnkRowNext=1,TRUE,FALSE)</formula>
    </cfRule>
  </conditionalFormatting>
  <conditionalFormatting sqref="B63">
    <cfRule type="expression" dxfId="494" priority="121">
      <formula>IF(CertVal_IsBlnkRow*CertVal_IsBlnkRowNext=1,TRUE,FALSE)</formula>
    </cfRule>
  </conditionalFormatting>
  <conditionalFormatting sqref="B64">
    <cfRule type="expression" dxfId="493" priority="119">
      <formula>IF(CertVal_IsBlnkRow*CertVal_IsBlnkRowNext=1,TRUE,FALSE)</formula>
    </cfRule>
  </conditionalFormatting>
  <conditionalFormatting sqref="B65">
    <cfRule type="expression" dxfId="492" priority="117">
      <formula>IF(CertVal_IsBlnkRow*CertVal_IsBlnkRowNext=1,TRUE,FALSE)</formula>
    </cfRule>
  </conditionalFormatting>
  <conditionalFormatting sqref="B66">
    <cfRule type="expression" dxfId="491" priority="115">
      <formula>IF(CertVal_IsBlnkRow*CertVal_IsBlnkRowNext=1,TRUE,FALSE)</formula>
    </cfRule>
  </conditionalFormatting>
  <conditionalFormatting sqref="B67">
    <cfRule type="expression" dxfId="490" priority="113">
      <formula>IF(CertVal_IsBlnkRow*CertVal_IsBlnkRowNext=1,TRUE,FALSE)</formula>
    </cfRule>
  </conditionalFormatting>
  <conditionalFormatting sqref="B68">
    <cfRule type="expression" dxfId="489" priority="111">
      <formula>IF(CertVal_IsBlnkRow*CertVal_IsBlnkRowNext=1,TRUE,FALSE)</formula>
    </cfRule>
  </conditionalFormatting>
  <conditionalFormatting sqref="B69">
    <cfRule type="expression" dxfId="488" priority="109">
      <formula>IF(CertVal_IsBlnkRow*CertVal_IsBlnkRowNext=1,TRUE,FALSE)</formula>
    </cfRule>
  </conditionalFormatting>
  <conditionalFormatting sqref="B71">
    <cfRule type="expression" dxfId="487" priority="107">
      <formula>IF(CertVal_IsBlnkRow*CertVal_IsBlnkRowNext=1,TRUE,FALSE)</formula>
    </cfRule>
  </conditionalFormatting>
  <conditionalFormatting sqref="B72">
    <cfRule type="expression" dxfId="486" priority="105">
      <formula>IF(CertVal_IsBlnkRow*CertVal_IsBlnkRowNext=1,TRUE,FALSE)</formula>
    </cfRule>
  </conditionalFormatting>
  <conditionalFormatting sqref="B73">
    <cfRule type="expression" dxfId="485" priority="103">
      <formula>IF(CertVal_IsBlnkRow*CertVal_IsBlnkRowNext=1,TRUE,FALSE)</formula>
    </cfRule>
  </conditionalFormatting>
  <conditionalFormatting sqref="B74">
    <cfRule type="expression" dxfId="484" priority="101">
      <formula>IF(CertVal_IsBlnkRow*CertVal_IsBlnkRowNext=1,TRUE,FALSE)</formula>
    </cfRule>
  </conditionalFormatting>
  <conditionalFormatting sqref="B75">
    <cfRule type="expression" dxfId="483" priority="99">
      <formula>IF(CertVal_IsBlnkRow*CertVal_IsBlnkRowNext=1,TRUE,FALSE)</formula>
    </cfRule>
  </conditionalFormatting>
  <conditionalFormatting sqref="B76">
    <cfRule type="expression" dxfId="482" priority="97">
      <formula>IF(CertVal_IsBlnkRow*CertVal_IsBlnkRowNext=1,TRUE,FALSE)</formula>
    </cfRule>
  </conditionalFormatting>
  <conditionalFormatting sqref="B77">
    <cfRule type="expression" dxfId="481" priority="95">
      <formula>IF(CertVal_IsBlnkRow*CertVal_IsBlnkRowNext=1,TRUE,FALSE)</formula>
    </cfRule>
  </conditionalFormatting>
  <conditionalFormatting sqref="B78">
    <cfRule type="expression" dxfId="480" priority="93">
      <formula>IF(CertVal_IsBlnkRow*CertVal_IsBlnkRowNext=1,TRUE,FALSE)</formula>
    </cfRule>
  </conditionalFormatting>
  <conditionalFormatting sqref="B79">
    <cfRule type="expression" dxfId="479" priority="91">
      <formula>IF(CertVal_IsBlnkRow*CertVal_IsBlnkRowNext=1,TRUE,FALSE)</formula>
    </cfRule>
  </conditionalFormatting>
  <conditionalFormatting sqref="B80">
    <cfRule type="expression" dxfId="478" priority="89">
      <formula>IF(CertVal_IsBlnkRow*CertVal_IsBlnkRowNext=1,TRUE,FALSE)</formula>
    </cfRule>
  </conditionalFormatting>
  <conditionalFormatting sqref="B81">
    <cfRule type="expression" dxfId="477" priority="87">
      <formula>IF(CertVal_IsBlnkRow*CertVal_IsBlnkRowNext=1,TRUE,FALSE)</formula>
    </cfRule>
  </conditionalFormatting>
  <conditionalFormatting sqref="B82">
    <cfRule type="expression" dxfId="476" priority="85">
      <formula>IF(CertVal_IsBlnkRow*CertVal_IsBlnkRowNext=1,TRUE,FALSE)</formula>
    </cfRule>
  </conditionalFormatting>
  <conditionalFormatting sqref="B83">
    <cfRule type="expression" dxfId="475" priority="83">
      <formula>IF(CertVal_IsBlnkRow*CertVal_IsBlnkRowNext=1,TRUE,FALSE)</formula>
    </cfRule>
  </conditionalFormatting>
  <conditionalFormatting sqref="B84">
    <cfRule type="expression" dxfId="474" priority="81">
      <formula>IF(CertVal_IsBlnkRow*CertVal_IsBlnkRowNext=1,TRUE,FALSE)</formula>
    </cfRule>
  </conditionalFormatting>
  <conditionalFormatting sqref="B85">
    <cfRule type="expression" dxfId="473" priority="79">
      <formula>IF(CertVal_IsBlnkRow*CertVal_IsBlnkRowNext=1,TRUE,FALSE)</formula>
    </cfRule>
  </conditionalFormatting>
  <conditionalFormatting sqref="B86">
    <cfRule type="expression" dxfId="472" priority="77">
      <formula>IF(CertVal_IsBlnkRow*CertVal_IsBlnkRowNext=1,TRUE,FALSE)</formula>
    </cfRule>
  </conditionalFormatting>
  <conditionalFormatting sqref="B87">
    <cfRule type="expression" dxfId="471" priority="75">
      <formula>IF(CertVal_IsBlnkRow*CertVal_IsBlnkRowNext=1,TRUE,FALSE)</formula>
    </cfRule>
  </conditionalFormatting>
  <conditionalFormatting sqref="B88">
    <cfRule type="expression" dxfId="470" priority="73">
      <formula>IF(CertVal_IsBlnkRow*CertVal_IsBlnkRowNext=1,TRUE,FALSE)</formula>
    </cfRule>
  </conditionalFormatting>
  <conditionalFormatting sqref="B89">
    <cfRule type="expression" dxfId="469" priority="71">
      <formula>IF(CertVal_IsBlnkRow*CertVal_IsBlnkRowNext=1,TRUE,FALSE)</formula>
    </cfRule>
  </conditionalFormatting>
  <conditionalFormatting sqref="B90">
    <cfRule type="expression" dxfId="468" priority="69">
      <formula>IF(CertVal_IsBlnkRow*CertVal_IsBlnkRowNext=1,TRUE,FALSE)</formula>
    </cfRule>
  </conditionalFormatting>
  <conditionalFormatting sqref="B91">
    <cfRule type="expression" dxfId="467" priority="67">
      <formula>IF(CertVal_IsBlnkRow*CertVal_IsBlnkRowNext=1,TRUE,FALSE)</formula>
    </cfRule>
  </conditionalFormatting>
  <conditionalFormatting sqref="B92">
    <cfRule type="expression" dxfId="466" priority="65">
      <formula>IF(CertVal_IsBlnkRow*CertVal_IsBlnkRowNext=1,TRUE,FALSE)</formula>
    </cfRule>
  </conditionalFormatting>
  <conditionalFormatting sqref="B93">
    <cfRule type="expression" dxfId="465" priority="63">
      <formula>IF(CertVal_IsBlnkRow*CertVal_IsBlnkRowNext=1,TRUE,FALSE)</formula>
    </cfRule>
  </conditionalFormatting>
  <conditionalFormatting sqref="B94">
    <cfRule type="expression" dxfId="464" priority="61">
      <formula>IF(CertVal_IsBlnkRow*CertVal_IsBlnkRowNext=1,TRUE,FALSE)</formula>
    </cfRule>
  </conditionalFormatting>
  <conditionalFormatting sqref="B95">
    <cfRule type="expression" dxfId="463" priority="59">
      <formula>IF(CertVal_IsBlnkRow*CertVal_IsBlnkRowNext=1,TRUE,FALSE)</formula>
    </cfRule>
  </conditionalFormatting>
  <conditionalFormatting sqref="B96">
    <cfRule type="expression" dxfId="462" priority="57">
      <formula>IF(CertVal_IsBlnkRow*CertVal_IsBlnkRowNext=1,TRUE,FALSE)</formula>
    </cfRule>
  </conditionalFormatting>
  <conditionalFormatting sqref="B97">
    <cfRule type="expression" dxfId="461" priority="55">
      <formula>IF(CertVal_IsBlnkRow*CertVal_IsBlnkRowNext=1,TRUE,FALSE)</formula>
    </cfRule>
  </conditionalFormatting>
  <conditionalFormatting sqref="B98">
    <cfRule type="expression" dxfId="460" priority="53">
      <formula>IF(CertVal_IsBlnkRow*CertVal_IsBlnkRowNext=1,TRUE,FALSE)</formula>
    </cfRule>
  </conditionalFormatting>
  <conditionalFormatting sqref="B99">
    <cfRule type="expression" dxfId="459" priority="51">
      <formula>IF(CertVal_IsBlnkRow*CertVal_IsBlnkRowNext=1,TRUE,FALSE)</formula>
    </cfRule>
  </conditionalFormatting>
  <conditionalFormatting sqref="B100">
    <cfRule type="expression" dxfId="458" priority="49">
      <formula>IF(CertVal_IsBlnkRow*CertVal_IsBlnkRowNext=1,TRUE,FALSE)</formula>
    </cfRule>
  </conditionalFormatting>
  <conditionalFormatting sqref="B101">
    <cfRule type="expression" dxfId="457" priority="47">
      <formula>IF(CertVal_IsBlnkRow*CertVal_IsBlnkRowNext=1,TRUE,FALSE)</formula>
    </cfRule>
  </conditionalFormatting>
  <conditionalFormatting sqref="B102">
    <cfRule type="expression" dxfId="456" priority="45">
      <formula>IF(CertVal_IsBlnkRow*CertVal_IsBlnkRowNext=1,TRUE,FALSE)</formula>
    </cfRule>
  </conditionalFormatting>
  <conditionalFormatting sqref="B103">
    <cfRule type="expression" dxfId="455" priority="43">
      <formula>IF(CertVal_IsBlnkRow*CertVal_IsBlnkRowNext=1,TRUE,FALSE)</formula>
    </cfRule>
  </conditionalFormatting>
  <conditionalFormatting sqref="B104">
    <cfRule type="expression" dxfId="454" priority="41">
      <formula>IF(CertVal_IsBlnkRow*CertVal_IsBlnkRowNext=1,TRUE,FALSE)</formula>
    </cfRule>
  </conditionalFormatting>
  <conditionalFormatting sqref="B105">
    <cfRule type="expression" dxfId="453" priority="39">
      <formula>IF(CertVal_IsBlnkRow*CertVal_IsBlnkRowNext=1,TRUE,FALSE)</formula>
    </cfRule>
  </conditionalFormatting>
  <conditionalFormatting sqref="B106">
    <cfRule type="expression" dxfId="452" priority="37">
      <formula>IF(CertVal_IsBlnkRow*CertVal_IsBlnkRowNext=1,TRUE,FALSE)</formula>
    </cfRule>
  </conditionalFormatting>
  <conditionalFormatting sqref="B107">
    <cfRule type="expression" dxfId="451" priority="35">
      <formula>IF(CertVal_IsBlnkRow*CertVal_IsBlnkRowNext=1,TRUE,FALSE)</formula>
    </cfRule>
  </conditionalFormatting>
  <conditionalFormatting sqref="B108">
    <cfRule type="expression" dxfId="450" priority="33">
      <formula>IF(CertVal_IsBlnkRow*CertVal_IsBlnkRowNext=1,TRUE,FALSE)</formula>
    </cfRule>
  </conditionalFormatting>
  <conditionalFormatting sqref="B109">
    <cfRule type="expression" dxfId="449" priority="31">
      <formula>IF(CertVal_IsBlnkRow*CertVal_IsBlnkRowNext=1,TRUE,FALSE)</formula>
    </cfRule>
  </conditionalFormatting>
  <conditionalFormatting sqref="B110">
    <cfRule type="expression" dxfId="448" priority="29">
      <formula>IF(CertVal_IsBlnkRow*CertVal_IsBlnkRowNext=1,TRUE,FALSE)</formula>
    </cfRule>
  </conditionalFormatting>
  <conditionalFormatting sqref="B111">
    <cfRule type="expression" dxfId="447" priority="27">
      <formula>IF(CertVal_IsBlnkRow*CertVal_IsBlnkRowNext=1,TRUE,FALSE)</formula>
    </cfRule>
  </conditionalFormatting>
  <conditionalFormatting sqref="B112">
    <cfRule type="expression" dxfId="446" priority="25">
      <formula>IF(CertVal_IsBlnkRow*CertVal_IsBlnkRowNext=1,TRUE,FALSE)</formula>
    </cfRule>
  </conditionalFormatting>
  <conditionalFormatting sqref="B114">
    <cfRule type="expression" dxfId="445" priority="23">
      <formula>IF(CertVal_IsBlnkRow*CertVal_IsBlnkRowNext=1,TRUE,FALSE)</formula>
    </cfRule>
  </conditionalFormatting>
  <conditionalFormatting sqref="B115">
    <cfRule type="expression" dxfId="444" priority="21">
      <formula>IF(CertVal_IsBlnkRow*CertVal_IsBlnkRowNext=1,TRUE,FALSE)</formula>
    </cfRule>
  </conditionalFormatting>
  <conditionalFormatting sqref="B117">
    <cfRule type="expression" dxfId="443" priority="19">
      <formula>IF(CertVal_IsBlnkRow*CertVal_IsBlnkRowNext=1,TRUE,FALSE)</formula>
    </cfRule>
  </conditionalFormatting>
  <conditionalFormatting sqref="B119">
    <cfRule type="expression" dxfId="442" priority="17">
      <formula>IF(CertVal_IsBlnkRow*CertVal_IsBlnkRowNext=1,TRUE,FALSE)</formula>
    </cfRule>
  </conditionalFormatting>
  <conditionalFormatting sqref="B120">
    <cfRule type="expression" dxfId="441" priority="15">
      <formula>IF(CertVal_IsBlnkRow*CertVal_IsBlnkRowNext=1,TRUE,FALSE)</formula>
    </cfRule>
  </conditionalFormatting>
  <conditionalFormatting sqref="B121">
    <cfRule type="expression" dxfId="440" priority="13">
      <formula>IF(CertVal_IsBlnkRow*CertVal_IsBlnkRowNext=1,TRUE,FALSE)</formula>
    </cfRule>
  </conditionalFormatting>
  <conditionalFormatting sqref="B122">
    <cfRule type="expression" dxfId="439" priority="11">
      <formula>IF(CertVal_IsBlnkRow*CertVal_IsBlnkRowNext=1,TRUE,FALSE)</formula>
    </cfRule>
  </conditionalFormatting>
  <conditionalFormatting sqref="B123">
    <cfRule type="expression" dxfId="438" priority="9">
      <formula>IF(CertVal_IsBlnkRow*CertVal_IsBlnkRowNext=1,TRUE,FALSE)</formula>
    </cfRule>
  </conditionalFormatting>
  <conditionalFormatting sqref="B124">
    <cfRule type="expression" dxfId="437" priority="7">
      <formula>IF(CertVal_IsBlnkRow*CertVal_IsBlnkRowNext=1,TRUE,FALSE)</formula>
    </cfRule>
  </conditionalFormatting>
  <conditionalFormatting sqref="B125">
    <cfRule type="expression" dxfId="436" priority="5">
      <formula>IF(CertVal_IsBlnkRow*CertVal_IsBlnkRowNext=1,TRUE,FALSE)</formula>
    </cfRule>
  </conditionalFormatting>
  <conditionalFormatting sqref="B126">
    <cfRule type="expression" dxfId="435" priority="3">
      <formula>IF(CertVal_IsBlnkRow*CertVal_IsBlnkRowNext=1,TRUE,FALSE)</formula>
    </cfRule>
  </conditionalFormatting>
  <conditionalFormatting sqref="B127">
    <cfRule type="expression" dxfId="434" priority="1">
      <formula>IF(CertVal_IsBlnkRow*CertVal_IsBlnkRowNext=1,TRUE,FALSE)</formula>
    </cfRule>
  </conditionalFormatting>
  <hyperlinks>
    <hyperlink ref="B5" location="'4-Acid'!$A$17" display="'4-Acid'!$A$17"/>
    <hyperlink ref="B6" location="'4-Acid'!$A$73" display="'4-Acid'!$A$73"/>
    <hyperlink ref="B7" location="'4-Acid'!$A$90" display="'4-Acid'!$A$90"/>
    <hyperlink ref="B8" location="'4-Acid'!$A$107" display="'4-Acid'!$A$107"/>
    <hyperlink ref="B9" location="'4-Acid'!$A$124" display="'4-Acid'!$A$124"/>
    <hyperlink ref="B10" location="'4-Acid'!$A$158" display="'4-Acid'!$A$158"/>
    <hyperlink ref="B11" location="'4-Acid'!$A$175" display="'4-Acid'!$A$175"/>
    <hyperlink ref="B12" location="'4-Acid'!$A$192" display="'4-Acid'!$A$192"/>
    <hyperlink ref="B13" location="'4-Acid'!$A$209" display="'4-Acid'!$A$209"/>
    <hyperlink ref="B14" location="'4-Acid'!$A$226" display="'4-Acid'!$A$226"/>
    <hyperlink ref="B15" location="'4-Acid'!$A$294" display="'4-Acid'!$A$294"/>
    <hyperlink ref="B16" location="'4-Acid'!$A$311" display="'4-Acid'!$A$311"/>
    <hyperlink ref="B17" location="'4-Acid'!$A$362" display="'4-Acid'!$A$362"/>
    <hyperlink ref="B18" location="'4-Acid'!$A$413" display="'4-Acid'!$A$413"/>
    <hyperlink ref="B19" location="'4-Acid'!$A$430" display="'4-Acid'!$A$430"/>
    <hyperlink ref="B20" location="'4-Acid'!$A$447" display="'4-Acid'!$A$447"/>
    <hyperlink ref="B21" location="'4-Acid'!$A$481" display="'4-Acid'!$A$481"/>
    <hyperlink ref="B22" location="'4-Acid'!$A$498" display="'4-Acid'!$A$498"/>
    <hyperlink ref="B23" location="'4-Acid'!$A$515" display="'4-Acid'!$A$515"/>
    <hyperlink ref="B24" location="'4-Acid'!$A$532" display="'4-Acid'!$A$532"/>
    <hyperlink ref="B25" location="'4-Acid'!$A$549" display="'4-Acid'!$A$549"/>
    <hyperlink ref="B26" location="'4-Acid'!$A$583" display="'4-Acid'!$A$583"/>
    <hyperlink ref="B27" location="'4-Acid'!$A$600" display="'4-Acid'!$A$600"/>
    <hyperlink ref="B28" location="'4-Acid'!$A$617" display="'4-Acid'!$A$617"/>
    <hyperlink ref="B29" location="'4-Acid'!$A$651" display="'4-Acid'!$A$651"/>
    <hyperlink ref="B30" location="'4-Acid'!$A$668" display="'4-Acid'!$A$668"/>
    <hyperlink ref="B31" location="'4-Acid'!$A$685" display="'4-Acid'!$A$685"/>
    <hyperlink ref="B32" location="'4-Acid'!$A$702" display="'4-Acid'!$A$702"/>
    <hyperlink ref="B33" location="'4-Acid'!$A$753" display="'4-Acid'!$A$753"/>
    <hyperlink ref="B34" location="'4-Acid'!$A$770" display="'4-Acid'!$A$770"/>
    <hyperlink ref="B35" location="'4-Acid'!$A$787" display="'4-Acid'!$A$787"/>
    <hyperlink ref="B36" location="'4-Acid'!$A$838" display="'4-Acid'!$A$838"/>
    <hyperlink ref="B37" location="'4-Acid'!$A$855" display="'4-Acid'!$A$855"/>
    <hyperlink ref="B38" location="'4-Acid'!$A$872" display="'4-Acid'!$A$872"/>
    <hyperlink ref="B39" location="'4-Acid'!$A$906" display="'4-Acid'!$A$906"/>
    <hyperlink ref="B40" location="'4-Acid'!$A$923" display="'4-Acid'!$A$923"/>
    <hyperlink ref="B41" location="'4-Acid'!$A$940" display="'4-Acid'!$A$940"/>
    <hyperlink ref="B42" location="'4-Acid'!$A$957" display="'4-Acid'!$A$957"/>
    <hyperlink ref="B43" location="'4-Acid'!$A$991" display="'4-Acid'!$A$991"/>
    <hyperlink ref="B45" location="'Aqua Regia'!$A$17" display="'Aqua Regia'!$A$17"/>
    <hyperlink ref="B46" location="'Aqua Regia'!$A$107" display="'Aqua Regia'!$A$107"/>
    <hyperlink ref="B47" location="'Aqua Regia'!$A$141" display="'Aqua Regia'!$A$141"/>
    <hyperlink ref="B48" location="'Aqua Regia'!$A$158" display="'Aqua Regia'!$A$158"/>
    <hyperlink ref="B49" location="'Aqua Regia'!$A$192" display="'Aqua Regia'!$A$192"/>
    <hyperlink ref="B50" location="'Aqua Regia'!$A$209" display="'Aqua Regia'!$A$209"/>
    <hyperlink ref="B51" location="'Aqua Regia'!$A$226" display="'Aqua Regia'!$A$226"/>
    <hyperlink ref="B52" location="'Aqua Regia'!$A$243" display="'Aqua Regia'!$A$243"/>
    <hyperlink ref="B53" location="'Aqua Regia'!$A$260" display="'Aqua Regia'!$A$260"/>
    <hyperlink ref="B54" location="'Aqua Regia'!$A$328" display="'Aqua Regia'!$A$328"/>
    <hyperlink ref="B55" location="'Aqua Regia'!$A$345" display="'Aqua Regia'!$A$345"/>
    <hyperlink ref="B56" location="'Aqua Regia'!$A$464" display="'Aqua Regia'!$A$464"/>
    <hyperlink ref="B57" location="'Aqua Regia'!$A$549" display="'Aqua Regia'!$A$549"/>
    <hyperlink ref="B58" location="'Aqua Regia'!$A$634" display="'Aqua Regia'!$A$634"/>
    <hyperlink ref="B59" location="'Aqua Regia'!$A$651" display="'Aqua Regia'!$A$651"/>
    <hyperlink ref="B60" location="'Aqua Regia'!$A$668" display="'Aqua Regia'!$A$668"/>
    <hyperlink ref="B61" location="'Aqua Regia'!$A$804" display="'Aqua Regia'!$A$804"/>
    <hyperlink ref="B62" location="'Aqua Regia'!$A$855" display="'Aqua Regia'!$A$855"/>
    <hyperlink ref="B63" location="'Aqua Regia'!$A$872" display="'Aqua Regia'!$A$872"/>
    <hyperlink ref="B64" location="'Aqua Regia'!$A$940" display="'Aqua Regia'!$A$940"/>
    <hyperlink ref="B65" location="'Aqua Regia'!$A$974" display="'Aqua Regia'!$A$974"/>
    <hyperlink ref="B66" location="'Aqua Regia'!$A$1008" display="'Aqua Regia'!$A$1008"/>
    <hyperlink ref="B67" location="'Aqua Regia'!$A$1025" display="'Aqua Regia'!$A$1025"/>
    <hyperlink ref="B68" location="'Aqua Regia'!$A$1042" display="'Aqua Regia'!$A$1042"/>
    <hyperlink ref="B69" location="'Aqua Regia'!$A$1076" display="'Aqua Regia'!$A$1076"/>
    <hyperlink ref="B71" location="'Fusion ICP'!$A$17" display="'Fusion ICP'!$A$17"/>
    <hyperlink ref="B72" location="'Fusion ICP'!$A$90" display="'Fusion ICP'!$A$90"/>
    <hyperlink ref="B73" location="'Fusion ICP'!$A$141" display="'Fusion ICP'!$A$141"/>
    <hyperlink ref="B74" location="'Fusion ICP'!$A$175" display="'Fusion ICP'!$A$175"/>
    <hyperlink ref="B75" location="'Fusion ICP'!$A$192" display="'Fusion ICP'!$A$192"/>
    <hyperlink ref="B76" location="'Fusion ICP'!$A$209" display="'Fusion ICP'!$A$209"/>
    <hyperlink ref="B77" location="'Fusion ICP'!$A$226" display="'Fusion ICP'!$A$226"/>
    <hyperlink ref="B78" location="'Fusion ICP'!$A$260" display="'Fusion ICP'!$A$260"/>
    <hyperlink ref="B79" location="'Fusion ICP'!$A$277" display="'Fusion ICP'!$A$277"/>
    <hyperlink ref="B80" location="'Fusion ICP'!$A$294" display="'Fusion ICP'!$A$294"/>
    <hyperlink ref="B81" location="'Fusion ICP'!$A$311" display="'Fusion ICP'!$A$311"/>
    <hyperlink ref="B82" location="'Fusion ICP'!$A$328" display="'Fusion ICP'!$A$328"/>
    <hyperlink ref="B83" location="'Fusion ICP'!$A$345" display="'Fusion ICP'!$A$345"/>
    <hyperlink ref="B84" location="'Fusion ICP'!$A$379" display="'Fusion ICP'!$A$379"/>
    <hyperlink ref="B85" location="'Fusion ICP'!$A$396" display="'Fusion ICP'!$A$396"/>
    <hyperlink ref="B86" location="'Fusion ICP'!$A$430" display="'Fusion ICP'!$A$430"/>
    <hyperlink ref="B87" location="'Fusion ICP'!$A$447" display="'Fusion ICP'!$A$447"/>
    <hyperlink ref="B88" location="'Fusion ICP'!$A$481" display="'Fusion ICP'!$A$481"/>
    <hyperlink ref="B89" location="'Fusion ICP'!$A$498" display="'Fusion ICP'!$A$498"/>
    <hyperlink ref="B90" location="'Fusion ICP'!$A$515" display="'Fusion ICP'!$A$515"/>
    <hyperlink ref="B91" location="'Fusion ICP'!$A$566" display="'Fusion ICP'!$A$566"/>
    <hyperlink ref="B92" location="'Fusion ICP'!$A$583" display="'Fusion ICP'!$A$583"/>
    <hyperlink ref="B93" location="'Fusion ICP'!$A$617" display="'Fusion ICP'!$A$617"/>
    <hyperlink ref="B94" location="'Fusion ICP'!$A$651" display="'Fusion ICP'!$A$651"/>
    <hyperlink ref="B95" location="'Fusion ICP'!$A$668" display="'Fusion ICP'!$A$668"/>
    <hyperlink ref="B96" location="'Fusion ICP'!$A$736" display="'Fusion ICP'!$A$736"/>
    <hyperlink ref="B97" location="'Fusion ICP'!$A$753" display="'Fusion ICP'!$A$753"/>
    <hyperlink ref="B98" location="'Fusion ICP'!$A$770" display="'Fusion ICP'!$A$770"/>
    <hyperlink ref="B99" location="'Fusion ICP'!$A$787" display="'Fusion ICP'!$A$787"/>
    <hyperlink ref="B100" location="'Fusion ICP'!$A$804" display="'Fusion ICP'!$A$804"/>
    <hyperlink ref="B101" location="'Fusion ICP'!$A$821" display="'Fusion ICP'!$A$821"/>
    <hyperlink ref="B102" location="'Fusion ICP'!$A$838" display="'Fusion ICP'!$A$838"/>
    <hyperlink ref="B103" location="'Fusion ICP'!$A$872" display="'Fusion ICP'!$A$872"/>
    <hyperlink ref="B104" location="'Fusion ICP'!$A$889" display="'Fusion ICP'!$A$889"/>
    <hyperlink ref="B105" location="'Fusion ICP'!$A$923" display="'Fusion ICP'!$A$923"/>
    <hyperlink ref="B106" location="'Fusion ICP'!$A$940" display="'Fusion ICP'!$A$940"/>
    <hyperlink ref="B107" location="'Fusion ICP'!$A$957" display="'Fusion ICP'!$A$957"/>
    <hyperlink ref="B108" location="'Fusion ICP'!$A$974" display="'Fusion ICP'!$A$974"/>
    <hyperlink ref="B109" location="'Fusion ICP'!$A$991" display="'Fusion ICP'!$A$991"/>
    <hyperlink ref="B110" location="'Fusion ICP'!$A$1008" display="'Fusion ICP'!$A$1008"/>
    <hyperlink ref="B111" location="'Fusion ICP'!$A$1025" display="'Fusion ICP'!$A$1025"/>
    <hyperlink ref="B112" location="'Fusion ICP'!$A$1042" display="'Fusion ICP'!$A$1042"/>
    <hyperlink ref="B114" location="'IRC'!$A$1" display="'IRC'!$A$1"/>
    <hyperlink ref="B115" location="'IRC'!$A$17" display="'IRC'!$A$17"/>
    <hyperlink ref="B117" location="'Thermograv'!$A$1" display="'Thermograv'!$A$1"/>
    <hyperlink ref="B119" location="'Fusion XRF'!$A$1" display="'Fusion XRF'!$A$1"/>
    <hyperlink ref="B120" location="'Fusion XRF'!$A$56" display="'Fusion XRF'!$A$56"/>
    <hyperlink ref="B121" location="'Fusion XRF'!$A$124" display="'Fusion XRF'!$A$124"/>
    <hyperlink ref="B122" location="'Fusion XRF'!$A$141" display="'Fusion XRF'!$A$141"/>
    <hyperlink ref="B123" location="'Fusion XRF'!$A$175" display="'Fusion XRF'!$A$175"/>
    <hyperlink ref="B124" location="'Fusion XRF'!$A$192" display="'Fusion XRF'!$A$192"/>
    <hyperlink ref="B125" location="'Fusion XRF'!$A$226" display="'Fusion XRF'!$A$226"/>
    <hyperlink ref="B126" location="'Fusion XRF'!$A$260" display="'Fusion XRF'!$A$260"/>
    <hyperlink ref="B127" location="'Fusion XRF'!$A$294" display="'Fusion XRF'!$A$294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6" customWidth="1" collapsed="1"/>
    <col min="2" max="2" width="8.44140625" style="76" customWidth="1"/>
    <col min="3" max="3" width="5.77734375" style="76" customWidth="1"/>
    <col min="4" max="5" width="8.44140625" style="76" customWidth="1"/>
    <col min="6" max="6" width="5.77734375" style="76" customWidth="1"/>
    <col min="7" max="8" width="8.44140625" style="76" customWidth="1"/>
    <col min="9" max="9" width="5.77734375" style="76" customWidth="1"/>
    <col min="10" max="11" width="8.44140625" style="76" customWidth="1"/>
    <col min="12" max="16384" width="8.88671875" style="76"/>
  </cols>
  <sheetData>
    <row r="1" spans="1:11" ht="30" customHeight="1" thickBot="1">
      <c r="B1" s="74" t="s">
        <v>513</v>
      </c>
      <c r="C1" s="74"/>
      <c r="D1" s="74"/>
      <c r="E1" s="74"/>
      <c r="F1" s="74"/>
      <c r="G1" s="74"/>
      <c r="H1" s="74"/>
      <c r="I1" s="74"/>
      <c r="J1" s="74"/>
      <c r="K1" s="75"/>
    </row>
    <row r="2" spans="1:11" ht="24.75" customHeight="1" thickTop="1">
      <c r="B2" s="100" t="s">
        <v>2</v>
      </c>
      <c r="C2" s="101" t="s">
        <v>46</v>
      </c>
      <c r="D2" s="102" t="s">
        <v>47</v>
      </c>
      <c r="E2" s="100" t="s">
        <v>2</v>
      </c>
      <c r="F2" s="101" t="s">
        <v>46</v>
      </c>
      <c r="G2" s="102" t="s">
        <v>47</v>
      </c>
      <c r="H2" s="100" t="s">
        <v>2</v>
      </c>
      <c r="I2" s="101" t="s">
        <v>46</v>
      </c>
      <c r="J2" s="102" t="s">
        <v>47</v>
      </c>
    </row>
    <row r="3" spans="1:11" ht="15.75" customHeight="1">
      <c r="A3" s="81"/>
      <c r="B3" s="82" t="s">
        <v>154</v>
      </c>
      <c r="C3" s="83"/>
      <c r="D3" s="80"/>
      <c r="E3" s="83"/>
      <c r="F3" s="83"/>
      <c r="G3" s="83"/>
      <c r="H3" s="83"/>
      <c r="I3" s="83"/>
      <c r="J3" s="96"/>
    </row>
    <row r="4" spans="1:11">
      <c r="A4" s="81"/>
      <c r="B4" s="170" t="s">
        <v>4</v>
      </c>
      <c r="C4" s="85" t="s">
        <v>3</v>
      </c>
      <c r="D4" s="88">
        <v>0.16758333333333333</v>
      </c>
      <c r="E4" s="170" t="s">
        <v>87</v>
      </c>
      <c r="F4" s="85" t="s">
        <v>3</v>
      </c>
      <c r="G4" s="87">
        <v>0.22166666666666668</v>
      </c>
      <c r="H4" s="170" t="s">
        <v>12</v>
      </c>
      <c r="I4" s="85" t="s">
        <v>3</v>
      </c>
      <c r="J4" s="87">
        <v>3.4055555555555554</v>
      </c>
    </row>
    <row r="5" spans="1:11">
      <c r="A5" s="81"/>
      <c r="B5" s="170" t="s">
        <v>7</v>
      </c>
      <c r="C5" s="85" t="s">
        <v>3</v>
      </c>
      <c r="D5" s="87">
        <v>9.941933476234345</v>
      </c>
      <c r="E5" s="170" t="s">
        <v>11</v>
      </c>
      <c r="F5" s="85" t="s">
        <v>3</v>
      </c>
      <c r="G5" s="87">
        <v>0.46377777777777779</v>
      </c>
      <c r="H5" s="170" t="s">
        <v>24</v>
      </c>
      <c r="I5" s="85" t="s">
        <v>3</v>
      </c>
      <c r="J5" s="87">
        <v>0.41037646481333334</v>
      </c>
    </row>
    <row r="6" spans="1:11">
      <c r="A6" s="81"/>
      <c r="B6" s="170" t="s">
        <v>19</v>
      </c>
      <c r="C6" s="85" t="s">
        <v>3</v>
      </c>
      <c r="D6" s="88">
        <v>4.065738979833991E-2</v>
      </c>
      <c r="E6" s="170" t="s">
        <v>14</v>
      </c>
      <c r="F6" s="85" t="s">
        <v>3</v>
      </c>
      <c r="G6" s="88">
        <v>9.1487854821567918E-2</v>
      </c>
      <c r="H6" s="170" t="s">
        <v>27</v>
      </c>
      <c r="I6" s="85" t="s">
        <v>3</v>
      </c>
      <c r="J6" s="87">
        <v>0.10180627887589268</v>
      </c>
    </row>
    <row r="7" spans="1:11">
      <c r="A7" s="81"/>
      <c r="B7" s="170" t="s">
        <v>33</v>
      </c>
      <c r="C7" s="85" t="s">
        <v>3</v>
      </c>
      <c r="D7" s="87">
        <v>2.6683333333333334</v>
      </c>
      <c r="E7" s="170" t="s">
        <v>23</v>
      </c>
      <c r="F7" s="85" t="s">
        <v>3</v>
      </c>
      <c r="G7" s="87">
        <v>0.22583333333333333</v>
      </c>
      <c r="H7" s="170" t="s">
        <v>65</v>
      </c>
      <c r="I7" s="85" t="s">
        <v>3</v>
      </c>
      <c r="J7" s="87">
        <v>0.29666666666666663</v>
      </c>
    </row>
    <row r="8" spans="1:11">
      <c r="A8" s="81"/>
      <c r="B8" s="170" t="s">
        <v>36</v>
      </c>
      <c r="C8" s="85" t="s">
        <v>3</v>
      </c>
      <c r="D8" s="87">
        <v>1.4977777777777777</v>
      </c>
      <c r="E8" s="170" t="s">
        <v>31</v>
      </c>
      <c r="F8" s="85" t="s">
        <v>3</v>
      </c>
      <c r="G8" s="86">
        <v>16.977777777777778</v>
      </c>
      <c r="H8" s="170" t="s">
        <v>41</v>
      </c>
      <c r="I8" s="85" t="s">
        <v>3</v>
      </c>
      <c r="J8" s="87">
        <v>1.4810621553126937</v>
      </c>
    </row>
    <row r="9" spans="1:11">
      <c r="A9" s="81"/>
      <c r="B9" s="170" t="s">
        <v>39</v>
      </c>
      <c r="C9" s="85" t="s">
        <v>3</v>
      </c>
      <c r="D9" s="87">
        <v>0.64066666666666672</v>
      </c>
      <c r="E9" s="170" t="s">
        <v>40</v>
      </c>
      <c r="F9" s="85" t="s">
        <v>3</v>
      </c>
      <c r="G9" s="87">
        <v>4.708333333333333</v>
      </c>
      <c r="H9" s="170" t="s">
        <v>45</v>
      </c>
      <c r="I9" s="85" t="s">
        <v>3</v>
      </c>
      <c r="J9" s="91">
        <v>159.42025785473476</v>
      </c>
    </row>
    <row r="10" spans="1:11">
      <c r="A10" s="81"/>
      <c r="B10" s="170" t="s">
        <v>5</v>
      </c>
      <c r="C10" s="85" t="s">
        <v>3</v>
      </c>
      <c r="D10" s="87">
        <v>2.9138888888888892</v>
      </c>
      <c r="E10" s="170" t="s">
        <v>61</v>
      </c>
      <c r="F10" s="85" t="s">
        <v>3</v>
      </c>
      <c r="G10" s="87">
        <v>2.8575278026518505</v>
      </c>
      <c r="H10" s="84" t="s">
        <v>512</v>
      </c>
      <c r="I10" s="85" t="s">
        <v>512</v>
      </c>
      <c r="J10" s="91" t="s">
        <v>512</v>
      </c>
    </row>
    <row r="11" spans="1:11">
      <c r="A11" s="81"/>
      <c r="B11" s="82" t="s">
        <v>155</v>
      </c>
      <c r="C11" s="83"/>
      <c r="D11" s="80"/>
      <c r="E11" s="83"/>
      <c r="F11" s="83"/>
      <c r="G11" s="83"/>
      <c r="H11" s="83"/>
      <c r="I11" s="83"/>
      <c r="J11" s="96"/>
    </row>
    <row r="12" spans="1:11">
      <c r="A12" s="81"/>
      <c r="B12" s="170" t="s">
        <v>4</v>
      </c>
      <c r="C12" s="85" t="s">
        <v>3</v>
      </c>
      <c r="D12" s="88">
        <v>3.4608411252979671E-2</v>
      </c>
      <c r="E12" s="170" t="s">
        <v>11</v>
      </c>
      <c r="F12" s="85" t="s">
        <v>3</v>
      </c>
      <c r="G12" s="87">
        <v>0.19749999999999998</v>
      </c>
      <c r="H12" s="170" t="s">
        <v>43</v>
      </c>
      <c r="I12" s="85" t="s">
        <v>3</v>
      </c>
      <c r="J12" s="86">
        <v>31.398439763663941</v>
      </c>
    </row>
    <row r="13" spans="1:11">
      <c r="A13" s="81"/>
      <c r="B13" s="170" t="s">
        <v>7</v>
      </c>
      <c r="C13" s="85" t="s">
        <v>3</v>
      </c>
      <c r="D13" s="87">
        <v>2.8423383123029833</v>
      </c>
      <c r="E13" s="170" t="s">
        <v>14</v>
      </c>
      <c r="F13" s="85" t="s">
        <v>3</v>
      </c>
      <c r="G13" s="88">
        <v>8.1352894899228687E-2</v>
      </c>
      <c r="H13" s="170" t="s">
        <v>59</v>
      </c>
      <c r="I13" s="85" t="s">
        <v>3</v>
      </c>
      <c r="J13" s="91" t="s">
        <v>156</v>
      </c>
    </row>
    <row r="14" spans="1:11">
      <c r="A14" s="81"/>
      <c r="B14" s="170" t="s">
        <v>113</v>
      </c>
      <c r="C14" s="85" t="s">
        <v>91</v>
      </c>
      <c r="D14" s="91">
        <v>0.94000000000000006</v>
      </c>
      <c r="E14" s="170" t="s">
        <v>17</v>
      </c>
      <c r="F14" s="85" t="s">
        <v>3</v>
      </c>
      <c r="G14" s="86">
        <v>13.016955612105168</v>
      </c>
      <c r="H14" s="170" t="s">
        <v>60</v>
      </c>
      <c r="I14" s="85" t="s">
        <v>1</v>
      </c>
      <c r="J14" s="88">
        <v>5.0049615297853678E-2</v>
      </c>
    </row>
    <row r="15" spans="1:11">
      <c r="A15" s="81"/>
      <c r="B15" s="170" t="s">
        <v>49</v>
      </c>
      <c r="C15" s="85" t="s">
        <v>3</v>
      </c>
      <c r="D15" s="87">
        <v>5.9237496616543126</v>
      </c>
      <c r="E15" s="170" t="s">
        <v>20</v>
      </c>
      <c r="F15" s="85" t="s">
        <v>3</v>
      </c>
      <c r="G15" s="86">
        <v>23.712927676591779</v>
      </c>
      <c r="H15" s="170" t="s">
        <v>6</v>
      </c>
      <c r="I15" s="85" t="s">
        <v>3</v>
      </c>
      <c r="J15" s="87">
        <v>0.17567659678013031</v>
      </c>
    </row>
    <row r="16" spans="1:11">
      <c r="A16" s="81"/>
      <c r="B16" s="170" t="s">
        <v>13</v>
      </c>
      <c r="C16" s="85" t="s">
        <v>3</v>
      </c>
      <c r="D16" s="87">
        <v>0.65041666666666664</v>
      </c>
      <c r="E16" s="170" t="s">
        <v>23</v>
      </c>
      <c r="F16" s="85" t="s">
        <v>3</v>
      </c>
      <c r="G16" s="88">
        <v>5.747412301438555E-2</v>
      </c>
      <c r="H16" s="170" t="s">
        <v>61</v>
      </c>
      <c r="I16" s="85" t="s">
        <v>3</v>
      </c>
      <c r="J16" s="87">
        <v>0.87094451303973675</v>
      </c>
    </row>
    <row r="17" spans="1:10">
      <c r="A17" s="81"/>
      <c r="B17" s="170" t="s">
        <v>19</v>
      </c>
      <c r="C17" s="85" t="s">
        <v>3</v>
      </c>
      <c r="D17" s="88">
        <v>4.0595017288800564E-2</v>
      </c>
      <c r="E17" s="170" t="s">
        <v>55</v>
      </c>
      <c r="F17" s="85" t="s">
        <v>1</v>
      </c>
      <c r="G17" s="88">
        <v>0.19286666666666666</v>
      </c>
      <c r="H17" s="170" t="s">
        <v>12</v>
      </c>
      <c r="I17" s="85" t="s">
        <v>3</v>
      </c>
      <c r="J17" s="87">
        <v>2.2625000000000002</v>
      </c>
    </row>
    <row r="18" spans="1:10" ht="15" customHeight="1">
      <c r="A18" s="81"/>
      <c r="B18" s="170" t="s">
        <v>33</v>
      </c>
      <c r="C18" s="85" t="s">
        <v>3</v>
      </c>
      <c r="D18" s="87">
        <v>1.1499999999999999</v>
      </c>
      <c r="E18" s="170" t="s">
        <v>26</v>
      </c>
      <c r="F18" s="85" t="s">
        <v>3</v>
      </c>
      <c r="G18" s="87">
        <v>1.3558835294360461</v>
      </c>
      <c r="H18" s="170" t="s">
        <v>21</v>
      </c>
      <c r="I18" s="85" t="s">
        <v>3</v>
      </c>
      <c r="J18" s="88">
        <v>9.9380974921434773E-2</v>
      </c>
    </row>
    <row r="19" spans="1:10" ht="15" customHeight="1">
      <c r="A19" s="81"/>
      <c r="B19" s="170" t="s">
        <v>36</v>
      </c>
      <c r="C19" s="85" t="s">
        <v>3</v>
      </c>
      <c r="D19" s="87">
        <v>0.5</v>
      </c>
      <c r="E19" s="170" t="s">
        <v>57</v>
      </c>
      <c r="F19" s="85" t="s">
        <v>1</v>
      </c>
      <c r="G19" s="88">
        <v>4.0195761487589916E-2</v>
      </c>
      <c r="H19" s="170" t="s">
        <v>24</v>
      </c>
      <c r="I19" s="85" t="s">
        <v>3</v>
      </c>
      <c r="J19" s="87">
        <v>0.23694082141906569</v>
      </c>
    </row>
    <row r="20" spans="1:10" ht="15" customHeight="1">
      <c r="A20" s="81"/>
      <c r="B20" s="170" t="s">
        <v>39</v>
      </c>
      <c r="C20" s="85" t="s">
        <v>3</v>
      </c>
      <c r="D20" s="87">
        <v>0.43466666666666665</v>
      </c>
      <c r="E20" s="170" t="s">
        <v>29</v>
      </c>
      <c r="F20" s="85" t="s">
        <v>3</v>
      </c>
      <c r="G20" s="87">
        <v>0.52180421171189251</v>
      </c>
      <c r="H20" s="170" t="s">
        <v>27</v>
      </c>
      <c r="I20" s="85" t="s">
        <v>3</v>
      </c>
      <c r="J20" s="91" t="s">
        <v>157</v>
      </c>
    </row>
    <row r="21" spans="1:10" ht="15" customHeight="1">
      <c r="A21" s="81"/>
      <c r="B21" s="170" t="s">
        <v>5</v>
      </c>
      <c r="C21" s="85" t="s">
        <v>3</v>
      </c>
      <c r="D21" s="87">
        <v>1.7366666666666666</v>
      </c>
      <c r="E21" s="170" t="s">
        <v>31</v>
      </c>
      <c r="F21" s="85" t="s">
        <v>3</v>
      </c>
      <c r="G21" s="86">
        <v>11.683333333333334</v>
      </c>
      <c r="H21" s="170" t="s">
        <v>63</v>
      </c>
      <c r="I21" s="85" t="s">
        <v>1</v>
      </c>
      <c r="J21" s="88">
        <v>3.5841666666666661E-2</v>
      </c>
    </row>
    <row r="22" spans="1:10" ht="15" customHeight="1">
      <c r="A22" s="81"/>
      <c r="B22" s="170" t="s">
        <v>87</v>
      </c>
      <c r="C22" s="85" t="s">
        <v>3</v>
      </c>
      <c r="D22" s="87">
        <v>0.1274853336604671</v>
      </c>
      <c r="E22" s="170" t="s">
        <v>158</v>
      </c>
      <c r="F22" s="85" t="s">
        <v>3</v>
      </c>
      <c r="G22" s="86" t="s">
        <v>136</v>
      </c>
      <c r="H22" s="170" t="s">
        <v>65</v>
      </c>
      <c r="I22" s="85" t="s">
        <v>3</v>
      </c>
      <c r="J22" s="88">
        <v>6.1666666666666661E-2</v>
      </c>
    </row>
    <row r="23" spans="1:10" ht="15" customHeight="1">
      <c r="A23" s="81"/>
      <c r="B23" s="170" t="s">
        <v>8</v>
      </c>
      <c r="C23" s="85" t="s">
        <v>3</v>
      </c>
      <c r="D23" s="87">
        <v>0.46622597648184561</v>
      </c>
      <c r="E23" s="170" t="s">
        <v>40</v>
      </c>
      <c r="F23" s="85" t="s">
        <v>3</v>
      </c>
      <c r="G23" s="87">
        <v>3.3533333333333335</v>
      </c>
      <c r="H23" s="170" t="s">
        <v>41</v>
      </c>
      <c r="I23" s="85" t="s">
        <v>3</v>
      </c>
      <c r="J23" s="87">
        <v>0.40677187182069297</v>
      </c>
    </row>
    <row r="24" spans="1:10" ht="15" customHeight="1">
      <c r="A24" s="81"/>
      <c r="B24" s="170" t="s">
        <v>53</v>
      </c>
      <c r="C24" s="85" t="s">
        <v>3</v>
      </c>
      <c r="D24" s="88">
        <v>5.3313153408883547E-2</v>
      </c>
      <c r="E24" s="170" t="s">
        <v>159</v>
      </c>
      <c r="F24" s="85" t="s">
        <v>3</v>
      </c>
      <c r="G24" s="88">
        <v>4.1666666666666666E-3</v>
      </c>
      <c r="H24" s="170" t="s">
        <v>45</v>
      </c>
      <c r="I24" s="85" t="s">
        <v>3</v>
      </c>
      <c r="J24" s="86">
        <v>18.963611111111113</v>
      </c>
    </row>
    <row r="25" spans="1:10" ht="15" customHeight="1">
      <c r="A25" s="81"/>
      <c r="B25" s="82" t="s">
        <v>160</v>
      </c>
      <c r="C25" s="83"/>
      <c r="D25" s="80"/>
      <c r="E25" s="83"/>
      <c r="F25" s="83"/>
      <c r="G25" s="83"/>
      <c r="H25" s="83"/>
      <c r="I25" s="83"/>
      <c r="J25" s="96"/>
    </row>
    <row r="26" spans="1:10" ht="15" customHeight="1">
      <c r="A26" s="81"/>
      <c r="B26" s="170" t="s">
        <v>113</v>
      </c>
      <c r="C26" s="85" t="s">
        <v>91</v>
      </c>
      <c r="D26" s="91">
        <v>0.83130000000000004</v>
      </c>
      <c r="E26" s="170" t="s">
        <v>158</v>
      </c>
      <c r="F26" s="85" t="s">
        <v>91</v>
      </c>
      <c r="G26" s="86" t="s">
        <v>132</v>
      </c>
      <c r="H26" s="170" t="s">
        <v>159</v>
      </c>
      <c r="I26" s="85" t="s">
        <v>91</v>
      </c>
      <c r="J26" s="91" t="s">
        <v>132</v>
      </c>
    </row>
    <row r="27" spans="1:10" ht="15" customHeight="1">
      <c r="A27" s="81"/>
      <c r="B27" s="82" t="s">
        <v>131</v>
      </c>
      <c r="C27" s="83"/>
      <c r="D27" s="80"/>
      <c r="E27" s="83"/>
      <c r="F27" s="83"/>
      <c r="G27" s="83"/>
      <c r="H27" s="83"/>
      <c r="I27" s="83"/>
      <c r="J27" s="96"/>
    </row>
    <row r="28" spans="1:10" ht="15" customHeight="1">
      <c r="A28" s="81"/>
      <c r="B28" s="170" t="s">
        <v>4</v>
      </c>
      <c r="C28" s="85" t="s">
        <v>3</v>
      </c>
      <c r="D28" s="88">
        <v>0.56969888531795088</v>
      </c>
      <c r="E28" s="170" t="s">
        <v>87</v>
      </c>
      <c r="F28" s="85" t="s">
        <v>3</v>
      </c>
      <c r="G28" s="87">
        <v>2.0242078267097026</v>
      </c>
      <c r="H28" s="170" t="s">
        <v>59</v>
      </c>
      <c r="I28" s="85" t="s">
        <v>3</v>
      </c>
      <c r="J28" s="91" t="s">
        <v>135</v>
      </c>
    </row>
    <row r="29" spans="1:10" ht="15" customHeight="1">
      <c r="A29" s="81"/>
      <c r="B29" s="170" t="s">
        <v>7</v>
      </c>
      <c r="C29" s="85" t="s">
        <v>3</v>
      </c>
      <c r="D29" s="87">
        <v>9.8310452967255628</v>
      </c>
      <c r="E29" s="170" t="s">
        <v>14</v>
      </c>
      <c r="F29" s="85" t="s">
        <v>3</v>
      </c>
      <c r="G29" s="86" t="s">
        <v>112</v>
      </c>
      <c r="H29" s="170" t="s">
        <v>60</v>
      </c>
      <c r="I29" s="85" t="s">
        <v>1</v>
      </c>
      <c r="J29" s="88">
        <v>4.5533333333333335E-2</v>
      </c>
    </row>
    <row r="30" spans="1:10" ht="15" customHeight="1">
      <c r="A30" s="81"/>
      <c r="B30" s="170" t="s">
        <v>49</v>
      </c>
      <c r="C30" s="85" t="s">
        <v>3</v>
      </c>
      <c r="D30" s="86">
        <v>39.166666666666671</v>
      </c>
      <c r="E30" s="170" t="s">
        <v>20</v>
      </c>
      <c r="F30" s="85" t="s">
        <v>3</v>
      </c>
      <c r="G30" s="86">
        <v>35.125</v>
      </c>
      <c r="H30" s="170" t="s">
        <v>6</v>
      </c>
      <c r="I30" s="85" t="s">
        <v>3</v>
      </c>
      <c r="J30" s="87">
        <v>1.0163333333333333</v>
      </c>
    </row>
    <row r="31" spans="1:10" ht="15" customHeight="1">
      <c r="A31" s="81"/>
      <c r="B31" s="170" t="s">
        <v>13</v>
      </c>
      <c r="C31" s="85" t="s">
        <v>3</v>
      </c>
      <c r="D31" s="87">
        <v>0.94152748833421962</v>
      </c>
      <c r="E31" s="170" t="s">
        <v>26</v>
      </c>
      <c r="F31" s="85" t="s">
        <v>3</v>
      </c>
      <c r="G31" s="87">
        <v>2.9894081636187311</v>
      </c>
      <c r="H31" s="170" t="s">
        <v>27</v>
      </c>
      <c r="I31" s="85" t="s">
        <v>3</v>
      </c>
      <c r="J31" s="91" t="s">
        <v>134</v>
      </c>
    </row>
    <row r="32" spans="1:10" ht="15" customHeight="1">
      <c r="A32" s="81"/>
      <c r="B32" s="170" t="s">
        <v>16</v>
      </c>
      <c r="C32" s="85" t="s">
        <v>3</v>
      </c>
      <c r="D32" s="87">
        <v>0.40083333333333337</v>
      </c>
      <c r="E32" s="170" t="s">
        <v>57</v>
      </c>
      <c r="F32" s="85" t="s">
        <v>1</v>
      </c>
      <c r="G32" s="88">
        <v>0.12595613799348881</v>
      </c>
      <c r="H32" s="170" t="s">
        <v>64</v>
      </c>
      <c r="I32" s="85" t="s">
        <v>3</v>
      </c>
      <c r="J32" s="87">
        <v>0.29536400404542751</v>
      </c>
    </row>
    <row r="33" spans="1:10" ht="15" customHeight="1">
      <c r="A33" s="81"/>
      <c r="B33" s="170" t="s">
        <v>19</v>
      </c>
      <c r="C33" s="85" t="s">
        <v>3</v>
      </c>
      <c r="D33" s="87" t="s">
        <v>133</v>
      </c>
      <c r="E33" s="170" t="s">
        <v>34</v>
      </c>
      <c r="F33" s="85" t="s">
        <v>3</v>
      </c>
      <c r="G33" s="91">
        <v>54.692431204503237</v>
      </c>
      <c r="H33" s="84" t="s">
        <v>512</v>
      </c>
      <c r="I33" s="85" t="s">
        <v>512</v>
      </c>
      <c r="J33" s="91" t="s">
        <v>512</v>
      </c>
    </row>
    <row r="34" spans="1:10" ht="15" customHeight="1">
      <c r="A34" s="81"/>
      <c r="B34" s="170" t="s">
        <v>0</v>
      </c>
      <c r="C34" s="85" t="s">
        <v>3</v>
      </c>
      <c r="D34" s="86">
        <v>39.09183551156675</v>
      </c>
      <c r="E34" s="170" t="s">
        <v>37</v>
      </c>
      <c r="F34" s="85" t="s">
        <v>3</v>
      </c>
      <c r="G34" s="86">
        <v>24.411768285683362</v>
      </c>
      <c r="H34" s="84" t="s">
        <v>512</v>
      </c>
      <c r="I34" s="85" t="s">
        <v>512</v>
      </c>
      <c r="J34" s="91" t="s">
        <v>512</v>
      </c>
    </row>
    <row r="35" spans="1:10" ht="15" customHeight="1">
      <c r="A35" s="81"/>
      <c r="B35" s="82" t="s">
        <v>161</v>
      </c>
      <c r="C35" s="83"/>
      <c r="D35" s="80"/>
      <c r="E35" s="83"/>
      <c r="F35" s="83"/>
      <c r="G35" s="83"/>
      <c r="H35" s="83"/>
      <c r="I35" s="83"/>
      <c r="J35" s="96"/>
    </row>
    <row r="36" spans="1:10" ht="15" customHeight="1">
      <c r="A36" s="81"/>
      <c r="B36" s="170" t="s">
        <v>137</v>
      </c>
      <c r="C36" s="85" t="s">
        <v>3</v>
      </c>
      <c r="D36" s="91">
        <v>150.66316666666665</v>
      </c>
      <c r="E36" s="170" t="s">
        <v>138</v>
      </c>
      <c r="F36" s="85" t="s">
        <v>1</v>
      </c>
      <c r="G36" s="88">
        <v>0.57866666666666655</v>
      </c>
      <c r="H36" s="170" t="s">
        <v>238</v>
      </c>
      <c r="I36" s="85" t="s">
        <v>3</v>
      </c>
      <c r="J36" s="91">
        <v>269.42444444444442</v>
      </c>
    </row>
    <row r="37" spans="1:10" ht="15" customHeight="1">
      <c r="A37" s="81"/>
      <c r="B37" s="170" t="s">
        <v>162</v>
      </c>
      <c r="C37" s="85" t="s">
        <v>3</v>
      </c>
      <c r="D37" s="87" t="s">
        <v>111</v>
      </c>
      <c r="E37" s="170" t="s">
        <v>34</v>
      </c>
      <c r="F37" s="85" t="s">
        <v>3</v>
      </c>
      <c r="G37" s="86">
        <v>31.191879502292075</v>
      </c>
      <c r="H37" s="170" t="s">
        <v>44</v>
      </c>
      <c r="I37" s="85" t="s">
        <v>3</v>
      </c>
      <c r="J37" s="86">
        <v>46.666666666666664</v>
      </c>
    </row>
    <row r="38" spans="1:10" ht="15" customHeight="1">
      <c r="A38" s="81"/>
      <c r="B38" s="170" t="s">
        <v>25</v>
      </c>
      <c r="C38" s="85" t="s">
        <v>3</v>
      </c>
      <c r="D38" s="86">
        <v>10</v>
      </c>
      <c r="E38" s="170" t="s">
        <v>60</v>
      </c>
      <c r="F38" s="85" t="s">
        <v>1</v>
      </c>
      <c r="G38" s="88">
        <v>5.162623916564326E-2</v>
      </c>
      <c r="H38" s="170" t="s">
        <v>45</v>
      </c>
      <c r="I38" s="85" t="s">
        <v>3</v>
      </c>
      <c r="J38" s="91">
        <v>135.00000000000003</v>
      </c>
    </row>
    <row r="39" spans="1:10" ht="15" customHeight="1" thickBot="1">
      <c r="A39" s="81"/>
      <c r="B39" s="173" t="s">
        <v>239</v>
      </c>
      <c r="C39" s="90" t="s">
        <v>3</v>
      </c>
      <c r="D39" s="99">
        <v>167.27583333333334</v>
      </c>
      <c r="E39" s="173" t="s">
        <v>18</v>
      </c>
      <c r="F39" s="90" t="s">
        <v>3</v>
      </c>
      <c r="G39" s="99">
        <v>55.81532921810701</v>
      </c>
      <c r="H39" s="89" t="s">
        <v>512</v>
      </c>
      <c r="I39" s="90" t="s">
        <v>512</v>
      </c>
      <c r="J39" s="99" t="s">
        <v>512</v>
      </c>
    </row>
    <row r="40" spans="1:10" ht="15.75" thickTop="1"/>
  </sheetData>
  <conditionalFormatting sqref="B3:J39">
    <cfRule type="expression" dxfId="433" priority="11">
      <formula>IF(IndVal_IsBlnkRow*IndVal_IsBlnkRowNext=1,TRUE,FALSE)</formula>
    </cfRule>
  </conditionalFormatting>
  <conditionalFormatting sqref="I3:I39 C3:C39 F3:F39">
    <cfRule type="expression" dxfId="432" priority="12">
      <formula>IndVal_LimitValDiffUOM</formula>
    </cfRule>
  </conditionalFormatting>
  <hyperlinks>
    <hyperlink ref="B4" location="'4-Acid'!$A$1" display="'4-Acid'!$A$1"/>
    <hyperlink ref="E4" location="'4-Acid'!$A$347" display="'4-Acid'!$A$347"/>
    <hyperlink ref="H4" location="'4-Acid'!$A$738" display="'4-Acid'!$A$738"/>
    <hyperlink ref="B5" location="'4-Acid'!$A$58" display="'4-Acid'!$A$58"/>
    <hyperlink ref="E5" location="'4-Acid'!$A$381" display="'4-Acid'!$A$381"/>
    <hyperlink ref="H5" location="'4-Acid'!$A$806" display="'4-Acid'!$A$806"/>
    <hyperlink ref="B6" location="'4-Acid'!$A$143" display="'4-Acid'!$A$143"/>
    <hyperlink ref="E6" location="'4-Acid'!$A$398" display="'4-Acid'!$A$398"/>
    <hyperlink ref="H6" location="'4-Acid'!$A$823" display="'4-Acid'!$A$823"/>
    <hyperlink ref="B7" location="'4-Acid'!$A$245" display="'4-Acid'!$A$245"/>
    <hyperlink ref="E7" location="'4-Acid'!$A$466" display="'4-Acid'!$A$466"/>
    <hyperlink ref="H7" location="'4-Acid'!$A$891" display="'4-Acid'!$A$891"/>
    <hyperlink ref="B8" location="'4-Acid'!$A$262" display="'4-Acid'!$A$262"/>
    <hyperlink ref="E8" location="'4-Acid'!$A$568" display="'4-Acid'!$A$568"/>
    <hyperlink ref="H8" location="'4-Acid'!$A$976" display="'4-Acid'!$A$976"/>
    <hyperlink ref="B9" location="'4-Acid'!$A$279" display="'4-Acid'!$A$279"/>
    <hyperlink ref="E9" location="'4-Acid'!$A$636" display="'4-Acid'!$A$636"/>
    <hyperlink ref="H9" location="'4-Acid'!$A$1010" display="'4-Acid'!$A$1010"/>
    <hyperlink ref="B10" location="'4-Acid'!$A$330" display="'4-Acid'!$A$330"/>
    <hyperlink ref="E10" location="'4-Acid'!$A$721" display="'4-Acid'!$A$721"/>
    <hyperlink ref="B12" location="'Aqua Regia'!$A$1" display="'Aqua Regia'!$A$1"/>
    <hyperlink ref="E12" location="'Aqua Regia'!$A$432" display="'Aqua Regia'!$A$432"/>
    <hyperlink ref="H12" location="'Aqua Regia'!$A$738" display="'Aqua Regia'!$A$738"/>
    <hyperlink ref="B13" location="'Aqua Regia'!$A$58" display="'Aqua Regia'!$A$58"/>
    <hyperlink ref="E13" location="'Aqua Regia'!$A$449" display="'Aqua Regia'!$A$449"/>
    <hyperlink ref="H13" location="'Aqua Regia'!$A$755" display="'Aqua Regia'!$A$755"/>
    <hyperlink ref="B14" location="'Aqua Regia'!$A$75" display="'Aqua Regia'!$A$75"/>
    <hyperlink ref="E14" location="'Aqua Regia'!$A$483" display="'Aqua Regia'!$A$483"/>
    <hyperlink ref="H14" location="'Aqua Regia'!$A$772" display="'Aqua Regia'!$A$772"/>
    <hyperlink ref="B15" location="'Aqua Regia'!$A$92" display="'Aqua Regia'!$A$92"/>
    <hyperlink ref="E15" location="'Aqua Regia'!$A$500" display="'Aqua Regia'!$A$500"/>
    <hyperlink ref="H15" location="'Aqua Regia'!$A$789" display="'Aqua Regia'!$A$789"/>
    <hyperlink ref="B16" location="'Aqua Regia'!$A$126" display="'Aqua Regia'!$A$126"/>
    <hyperlink ref="E16" location="'Aqua Regia'!$A$517" display="'Aqua Regia'!$A$517"/>
    <hyperlink ref="H16" location="'Aqua Regia'!$A$823" display="'Aqua Regia'!$A$823"/>
    <hyperlink ref="B17" location="'Aqua Regia'!$A$177" display="'Aqua Regia'!$A$177"/>
    <hyperlink ref="E17" location="'Aqua Regia'!$A$534" display="'Aqua Regia'!$A$534"/>
    <hyperlink ref="H17" location="'Aqua Regia'!$A$840" display="'Aqua Regia'!$A$840"/>
    <hyperlink ref="B18" location="'Aqua Regia'!$A$279" display="'Aqua Regia'!$A$279"/>
    <hyperlink ref="E18" location="'Aqua Regia'!$A$568" display="'Aqua Regia'!$A$568"/>
    <hyperlink ref="H18" location="'Aqua Regia'!$A$891" display="'Aqua Regia'!$A$891"/>
    <hyperlink ref="B19" location="'Aqua Regia'!$A$296" display="'Aqua Regia'!$A$296"/>
    <hyperlink ref="E19" location="'Aqua Regia'!$A$585" display="'Aqua Regia'!$A$585"/>
    <hyperlink ref="H19" location="'Aqua Regia'!$A$908" display="'Aqua Regia'!$A$908"/>
    <hyperlink ref="B20" location="'Aqua Regia'!$A$313" display="'Aqua Regia'!$A$313"/>
    <hyperlink ref="E20" location="'Aqua Regia'!$A$602" display="'Aqua Regia'!$A$602"/>
    <hyperlink ref="H20" location="'Aqua Regia'!$A$925" display="'Aqua Regia'!$A$925"/>
    <hyperlink ref="B21" location="'Aqua Regia'!$A$364" display="'Aqua Regia'!$A$364"/>
    <hyperlink ref="E21" location="'Aqua Regia'!$A$619" display="'Aqua Regia'!$A$619"/>
    <hyperlink ref="H21" location="'Aqua Regia'!$A$959" display="'Aqua Regia'!$A$959"/>
    <hyperlink ref="B22" location="'Aqua Regia'!$A$381" display="'Aqua Regia'!$A$381"/>
    <hyperlink ref="E22" location="'Aqua Regia'!$A$687" display="'Aqua Regia'!$A$687"/>
    <hyperlink ref="H22" location="'Aqua Regia'!$A$993" display="'Aqua Regia'!$A$993"/>
    <hyperlink ref="B23" location="'Aqua Regia'!$A$398" display="'Aqua Regia'!$A$398"/>
    <hyperlink ref="E23" location="'Aqua Regia'!$A$704" display="'Aqua Regia'!$A$704"/>
    <hyperlink ref="H23" location="'Aqua Regia'!$A$1061" display="'Aqua Regia'!$A$1061"/>
    <hyperlink ref="B24" location="'Aqua Regia'!$A$415" display="'Aqua Regia'!$A$415"/>
    <hyperlink ref="E24" location="'Aqua Regia'!$A$721" display="'Aqua Regia'!$A$721"/>
    <hyperlink ref="H24" location="'Aqua Regia'!$A$1095" display="'Aqua Regia'!$A$1095"/>
    <hyperlink ref="B26" location="'Fire Assay'!$A$1" display="'Fire Assay'!$A$1"/>
    <hyperlink ref="E26" location="'Fire Assay'!$A$41" display="'Fire Assay'!$A$41"/>
    <hyperlink ref="H26" location="'Fire Assay'!$A$58" display="'Fire Assay'!$A$58"/>
    <hyperlink ref="B28" location="'Fusion ICP'!$A$1" display="'Fusion ICP'!$A$1"/>
    <hyperlink ref="E28" location="'Fusion ICP'!$A$364" display="'Fusion ICP'!$A$364"/>
    <hyperlink ref="H28" location="'Fusion ICP'!$A$687" display="'Fusion ICP'!$A$687"/>
    <hyperlink ref="B29" location="'Fusion ICP'!$A$58" display="'Fusion ICP'!$A$58"/>
    <hyperlink ref="E29" location="'Fusion ICP'!$A$415" display="'Fusion ICP'!$A$415"/>
    <hyperlink ref="H29" location="'Fusion ICP'!$A$704" display="'Fusion ICP'!$A$704"/>
    <hyperlink ref="B30" location="'Fusion ICP'!$A$75" display="'Fusion ICP'!$A$75"/>
    <hyperlink ref="E30" location="'Fusion ICP'!$A$466" display="'Fusion ICP'!$A$466"/>
    <hyperlink ref="H30" location="'Fusion ICP'!$A$721" display="'Fusion ICP'!$A$721"/>
    <hyperlink ref="B31" location="'Fusion ICP'!$A$109" display="'Fusion ICP'!$A$109"/>
    <hyperlink ref="E31" location="'Fusion ICP'!$A$534" display="'Fusion ICP'!$A$534"/>
    <hyperlink ref="H31" location="'Fusion ICP'!$A$857" display="'Fusion ICP'!$A$857"/>
    <hyperlink ref="B32" location="'Fusion ICP'!$A$126" display="'Fusion ICP'!$A$126"/>
    <hyperlink ref="E32" location="'Fusion ICP'!$A$551" display="'Fusion ICP'!$A$551"/>
    <hyperlink ref="H32" location="'Fusion ICP'!$A$908" display="'Fusion ICP'!$A$908"/>
    <hyperlink ref="B33" location="'Fusion ICP'!$A$160" display="'Fusion ICP'!$A$160"/>
    <hyperlink ref="E33" location="'Fusion ICP'!$A$602" display="'Fusion ICP'!$A$602"/>
    <hyperlink ref="B34" location="'Fusion ICP'!$A$245" display="'Fusion ICP'!$A$245"/>
    <hyperlink ref="E34" location="'Fusion ICP'!$A$636" display="'Fusion ICP'!$A$636"/>
    <hyperlink ref="B36" location="'Fusion XRF'!$A$41" display="'Fusion XRF'!$A$41"/>
    <hyperlink ref="E36" location="'Fusion XRF'!$A$160" display="'Fusion XRF'!$A$160"/>
    <hyperlink ref="H36" location="'Fusion XRF'!$A$313" display="'Fusion XRF'!$A$313"/>
    <hyperlink ref="B37" location="'Fusion XRF'!$A$75" display="'Fusion XRF'!$A$75"/>
    <hyperlink ref="E37" location="'Fusion XRF'!$A$211" display="'Fusion XRF'!$A$211"/>
    <hyperlink ref="H37" location="'Fusion XRF'!$A$330" display="'Fusion XRF'!$A$330"/>
    <hyperlink ref="B38" location="'Fusion XRF'!$A$92" display="'Fusion XRF'!$A$92"/>
    <hyperlink ref="E38" location="'Fusion XRF'!$A$245" display="'Fusion XRF'!$A$245"/>
    <hyperlink ref="H38" location="'Fusion XRF'!$A$347" display="'Fusion XRF'!$A$347"/>
    <hyperlink ref="B39" location="'Fusion XRF'!$A$109" display="'Fusion XRF'!$A$109"/>
    <hyperlink ref="E39" location="'Fusion XRF'!$A$279" display="'Fusion XRF'!$A$279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9" hidden="1" customWidth="1" outlineLevel="1"/>
    <col min="2" max="2" width="9.33203125" style="9" hidden="1" customWidth="1" outlineLevel="1"/>
    <col min="3" max="3" width="6.88671875" style="9" hidden="1" customWidth="1" outlineLevel="1"/>
    <col min="4" max="4" width="5.109375" style="9" hidden="1" customWidth="1" outlineLevel="1"/>
    <col min="5" max="8" width="5" style="9" hidden="1" customWidth="1" outlineLevel="1"/>
    <col min="9" max="11" width="6.109375" style="9" hidden="1" customWidth="1" outlineLevel="1"/>
    <col min="12" max="13" width="5" style="9" hidden="1" customWidth="1" outlineLevel="1"/>
    <col min="14" max="14" width="3.88671875" style="9" hidden="1" customWidth="1" outlineLevel="1"/>
    <col min="15" max="15" width="9.33203125" style="9" hidden="1" customWidth="1" outlineLevel="1"/>
    <col min="16" max="16" width="6.88671875" style="9" hidden="1" customWidth="1" outlineLevel="1"/>
    <col min="17" max="17" width="5.109375" style="9" hidden="1" customWidth="1" outlineLevel="1"/>
    <col min="18" max="21" width="5" style="9" hidden="1" customWidth="1" outlineLevel="1"/>
    <col min="22" max="24" width="6.109375" style="9" hidden="1" customWidth="1" outlineLevel="1"/>
    <col min="25" max="26" width="5" style="9" hidden="1" customWidth="1" outlineLevel="1"/>
    <col min="27" max="27" width="3" style="9" customWidth="1" collapsed="1"/>
    <col min="28" max="28" width="9.33203125" style="9" customWidth="1"/>
    <col min="29" max="29" width="6.88671875" style="9" customWidth="1"/>
    <col min="30" max="30" width="5.109375" style="9" customWidth="1"/>
    <col min="31" max="34" width="5" style="9" customWidth="1"/>
    <col min="35" max="37" width="6.109375" style="9" customWidth="1"/>
    <col min="38" max="39" width="5" style="9" customWidth="1"/>
    <col min="40" max="40" width="3.5546875" style="9" customWidth="1"/>
    <col min="41" max="41" width="9.33203125" style="9" customWidth="1"/>
    <col min="42" max="42" width="6.88671875" style="9" customWidth="1"/>
    <col min="43" max="43" width="5.109375" style="9" customWidth="1"/>
    <col min="44" max="47" width="5" style="9" customWidth="1"/>
    <col min="48" max="50" width="6.109375" style="9" customWidth="1"/>
    <col min="51" max="52" width="5" style="9" customWidth="1"/>
    <col min="53" max="16384" width="8.88671875" style="9"/>
  </cols>
  <sheetData>
    <row r="1" spans="1:52" ht="15" customHeight="1">
      <c r="A1" s="69" t="s">
        <v>106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B1" s="70" t="s">
        <v>103</v>
      </c>
      <c r="AC1" s="70" t="e">
        <f>Parms_Tmplt</f>
        <v>#REF!</v>
      </c>
      <c r="AD1" s="50"/>
      <c r="AE1" s="50"/>
      <c r="AF1" s="51"/>
      <c r="AG1" s="51"/>
      <c r="AH1" s="51"/>
      <c r="AI1" s="51"/>
      <c r="AJ1" s="51"/>
      <c r="AK1" s="51"/>
      <c r="AL1" s="51"/>
      <c r="AM1" s="51"/>
      <c r="AO1" s="3" t="s">
        <v>82</v>
      </c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</row>
    <row r="3" spans="1:52" s="23" customFormat="1" ht="15" customHeight="1" thickBot="1">
      <c r="A3" s="22"/>
      <c r="B3" s="246" t="e">
        <f>"Within-Lab Performance Gates for "&amp;CRMCode</f>
        <v>#REF!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2"/>
      <c r="O3" s="246" t="e">
        <f>"Between-Lab Performance Gates for "&amp;CRMCode</f>
        <v>#REF!</v>
      </c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B3" s="246" t="e">
        <f ca="1">PG_Val</f>
        <v>#REF!</v>
      </c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2"/>
      <c r="AO3" s="246" t="e">
        <f ca="1">PG_Val</f>
        <v>#REF!</v>
      </c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</row>
    <row r="4" spans="1:52" s="21" customFormat="1" ht="15" customHeight="1" thickTop="1">
      <c r="A4" s="244" t="s">
        <v>88</v>
      </c>
      <c r="B4" s="239" t="s">
        <v>2</v>
      </c>
      <c r="C4" s="242" t="s">
        <v>71</v>
      </c>
      <c r="D4" s="251" t="s">
        <v>72</v>
      </c>
      <c r="E4" s="252"/>
      <c r="F4" s="252"/>
      <c r="G4" s="252"/>
      <c r="H4" s="253"/>
      <c r="I4" s="254" t="s">
        <v>73</v>
      </c>
      <c r="J4" s="255"/>
      <c r="K4" s="256"/>
      <c r="L4" s="248" t="s">
        <v>74</v>
      </c>
      <c r="M4" s="249"/>
      <c r="N4" s="20"/>
      <c r="O4" s="239" t="s">
        <v>2</v>
      </c>
      <c r="P4" s="242" t="s">
        <v>71</v>
      </c>
      <c r="Q4" s="251" t="s">
        <v>72</v>
      </c>
      <c r="R4" s="252"/>
      <c r="S4" s="252"/>
      <c r="T4" s="252"/>
      <c r="U4" s="253"/>
      <c r="V4" s="254" t="s">
        <v>73</v>
      </c>
      <c r="W4" s="255"/>
      <c r="X4" s="256"/>
      <c r="Y4" s="248" t="s">
        <v>74</v>
      </c>
      <c r="Z4" s="249"/>
      <c r="AB4" s="239" t="s">
        <v>2</v>
      </c>
      <c r="AC4" s="242" t="s">
        <v>71</v>
      </c>
      <c r="AD4" s="251" t="s">
        <v>72</v>
      </c>
      <c r="AE4" s="252"/>
      <c r="AF4" s="252"/>
      <c r="AG4" s="252"/>
      <c r="AH4" s="253"/>
      <c r="AI4" s="254" t="s">
        <v>73</v>
      </c>
      <c r="AJ4" s="255"/>
      <c r="AK4" s="256"/>
      <c r="AL4" s="248" t="s">
        <v>74</v>
      </c>
      <c r="AM4" s="249"/>
      <c r="AN4" s="20"/>
      <c r="AO4" s="239" t="s">
        <v>2</v>
      </c>
      <c r="AP4" s="242" t="s">
        <v>71</v>
      </c>
      <c r="AQ4" s="251" t="s">
        <v>72</v>
      </c>
      <c r="AR4" s="252"/>
      <c r="AS4" s="252"/>
      <c r="AT4" s="252"/>
      <c r="AU4" s="253"/>
      <c r="AV4" s="254" t="s">
        <v>73</v>
      </c>
      <c r="AW4" s="255"/>
      <c r="AX4" s="256"/>
      <c r="AY4" s="248" t="s">
        <v>74</v>
      </c>
      <c r="AZ4" s="249"/>
    </row>
    <row r="5" spans="1:52" s="21" customFormat="1" ht="15" customHeight="1">
      <c r="A5" s="245"/>
      <c r="B5" s="240"/>
      <c r="C5" s="243"/>
      <c r="D5" s="24" t="s">
        <v>86</v>
      </c>
      <c r="E5" s="25" t="s">
        <v>75</v>
      </c>
      <c r="F5" s="25" t="s">
        <v>76</v>
      </c>
      <c r="G5" s="25" t="s">
        <v>77</v>
      </c>
      <c r="H5" s="26" t="s">
        <v>78</v>
      </c>
      <c r="I5" s="27" t="s">
        <v>79</v>
      </c>
      <c r="J5" s="25" t="s">
        <v>80</v>
      </c>
      <c r="K5" s="28" t="s">
        <v>81</v>
      </c>
      <c r="L5" s="24" t="s">
        <v>69</v>
      </c>
      <c r="M5" s="26" t="s">
        <v>70</v>
      </c>
      <c r="N5" s="20"/>
      <c r="O5" s="241"/>
      <c r="P5" s="250"/>
      <c r="Q5" s="41" t="s">
        <v>68</v>
      </c>
      <c r="R5" s="42" t="s">
        <v>75</v>
      </c>
      <c r="S5" s="42" t="s">
        <v>76</v>
      </c>
      <c r="T5" s="42" t="s">
        <v>77</v>
      </c>
      <c r="U5" s="43" t="s">
        <v>78</v>
      </c>
      <c r="V5" s="44" t="s">
        <v>79</v>
      </c>
      <c r="W5" s="42" t="s">
        <v>80</v>
      </c>
      <c r="X5" s="45" t="s">
        <v>81</v>
      </c>
      <c r="Y5" s="41" t="s">
        <v>69</v>
      </c>
      <c r="Z5" s="43" t="s">
        <v>70</v>
      </c>
      <c r="AB5" s="240"/>
      <c r="AC5" s="243"/>
      <c r="AD5" s="24" t="s">
        <v>86</v>
      </c>
      <c r="AE5" s="25" t="s">
        <v>75</v>
      </c>
      <c r="AF5" s="25" t="s">
        <v>76</v>
      </c>
      <c r="AG5" s="25" t="s">
        <v>77</v>
      </c>
      <c r="AH5" s="26" t="s">
        <v>78</v>
      </c>
      <c r="AI5" s="27" t="s">
        <v>79</v>
      </c>
      <c r="AJ5" s="25" t="s">
        <v>80</v>
      </c>
      <c r="AK5" s="28" t="s">
        <v>81</v>
      </c>
      <c r="AL5" s="24" t="s">
        <v>69</v>
      </c>
      <c r="AM5" s="26" t="s">
        <v>70</v>
      </c>
      <c r="AN5" s="20"/>
      <c r="AO5" s="241"/>
      <c r="AP5" s="250"/>
      <c r="AQ5" s="41" t="s">
        <v>68</v>
      </c>
      <c r="AR5" s="42" t="s">
        <v>75</v>
      </c>
      <c r="AS5" s="42" t="s">
        <v>76</v>
      </c>
      <c r="AT5" s="42" t="s">
        <v>77</v>
      </c>
      <c r="AU5" s="43" t="s">
        <v>78</v>
      </c>
      <c r="AV5" s="44" t="s">
        <v>79</v>
      </c>
      <c r="AW5" s="42" t="s">
        <v>80</v>
      </c>
      <c r="AX5" s="45" t="s">
        <v>81</v>
      </c>
      <c r="AY5" s="41" t="s">
        <v>69</v>
      </c>
      <c r="AZ5" s="43" t="s">
        <v>70</v>
      </c>
    </row>
    <row r="6" spans="1:52" ht="15" customHeight="1">
      <c r="A6" s="63" t="s">
        <v>0</v>
      </c>
      <c r="B6" s="10" t="s">
        <v>83</v>
      </c>
      <c r="C6" s="11">
        <v>1.2933625000000002</v>
      </c>
      <c r="D6" s="12">
        <v>1.5136623836404073E-2</v>
      </c>
      <c r="E6" s="13">
        <v>1.2630892523271919</v>
      </c>
      <c r="F6" s="13">
        <v>1.3236357476728084</v>
      </c>
      <c r="G6" s="13">
        <v>1.247952628490788</v>
      </c>
      <c r="H6" s="14">
        <v>1.3387723715092124</v>
      </c>
      <c r="I6" s="15">
        <v>1.1703311203474719E-2</v>
      </c>
      <c r="J6" s="16">
        <v>2.3406622406949438E-2</v>
      </c>
      <c r="K6" s="17">
        <v>3.5109933610424159E-2</v>
      </c>
      <c r="L6" s="12">
        <v>1.2286943750000001</v>
      </c>
      <c r="M6" s="14">
        <v>1.3580306250000003</v>
      </c>
      <c r="N6" s="31"/>
      <c r="O6" s="46" t="s">
        <v>83</v>
      </c>
      <c r="P6" s="60">
        <v>1.2933625000000002</v>
      </c>
      <c r="Q6" s="47">
        <v>1.5136623836404073E-2</v>
      </c>
      <c r="R6" s="71">
        <v>1.2630892523271919</v>
      </c>
      <c r="S6" s="71">
        <v>1.3236357476728084</v>
      </c>
      <c r="T6" s="71">
        <v>1.247952628490788</v>
      </c>
      <c r="U6" s="61">
        <v>1.3387723715092124</v>
      </c>
      <c r="V6" s="62">
        <v>1.1703311203474719E-2</v>
      </c>
      <c r="W6" s="72">
        <v>2.3406622406949438E-2</v>
      </c>
      <c r="X6" s="73">
        <v>3.5109933610424159E-2</v>
      </c>
      <c r="Y6" s="47">
        <v>1.2286943750000001</v>
      </c>
      <c r="Z6" s="61">
        <v>1.3580306250000003</v>
      </c>
      <c r="AA6" s="32"/>
      <c r="AB6" s="10" t="e">
        <f>PG_ConstNmRout</f>
        <v>#REF!</v>
      </c>
      <c r="AC6" s="11" t="e">
        <f ca="1">PG_ValUOMxRout</f>
        <v>#REF!</v>
      </c>
      <c r="AD6" s="12" t="e">
        <f ca="1">PG_ValUOMxRout</f>
        <v>#REF!</v>
      </c>
      <c r="AE6" s="13" t="e">
        <f ca="1">PG_ValUOMxRout</f>
        <v>#REF!</v>
      </c>
      <c r="AF6" s="13" t="e">
        <f ca="1">PG_ValUOMxRout</f>
        <v>#REF!</v>
      </c>
      <c r="AG6" s="13" t="e">
        <f ca="1">PG_ValUOMxRout</f>
        <v>#REF!</v>
      </c>
      <c r="AH6" s="14" t="e">
        <f ca="1">PG_ValUOMxRout</f>
        <v>#REF!</v>
      </c>
      <c r="AI6" s="15">
        <f ca="1">PG_ValRout</f>
        <v>1.1703311203474719E-2</v>
      </c>
      <c r="AJ6" s="16">
        <f ca="1">PG_ValRout</f>
        <v>2.3406622406949438E-2</v>
      </c>
      <c r="AK6" s="17">
        <f ca="1">PG_ValRout</f>
        <v>3.5109933610424159E-2</v>
      </c>
      <c r="AL6" s="12" t="e">
        <f ca="1">PG_ValUOMxRout</f>
        <v>#REF!</v>
      </c>
      <c r="AM6" s="14" t="e">
        <f ca="1">PG_ValUOMxRout</f>
        <v>#REF!</v>
      </c>
      <c r="AN6" s="31"/>
      <c r="AO6" s="46" t="e">
        <f>PG_ConstNmRand</f>
        <v>#REF!</v>
      </c>
      <c r="AP6" s="60" t="e">
        <f ca="1">PG_ValUOMxRand</f>
        <v>#REF!</v>
      </c>
      <c r="AQ6" s="47" t="e">
        <f ca="1">PG_ValUOMxRand</f>
        <v>#REF!</v>
      </c>
      <c r="AR6" s="71" t="e">
        <f ca="1">PG_ValUOMxRand</f>
        <v>#REF!</v>
      </c>
      <c r="AS6" s="71" t="e">
        <f ca="1">PG_ValUOMxRand</f>
        <v>#REF!</v>
      </c>
      <c r="AT6" s="71" t="e">
        <f ca="1">PG_ValUOMxRand</f>
        <v>#REF!</v>
      </c>
      <c r="AU6" s="61" t="e">
        <f ca="1">PG_ValUOMxRand</f>
        <v>#REF!</v>
      </c>
      <c r="AV6" s="62">
        <f ca="1">PG_ValRand</f>
        <v>1.1703311203474719E-2</v>
      </c>
      <c r="AW6" s="72">
        <f ca="1">PG_ValRand</f>
        <v>2.3406622406949438E-2</v>
      </c>
      <c r="AX6" s="73">
        <f ca="1">PG_ValRand</f>
        <v>3.5109933610424159E-2</v>
      </c>
      <c r="AY6" s="47" t="e">
        <f ca="1">PG_ValUOMxRand</f>
        <v>#REF!</v>
      </c>
      <c r="AZ6" s="61" t="e">
        <f ca="1">PG_ValUOMxRand</f>
        <v>#REF!</v>
      </c>
    </row>
    <row r="7" spans="1:52" ht="15" customHeight="1">
      <c r="A7" s="64" t="s">
        <v>90</v>
      </c>
      <c r="B7" s="10" t="s">
        <v>84</v>
      </c>
      <c r="C7" s="11">
        <v>1.2703423295454543</v>
      </c>
      <c r="D7" s="12">
        <v>1.1306252148685211E-2</v>
      </c>
      <c r="E7" s="13">
        <v>1.247729825248084</v>
      </c>
      <c r="F7" s="13">
        <v>1.2929548338428247</v>
      </c>
      <c r="G7" s="13">
        <v>1.2364235730993987</v>
      </c>
      <c r="H7" s="14">
        <v>1.30426108599151</v>
      </c>
      <c r="I7" s="15">
        <v>8.900161701083157E-3</v>
      </c>
      <c r="J7" s="16">
        <v>1.7800323402166314E-2</v>
      </c>
      <c r="K7" s="17">
        <v>2.6700485103249471E-2</v>
      </c>
      <c r="L7" s="12">
        <v>1.2068252130681816</v>
      </c>
      <c r="M7" s="14">
        <v>1.3338594460227271</v>
      </c>
      <c r="N7" s="31"/>
      <c r="O7" s="10" t="s">
        <v>84</v>
      </c>
      <c r="P7" s="11">
        <v>1.2703423295454543</v>
      </c>
      <c r="Q7" s="12">
        <v>1.1306252148685211E-2</v>
      </c>
      <c r="R7" s="13">
        <v>1.247729825248084</v>
      </c>
      <c r="S7" s="13">
        <v>1.2929548338428247</v>
      </c>
      <c r="T7" s="13">
        <v>1.2364235730993987</v>
      </c>
      <c r="U7" s="14">
        <v>1.30426108599151</v>
      </c>
      <c r="V7" s="15">
        <v>8.900161701083157E-3</v>
      </c>
      <c r="W7" s="16">
        <v>1.7800323402166314E-2</v>
      </c>
      <c r="X7" s="17">
        <v>2.6700485103249471E-2</v>
      </c>
      <c r="Y7" s="12">
        <v>1.2068252130681816</v>
      </c>
      <c r="Z7" s="14">
        <v>1.3338594460227271</v>
      </c>
      <c r="AA7" s="32"/>
      <c r="AB7" s="10" t="e">
        <f>PG_ConstNmRout</f>
        <v>#REF!</v>
      </c>
      <c r="AC7" s="11" t="e">
        <f ca="1">PG_ValUOMxRout</f>
        <v>#REF!</v>
      </c>
      <c r="AD7" s="12" t="e">
        <f ca="1">PG_ValUOMxRout</f>
        <v>#REF!</v>
      </c>
      <c r="AE7" s="13" t="e">
        <f ca="1">PG_ValUOMxRout</f>
        <v>#REF!</v>
      </c>
      <c r="AF7" s="13" t="e">
        <f ca="1">PG_ValUOMxRout</f>
        <v>#REF!</v>
      </c>
      <c r="AG7" s="13" t="e">
        <f ca="1">PG_ValUOMxRout</f>
        <v>#REF!</v>
      </c>
      <c r="AH7" s="14" t="e">
        <f ca="1">PG_ValUOMxRout</f>
        <v>#REF!</v>
      </c>
      <c r="AI7" s="15">
        <f ca="1">PG_ValRout</f>
        <v>8.900161701083157E-3</v>
      </c>
      <c r="AJ7" s="16">
        <f ca="1">PG_ValRout</f>
        <v>1.7800323402166314E-2</v>
      </c>
      <c r="AK7" s="17">
        <f ca="1">PG_ValRout</f>
        <v>2.6700485103249471E-2</v>
      </c>
      <c r="AL7" s="12" t="e">
        <f ca="1">PG_ValUOMxRout</f>
        <v>#REF!</v>
      </c>
      <c r="AM7" s="14" t="e">
        <f ca="1">PG_ValUOMxRout</f>
        <v>#REF!</v>
      </c>
      <c r="AN7" s="31"/>
      <c r="AO7" s="10" t="e">
        <f>PG_ConstNmRand</f>
        <v>#REF!</v>
      </c>
      <c r="AP7" s="11" t="e">
        <f ca="1">PG_ValUOMxRand</f>
        <v>#REF!</v>
      </c>
      <c r="AQ7" s="12" t="e">
        <f ca="1">PG_ValUOMxRand</f>
        <v>#REF!</v>
      </c>
      <c r="AR7" s="13" t="e">
        <f ca="1">PG_ValUOMxRand</f>
        <v>#REF!</v>
      </c>
      <c r="AS7" s="13" t="e">
        <f ca="1">PG_ValUOMxRand</f>
        <v>#REF!</v>
      </c>
      <c r="AT7" s="13" t="e">
        <f ca="1">PG_ValUOMxRand</f>
        <v>#REF!</v>
      </c>
      <c r="AU7" s="14" t="e">
        <f ca="1">PG_ValUOMxRand</f>
        <v>#REF!</v>
      </c>
      <c r="AV7" s="15">
        <f ca="1">PG_ValRand</f>
        <v>8.900161701083157E-3</v>
      </c>
      <c r="AW7" s="16">
        <f ca="1">PG_ValRand</f>
        <v>1.7800323402166314E-2</v>
      </c>
      <c r="AX7" s="17">
        <f ca="1">PG_ValRand</f>
        <v>2.6700485103249471E-2</v>
      </c>
      <c r="AY7" s="12" t="e">
        <f ca="1">PG_ValUOMxRand</f>
        <v>#REF!</v>
      </c>
      <c r="AZ7" s="14" t="e">
        <f ca="1">PG_ValUOMxRand</f>
        <v>#REF!</v>
      </c>
    </row>
    <row r="8" spans="1:52" ht="15" customHeight="1" thickBot="1">
      <c r="A8" s="49" t="s">
        <v>89</v>
      </c>
      <c r="B8" s="33" t="s">
        <v>85</v>
      </c>
      <c r="C8" s="34">
        <v>2.3657374581818189</v>
      </c>
      <c r="D8" s="35">
        <v>6.4700213941111778E-2</v>
      </c>
      <c r="E8" s="36">
        <v>2.2363370302995955</v>
      </c>
      <c r="F8" s="36">
        <v>2.4951378860640423</v>
      </c>
      <c r="G8" s="36">
        <v>2.1716368163584834</v>
      </c>
      <c r="H8" s="37">
        <v>2.5598381000051544</v>
      </c>
      <c r="I8" s="38">
        <v>2.7348856364998741E-2</v>
      </c>
      <c r="J8" s="39">
        <v>5.4697712729997482E-2</v>
      </c>
      <c r="K8" s="40">
        <v>8.2046569094996219E-2</v>
      </c>
      <c r="L8" s="35">
        <v>2.2474505852727278</v>
      </c>
      <c r="M8" s="37">
        <v>2.48402433109091</v>
      </c>
      <c r="N8" s="31"/>
      <c r="O8" s="33" t="s">
        <v>85</v>
      </c>
      <c r="P8" s="34">
        <v>2.3657374581818189</v>
      </c>
      <c r="Q8" s="35">
        <v>6.4700213941111778E-2</v>
      </c>
      <c r="R8" s="36">
        <v>2.2363370302995955</v>
      </c>
      <c r="S8" s="36">
        <v>2.4951378860640423</v>
      </c>
      <c r="T8" s="36">
        <v>2.1716368163584834</v>
      </c>
      <c r="U8" s="37">
        <v>2.5598381000051544</v>
      </c>
      <c r="V8" s="38">
        <v>2.7348856364998741E-2</v>
      </c>
      <c r="W8" s="39">
        <v>5.4697712729997482E-2</v>
      </c>
      <c r="X8" s="40">
        <v>8.2046569094996219E-2</v>
      </c>
      <c r="Y8" s="35">
        <v>2.2474505852727278</v>
      </c>
      <c r="Z8" s="37">
        <v>2.48402433109091</v>
      </c>
      <c r="AA8" s="32"/>
      <c r="AB8" s="33" t="e">
        <f>PG_ConstNmRout</f>
        <v>#REF!</v>
      </c>
      <c r="AC8" s="34" t="e">
        <f ca="1">PG_ValUOMxRout</f>
        <v>#REF!</v>
      </c>
      <c r="AD8" s="35" t="e">
        <f ca="1">PG_ValUOMxRout</f>
        <v>#REF!</v>
      </c>
      <c r="AE8" s="36" t="e">
        <f ca="1">PG_ValUOMxRout</f>
        <v>#REF!</v>
      </c>
      <c r="AF8" s="36" t="e">
        <f ca="1">PG_ValUOMxRout</f>
        <v>#REF!</v>
      </c>
      <c r="AG8" s="36" t="e">
        <f ca="1">PG_ValUOMxRout</f>
        <v>#REF!</v>
      </c>
      <c r="AH8" s="37" t="e">
        <f ca="1">PG_ValUOMxRout</f>
        <v>#REF!</v>
      </c>
      <c r="AI8" s="38">
        <f ca="1">PG_ValRout</f>
        <v>2.7348856364998741E-2</v>
      </c>
      <c r="AJ8" s="39">
        <f ca="1">PG_ValRout</f>
        <v>5.4697712729997482E-2</v>
      </c>
      <c r="AK8" s="40">
        <f ca="1">PG_ValRout</f>
        <v>8.2046569094996219E-2</v>
      </c>
      <c r="AL8" s="35" t="e">
        <f ca="1">PG_ValUOMxRout</f>
        <v>#REF!</v>
      </c>
      <c r="AM8" s="37" t="e">
        <f ca="1">PG_ValUOMxRout</f>
        <v>#REF!</v>
      </c>
      <c r="AN8" s="31"/>
      <c r="AO8" s="33" t="e">
        <f>PG_ConstNmRand</f>
        <v>#REF!</v>
      </c>
      <c r="AP8" s="34" t="e">
        <f ca="1">PG_ValUOMxRand</f>
        <v>#REF!</v>
      </c>
      <c r="AQ8" s="35" t="e">
        <f ca="1">PG_ValUOMxRand</f>
        <v>#REF!</v>
      </c>
      <c r="AR8" s="36" t="e">
        <f ca="1">PG_ValUOMxRand</f>
        <v>#REF!</v>
      </c>
      <c r="AS8" s="36" t="e">
        <f ca="1">PG_ValUOMxRand</f>
        <v>#REF!</v>
      </c>
      <c r="AT8" s="36" t="e">
        <f ca="1">PG_ValUOMxRand</f>
        <v>#REF!</v>
      </c>
      <c r="AU8" s="37" t="e">
        <f ca="1">PG_ValUOMxRand</f>
        <v>#REF!</v>
      </c>
      <c r="AV8" s="38">
        <f ca="1">PG_ValRand</f>
        <v>2.7348856364998741E-2</v>
      </c>
      <c r="AW8" s="39">
        <f ca="1">PG_ValRand</f>
        <v>5.4697712729997482E-2</v>
      </c>
      <c r="AX8" s="40">
        <f ca="1">PG_ValRand</f>
        <v>8.2046569094996219E-2</v>
      </c>
      <c r="AY8" s="35" t="e">
        <f ca="1">PG_ValUOMxRand</f>
        <v>#REF!</v>
      </c>
      <c r="AZ8" s="37" t="e">
        <f ca="1">PG_ValUOMxRand</f>
        <v>#REF!</v>
      </c>
    </row>
    <row r="9" spans="1:52" ht="15" customHeight="1" thickTop="1">
      <c r="A9" s="65"/>
      <c r="B9" s="18"/>
      <c r="C9" s="11"/>
      <c r="D9" s="12"/>
      <c r="E9" s="13"/>
      <c r="F9" s="13"/>
      <c r="G9" s="13"/>
      <c r="H9" s="14"/>
      <c r="I9" s="15"/>
      <c r="J9" s="16"/>
      <c r="K9" s="17"/>
      <c r="L9" s="12"/>
      <c r="M9" s="14"/>
      <c r="N9" s="31"/>
      <c r="O9" s="18"/>
      <c r="P9" s="11"/>
      <c r="Q9" s="12"/>
      <c r="R9" s="13"/>
      <c r="S9" s="13"/>
      <c r="T9" s="13"/>
      <c r="U9" s="14"/>
      <c r="V9" s="15"/>
      <c r="W9" s="16"/>
      <c r="X9" s="17"/>
      <c r="Y9" s="12"/>
      <c r="Z9" s="14"/>
      <c r="AA9" s="32"/>
      <c r="AB9" s="18" t="str">
        <f>PG_ConstNmRout</f>
        <v/>
      </c>
      <c r="AC9" s="11" t="str">
        <f>PG_ValUOMxRout</f>
        <v/>
      </c>
      <c r="AD9" s="12" t="str">
        <f>PG_ValUOMxRout</f>
        <v/>
      </c>
      <c r="AE9" s="13" t="str">
        <f>PG_ValUOMxRout</f>
        <v/>
      </c>
      <c r="AF9" s="13" t="str">
        <f>PG_ValUOMxRout</f>
        <v/>
      </c>
      <c r="AG9" s="13" t="str">
        <f>PG_ValUOMxRout</f>
        <v/>
      </c>
      <c r="AH9" s="14" t="str">
        <f>PG_ValUOMxRout</f>
        <v/>
      </c>
      <c r="AI9" s="15" t="str">
        <f>PG_ValRout</f>
        <v/>
      </c>
      <c r="AJ9" s="16" t="str">
        <f>PG_ValRout</f>
        <v/>
      </c>
      <c r="AK9" s="17" t="str">
        <f>PG_ValRout</f>
        <v/>
      </c>
      <c r="AL9" s="12" t="str">
        <f>PG_ValUOMxRout</f>
        <v/>
      </c>
      <c r="AM9" s="14" t="str">
        <f>PG_ValUOMxRout</f>
        <v/>
      </c>
      <c r="AN9" s="31"/>
      <c r="AO9" s="18" t="str">
        <f>PG_ConstNmRand</f>
        <v/>
      </c>
      <c r="AP9" s="11" t="str">
        <f>PG_ValUOMxRand</f>
        <v/>
      </c>
      <c r="AQ9" s="12" t="str">
        <f>PG_ValUOMxRand</f>
        <v/>
      </c>
      <c r="AR9" s="13" t="str">
        <f>PG_ValUOMxRand</f>
        <v/>
      </c>
      <c r="AS9" s="13" t="str">
        <f>PG_ValUOMxRand</f>
        <v/>
      </c>
      <c r="AT9" s="13" t="str">
        <f>PG_ValUOMxRand</f>
        <v/>
      </c>
      <c r="AU9" s="14" t="str">
        <f>PG_ValUOMxRand</f>
        <v/>
      </c>
      <c r="AV9" s="15" t="str">
        <f>PG_ValRand</f>
        <v/>
      </c>
      <c r="AW9" s="16" t="str">
        <f>PG_ValRand</f>
        <v/>
      </c>
      <c r="AX9" s="17" t="str">
        <f>PG_ValRand</f>
        <v/>
      </c>
      <c r="AY9" s="12" t="str">
        <f>PG_ValUOMxRand</f>
        <v/>
      </c>
      <c r="AZ9" s="14" t="str">
        <f>PG_ValUOMxRand</f>
        <v/>
      </c>
    </row>
    <row r="10" spans="1:52" ht="15" customHeight="1">
      <c r="A10" s="66"/>
      <c r="B10" s="18"/>
      <c r="C10" s="11"/>
      <c r="D10" s="12"/>
      <c r="E10" s="13"/>
      <c r="F10" s="13"/>
      <c r="G10" s="13"/>
      <c r="H10" s="14"/>
      <c r="I10" s="15"/>
      <c r="J10" s="16"/>
      <c r="K10" s="17"/>
      <c r="L10" s="12"/>
      <c r="M10" s="14"/>
      <c r="N10" s="31"/>
      <c r="O10" s="18"/>
      <c r="P10" s="11"/>
      <c r="Q10" s="12"/>
      <c r="R10" s="13"/>
      <c r="S10" s="13"/>
      <c r="T10" s="13"/>
      <c r="U10" s="14"/>
      <c r="V10" s="15"/>
      <c r="W10" s="16"/>
      <c r="X10" s="17"/>
      <c r="Y10" s="12"/>
      <c r="Z10" s="14"/>
      <c r="AA10" s="32"/>
      <c r="AB10" s="18" t="str">
        <f>PG_ConstNmRout</f>
        <v/>
      </c>
      <c r="AC10" s="11" t="str">
        <f>PG_ValUOMxRout</f>
        <v/>
      </c>
      <c r="AD10" s="12" t="str">
        <f>PG_ValUOMxRout</f>
        <v/>
      </c>
      <c r="AE10" s="13" t="str">
        <f>PG_ValUOMxRout</f>
        <v/>
      </c>
      <c r="AF10" s="13" t="str">
        <f>PG_ValUOMxRout</f>
        <v/>
      </c>
      <c r="AG10" s="13" t="str">
        <f>PG_ValUOMxRout</f>
        <v/>
      </c>
      <c r="AH10" s="14" t="str">
        <f>PG_ValUOMxRout</f>
        <v/>
      </c>
      <c r="AI10" s="15" t="str">
        <f>PG_ValRout</f>
        <v/>
      </c>
      <c r="AJ10" s="16" t="str">
        <f>PG_ValRout</f>
        <v/>
      </c>
      <c r="AK10" s="17" t="str">
        <f>PG_ValRout</f>
        <v/>
      </c>
      <c r="AL10" s="12" t="str">
        <f>PG_ValUOMxRout</f>
        <v/>
      </c>
      <c r="AM10" s="14" t="str">
        <f>PG_ValUOMxRout</f>
        <v/>
      </c>
      <c r="AN10" s="31"/>
      <c r="AO10" s="18" t="str">
        <f>PG_ConstNmRand</f>
        <v/>
      </c>
      <c r="AP10" s="11" t="str">
        <f>PG_ValUOMxRand</f>
        <v/>
      </c>
      <c r="AQ10" s="12" t="str">
        <f>PG_ValUOMxRand</f>
        <v/>
      </c>
      <c r="AR10" s="13" t="str">
        <f>PG_ValUOMxRand</f>
        <v/>
      </c>
      <c r="AS10" s="13" t="str">
        <f>PG_ValUOMxRand</f>
        <v/>
      </c>
      <c r="AT10" s="13" t="str">
        <f>PG_ValUOMxRand</f>
        <v/>
      </c>
      <c r="AU10" s="14" t="str">
        <f>PG_ValUOMxRand</f>
        <v/>
      </c>
      <c r="AV10" s="15" t="str">
        <f>PG_ValRand</f>
        <v/>
      </c>
      <c r="AW10" s="16" t="str">
        <f>PG_ValRand</f>
        <v/>
      </c>
      <c r="AX10" s="17" t="str">
        <f>PG_ValRand</f>
        <v/>
      </c>
      <c r="AY10" s="12" t="str">
        <f>PG_ValUOMxRand</f>
        <v/>
      </c>
      <c r="AZ10" s="14" t="str">
        <f>PG_ValUOMxRand</f>
        <v/>
      </c>
    </row>
    <row r="11" spans="1:52" ht="15" customHeight="1">
      <c r="A11" s="68"/>
      <c r="B11" s="18"/>
      <c r="C11" s="11"/>
      <c r="D11" s="12"/>
      <c r="E11" s="13"/>
      <c r="F11" s="13"/>
      <c r="G11" s="13"/>
      <c r="H11" s="14"/>
      <c r="I11" s="15"/>
      <c r="J11" s="16"/>
      <c r="K11" s="17"/>
      <c r="L11" s="12"/>
      <c r="M11" s="14"/>
      <c r="N11" s="31"/>
      <c r="O11" s="18"/>
      <c r="P11" s="11"/>
      <c r="Q11" s="12"/>
      <c r="R11" s="13"/>
      <c r="S11" s="13"/>
      <c r="T11" s="13"/>
      <c r="U11" s="14"/>
      <c r="V11" s="15"/>
      <c r="W11" s="16"/>
      <c r="X11" s="17"/>
      <c r="Y11" s="12"/>
      <c r="Z11" s="14"/>
      <c r="AA11" s="32"/>
      <c r="AB11" s="18" t="str">
        <f>PG_ConstNmRout</f>
        <v/>
      </c>
      <c r="AC11" s="11" t="str">
        <f>PG_ValUOMxRout</f>
        <v/>
      </c>
      <c r="AD11" s="12" t="str">
        <f>PG_ValUOMxRout</f>
        <v/>
      </c>
      <c r="AE11" s="13" t="str">
        <f>PG_ValUOMxRout</f>
        <v/>
      </c>
      <c r="AF11" s="13" t="str">
        <f>PG_ValUOMxRout</f>
        <v/>
      </c>
      <c r="AG11" s="13" t="str">
        <f>PG_ValUOMxRout</f>
        <v/>
      </c>
      <c r="AH11" s="14" t="str">
        <f>PG_ValUOMxRout</f>
        <v/>
      </c>
      <c r="AI11" s="15" t="str">
        <f>PG_ValRout</f>
        <v/>
      </c>
      <c r="AJ11" s="16" t="str">
        <f>PG_ValRout</f>
        <v/>
      </c>
      <c r="AK11" s="17" t="str">
        <f>PG_ValRout</f>
        <v/>
      </c>
      <c r="AL11" s="12" t="str">
        <f>PG_ValUOMxRout</f>
        <v/>
      </c>
      <c r="AM11" s="14" t="str">
        <f>PG_ValUOMxRout</f>
        <v/>
      </c>
      <c r="AN11" s="31"/>
      <c r="AO11" s="18" t="str">
        <f>PG_ConstNmRand</f>
        <v/>
      </c>
      <c r="AP11" s="11" t="str">
        <f>PG_ValUOMxRand</f>
        <v/>
      </c>
      <c r="AQ11" s="12" t="str">
        <f>PG_ValUOMxRand</f>
        <v/>
      </c>
      <c r="AR11" s="13" t="str">
        <f>PG_ValUOMxRand</f>
        <v/>
      </c>
      <c r="AS11" s="13" t="str">
        <f>PG_ValUOMxRand</f>
        <v/>
      </c>
      <c r="AT11" s="13" t="str">
        <f>PG_ValUOMxRand</f>
        <v/>
      </c>
      <c r="AU11" s="14" t="str">
        <f>PG_ValUOMxRand</f>
        <v/>
      </c>
      <c r="AV11" s="15" t="str">
        <f>PG_ValRand</f>
        <v/>
      </c>
      <c r="AW11" s="16" t="str">
        <f>PG_ValRand</f>
        <v/>
      </c>
      <c r="AX11" s="17" t="str">
        <f>PG_ValRand</f>
        <v/>
      </c>
      <c r="AY11" s="12" t="str">
        <f>PG_ValUOMxRand</f>
        <v/>
      </c>
      <c r="AZ11" s="14" t="str">
        <f>PG_ValUOMxRand</f>
        <v/>
      </c>
    </row>
    <row r="12" spans="1:52" ht="15" customHeight="1">
      <c r="A12" s="66"/>
      <c r="B12" s="18"/>
      <c r="C12" s="11"/>
      <c r="D12" s="12"/>
      <c r="E12" s="13"/>
      <c r="F12" s="13"/>
      <c r="G12" s="13"/>
      <c r="H12" s="14"/>
      <c r="I12" s="15"/>
      <c r="J12" s="16"/>
      <c r="K12" s="17"/>
      <c r="L12" s="12"/>
      <c r="M12" s="14"/>
      <c r="N12" s="31"/>
      <c r="O12" s="18"/>
      <c r="P12" s="11"/>
      <c r="Q12" s="12"/>
      <c r="R12" s="13"/>
      <c r="S12" s="13"/>
      <c r="T12" s="13"/>
      <c r="U12" s="14"/>
      <c r="V12" s="15"/>
      <c r="W12" s="16"/>
      <c r="X12" s="17"/>
      <c r="Y12" s="12"/>
      <c r="Z12" s="14"/>
      <c r="AA12" s="32"/>
      <c r="AB12" s="18" t="str">
        <f>PG_ConstNmRout</f>
        <v/>
      </c>
      <c r="AC12" s="11" t="str">
        <f>PG_ValUOMxRout</f>
        <v/>
      </c>
      <c r="AD12" s="12" t="str">
        <f>PG_ValUOMxRout</f>
        <v/>
      </c>
      <c r="AE12" s="13" t="str">
        <f>PG_ValUOMxRout</f>
        <v/>
      </c>
      <c r="AF12" s="13" t="str">
        <f>PG_ValUOMxRout</f>
        <v/>
      </c>
      <c r="AG12" s="13" t="str">
        <f>PG_ValUOMxRout</f>
        <v/>
      </c>
      <c r="AH12" s="14" t="str">
        <f>PG_ValUOMxRout</f>
        <v/>
      </c>
      <c r="AI12" s="15" t="str">
        <f>PG_ValRout</f>
        <v/>
      </c>
      <c r="AJ12" s="16" t="str">
        <f>PG_ValRout</f>
        <v/>
      </c>
      <c r="AK12" s="17" t="str">
        <f>PG_ValRout</f>
        <v/>
      </c>
      <c r="AL12" s="12" t="str">
        <f>PG_ValUOMxRout</f>
        <v/>
      </c>
      <c r="AM12" s="14" t="str">
        <f>PG_ValUOMxRout</f>
        <v/>
      </c>
      <c r="AN12" s="31"/>
      <c r="AO12" s="18" t="str">
        <f>PG_ConstNmRand</f>
        <v/>
      </c>
      <c r="AP12" s="11" t="str">
        <f>PG_ValUOMxRand</f>
        <v/>
      </c>
      <c r="AQ12" s="12" t="str">
        <f>PG_ValUOMxRand</f>
        <v/>
      </c>
      <c r="AR12" s="13" t="str">
        <f>PG_ValUOMxRand</f>
        <v/>
      </c>
      <c r="AS12" s="13" t="str">
        <f>PG_ValUOMxRand</f>
        <v/>
      </c>
      <c r="AT12" s="13" t="str">
        <f>PG_ValUOMxRand</f>
        <v/>
      </c>
      <c r="AU12" s="14" t="str">
        <f>PG_ValUOMxRand</f>
        <v/>
      </c>
      <c r="AV12" s="15" t="str">
        <f>PG_ValRand</f>
        <v/>
      </c>
      <c r="AW12" s="16" t="str">
        <f>PG_ValRand</f>
        <v/>
      </c>
      <c r="AX12" s="17" t="str">
        <f>PG_ValRand</f>
        <v/>
      </c>
      <c r="AY12" s="12" t="str">
        <f>PG_ValUOMxRand</f>
        <v/>
      </c>
      <c r="AZ12" s="14" t="str">
        <f>PG_ValUOMxRand</f>
        <v/>
      </c>
    </row>
    <row r="13" spans="1:52" ht="15" customHeight="1">
      <c r="A13" s="66"/>
      <c r="B13" s="18"/>
      <c r="C13" s="11"/>
      <c r="D13" s="12"/>
      <c r="E13" s="13"/>
      <c r="F13" s="13"/>
      <c r="G13" s="13"/>
      <c r="H13" s="14"/>
      <c r="I13" s="15"/>
      <c r="J13" s="16"/>
      <c r="K13" s="17"/>
      <c r="L13" s="12"/>
      <c r="M13" s="14"/>
      <c r="N13" s="31"/>
      <c r="O13" s="18"/>
      <c r="P13" s="11"/>
      <c r="Q13" s="12"/>
      <c r="R13" s="13"/>
      <c r="S13" s="13"/>
      <c r="T13" s="13"/>
      <c r="U13" s="14"/>
      <c r="V13" s="15"/>
      <c r="W13" s="16"/>
      <c r="X13" s="17"/>
      <c r="Y13" s="12"/>
      <c r="Z13" s="14"/>
      <c r="AA13" s="32"/>
      <c r="AB13" s="18" t="str">
        <f>PG_ConstNmRout</f>
        <v/>
      </c>
      <c r="AC13" s="11" t="str">
        <f>PG_ValUOMxRout</f>
        <v/>
      </c>
      <c r="AD13" s="12" t="str">
        <f>PG_ValUOMxRout</f>
        <v/>
      </c>
      <c r="AE13" s="13" t="str">
        <f>PG_ValUOMxRout</f>
        <v/>
      </c>
      <c r="AF13" s="13" t="str">
        <f>PG_ValUOMxRout</f>
        <v/>
      </c>
      <c r="AG13" s="13" t="str">
        <f>PG_ValUOMxRout</f>
        <v/>
      </c>
      <c r="AH13" s="14" t="str">
        <f>PG_ValUOMxRout</f>
        <v/>
      </c>
      <c r="AI13" s="15" t="str">
        <f>PG_ValRout</f>
        <v/>
      </c>
      <c r="AJ13" s="16" t="str">
        <f>PG_ValRout</f>
        <v/>
      </c>
      <c r="AK13" s="17" t="str">
        <f>PG_ValRout</f>
        <v/>
      </c>
      <c r="AL13" s="12" t="str">
        <f>PG_ValUOMxRout</f>
        <v/>
      </c>
      <c r="AM13" s="14" t="str">
        <f>PG_ValUOMxRout</f>
        <v/>
      </c>
      <c r="AN13" s="31"/>
      <c r="AO13" s="18" t="str">
        <f>PG_ConstNmRand</f>
        <v/>
      </c>
      <c r="AP13" s="11" t="str">
        <f>PG_ValUOMxRand</f>
        <v/>
      </c>
      <c r="AQ13" s="12" t="str">
        <f>PG_ValUOMxRand</f>
        <v/>
      </c>
      <c r="AR13" s="13" t="str">
        <f>PG_ValUOMxRand</f>
        <v/>
      </c>
      <c r="AS13" s="13" t="str">
        <f>PG_ValUOMxRand</f>
        <v/>
      </c>
      <c r="AT13" s="13" t="str">
        <f>PG_ValUOMxRand</f>
        <v/>
      </c>
      <c r="AU13" s="14" t="str">
        <f>PG_ValUOMxRand</f>
        <v/>
      </c>
      <c r="AV13" s="15" t="str">
        <f>PG_ValRand</f>
        <v/>
      </c>
      <c r="AW13" s="16" t="str">
        <f>PG_ValRand</f>
        <v/>
      </c>
      <c r="AX13" s="17" t="str">
        <f>PG_ValRand</f>
        <v/>
      </c>
      <c r="AY13" s="12" t="str">
        <f>PG_ValUOMxRand</f>
        <v/>
      </c>
      <c r="AZ13" s="14" t="str">
        <f>PG_ValUOMxRand</f>
        <v/>
      </c>
    </row>
    <row r="14" spans="1:52" ht="15" customHeight="1">
      <c r="A14" s="66"/>
      <c r="B14" s="67"/>
      <c r="C14" s="11"/>
      <c r="D14" s="12"/>
      <c r="E14" s="13"/>
      <c r="F14" s="13"/>
      <c r="G14" s="13"/>
      <c r="H14" s="14"/>
      <c r="I14" s="15"/>
      <c r="J14" s="16"/>
      <c r="K14" s="17"/>
      <c r="L14" s="12"/>
      <c r="M14" s="14"/>
      <c r="N14" s="31"/>
      <c r="O14" s="18"/>
      <c r="P14" s="11"/>
      <c r="Q14" s="12"/>
      <c r="R14" s="13"/>
      <c r="S14" s="13"/>
      <c r="T14" s="13"/>
      <c r="U14" s="14"/>
      <c r="V14" s="15"/>
      <c r="W14" s="16"/>
      <c r="X14" s="17"/>
      <c r="Y14" s="12"/>
      <c r="Z14" s="14"/>
      <c r="AA14" s="32"/>
      <c r="AB14" s="18" t="str">
        <f>PG_ConstNmRout</f>
        <v/>
      </c>
      <c r="AC14" s="11" t="str">
        <f>PG_ValUOMxRout</f>
        <v/>
      </c>
      <c r="AD14" s="12" t="str">
        <f>PG_ValUOMxRout</f>
        <v/>
      </c>
      <c r="AE14" s="13" t="str">
        <f>PG_ValUOMxRout</f>
        <v/>
      </c>
      <c r="AF14" s="13" t="str">
        <f>PG_ValUOMxRout</f>
        <v/>
      </c>
      <c r="AG14" s="13" t="str">
        <f>PG_ValUOMxRout</f>
        <v/>
      </c>
      <c r="AH14" s="14" t="str">
        <f>PG_ValUOMxRout</f>
        <v/>
      </c>
      <c r="AI14" s="15" t="str">
        <f>PG_ValRout</f>
        <v/>
      </c>
      <c r="AJ14" s="16" t="str">
        <f>PG_ValRout</f>
        <v/>
      </c>
      <c r="AK14" s="17" t="str">
        <f>PG_ValRout</f>
        <v/>
      </c>
      <c r="AL14" s="12" t="str">
        <f>PG_ValUOMxRout</f>
        <v/>
      </c>
      <c r="AM14" s="14" t="str">
        <f>PG_ValUOMxRout</f>
        <v/>
      </c>
      <c r="AN14" s="31"/>
      <c r="AO14" s="18" t="str">
        <f>PG_ConstNmRand</f>
        <v/>
      </c>
      <c r="AP14" s="11" t="str">
        <f>PG_ValUOMxRand</f>
        <v/>
      </c>
      <c r="AQ14" s="12" t="str">
        <f>PG_ValUOMxRand</f>
        <v/>
      </c>
      <c r="AR14" s="13" t="str">
        <f>PG_ValUOMxRand</f>
        <v/>
      </c>
      <c r="AS14" s="13" t="str">
        <f>PG_ValUOMxRand</f>
        <v/>
      </c>
      <c r="AT14" s="13" t="str">
        <f>PG_ValUOMxRand</f>
        <v/>
      </c>
      <c r="AU14" s="14" t="str">
        <f>PG_ValUOMxRand</f>
        <v/>
      </c>
      <c r="AV14" s="15" t="str">
        <f>PG_ValRand</f>
        <v/>
      </c>
      <c r="AW14" s="16" t="str">
        <f>PG_ValRand</f>
        <v/>
      </c>
      <c r="AX14" s="17" t="str">
        <f>PG_ValRand</f>
        <v/>
      </c>
      <c r="AY14" s="12" t="str">
        <f>PG_ValUOMxRand</f>
        <v/>
      </c>
      <c r="AZ14" s="14" t="str">
        <f>PG_ValUOMxRand</f>
        <v/>
      </c>
    </row>
    <row r="15" spans="1:52" ht="15" customHeight="1">
      <c r="A15" s="66"/>
      <c r="B15" s="18"/>
      <c r="C15" s="11"/>
      <c r="D15" s="12"/>
      <c r="E15" s="13"/>
      <c r="F15" s="13"/>
      <c r="G15" s="13"/>
      <c r="H15" s="14"/>
      <c r="I15" s="15"/>
      <c r="J15" s="16"/>
      <c r="K15" s="17"/>
      <c r="L15" s="12"/>
      <c r="M15" s="14"/>
      <c r="N15" s="31"/>
      <c r="O15" s="18"/>
      <c r="P15" s="11"/>
      <c r="Q15" s="12"/>
      <c r="R15" s="13"/>
      <c r="S15" s="13"/>
      <c r="T15" s="13"/>
      <c r="U15" s="14"/>
      <c r="V15" s="15"/>
      <c r="W15" s="16"/>
      <c r="X15" s="17"/>
      <c r="Y15" s="12"/>
      <c r="Z15" s="14"/>
      <c r="AA15" s="32"/>
      <c r="AB15" s="18" t="str">
        <f>PG_ConstNmRout</f>
        <v/>
      </c>
      <c r="AC15" s="11" t="str">
        <f>PG_ValUOMxRout</f>
        <v/>
      </c>
      <c r="AD15" s="12" t="str">
        <f>PG_ValUOMxRout</f>
        <v/>
      </c>
      <c r="AE15" s="13" t="str">
        <f>PG_ValUOMxRout</f>
        <v/>
      </c>
      <c r="AF15" s="13" t="str">
        <f>PG_ValUOMxRout</f>
        <v/>
      </c>
      <c r="AG15" s="13" t="str">
        <f>PG_ValUOMxRout</f>
        <v/>
      </c>
      <c r="AH15" s="14" t="str">
        <f>PG_ValUOMxRout</f>
        <v/>
      </c>
      <c r="AI15" s="15" t="str">
        <f>PG_ValRout</f>
        <v/>
      </c>
      <c r="AJ15" s="16" t="str">
        <f>PG_ValRout</f>
        <v/>
      </c>
      <c r="AK15" s="17" t="str">
        <f>PG_ValRout</f>
        <v/>
      </c>
      <c r="AL15" s="12" t="str">
        <f>PG_ValUOMxRout</f>
        <v/>
      </c>
      <c r="AM15" s="14" t="str">
        <f>PG_ValUOMxRout</f>
        <v/>
      </c>
      <c r="AN15" s="31"/>
      <c r="AO15" s="18" t="str">
        <f>PG_ConstNmRand</f>
        <v/>
      </c>
      <c r="AP15" s="11" t="str">
        <f>PG_ValUOMxRand</f>
        <v/>
      </c>
      <c r="AQ15" s="12" t="str">
        <f>PG_ValUOMxRand</f>
        <v/>
      </c>
      <c r="AR15" s="13" t="str">
        <f>PG_ValUOMxRand</f>
        <v/>
      </c>
      <c r="AS15" s="13" t="str">
        <f>PG_ValUOMxRand</f>
        <v/>
      </c>
      <c r="AT15" s="13" t="str">
        <f>PG_ValUOMxRand</f>
        <v/>
      </c>
      <c r="AU15" s="14" t="str">
        <f>PG_ValUOMxRand</f>
        <v/>
      </c>
      <c r="AV15" s="15" t="str">
        <f>PG_ValRand</f>
        <v/>
      </c>
      <c r="AW15" s="16" t="str">
        <f>PG_ValRand</f>
        <v/>
      </c>
      <c r="AX15" s="17" t="str">
        <f>PG_ValRand</f>
        <v/>
      </c>
      <c r="AY15" s="12" t="str">
        <f>PG_ValUOMxRand</f>
        <v/>
      </c>
      <c r="AZ15" s="14" t="str">
        <f>PG_ValUOMxRand</f>
        <v/>
      </c>
    </row>
    <row r="16" spans="1:52" ht="15" customHeight="1">
      <c r="A16" s="66"/>
      <c r="B16" s="18"/>
      <c r="C16" s="11"/>
      <c r="D16" s="12"/>
      <c r="E16" s="13"/>
      <c r="F16" s="13"/>
      <c r="G16" s="13"/>
      <c r="H16" s="14"/>
      <c r="I16" s="15"/>
      <c r="J16" s="16"/>
      <c r="K16" s="17"/>
      <c r="L16" s="12"/>
      <c r="M16" s="14"/>
      <c r="N16" s="31"/>
      <c r="O16" s="18"/>
      <c r="P16" s="11"/>
      <c r="Q16" s="12"/>
      <c r="R16" s="13"/>
      <c r="S16" s="13"/>
      <c r="T16" s="13"/>
      <c r="U16" s="14"/>
      <c r="V16" s="15"/>
      <c r="W16" s="16"/>
      <c r="X16" s="17"/>
      <c r="Y16" s="12"/>
      <c r="Z16" s="14"/>
      <c r="AA16" s="32"/>
      <c r="AB16" s="18" t="str">
        <f>PG_ConstNmRout</f>
        <v/>
      </c>
      <c r="AC16" s="11" t="str">
        <f>PG_ValUOMxRout</f>
        <v/>
      </c>
      <c r="AD16" s="12" t="str">
        <f>PG_ValUOMxRout</f>
        <v/>
      </c>
      <c r="AE16" s="13" t="str">
        <f>PG_ValUOMxRout</f>
        <v/>
      </c>
      <c r="AF16" s="13" t="str">
        <f>PG_ValUOMxRout</f>
        <v/>
      </c>
      <c r="AG16" s="13" t="str">
        <f>PG_ValUOMxRout</f>
        <v/>
      </c>
      <c r="AH16" s="14" t="str">
        <f>PG_ValUOMxRout</f>
        <v/>
      </c>
      <c r="AI16" s="15" t="str">
        <f>PG_ValRout</f>
        <v/>
      </c>
      <c r="AJ16" s="16" t="str">
        <f>PG_ValRout</f>
        <v/>
      </c>
      <c r="AK16" s="17" t="str">
        <f>PG_ValRout</f>
        <v/>
      </c>
      <c r="AL16" s="12" t="str">
        <f>PG_ValUOMxRout</f>
        <v/>
      </c>
      <c r="AM16" s="14" t="str">
        <f>PG_ValUOMxRout</f>
        <v/>
      </c>
      <c r="AN16" s="31"/>
      <c r="AO16" s="18" t="str">
        <f>PG_ConstNmRand</f>
        <v/>
      </c>
      <c r="AP16" s="11" t="str">
        <f>PG_ValUOMxRand</f>
        <v/>
      </c>
      <c r="AQ16" s="12" t="str">
        <f>PG_ValUOMxRand</f>
        <v/>
      </c>
      <c r="AR16" s="13" t="str">
        <f>PG_ValUOMxRand</f>
        <v/>
      </c>
      <c r="AS16" s="13" t="str">
        <f>PG_ValUOMxRand</f>
        <v/>
      </c>
      <c r="AT16" s="13" t="str">
        <f>PG_ValUOMxRand</f>
        <v/>
      </c>
      <c r="AU16" s="14" t="str">
        <f>PG_ValUOMxRand</f>
        <v/>
      </c>
      <c r="AV16" s="15" t="str">
        <f>PG_ValRand</f>
        <v/>
      </c>
      <c r="AW16" s="16" t="str">
        <f>PG_ValRand</f>
        <v/>
      </c>
      <c r="AX16" s="17" t="str">
        <f>PG_ValRand</f>
        <v/>
      </c>
      <c r="AY16" s="12" t="str">
        <f>PG_ValUOMxRand</f>
        <v/>
      </c>
      <c r="AZ16" s="14" t="str">
        <f>PG_ValUOMxRand</f>
        <v/>
      </c>
    </row>
    <row r="17" spans="1:52" ht="15" customHeight="1">
      <c r="A17" s="66"/>
      <c r="B17" s="18"/>
      <c r="C17" s="11"/>
      <c r="D17" s="12"/>
      <c r="E17" s="13"/>
      <c r="F17" s="13"/>
      <c r="G17" s="13"/>
      <c r="H17" s="14"/>
      <c r="I17" s="15"/>
      <c r="J17" s="16"/>
      <c r="K17" s="17"/>
      <c r="L17" s="12"/>
      <c r="M17" s="14"/>
      <c r="N17" s="31"/>
      <c r="O17" s="18"/>
      <c r="P17" s="11"/>
      <c r="Q17" s="12"/>
      <c r="R17" s="13"/>
      <c r="S17" s="13"/>
      <c r="T17" s="13"/>
      <c r="U17" s="14"/>
      <c r="V17" s="15"/>
      <c r="W17" s="16"/>
      <c r="X17" s="17"/>
      <c r="Y17" s="12"/>
      <c r="Z17" s="14"/>
      <c r="AA17" s="32"/>
      <c r="AB17" s="18" t="str">
        <f>PG_ConstNmRout</f>
        <v/>
      </c>
      <c r="AC17" s="11" t="str">
        <f>PG_ValUOMxRout</f>
        <v/>
      </c>
      <c r="AD17" s="12" t="str">
        <f>PG_ValUOMxRout</f>
        <v/>
      </c>
      <c r="AE17" s="13" t="str">
        <f>PG_ValUOMxRout</f>
        <v/>
      </c>
      <c r="AF17" s="13" t="str">
        <f>PG_ValUOMxRout</f>
        <v/>
      </c>
      <c r="AG17" s="13" t="str">
        <f>PG_ValUOMxRout</f>
        <v/>
      </c>
      <c r="AH17" s="14" t="str">
        <f>PG_ValUOMxRout</f>
        <v/>
      </c>
      <c r="AI17" s="15" t="str">
        <f>PG_ValRout</f>
        <v/>
      </c>
      <c r="AJ17" s="16" t="str">
        <f>PG_ValRout</f>
        <v/>
      </c>
      <c r="AK17" s="17" t="str">
        <f>PG_ValRout</f>
        <v/>
      </c>
      <c r="AL17" s="12" t="str">
        <f>PG_ValUOMxRout</f>
        <v/>
      </c>
      <c r="AM17" s="14" t="str">
        <f>PG_ValUOMxRout</f>
        <v/>
      </c>
      <c r="AN17" s="31"/>
      <c r="AO17" s="18" t="str">
        <f>PG_ConstNmRand</f>
        <v/>
      </c>
      <c r="AP17" s="11" t="str">
        <f>PG_ValUOMxRand</f>
        <v/>
      </c>
      <c r="AQ17" s="12" t="str">
        <f>PG_ValUOMxRand</f>
        <v/>
      </c>
      <c r="AR17" s="13" t="str">
        <f>PG_ValUOMxRand</f>
        <v/>
      </c>
      <c r="AS17" s="13" t="str">
        <f>PG_ValUOMxRand</f>
        <v/>
      </c>
      <c r="AT17" s="13" t="str">
        <f>PG_ValUOMxRand</f>
        <v/>
      </c>
      <c r="AU17" s="14" t="str">
        <f>PG_ValUOMxRand</f>
        <v/>
      </c>
      <c r="AV17" s="15" t="str">
        <f>PG_ValRand</f>
        <v/>
      </c>
      <c r="AW17" s="16" t="str">
        <f>PG_ValRand</f>
        <v/>
      </c>
      <c r="AX17" s="17" t="str">
        <f>PG_ValRand</f>
        <v/>
      </c>
      <c r="AY17" s="12" t="str">
        <f>PG_ValUOMxRand</f>
        <v/>
      </c>
      <c r="AZ17" s="14" t="str">
        <f>PG_ValUOMxRand</f>
        <v/>
      </c>
    </row>
    <row r="18" spans="1:52" ht="15" customHeight="1">
      <c r="A18" s="66"/>
      <c r="B18" s="18"/>
      <c r="C18" s="11"/>
      <c r="D18" s="12"/>
      <c r="E18" s="13"/>
      <c r="F18" s="13"/>
      <c r="G18" s="13"/>
      <c r="H18" s="14"/>
      <c r="I18" s="15"/>
      <c r="J18" s="16"/>
      <c r="K18" s="17"/>
      <c r="L18" s="12"/>
      <c r="M18" s="14"/>
      <c r="N18" s="31"/>
      <c r="O18" s="18"/>
      <c r="P18" s="11"/>
      <c r="Q18" s="12"/>
      <c r="R18" s="13"/>
      <c r="S18" s="13"/>
      <c r="T18" s="13"/>
      <c r="U18" s="14"/>
      <c r="V18" s="15"/>
      <c r="W18" s="16"/>
      <c r="X18" s="17"/>
      <c r="Y18" s="12"/>
      <c r="Z18" s="14"/>
      <c r="AA18" s="32"/>
      <c r="AB18" s="18" t="str">
        <f>PG_ConstNmRout</f>
        <v/>
      </c>
      <c r="AC18" s="11" t="str">
        <f>PG_ValUOMxRout</f>
        <v/>
      </c>
      <c r="AD18" s="12" t="str">
        <f>PG_ValUOMxRout</f>
        <v/>
      </c>
      <c r="AE18" s="13" t="str">
        <f>PG_ValUOMxRout</f>
        <v/>
      </c>
      <c r="AF18" s="13" t="str">
        <f>PG_ValUOMxRout</f>
        <v/>
      </c>
      <c r="AG18" s="13" t="str">
        <f>PG_ValUOMxRout</f>
        <v/>
      </c>
      <c r="AH18" s="14" t="str">
        <f>PG_ValUOMxRout</f>
        <v/>
      </c>
      <c r="AI18" s="15" t="str">
        <f>PG_ValRout</f>
        <v/>
      </c>
      <c r="AJ18" s="16" t="str">
        <f>PG_ValRout</f>
        <v/>
      </c>
      <c r="AK18" s="17" t="str">
        <f>PG_ValRout</f>
        <v/>
      </c>
      <c r="AL18" s="12" t="str">
        <f>PG_ValUOMxRout</f>
        <v/>
      </c>
      <c r="AM18" s="14" t="str">
        <f>PG_ValUOMxRout</f>
        <v/>
      </c>
      <c r="AN18" s="31"/>
      <c r="AO18" s="18" t="str">
        <f>PG_ConstNmRand</f>
        <v/>
      </c>
      <c r="AP18" s="11" t="str">
        <f>PG_ValUOMxRand</f>
        <v/>
      </c>
      <c r="AQ18" s="12" t="str">
        <f>PG_ValUOMxRand</f>
        <v/>
      </c>
      <c r="AR18" s="13" t="str">
        <f>PG_ValUOMxRand</f>
        <v/>
      </c>
      <c r="AS18" s="13" t="str">
        <f>PG_ValUOMxRand</f>
        <v/>
      </c>
      <c r="AT18" s="13" t="str">
        <f>PG_ValUOMxRand</f>
        <v/>
      </c>
      <c r="AU18" s="14" t="str">
        <f>PG_ValUOMxRand</f>
        <v/>
      </c>
      <c r="AV18" s="15" t="str">
        <f>PG_ValRand</f>
        <v/>
      </c>
      <c r="AW18" s="16" t="str">
        <f>PG_ValRand</f>
        <v/>
      </c>
      <c r="AX18" s="17" t="str">
        <f>PG_ValRand</f>
        <v/>
      </c>
      <c r="AY18" s="12" t="str">
        <f>PG_ValUOMxRand</f>
        <v/>
      </c>
      <c r="AZ18" s="14" t="str">
        <f>PG_ValUOMxRand</f>
        <v/>
      </c>
    </row>
    <row r="19" spans="1:52" ht="15" customHeight="1">
      <c r="A19" s="66"/>
      <c r="B19" s="18"/>
      <c r="C19" s="11"/>
      <c r="D19" s="12"/>
      <c r="E19" s="13"/>
      <c r="F19" s="13"/>
      <c r="G19" s="13"/>
      <c r="H19" s="14"/>
      <c r="I19" s="15"/>
      <c r="J19" s="16"/>
      <c r="K19" s="17"/>
      <c r="L19" s="12"/>
      <c r="M19" s="14"/>
      <c r="N19" s="31"/>
      <c r="O19" s="18"/>
      <c r="P19" s="11"/>
      <c r="Q19" s="12"/>
      <c r="R19" s="13"/>
      <c r="S19" s="13"/>
      <c r="T19" s="13"/>
      <c r="U19" s="14"/>
      <c r="V19" s="15"/>
      <c r="W19" s="16"/>
      <c r="X19" s="17"/>
      <c r="Y19" s="12"/>
      <c r="Z19" s="14"/>
      <c r="AA19" s="32"/>
      <c r="AB19" s="18" t="str">
        <f>PG_ConstNmRout</f>
        <v/>
      </c>
      <c r="AC19" s="11" t="str">
        <f>PG_ValUOMxRout</f>
        <v/>
      </c>
      <c r="AD19" s="12" t="str">
        <f>PG_ValUOMxRout</f>
        <v/>
      </c>
      <c r="AE19" s="13" t="str">
        <f>PG_ValUOMxRout</f>
        <v/>
      </c>
      <c r="AF19" s="13" t="str">
        <f>PG_ValUOMxRout</f>
        <v/>
      </c>
      <c r="AG19" s="13" t="str">
        <f>PG_ValUOMxRout</f>
        <v/>
      </c>
      <c r="AH19" s="14" t="str">
        <f>PG_ValUOMxRout</f>
        <v/>
      </c>
      <c r="AI19" s="15" t="str">
        <f>PG_ValRout</f>
        <v/>
      </c>
      <c r="AJ19" s="16" t="str">
        <f>PG_ValRout</f>
        <v/>
      </c>
      <c r="AK19" s="17" t="str">
        <f>PG_ValRout</f>
        <v/>
      </c>
      <c r="AL19" s="12" t="str">
        <f>PG_ValUOMxRout</f>
        <v/>
      </c>
      <c r="AM19" s="14" t="str">
        <f>PG_ValUOMxRout</f>
        <v/>
      </c>
      <c r="AN19" s="31"/>
      <c r="AO19" s="18" t="str">
        <f>PG_ConstNmRand</f>
        <v/>
      </c>
      <c r="AP19" s="11" t="str">
        <f>PG_ValUOMxRand</f>
        <v/>
      </c>
      <c r="AQ19" s="12" t="str">
        <f>PG_ValUOMxRand</f>
        <v/>
      </c>
      <c r="AR19" s="13" t="str">
        <f>PG_ValUOMxRand</f>
        <v/>
      </c>
      <c r="AS19" s="13" t="str">
        <f>PG_ValUOMxRand</f>
        <v/>
      </c>
      <c r="AT19" s="13" t="str">
        <f>PG_ValUOMxRand</f>
        <v/>
      </c>
      <c r="AU19" s="14" t="str">
        <f>PG_ValUOMxRand</f>
        <v/>
      </c>
      <c r="AV19" s="15" t="str">
        <f>PG_ValRand</f>
        <v/>
      </c>
      <c r="AW19" s="16" t="str">
        <f>PG_ValRand</f>
        <v/>
      </c>
      <c r="AX19" s="17" t="str">
        <f>PG_ValRand</f>
        <v/>
      </c>
      <c r="AY19" s="12" t="str">
        <f>PG_ValUOMxRand</f>
        <v/>
      </c>
      <c r="AZ19" s="14" t="str">
        <f>PG_ValUOMxRand</f>
        <v/>
      </c>
    </row>
    <row r="20" spans="1:52" ht="15" customHeight="1">
      <c r="A20" s="66"/>
      <c r="B20" s="18"/>
      <c r="C20" s="11"/>
      <c r="D20" s="12"/>
      <c r="E20" s="13"/>
      <c r="F20" s="13"/>
      <c r="G20" s="13"/>
      <c r="H20" s="14"/>
      <c r="I20" s="15"/>
      <c r="J20" s="16"/>
      <c r="K20" s="17"/>
      <c r="L20" s="12"/>
      <c r="M20" s="14"/>
      <c r="N20" s="31"/>
      <c r="O20" s="18"/>
      <c r="P20" s="11"/>
      <c r="Q20" s="12"/>
      <c r="R20" s="13"/>
      <c r="S20" s="13"/>
      <c r="T20" s="13"/>
      <c r="U20" s="14"/>
      <c r="V20" s="15"/>
      <c r="W20" s="16"/>
      <c r="X20" s="17"/>
      <c r="Y20" s="12"/>
      <c r="Z20" s="14"/>
      <c r="AA20" s="32"/>
      <c r="AB20" s="18" t="str">
        <f>PG_ConstNmRout</f>
        <v/>
      </c>
      <c r="AC20" s="11" t="str">
        <f>PG_ValUOMxRout</f>
        <v/>
      </c>
      <c r="AD20" s="12" t="str">
        <f>PG_ValUOMxRout</f>
        <v/>
      </c>
      <c r="AE20" s="13" t="str">
        <f>PG_ValUOMxRout</f>
        <v/>
      </c>
      <c r="AF20" s="13" t="str">
        <f>PG_ValUOMxRout</f>
        <v/>
      </c>
      <c r="AG20" s="13" t="str">
        <f>PG_ValUOMxRout</f>
        <v/>
      </c>
      <c r="AH20" s="14" t="str">
        <f>PG_ValUOMxRout</f>
        <v/>
      </c>
      <c r="AI20" s="15" t="str">
        <f>PG_ValRout</f>
        <v/>
      </c>
      <c r="AJ20" s="16" t="str">
        <f>PG_ValRout</f>
        <v/>
      </c>
      <c r="AK20" s="17" t="str">
        <f>PG_ValRout</f>
        <v/>
      </c>
      <c r="AL20" s="12" t="str">
        <f>PG_ValUOMxRout</f>
        <v/>
      </c>
      <c r="AM20" s="14" t="str">
        <f>PG_ValUOMxRout</f>
        <v/>
      </c>
      <c r="AN20" s="31"/>
      <c r="AO20" s="18" t="str">
        <f>PG_ConstNmRand</f>
        <v/>
      </c>
      <c r="AP20" s="11" t="str">
        <f>PG_ValUOMxRand</f>
        <v/>
      </c>
      <c r="AQ20" s="12" t="str">
        <f>PG_ValUOMxRand</f>
        <v/>
      </c>
      <c r="AR20" s="13" t="str">
        <f>PG_ValUOMxRand</f>
        <v/>
      </c>
      <c r="AS20" s="13" t="str">
        <f>PG_ValUOMxRand</f>
        <v/>
      </c>
      <c r="AT20" s="13" t="str">
        <f>PG_ValUOMxRand</f>
        <v/>
      </c>
      <c r="AU20" s="14" t="str">
        <f>PG_ValUOMxRand</f>
        <v/>
      </c>
      <c r="AV20" s="15" t="str">
        <f>PG_ValRand</f>
        <v/>
      </c>
      <c r="AW20" s="16" t="str">
        <f>PG_ValRand</f>
        <v/>
      </c>
      <c r="AX20" s="17" t="str">
        <f>PG_ValRand</f>
        <v/>
      </c>
      <c r="AY20" s="12" t="str">
        <f>PG_ValUOMxRand</f>
        <v/>
      </c>
      <c r="AZ20" s="14" t="str">
        <f>PG_ValUOMxRand</f>
        <v/>
      </c>
    </row>
    <row r="21" spans="1:52" ht="15" customHeight="1">
      <c r="A21" s="66"/>
      <c r="B21" s="18"/>
      <c r="C21" s="11"/>
      <c r="D21" s="12"/>
      <c r="E21" s="13"/>
      <c r="F21" s="13"/>
      <c r="G21" s="13"/>
      <c r="H21" s="14"/>
      <c r="I21" s="15"/>
      <c r="J21" s="16"/>
      <c r="K21" s="17"/>
      <c r="L21" s="12"/>
      <c r="M21" s="14"/>
      <c r="N21" s="31"/>
      <c r="O21" s="18"/>
      <c r="P21" s="11"/>
      <c r="Q21" s="12"/>
      <c r="R21" s="13"/>
      <c r="S21" s="13"/>
      <c r="T21" s="13"/>
      <c r="U21" s="14"/>
      <c r="V21" s="15"/>
      <c r="W21" s="16"/>
      <c r="X21" s="17"/>
      <c r="Y21" s="12"/>
      <c r="Z21" s="14"/>
      <c r="AA21" s="32"/>
      <c r="AB21" s="18" t="str">
        <f>PG_ConstNmRout</f>
        <v/>
      </c>
      <c r="AC21" s="11" t="str">
        <f>PG_ValUOMxRout</f>
        <v/>
      </c>
      <c r="AD21" s="12" t="str">
        <f>PG_ValUOMxRout</f>
        <v/>
      </c>
      <c r="AE21" s="13" t="str">
        <f>PG_ValUOMxRout</f>
        <v/>
      </c>
      <c r="AF21" s="13" t="str">
        <f>PG_ValUOMxRout</f>
        <v/>
      </c>
      <c r="AG21" s="13" t="str">
        <f>PG_ValUOMxRout</f>
        <v/>
      </c>
      <c r="AH21" s="14" t="str">
        <f>PG_ValUOMxRout</f>
        <v/>
      </c>
      <c r="AI21" s="15" t="str">
        <f>PG_ValRout</f>
        <v/>
      </c>
      <c r="AJ21" s="16" t="str">
        <f>PG_ValRout</f>
        <v/>
      </c>
      <c r="AK21" s="17" t="str">
        <f>PG_ValRout</f>
        <v/>
      </c>
      <c r="AL21" s="12" t="str">
        <f>PG_ValUOMxRout</f>
        <v/>
      </c>
      <c r="AM21" s="14" t="str">
        <f>PG_ValUOMxRout</f>
        <v/>
      </c>
      <c r="AN21" s="31"/>
      <c r="AO21" s="18" t="str">
        <f>PG_ConstNmRand</f>
        <v/>
      </c>
      <c r="AP21" s="11" t="str">
        <f>PG_ValUOMxRand</f>
        <v/>
      </c>
      <c r="AQ21" s="12" t="str">
        <f>PG_ValUOMxRand</f>
        <v/>
      </c>
      <c r="AR21" s="13" t="str">
        <f>PG_ValUOMxRand</f>
        <v/>
      </c>
      <c r="AS21" s="13" t="str">
        <f>PG_ValUOMxRand</f>
        <v/>
      </c>
      <c r="AT21" s="13" t="str">
        <f>PG_ValUOMxRand</f>
        <v/>
      </c>
      <c r="AU21" s="14" t="str">
        <f>PG_ValUOMxRand</f>
        <v/>
      </c>
      <c r="AV21" s="15" t="str">
        <f>PG_ValRand</f>
        <v/>
      </c>
      <c r="AW21" s="16" t="str">
        <f>PG_ValRand</f>
        <v/>
      </c>
      <c r="AX21" s="17" t="str">
        <f>PG_ValRand</f>
        <v/>
      </c>
      <c r="AY21" s="12" t="str">
        <f>PG_ValUOMxRand</f>
        <v/>
      </c>
      <c r="AZ21" s="14" t="str">
        <f>PG_ValUOMxRand</f>
        <v/>
      </c>
    </row>
    <row r="22" spans="1:52" ht="15" customHeight="1">
      <c r="A22" s="66"/>
      <c r="B22" s="18"/>
      <c r="C22" s="11"/>
      <c r="D22" s="12"/>
      <c r="E22" s="13"/>
      <c r="F22" s="13"/>
      <c r="G22" s="13"/>
      <c r="H22" s="14"/>
      <c r="I22" s="15"/>
      <c r="J22" s="16"/>
      <c r="K22" s="17"/>
      <c r="L22" s="12"/>
      <c r="M22" s="14"/>
      <c r="N22" s="31"/>
      <c r="O22" s="18"/>
      <c r="P22" s="11"/>
      <c r="Q22" s="12"/>
      <c r="R22" s="13"/>
      <c r="S22" s="13"/>
      <c r="T22" s="13"/>
      <c r="U22" s="14"/>
      <c r="V22" s="15"/>
      <c r="W22" s="16"/>
      <c r="X22" s="17"/>
      <c r="Y22" s="12"/>
      <c r="Z22" s="14"/>
      <c r="AA22" s="32"/>
      <c r="AB22" s="18" t="str">
        <f>PG_ConstNmRout</f>
        <v/>
      </c>
      <c r="AC22" s="11" t="str">
        <f>PG_ValUOMxRout</f>
        <v/>
      </c>
      <c r="AD22" s="12" t="str">
        <f>PG_ValUOMxRout</f>
        <v/>
      </c>
      <c r="AE22" s="13" t="str">
        <f>PG_ValUOMxRout</f>
        <v/>
      </c>
      <c r="AF22" s="13" t="str">
        <f>PG_ValUOMxRout</f>
        <v/>
      </c>
      <c r="AG22" s="13" t="str">
        <f>PG_ValUOMxRout</f>
        <v/>
      </c>
      <c r="AH22" s="14" t="str">
        <f>PG_ValUOMxRout</f>
        <v/>
      </c>
      <c r="AI22" s="15" t="str">
        <f>PG_ValRout</f>
        <v/>
      </c>
      <c r="AJ22" s="16" t="str">
        <f>PG_ValRout</f>
        <v/>
      </c>
      <c r="AK22" s="17" t="str">
        <f>PG_ValRout</f>
        <v/>
      </c>
      <c r="AL22" s="12" t="str">
        <f>PG_ValUOMxRout</f>
        <v/>
      </c>
      <c r="AM22" s="14" t="str">
        <f>PG_ValUOMxRout</f>
        <v/>
      </c>
      <c r="AN22" s="31"/>
      <c r="AO22" s="18" t="str">
        <f>PG_ConstNmRand</f>
        <v/>
      </c>
      <c r="AP22" s="11" t="str">
        <f>PG_ValUOMxRand</f>
        <v/>
      </c>
      <c r="AQ22" s="12" t="str">
        <f>PG_ValUOMxRand</f>
        <v/>
      </c>
      <c r="AR22" s="13" t="str">
        <f>PG_ValUOMxRand</f>
        <v/>
      </c>
      <c r="AS22" s="13" t="str">
        <f>PG_ValUOMxRand</f>
        <v/>
      </c>
      <c r="AT22" s="13" t="str">
        <f>PG_ValUOMxRand</f>
        <v/>
      </c>
      <c r="AU22" s="14" t="str">
        <f>PG_ValUOMxRand</f>
        <v/>
      </c>
      <c r="AV22" s="15" t="str">
        <f>PG_ValRand</f>
        <v/>
      </c>
      <c r="AW22" s="16" t="str">
        <f>PG_ValRand</f>
        <v/>
      </c>
      <c r="AX22" s="17" t="str">
        <f>PG_ValRand</f>
        <v/>
      </c>
      <c r="AY22" s="12" t="str">
        <f>PG_ValUOMxRand</f>
        <v/>
      </c>
      <c r="AZ22" s="14" t="str">
        <f>PG_ValUOMxRand</f>
        <v/>
      </c>
    </row>
    <row r="23" spans="1:52" ht="15" customHeight="1">
      <c r="A23" s="66"/>
      <c r="B23" s="18"/>
      <c r="C23" s="11"/>
      <c r="D23" s="12"/>
      <c r="E23" s="13"/>
      <c r="F23" s="13"/>
      <c r="G23" s="13"/>
      <c r="H23" s="14"/>
      <c r="I23" s="15"/>
      <c r="J23" s="16"/>
      <c r="K23" s="17"/>
      <c r="L23" s="12"/>
      <c r="M23" s="14"/>
      <c r="N23" s="31"/>
      <c r="O23" s="18"/>
      <c r="P23" s="11"/>
      <c r="Q23" s="12"/>
      <c r="R23" s="13"/>
      <c r="S23" s="13"/>
      <c r="T23" s="13"/>
      <c r="U23" s="14"/>
      <c r="V23" s="15"/>
      <c r="W23" s="16"/>
      <c r="X23" s="17"/>
      <c r="Y23" s="12"/>
      <c r="Z23" s="14"/>
      <c r="AA23" s="32"/>
      <c r="AB23" s="18" t="str">
        <f>PG_ConstNmRout</f>
        <v/>
      </c>
      <c r="AC23" s="11" t="str">
        <f>PG_ValUOMxRout</f>
        <v/>
      </c>
      <c r="AD23" s="12" t="str">
        <f>PG_ValUOMxRout</f>
        <v/>
      </c>
      <c r="AE23" s="13" t="str">
        <f>PG_ValUOMxRout</f>
        <v/>
      </c>
      <c r="AF23" s="13" t="str">
        <f>PG_ValUOMxRout</f>
        <v/>
      </c>
      <c r="AG23" s="13" t="str">
        <f>PG_ValUOMxRout</f>
        <v/>
      </c>
      <c r="AH23" s="14" t="str">
        <f>PG_ValUOMxRout</f>
        <v/>
      </c>
      <c r="AI23" s="15" t="str">
        <f>PG_ValRout</f>
        <v/>
      </c>
      <c r="AJ23" s="16" t="str">
        <f>PG_ValRout</f>
        <v/>
      </c>
      <c r="AK23" s="17" t="str">
        <f>PG_ValRout</f>
        <v/>
      </c>
      <c r="AL23" s="12" t="str">
        <f>PG_ValUOMxRout</f>
        <v/>
      </c>
      <c r="AM23" s="14" t="str">
        <f>PG_ValUOMxRout</f>
        <v/>
      </c>
      <c r="AN23" s="31"/>
      <c r="AO23" s="18" t="str">
        <f>PG_ConstNmRand</f>
        <v/>
      </c>
      <c r="AP23" s="11" t="str">
        <f>PG_ValUOMxRand</f>
        <v/>
      </c>
      <c r="AQ23" s="12" t="str">
        <f>PG_ValUOMxRand</f>
        <v/>
      </c>
      <c r="AR23" s="13" t="str">
        <f>PG_ValUOMxRand</f>
        <v/>
      </c>
      <c r="AS23" s="13" t="str">
        <f>PG_ValUOMxRand</f>
        <v/>
      </c>
      <c r="AT23" s="13" t="str">
        <f>PG_ValUOMxRand</f>
        <v/>
      </c>
      <c r="AU23" s="14" t="str">
        <f>PG_ValUOMxRand</f>
        <v/>
      </c>
      <c r="AV23" s="15" t="str">
        <f>PG_ValRand</f>
        <v/>
      </c>
      <c r="AW23" s="16" t="str">
        <f>PG_ValRand</f>
        <v/>
      </c>
      <c r="AX23" s="17" t="str">
        <f>PG_ValRand</f>
        <v/>
      </c>
      <c r="AY23" s="12" t="str">
        <f>PG_ValUOMxRand</f>
        <v/>
      </c>
      <c r="AZ23" s="14" t="str">
        <f>PG_ValUOMxRand</f>
        <v/>
      </c>
    </row>
    <row r="24" spans="1:52" ht="15" customHeight="1">
      <c r="A24" s="66"/>
      <c r="B24" s="18"/>
      <c r="C24" s="11"/>
      <c r="D24" s="12"/>
      <c r="E24" s="13"/>
      <c r="F24" s="13"/>
      <c r="G24" s="13"/>
      <c r="H24" s="14"/>
      <c r="I24" s="15"/>
      <c r="J24" s="16"/>
      <c r="K24" s="17"/>
      <c r="L24" s="12"/>
      <c r="M24" s="14"/>
      <c r="N24" s="31"/>
      <c r="O24" s="18"/>
      <c r="P24" s="11"/>
      <c r="Q24" s="12"/>
      <c r="R24" s="13"/>
      <c r="S24" s="13"/>
      <c r="T24" s="13"/>
      <c r="U24" s="14"/>
      <c r="V24" s="15"/>
      <c r="W24" s="16"/>
      <c r="X24" s="17"/>
      <c r="Y24" s="12"/>
      <c r="Z24" s="14"/>
      <c r="AA24" s="32"/>
      <c r="AB24" s="18" t="str">
        <f>PG_ConstNmRout</f>
        <v/>
      </c>
      <c r="AC24" s="11" t="str">
        <f>PG_ValUOMxRout</f>
        <v/>
      </c>
      <c r="AD24" s="12" t="str">
        <f>PG_ValUOMxRout</f>
        <v/>
      </c>
      <c r="AE24" s="13" t="str">
        <f>PG_ValUOMxRout</f>
        <v/>
      </c>
      <c r="AF24" s="13" t="str">
        <f>PG_ValUOMxRout</f>
        <v/>
      </c>
      <c r="AG24" s="13" t="str">
        <f>PG_ValUOMxRout</f>
        <v/>
      </c>
      <c r="AH24" s="14" t="str">
        <f>PG_ValUOMxRout</f>
        <v/>
      </c>
      <c r="AI24" s="15" t="str">
        <f>PG_ValRout</f>
        <v/>
      </c>
      <c r="AJ24" s="16" t="str">
        <f>PG_ValRout</f>
        <v/>
      </c>
      <c r="AK24" s="17" t="str">
        <f>PG_ValRout</f>
        <v/>
      </c>
      <c r="AL24" s="12" t="str">
        <f>PG_ValUOMxRout</f>
        <v/>
      </c>
      <c r="AM24" s="14" t="str">
        <f>PG_ValUOMxRout</f>
        <v/>
      </c>
      <c r="AN24" s="31"/>
      <c r="AO24" s="18" t="str">
        <f>PG_ConstNmRand</f>
        <v/>
      </c>
      <c r="AP24" s="11" t="str">
        <f>PG_ValUOMxRand</f>
        <v/>
      </c>
      <c r="AQ24" s="12" t="str">
        <f>PG_ValUOMxRand</f>
        <v/>
      </c>
      <c r="AR24" s="13" t="str">
        <f>PG_ValUOMxRand</f>
        <v/>
      </c>
      <c r="AS24" s="13" t="str">
        <f>PG_ValUOMxRand</f>
        <v/>
      </c>
      <c r="AT24" s="13" t="str">
        <f>PG_ValUOMxRand</f>
        <v/>
      </c>
      <c r="AU24" s="14" t="str">
        <f>PG_ValUOMxRand</f>
        <v/>
      </c>
      <c r="AV24" s="15" t="str">
        <f>PG_ValRand</f>
        <v/>
      </c>
      <c r="AW24" s="16" t="str">
        <f>PG_ValRand</f>
        <v/>
      </c>
      <c r="AX24" s="17" t="str">
        <f>PG_ValRand</f>
        <v/>
      </c>
      <c r="AY24" s="12" t="str">
        <f>PG_ValUOMxRand</f>
        <v/>
      </c>
      <c r="AZ24" s="14" t="str">
        <f>PG_ValUOMxRand</f>
        <v/>
      </c>
    </row>
    <row r="25" spans="1:52" ht="15" customHeight="1">
      <c r="A25" s="66"/>
      <c r="B25" s="18"/>
      <c r="C25" s="11"/>
      <c r="D25" s="12"/>
      <c r="E25" s="13"/>
      <c r="F25" s="13"/>
      <c r="G25" s="13"/>
      <c r="H25" s="14"/>
      <c r="I25" s="15"/>
      <c r="J25" s="16"/>
      <c r="K25" s="17"/>
      <c r="L25" s="12"/>
      <c r="M25" s="14"/>
      <c r="N25" s="31"/>
      <c r="O25" s="18"/>
      <c r="P25" s="11"/>
      <c r="Q25" s="12"/>
      <c r="R25" s="13"/>
      <c r="S25" s="13"/>
      <c r="T25" s="13"/>
      <c r="U25" s="14"/>
      <c r="V25" s="15"/>
      <c r="W25" s="16"/>
      <c r="X25" s="17"/>
      <c r="Y25" s="12"/>
      <c r="Z25" s="14"/>
      <c r="AA25" s="32"/>
      <c r="AB25" s="18" t="str">
        <f>PG_ConstNmRout</f>
        <v/>
      </c>
      <c r="AC25" s="11" t="str">
        <f>PG_ValUOMxRout</f>
        <v/>
      </c>
      <c r="AD25" s="12" t="str">
        <f>PG_ValUOMxRout</f>
        <v/>
      </c>
      <c r="AE25" s="13" t="str">
        <f>PG_ValUOMxRout</f>
        <v/>
      </c>
      <c r="AF25" s="13" t="str">
        <f>PG_ValUOMxRout</f>
        <v/>
      </c>
      <c r="AG25" s="13" t="str">
        <f>PG_ValUOMxRout</f>
        <v/>
      </c>
      <c r="AH25" s="14" t="str">
        <f>PG_ValUOMxRout</f>
        <v/>
      </c>
      <c r="AI25" s="15" t="str">
        <f>PG_ValRout</f>
        <v/>
      </c>
      <c r="AJ25" s="16" t="str">
        <f>PG_ValRout</f>
        <v/>
      </c>
      <c r="AK25" s="17" t="str">
        <f>PG_ValRout</f>
        <v/>
      </c>
      <c r="AL25" s="12" t="str">
        <f>PG_ValUOMxRout</f>
        <v/>
      </c>
      <c r="AM25" s="14" t="str">
        <f>PG_ValUOMxRout</f>
        <v/>
      </c>
      <c r="AN25" s="31"/>
      <c r="AO25" s="18" t="str">
        <f>PG_ConstNmRand</f>
        <v/>
      </c>
      <c r="AP25" s="11" t="str">
        <f>PG_ValUOMxRand</f>
        <v/>
      </c>
      <c r="AQ25" s="12" t="str">
        <f>PG_ValUOMxRand</f>
        <v/>
      </c>
      <c r="AR25" s="13" t="str">
        <f>PG_ValUOMxRand</f>
        <v/>
      </c>
      <c r="AS25" s="13" t="str">
        <f>PG_ValUOMxRand</f>
        <v/>
      </c>
      <c r="AT25" s="13" t="str">
        <f>PG_ValUOMxRand</f>
        <v/>
      </c>
      <c r="AU25" s="14" t="str">
        <f>PG_ValUOMxRand</f>
        <v/>
      </c>
      <c r="AV25" s="15" t="str">
        <f>PG_ValRand</f>
        <v/>
      </c>
      <c r="AW25" s="16" t="str">
        <f>PG_ValRand</f>
        <v/>
      </c>
      <c r="AX25" s="17" t="str">
        <f>PG_ValRand</f>
        <v/>
      </c>
      <c r="AY25" s="12" t="str">
        <f>PG_ValUOMxRand</f>
        <v/>
      </c>
      <c r="AZ25" s="14" t="str">
        <f>PG_ValUOMxRand</f>
        <v/>
      </c>
    </row>
    <row r="26" spans="1:52" ht="15" customHeight="1">
      <c r="A26" s="66"/>
      <c r="B26" s="18"/>
      <c r="C26" s="11"/>
      <c r="D26" s="12"/>
      <c r="E26" s="13"/>
      <c r="F26" s="13"/>
      <c r="G26" s="13"/>
      <c r="H26" s="14"/>
      <c r="I26" s="15"/>
      <c r="J26" s="16"/>
      <c r="K26" s="17"/>
      <c r="L26" s="12"/>
      <c r="M26" s="14"/>
      <c r="N26" s="31"/>
      <c r="O26" s="18"/>
      <c r="P26" s="11"/>
      <c r="Q26" s="12"/>
      <c r="R26" s="13"/>
      <c r="S26" s="13"/>
      <c r="T26" s="13"/>
      <c r="U26" s="14"/>
      <c r="V26" s="15"/>
      <c r="W26" s="16"/>
      <c r="X26" s="17"/>
      <c r="Y26" s="12"/>
      <c r="Z26" s="14"/>
      <c r="AA26" s="32"/>
      <c r="AB26" s="18" t="str">
        <f>PG_ConstNmRout</f>
        <v/>
      </c>
      <c r="AC26" s="11" t="str">
        <f>PG_ValUOMxRout</f>
        <v/>
      </c>
      <c r="AD26" s="12" t="str">
        <f>PG_ValUOMxRout</f>
        <v/>
      </c>
      <c r="AE26" s="13" t="str">
        <f>PG_ValUOMxRout</f>
        <v/>
      </c>
      <c r="AF26" s="13" t="str">
        <f>PG_ValUOMxRout</f>
        <v/>
      </c>
      <c r="AG26" s="13" t="str">
        <f>PG_ValUOMxRout</f>
        <v/>
      </c>
      <c r="AH26" s="14" t="str">
        <f>PG_ValUOMxRout</f>
        <v/>
      </c>
      <c r="AI26" s="15" t="str">
        <f>PG_ValRout</f>
        <v/>
      </c>
      <c r="AJ26" s="16" t="str">
        <f>PG_ValRout</f>
        <v/>
      </c>
      <c r="AK26" s="17" t="str">
        <f>PG_ValRout</f>
        <v/>
      </c>
      <c r="AL26" s="12" t="str">
        <f>PG_ValUOMxRout</f>
        <v/>
      </c>
      <c r="AM26" s="14" t="str">
        <f>PG_ValUOMxRout</f>
        <v/>
      </c>
      <c r="AN26" s="31"/>
      <c r="AO26" s="18" t="str">
        <f>PG_ConstNmRand</f>
        <v/>
      </c>
      <c r="AP26" s="11" t="str">
        <f>PG_ValUOMxRand</f>
        <v/>
      </c>
      <c r="AQ26" s="12" t="str">
        <f>PG_ValUOMxRand</f>
        <v/>
      </c>
      <c r="AR26" s="13" t="str">
        <f>PG_ValUOMxRand</f>
        <v/>
      </c>
      <c r="AS26" s="13" t="str">
        <f>PG_ValUOMxRand</f>
        <v/>
      </c>
      <c r="AT26" s="13" t="str">
        <f>PG_ValUOMxRand</f>
        <v/>
      </c>
      <c r="AU26" s="14" t="str">
        <f>PG_ValUOMxRand</f>
        <v/>
      </c>
      <c r="AV26" s="15" t="str">
        <f>PG_ValRand</f>
        <v/>
      </c>
      <c r="AW26" s="16" t="str">
        <f>PG_ValRand</f>
        <v/>
      </c>
      <c r="AX26" s="17" t="str">
        <f>PG_ValRand</f>
        <v/>
      </c>
      <c r="AY26" s="12" t="str">
        <f>PG_ValUOMxRand</f>
        <v/>
      </c>
      <c r="AZ26" s="14" t="str">
        <f>PG_ValUOMxRand</f>
        <v/>
      </c>
    </row>
    <row r="27" spans="1:52" ht="15" customHeight="1">
      <c r="A27" s="66"/>
      <c r="B27" s="18"/>
      <c r="C27" s="11"/>
      <c r="D27" s="12"/>
      <c r="E27" s="13"/>
      <c r="F27" s="13"/>
      <c r="G27" s="13"/>
      <c r="H27" s="14"/>
      <c r="I27" s="15"/>
      <c r="J27" s="16"/>
      <c r="K27" s="17"/>
      <c r="L27" s="12"/>
      <c r="M27" s="14"/>
      <c r="N27" s="31"/>
      <c r="O27" s="18"/>
      <c r="P27" s="11"/>
      <c r="Q27" s="12"/>
      <c r="R27" s="13"/>
      <c r="S27" s="13"/>
      <c r="T27" s="13"/>
      <c r="U27" s="14"/>
      <c r="V27" s="15"/>
      <c r="W27" s="16"/>
      <c r="X27" s="17"/>
      <c r="Y27" s="12"/>
      <c r="Z27" s="14"/>
      <c r="AA27" s="32"/>
      <c r="AB27" s="18" t="str">
        <f>PG_ConstNmRout</f>
        <v/>
      </c>
      <c r="AC27" s="11" t="str">
        <f>PG_ValUOMxRout</f>
        <v/>
      </c>
      <c r="AD27" s="12" t="str">
        <f>PG_ValUOMxRout</f>
        <v/>
      </c>
      <c r="AE27" s="13" t="str">
        <f>PG_ValUOMxRout</f>
        <v/>
      </c>
      <c r="AF27" s="13" t="str">
        <f>PG_ValUOMxRout</f>
        <v/>
      </c>
      <c r="AG27" s="13" t="str">
        <f>PG_ValUOMxRout</f>
        <v/>
      </c>
      <c r="AH27" s="14" t="str">
        <f>PG_ValUOMxRout</f>
        <v/>
      </c>
      <c r="AI27" s="15" t="str">
        <f>PG_ValRout</f>
        <v/>
      </c>
      <c r="AJ27" s="16" t="str">
        <f>PG_ValRout</f>
        <v/>
      </c>
      <c r="AK27" s="17" t="str">
        <f>PG_ValRout</f>
        <v/>
      </c>
      <c r="AL27" s="12" t="str">
        <f>PG_ValUOMxRout</f>
        <v/>
      </c>
      <c r="AM27" s="14" t="str">
        <f>PG_ValUOMxRout</f>
        <v/>
      </c>
      <c r="AN27" s="31"/>
      <c r="AO27" s="18" t="str">
        <f>PG_ConstNmRand</f>
        <v/>
      </c>
      <c r="AP27" s="11" t="str">
        <f>PG_ValUOMxRand</f>
        <v/>
      </c>
      <c r="AQ27" s="12" t="str">
        <f>PG_ValUOMxRand</f>
        <v/>
      </c>
      <c r="AR27" s="13" t="str">
        <f>PG_ValUOMxRand</f>
        <v/>
      </c>
      <c r="AS27" s="13" t="str">
        <f>PG_ValUOMxRand</f>
        <v/>
      </c>
      <c r="AT27" s="13" t="str">
        <f>PG_ValUOMxRand</f>
        <v/>
      </c>
      <c r="AU27" s="14" t="str">
        <f>PG_ValUOMxRand</f>
        <v/>
      </c>
      <c r="AV27" s="15" t="str">
        <f>PG_ValRand</f>
        <v/>
      </c>
      <c r="AW27" s="16" t="str">
        <f>PG_ValRand</f>
        <v/>
      </c>
      <c r="AX27" s="17" t="str">
        <f>PG_ValRand</f>
        <v/>
      </c>
      <c r="AY27" s="12" t="str">
        <f>PG_ValUOMxRand</f>
        <v/>
      </c>
      <c r="AZ27" s="14" t="str">
        <f>PG_ValUOMxRand</f>
        <v/>
      </c>
    </row>
    <row r="28" spans="1:52" ht="15" customHeight="1">
      <c r="A28" s="66"/>
      <c r="B28" s="18"/>
      <c r="C28" s="11"/>
      <c r="D28" s="12"/>
      <c r="E28" s="13"/>
      <c r="F28" s="13"/>
      <c r="G28" s="13"/>
      <c r="H28" s="14"/>
      <c r="I28" s="15"/>
      <c r="J28" s="16"/>
      <c r="K28" s="17"/>
      <c r="L28" s="12"/>
      <c r="M28" s="14"/>
      <c r="N28" s="31"/>
      <c r="O28" s="18"/>
      <c r="P28" s="11"/>
      <c r="Q28" s="12"/>
      <c r="R28" s="13"/>
      <c r="S28" s="13"/>
      <c r="T28" s="13"/>
      <c r="U28" s="14"/>
      <c r="V28" s="15"/>
      <c r="W28" s="16"/>
      <c r="X28" s="17"/>
      <c r="Y28" s="12"/>
      <c r="Z28" s="14"/>
      <c r="AA28" s="32"/>
      <c r="AB28" s="18" t="str">
        <f>PG_ConstNmRout</f>
        <v/>
      </c>
      <c r="AC28" s="11" t="str">
        <f>PG_ValUOMxRout</f>
        <v/>
      </c>
      <c r="AD28" s="12" t="str">
        <f>PG_ValUOMxRout</f>
        <v/>
      </c>
      <c r="AE28" s="13" t="str">
        <f>PG_ValUOMxRout</f>
        <v/>
      </c>
      <c r="AF28" s="13" t="str">
        <f>PG_ValUOMxRout</f>
        <v/>
      </c>
      <c r="AG28" s="13" t="str">
        <f>PG_ValUOMxRout</f>
        <v/>
      </c>
      <c r="AH28" s="14" t="str">
        <f>PG_ValUOMxRout</f>
        <v/>
      </c>
      <c r="AI28" s="15" t="str">
        <f>PG_ValRout</f>
        <v/>
      </c>
      <c r="AJ28" s="16" t="str">
        <f>PG_ValRout</f>
        <v/>
      </c>
      <c r="AK28" s="17" t="str">
        <f>PG_ValRout</f>
        <v/>
      </c>
      <c r="AL28" s="12" t="str">
        <f>PG_ValUOMxRout</f>
        <v/>
      </c>
      <c r="AM28" s="14" t="str">
        <f>PG_ValUOMxRout</f>
        <v/>
      </c>
      <c r="AN28" s="31"/>
      <c r="AO28" s="18" t="str">
        <f>PG_ConstNmRand</f>
        <v/>
      </c>
      <c r="AP28" s="11" t="str">
        <f>PG_ValUOMxRand</f>
        <v/>
      </c>
      <c r="AQ28" s="12" t="str">
        <f>PG_ValUOMxRand</f>
        <v/>
      </c>
      <c r="AR28" s="13" t="str">
        <f>PG_ValUOMxRand</f>
        <v/>
      </c>
      <c r="AS28" s="13" t="str">
        <f>PG_ValUOMxRand</f>
        <v/>
      </c>
      <c r="AT28" s="13" t="str">
        <f>PG_ValUOMxRand</f>
        <v/>
      </c>
      <c r="AU28" s="14" t="str">
        <f>PG_ValUOMxRand</f>
        <v/>
      </c>
      <c r="AV28" s="15" t="str">
        <f>PG_ValRand</f>
        <v/>
      </c>
      <c r="AW28" s="16" t="str">
        <f>PG_ValRand</f>
        <v/>
      </c>
      <c r="AX28" s="17" t="str">
        <f>PG_ValRand</f>
        <v/>
      </c>
      <c r="AY28" s="12" t="str">
        <f>PG_ValUOMxRand</f>
        <v/>
      </c>
      <c r="AZ28" s="14" t="str">
        <f>PG_ValUOMxRand</f>
        <v/>
      </c>
    </row>
    <row r="29" spans="1:52" ht="15" customHeight="1">
      <c r="A29" s="66"/>
      <c r="B29" s="18"/>
      <c r="C29" s="11"/>
      <c r="D29" s="12"/>
      <c r="E29" s="13"/>
      <c r="F29" s="13"/>
      <c r="G29" s="13"/>
      <c r="H29" s="14"/>
      <c r="I29" s="15"/>
      <c r="J29" s="16"/>
      <c r="K29" s="17"/>
      <c r="L29" s="12"/>
      <c r="M29" s="14"/>
      <c r="N29" s="31"/>
      <c r="O29" s="18"/>
      <c r="P29" s="11"/>
      <c r="Q29" s="12"/>
      <c r="R29" s="13"/>
      <c r="S29" s="13"/>
      <c r="T29" s="13"/>
      <c r="U29" s="14"/>
      <c r="V29" s="15"/>
      <c r="W29" s="16"/>
      <c r="X29" s="17"/>
      <c r="Y29" s="12"/>
      <c r="Z29" s="14"/>
      <c r="AA29" s="32"/>
      <c r="AB29" s="18" t="str">
        <f>PG_ConstNmRout</f>
        <v/>
      </c>
      <c r="AC29" s="11" t="str">
        <f>PG_ValUOMxRout</f>
        <v/>
      </c>
      <c r="AD29" s="12" t="str">
        <f>PG_ValUOMxRout</f>
        <v/>
      </c>
      <c r="AE29" s="13" t="str">
        <f>PG_ValUOMxRout</f>
        <v/>
      </c>
      <c r="AF29" s="13" t="str">
        <f>PG_ValUOMxRout</f>
        <v/>
      </c>
      <c r="AG29" s="13" t="str">
        <f>PG_ValUOMxRout</f>
        <v/>
      </c>
      <c r="AH29" s="14" t="str">
        <f>PG_ValUOMxRout</f>
        <v/>
      </c>
      <c r="AI29" s="15" t="str">
        <f>PG_ValRout</f>
        <v/>
      </c>
      <c r="AJ29" s="16" t="str">
        <f>PG_ValRout</f>
        <v/>
      </c>
      <c r="AK29" s="17" t="str">
        <f>PG_ValRout</f>
        <v/>
      </c>
      <c r="AL29" s="12" t="str">
        <f>PG_ValUOMxRout</f>
        <v/>
      </c>
      <c r="AM29" s="14" t="str">
        <f>PG_ValUOMxRout</f>
        <v/>
      </c>
      <c r="AN29" s="31"/>
      <c r="AO29" s="18" t="str">
        <f>PG_ConstNmRand</f>
        <v/>
      </c>
      <c r="AP29" s="11" t="str">
        <f>PG_ValUOMxRand</f>
        <v/>
      </c>
      <c r="AQ29" s="12" t="str">
        <f>PG_ValUOMxRand</f>
        <v/>
      </c>
      <c r="AR29" s="13" t="str">
        <f>PG_ValUOMxRand</f>
        <v/>
      </c>
      <c r="AS29" s="13" t="str">
        <f>PG_ValUOMxRand</f>
        <v/>
      </c>
      <c r="AT29" s="13" t="str">
        <f>PG_ValUOMxRand</f>
        <v/>
      </c>
      <c r="AU29" s="14" t="str">
        <f>PG_ValUOMxRand</f>
        <v/>
      </c>
      <c r="AV29" s="15" t="str">
        <f>PG_ValRand</f>
        <v/>
      </c>
      <c r="AW29" s="16" t="str">
        <f>PG_ValRand</f>
        <v/>
      </c>
      <c r="AX29" s="17" t="str">
        <f>PG_ValRand</f>
        <v/>
      </c>
      <c r="AY29" s="12" t="str">
        <f>PG_ValUOMxRand</f>
        <v/>
      </c>
      <c r="AZ29" s="14" t="str">
        <f>PG_ValUOMxRand</f>
        <v/>
      </c>
    </row>
    <row r="30" spans="1:52" ht="15" customHeight="1">
      <c r="A30" s="66"/>
      <c r="B30" s="18"/>
      <c r="C30" s="11"/>
      <c r="D30" s="12"/>
      <c r="E30" s="13"/>
      <c r="F30" s="13"/>
      <c r="G30" s="13"/>
      <c r="H30" s="14"/>
      <c r="I30" s="15"/>
      <c r="J30" s="16"/>
      <c r="K30" s="17"/>
      <c r="L30" s="12"/>
      <c r="M30" s="14"/>
      <c r="N30" s="31"/>
      <c r="O30" s="18"/>
      <c r="P30" s="11"/>
      <c r="Q30" s="12"/>
      <c r="R30" s="13"/>
      <c r="S30" s="13"/>
      <c r="T30" s="13"/>
      <c r="U30" s="14"/>
      <c r="V30" s="15"/>
      <c r="W30" s="16"/>
      <c r="X30" s="17"/>
      <c r="Y30" s="12"/>
      <c r="Z30" s="14"/>
      <c r="AA30" s="32"/>
      <c r="AB30" s="18" t="str">
        <f>PG_ConstNmRout</f>
        <v/>
      </c>
      <c r="AC30" s="11" t="str">
        <f>PG_ValUOMxRout</f>
        <v/>
      </c>
      <c r="AD30" s="12" t="str">
        <f>PG_ValUOMxRout</f>
        <v/>
      </c>
      <c r="AE30" s="13" t="str">
        <f>PG_ValUOMxRout</f>
        <v/>
      </c>
      <c r="AF30" s="13" t="str">
        <f>PG_ValUOMxRout</f>
        <v/>
      </c>
      <c r="AG30" s="13" t="str">
        <f>PG_ValUOMxRout</f>
        <v/>
      </c>
      <c r="AH30" s="14" t="str">
        <f>PG_ValUOMxRout</f>
        <v/>
      </c>
      <c r="AI30" s="15" t="str">
        <f>PG_ValRout</f>
        <v/>
      </c>
      <c r="AJ30" s="16" t="str">
        <f>PG_ValRout</f>
        <v/>
      </c>
      <c r="AK30" s="17" t="str">
        <f>PG_ValRout</f>
        <v/>
      </c>
      <c r="AL30" s="12" t="str">
        <f>PG_ValUOMxRout</f>
        <v/>
      </c>
      <c r="AM30" s="14" t="str">
        <f>PG_ValUOMxRout</f>
        <v/>
      </c>
      <c r="AN30" s="31"/>
      <c r="AO30" s="18" t="str">
        <f>PG_ConstNmRand</f>
        <v/>
      </c>
      <c r="AP30" s="11" t="str">
        <f>PG_ValUOMxRand</f>
        <v/>
      </c>
      <c r="AQ30" s="12" t="str">
        <f>PG_ValUOMxRand</f>
        <v/>
      </c>
      <c r="AR30" s="13" t="str">
        <f>PG_ValUOMxRand</f>
        <v/>
      </c>
      <c r="AS30" s="13" t="str">
        <f>PG_ValUOMxRand</f>
        <v/>
      </c>
      <c r="AT30" s="13" t="str">
        <f>PG_ValUOMxRand</f>
        <v/>
      </c>
      <c r="AU30" s="14" t="str">
        <f>PG_ValUOMxRand</f>
        <v/>
      </c>
      <c r="AV30" s="15" t="str">
        <f>PG_ValRand</f>
        <v/>
      </c>
      <c r="AW30" s="16" t="str">
        <f>PG_ValRand</f>
        <v/>
      </c>
      <c r="AX30" s="17" t="str">
        <f>PG_ValRand</f>
        <v/>
      </c>
      <c r="AY30" s="12" t="str">
        <f>PG_ValUOMxRand</f>
        <v/>
      </c>
      <c r="AZ30" s="14" t="str">
        <f>PG_ValUOMxRand</f>
        <v/>
      </c>
    </row>
    <row r="31" spans="1:52" ht="15" customHeight="1">
      <c r="A31" s="66"/>
      <c r="B31" s="18"/>
      <c r="C31" s="11"/>
      <c r="D31" s="12"/>
      <c r="E31" s="13"/>
      <c r="F31" s="13"/>
      <c r="G31" s="13"/>
      <c r="H31" s="14"/>
      <c r="I31" s="15"/>
      <c r="J31" s="16"/>
      <c r="K31" s="17"/>
      <c r="L31" s="12"/>
      <c r="M31" s="14"/>
      <c r="N31" s="31"/>
      <c r="O31" s="18"/>
      <c r="P31" s="11"/>
      <c r="Q31" s="12"/>
      <c r="R31" s="13"/>
      <c r="S31" s="13"/>
      <c r="T31" s="13"/>
      <c r="U31" s="14"/>
      <c r="V31" s="15"/>
      <c r="W31" s="16"/>
      <c r="X31" s="17"/>
      <c r="Y31" s="12"/>
      <c r="Z31" s="14"/>
      <c r="AA31" s="32"/>
      <c r="AB31" s="18" t="str">
        <f>PG_ConstNmRout</f>
        <v/>
      </c>
      <c r="AC31" s="11" t="str">
        <f>PG_ValUOMxRout</f>
        <v/>
      </c>
      <c r="AD31" s="12" t="str">
        <f>PG_ValUOMxRout</f>
        <v/>
      </c>
      <c r="AE31" s="13" t="str">
        <f>PG_ValUOMxRout</f>
        <v/>
      </c>
      <c r="AF31" s="13" t="str">
        <f>PG_ValUOMxRout</f>
        <v/>
      </c>
      <c r="AG31" s="13" t="str">
        <f>PG_ValUOMxRout</f>
        <v/>
      </c>
      <c r="AH31" s="14" t="str">
        <f>PG_ValUOMxRout</f>
        <v/>
      </c>
      <c r="AI31" s="15" t="str">
        <f>PG_ValRout</f>
        <v/>
      </c>
      <c r="AJ31" s="16" t="str">
        <f>PG_ValRout</f>
        <v/>
      </c>
      <c r="AK31" s="17" t="str">
        <f>PG_ValRout</f>
        <v/>
      </c>
      <c r="AL31" s="12" t="str">
        <f>PG_ValUOMxRout</f>
        <v/>
      </c>
      <c r="AM31" s="14" t="str">
        <f>PG_ValUOMxRout</f>
        <v/>
      </c>
      <c r="AN31" s="31"/>
      <c r="AO31" s="18" t="str">
        <f>PG_ConstNmRand</f>
        <v/>
      </c>
      <c r="AP31" s="11" t="str">
        <f>PG_ValUOMxRand</f>
        <v/>
      </c>
      <c r="AQ31" s="12" t="str">
        <f>PG_ValUOMxRand</f>
        <v/>
      </c>
      <c r="AR31" s="13" t="str">
        <f>PG_ValUOMxRand</f>
        <v/>
      </c>
      <c r="AS31" s="13" t="str">
        <f>PG_ValUOMxRand</f>
        <v/>
      </c>
      <c r="AT31" s="13" t="str">
        <f>PG_ValUOMxRand</f>
        <v/>
      </c>
      <c r="AU31" s="14" t="str">
        <f>PG_ValUOMxRand</f>
        <v/>
      </c>
      <c r="AV31" s="15" t="str">
        <f>PG_ValRand</f>
        <v/>
      </c>
      <c r="AW31" s="16" t="str">
        <f>PG_ValRand</f>
        <v/>
      </c>
      <c r="AX31" s="17" t="str">
        <f>PG_ValRand</f>
        <v/>
      </c>
      <c r="AY31" s="12" t="str">
        <f>PG_ValUOMxRand</f>
        <v/>
      </c>
      <c r="AZ31" s="14" t="str">
        <f>PG_ValUOMxRand</f>
        <v/>
      </c>
    </row>
    <row r="32" spans="1:52" ht="15" customHeight="1">
      <c r="A32" s="66"/>
      <c r="B32" s="18"/>
      <c r="C32" s="11"/>
      <c r="D32" s="12"/>
      <c r="E32" s="13"/>
      <c r="F32" s="13"/>
      <c r="G32" s="13"/>
      <c r="H32" s="14"/>
      <c r="I32" s="15"/>
      <c r="J32" s="16"/>
      <c r="K32" s="17"/>
      <c r="L32" s="12"/>
      <c r="M32" s="14"/>
      <c r="N32" s="31"/>
      <c r="O32" s="18"/>
      <c r="P32" s="11"/>
      <c r="Q32" s="12"/>
      <c r="R32" s="13"/>
      <c r="S32" s="13"/>
      <c r="T32" s="13"/>
      <c r="U32" s="14"/>
      <c r="V32" s="15"/>
      <c r="W32" s="16"/>
      <c r="X32" s="17"/>
      <c r="Y32" s="12"/>
      <c r="Z32" s="14"/>
      <c r="AA32" s="32"/>
      <c r="AB32" s="18" t="str">
        <f>PG_ConstNmRout</f>
        <v/>
      </c>
      <c r="AC32" s="11" t="str">
        <f>PG_ValUOMxRout</f>
        <v/>
      </c>
      <c r="AD32" s="12" t="str">
        <f>PG_ValUOMxRout</f>
        <v/>
      </c>
      <c r="AE32" s="13" t="str">
        <f>PG_ValUOMxRout</f>
        <v/>
      </c>
      <c r="AF32" s="13" t="str">
        <f>PG_ValUOMxRout</f>
        <v/>
      </c>
      <c r="AG32" s="13" t="str">
        <f>PG_ValUOMxRout</f>
        <v/>
      </c>
      <c r="AH32" s="14" t="str">
        <f>PG_ValUOMxRout</f>
        <v/>
      </c>
      <c r="AI32" s="15" t="str">
        <f>PG_ValRout</f>
        <v/>
      </c>
      <c r="AJ32" s="16" t="str">
        <f>PG_ValRout</f>
        <v/>
      </c>
      <c r="AK32" s="17" t="str">
        <f>PG_ValRout</f>
        <v/>
      </c>
      <c r="AL32" s="12" t="str">
        <f>PG_ValUOMxRout</f>
        <v/>
      </c>
      <c r="AM32" s="14" t="str">
        <f>PG_ValUOMxRout</f>
        <v/>
      </c>
      <c r="AN32" s="31"/>
      <c r="AO32" s="18" t="str">
        <f>PG_ConstNmRand</f>
        <v/>
      </c>
      <c r="AP32" s="11" t="str">
        <f>PG_ValUOMxRand</f>
        <v/>
      </c>
      <c r="AQ32" s="12" t="str">
        <f>PG_ValUOMxRand</f>
        <v/>
      </c>
      <c r="AR32" s="13" t="str">
        <f>PG_ValUOMxRand</f>
        <v/>
      </c>
      <c r="AS32" s="13" t="str">
        <f>PG_ValUOMxRand</f>
        <v/>
      </c>
      <c r="AT32" s="13" t="str">
        <f>PG_ValUOMxRand</f>
        <v/>
      </c>
      <c r="AU32" s="14" t="str">
        <f>PG_ValUOMxRand</f>
        <v/>
      </c>
      <c r="AV32" s="15" t="str">
        <f>PG_ValRand</f>
        <v/>
      </c>
      <c r="AW32" s="16" t="str">
        <f>PG_ValRand</f>
        <v/>
      </c>
      <c r="AX32" s="17" t="str">
        <f>PG_ValRand</f>
        <v/>
      </c>
      <c r="AY32" s="12" t="str">
        <f>PG_ValUOMxRand</f>
        <v/>
      </c>
      <c r="AZ32" s="14" t="str">
        <f>PG_ValUOMxRand</f>
        <v/>
      </c>
    </row>
    <row r="33" spans="1:52" ht="15" customHeight="1">
      <c r="A33" s="66"/>
      <c r="B33" s="18"/>
      <c r="C33" s="11"/>
      <c r="D33" s="12"/>
      <c r="E33" s="13"/>
      <c r="F33" s="13"/>
      <c r="G33" s="13"/>
      <c r="H33" s="14"/>
      <c r="I33" s="15"/>
      <c r="J33" s="16"/>
      <c r="K33" s="17"/>
      <c r="L33" s="12"/>
      <c r="M33" s="14"/>
      <c r="N33" s="31"/>
      <c r="O33" s="18"/>
      <c r="P33" s="11"/>
      <c r="Q33" s="12"/>
      <c r="R33" s="13"/>
      <c r="S33" s="13"/>
      <c r="T33" s="13"/>
      <c r="U33" s="14"/>
      <c r="V33" s="15"/>
      <c r="W33" s="16"/>
      <c r="X33" s="17"/>
      <c r="Y33" s="12"/>
      <c r="Z33" s="14"/>
      <c r="AA33" s="32"/>
      <c r="AB33" s="18" t="str">
        <f>PG_ConstNmRout</f>
        <v/>
      </c>
      <c r="AC33" s="11" t="str">
        <f>PG_ValUOMxRout</f>
        <v/>
      </c>
      <c r="AD33" s="12" t="str">
        <f>PG_ValUOMxRout</f>
        <v/>
      </c>
      <c r="AE33" s="13" t="str">
        <f>PG_ValUOMxRout</f>
        <v/>
      </c>
      <c r="AF33" s="13" t="str">
        <f>PG_ValUOMxRout</f>
        <v/>
      </c>
      <c r="AG33" s="13" t="str">
        <f>PG_ValUOMxRout</f>
        <v/>
      </c>
      <c r="AH33" s="14" t="str">
        <f>PG_ValUOMxRout</f>
        <v/>
      </c>
      <c r="AI33" s="15" t="str">
        <f>PG_ValRout</f>
        <v/>
      </c>
      <c r="AJ33" s="16" t="str">
        <f>PG_ValRout</f>
        <v/>
      </c>
      <c r="AK33" s="17" t="str">
        <f>PG_ValRout</f>
        <v/>
      </c>
      <c r="AL33" s="12" t="str">
        <f>PG_ValUOMxRout</f>
        <v/>
      </c>
      <c r="AM33" s="14" t="str">
        <f>PG_ValUOMxRout</f>
        <v/>
      </c>
      <c r="AN33" s="31"/>
      <c r="AO33" s="18" t="str">
        <f>PG_ConstNmRand</f>
        <v/>
      </c>
      <c r="AP33" s="11" t="str">
        <f>PG_ValUOMxRand</f>
        <v/>
      </c>
      <c r="AQ33" s="12" t="str">
        <f>PG_ValUOMxRand</f>
        <v/>
      </c>
      <c r="AR33" s="13" t="str">
        <f>PG_ValUOMxRand</f>
        <v/>
      </c>
      <c r="AS33" s="13" t="str">
        <f>PG_ValUOMxRand</f>
        <v/>
      </c>
      <c r="AT33" s="13" t="str">
        <f>PG_ValUOMxRand</f>
        <v/>
      </c>
      <c r="AU33" s="14" t="str">
        <f>PG_ValUOMxRand</f>
        <v/>
      </c>
      <c r="AV33" s="15" t="str">
        <f>PG_ValRand</f>
        <v/>
      </c>
      <c r="AW33" s="16" t="str">
        <f>PG_ValRand</f>
        <v/>
      </c>
      <c r="AX33" s="17" t="str">
        <f>PG_ValRand</f>
        <v/>
      </c>
      <c r="AY33" s="12" t="str">
        <f>PG_ValUOMxRand</f>
        <v/>
      </c>
      <c r="AZ33" s="14" t="str">
        <f>PG_ValUOMxRand</f>
        <v/>
      </c>
    </row>
    <row r="34" spans="1:52" ht="15" customHeight="1">
      <c r="A34" s="66"/>
      <c r="B34" s="18"/>
      <c r="C34" s="11"/>
      <c r="D34" s="12"/>
      <c r="E34" s="13"/>
      <c r="F34" s="13"/>
      <c r="G34" s="13"/>
      <c r="H34" s="14"/>
      <c r="I34" s="15"/>
      <c r="J34" s="16"/>
      <c r="K34" s="17"/>
      <c r="L34" s="12"/>
      <c r="M34" s="14"/>
      <c r="N34" s="31"/>
      <c r="O34" s="18"/>
      <c r="P34" s="11"/>
      <c r="Q34" s="12"/>
      <c r="R34" s="13"/>
      <c r="S34" s="13"/>
      <c r="T34" s="13"/>
      <c r="U34" s="14"/>
      <c r="V34" s="15"/>
      <c r="W34" s="16"/>
      <c r="X34" s="17"/>
      <c r="Y34" s="12"/>
      <c r="Z34" s="14"/>
      <c r="AA34" s="32"/>
      <c r="AB34" s="18" t="str">
        <f>PG_ConstNmRout</f>
        <v/>
      </c>
      <c r="AC34" s="11" t="str">
        <f>PG_ValUOMxRout</f>
        <v/>
      </c>
      <c r="AD34" s="12" t="str">
        <f>PG_ValUOMxRout</f>
        <v/>
      </c>
      <c r="AE34" s="13" t="str">
        <f>PG_ValUOMxRout</f>
        <v/>
      </c>
      <c r="AF34" s="13" t="str">
        <f>PG_ValUOMxRout</f>
        <v/>
      </c>
      <c r="AG34" s="13" t="str">
        <f>PG_ValUOMxRout</f>
        <v/>
      </c>
      <c r="AH34" s="14" t="str">
        <f>PG_ValUOMxRout</f>
        <v/>
      </c>
      <c r="AI34" s="15" t="str">
        <f>PG_ValRout</f>
        <v/>
      </c>
      <c r="AJ34" s="16" t="str">
        <f>PG_ValRout</f>
        <v/>
      </c>
      <c r="AK34" s="17" t="str">
        <f>PG_ValRout</f>
        <v/>
      </c>
      <c r="AL34" s="12" t="str">
        <f>PG_ValUOMxRout</f>
        <v/>
      </c>
      <c r="AM34" s="14" t="str">
        <f>PG_ValUOMxRout</f>
        <v/>
      </c>
      <c r="AN34" s="31"/>
      <c r="AO34" s="18" t="str">
        <f>PG_ConstNmRand</f>
        <v/>
      </c>
      <c r="AP34" s="11" t="str">
        <f>PG_ValUOMxRand</f>
        <v/>
      </c>
      <c r="AQ34" s="12" t="str">
        <f>PG_ValUOMxRand</f>
        <v/>
      </c>
      <c r="AR34" s="13" t="str">
        <f>PG_ValUOMxRand</f>
        <v/>
      </c>
      <c r="AS34" s="13" t="str">
        <f>PG_ValUOMxRand</f>
        <v/>
      </c>
      <c r="AT34" s="13" t="str">
        <f>PG_ValUOMxRand</f>
        <v/>
      </c>
      <c r="AU34" s="14" t="str">
        <f>PG_ValUOMxRand</f>
        <v/>
      </c>
      <c r="AV34" s="15" t="str">
        <f>PG_ValRand</f>
        <v/>
      </c>
      <c r="AW34" s="16" t="str">
        <f>PG_ValRand</f>
        <v/>
      </c>
      <c r="AX34" s="17" t="str">
        <f>PG_ValRand</f>
        <v/>
      </c>
      <c r="AY34" s="12" t="str">
        <f>PG_ValUOMxRand</f>
        <v/>
      </c>
      <c r="AZ34" s="14" t="str">
        <f>PG_ValUOMxRand</f>
        <v/>
      </c>
    </row>
    <row r="35" spans="1:52" ht="15" customHeight="1">
      <c r="A35" s="66"/>
      <c r="B35" s="18"/>
      <c r="C35" s="11"/>
      <c r="D35" s="12"/>
      <c r="E35" s="13"/>
      <c r="F35" s="13"/>
      <c r="G35" s="13"/>
      <c r="H35" s="14"/>
      <c r="I35" s="15"/>
      <c r="J35" s="16"/>
      <c r="K35" s="17"/>
      <c r="L35" s="12"/>
      <c r="M35" s="14"/>
      <c r="N35" s="31"/>
      <c r="O35" s="18"/>
      <c r="P35" s="11"/>
      <c r="Q35" s="12"/>
      <c r="R35" s="13"/>
      <c r="S35" s="13"/>
      <c r="T35" s="13"/>
      <c r="U35" s="14"/>
      <c r="V35" s="15"/>
      <c r="W35" s="16"/>
      <c r="X35" s="17"/>
      <c r="Y35" s="12"/>
      <c r="Z35" s="14"/>
      <c r="AA35" s="32"/>
      <c r="AB35" s="18" t="str">
        <f>PG_ConstNmRout</f>
        <v/>
      </c>
      <c r="AC35" s="11" t="str">
        <f>PG_ValUOMxRout</f>
        <v/>
      </c>
      <c r="AD35" s="12" t="str">
        <f>PG_ValUOMxRout</f>
        <v/>
      </c>
      <c r="AE35" s="13" t="str">
        <f>PG_ValUOMxRout</f>
        <v/>
      </c>
      <c r="AF35" s="13" t="str">
        <f>PG_ValUOMxRout</f>
        <v/>
      </c>
      <c r="AG35" s="13" t="str">
        <f>PG_ValUOMxRout</f>
        <v/>
      </c>
      <c r="AH35" s="14" t="str">
        <f>PG_ValUOMxRout</f>
        <v/>
      </c>
      <c r="AI35" s="15" t="str">
        <f>PG_ValRout</f>
        <v/>
      </c>
      <c r="AJ35" s="16" t="str">
        <f>PG_ValRout</f>
        <v/>
      </c>
      <c r="AK35" s="17" t="str">
        <f>PG_ValRout</f>
        <v/>
      </c>
      <c r="AL35" s="12" t="str">
        <f>PG_ValUOMxRout</f>
        <v/>
      </c>
      <c r="AM35" s="14" t="str">
        <f>PG_ValUOMxRout</f>
        <v/>
      </c>
      <c r="AN35" s="31"/>
      <c r="AO35" s="18" t="str">
        <f>PG_ConstNmRand</f>
        <v/>
      </c>
      <c r="AP35" s="11" t="str">
        <f>PG_ValUOMxRand</f>
        <v/>
      </c>
      <c r="AQ35" s="12" t="str">
        <f>PG_ValUOMxRand</f>
        <v/>
      </c>
      <c r="AR35" s="13" t="str">
        <f>PG_ValUOMxRand</f>
        <v/>
      </c>
      <c r="AS35" s="13" t="str">
        <f>PG_ValUOMxRand</f>
        <v/>
      </c>
      <c r="AT35" s="13" t="str">
        <f>PG_ValUOMxRand</f>
        <v/>
      </c>
      <c r="AU35" s="14" t="str">
        <f>PG_ValUOMxRand</f>
        <v/>
      </c>
      <c r="AV35" s="15" t="str">
        <f>PG_ValRand</f>
        <v/>
      </c>
      <c r="AW35" s="16" t="str">
        <f>PG_ValRand</f>
        <v/>
      </c>
      <c r="AX35" s="17" t="str">
        <f>PG_ValRand</f>
        <v/>
      </c>
      <c r="AY35" s="12" t="str">
        <f>PG_ValUOMxRand</f>
        <v/>
      </c>
      <c r="AZ35" s="14" t="str">
        <f>PG_ValUOMxRand</f>
        <v/>
      </c>
    </row>
    <row r="36" spans="1:52" ht="15" customHeight="1">
      <c r="A36" s="66"/>
      <c r="B36" s="18"/>
      <c r="C36" s="11"/>
      <c r="D36" s="12"/>
      <c r="E36" s="13"/>
      <c r="F36" s="13"/>
      <c r="G36" s="13"/>
      <c r="H36" s="14"/>
      <c r="I36" s="15"/>
      <c r="J36" s="16"/>
      <c r="K36" s="17"/>
      <c r="L36" s="12"/>
      <c r="M36" s="14"/>
      <c r="N36" s="31"/>
      <c r="O36" s="18"/>
      <c r="P36" s="11"/>
      <c r="Q36" s="12"/>
      <c r="R36" s="13"/>
      <c r="S36" s="13"/>
      <c r="T36" s="13"/>
      <c r="U36" s="14"/>
      <c r="V36" s="15"/>
      <c r="W36" s="16"/>
      <c r="X36" s="17"/>
      <c r="Y36" s="12"/>
      <c r="Z36" s="14"/>
      <c r="AA36" s="32"/>
      <c r="AB36" s="18" t="str">
        <f>PG_ConstNmRout</f>
        <v/>
      </c>
      <c r="AC36" s="11" t="str">
        <f>PG_ValUOMxRout</f>
        <v/>
      </c>
      <c r="AD36" s="12" t="str">
        <f>PG_ValUOMxRout</f>
        <v/>
      </c>
      <c r="AE36" s="13" t="str">
        <f>PG_ValUOMxRout</f>
        <v/>
      </c>
      <c r="AF36" s="13" t="str">
        <f>PG_ValUOMxRout</f>
        <v/>
      </c>
      <c r="AG36" s="13" t="str">
        <f>PG_ValUOMxRout</f>
        <v/>
      </c>
      <c r="AH36" s="14" t="str">
        <f>PG_ValUOMxRout</f>
        <v/>
      </c>
      <c r="AI36" s="15" t="str">
        <f>PG_ValRout</f>
        <v/>
      </c>
      <c r="AJ36" s="16" t="str">
        <f>PG_ValRout</f>
        <v/>
      </c>
      <c r="AK36" s="17" t="str">
        <f>PG_ValRout</f>
        <v/>
      </c>
      <c r="AL36" s="12" t="str">
        <f>PG_ValUOMxRout</f>
        <v/>
      </c>
      <c r="AM36" s="14" t="str">
        <f>PG_ValUOMxRout</f>
        <v/>
      </c>
      <c r="AN36" s="31"/>
      <c r="AO36" s="18" t="str">
        <f>PG_ConstNmRand</f>
        <v/>
      </c>
      <c r="AP36" s="11" t="str">
        <f>PG_ValUOMxRand</f>
        <v/>
      </c>
      <c r="AQ36" s="12" t="str">
        <f>PG_ValUOMxRand</f>
        <v/>
      </c>
      <c r="AR36" s="13" t="str">
        <f>PG_ValUOMxRand</f>
        <v/>
      </c>
      <c r="AS36" s="13" t="str">
        <f>PG_ValUOMxRand</f>
        <v/>
      </c>
      <c r="AT36" s="13" t="str">
        <f>PG_ValUOMxRand</f>
        <v/>
      </c>
      <c r="AU36" s="14" t="str">
        <f>PG_ValUOMxRand</f>
        <v/>
      </c>
      <c r="AV36" s="15" t="str">
        <f>PG_ValRand</f>
        <v/>
      </c>
      <c r="AW36" s="16" t="str">
        <f>PG_ValRand</f>
        <v/>
      </c>
      <c r="AX36" s="17" t="str">
        <f>PG_ValRand</f>
        <v/>
      </c>
      <c r="AY36" s="12" t="str">
        <f>PG_ValUOMxRand</f>
        <v/>
      </c>
      <c r="AZ36" s="14" t="str">
        <f>PG_ValUOMxRand</f>
        <v/>
      </c>
    </row>
    <row r="37" spans="1:52" ht="15" customHeight="1">
      <c r="A37" s="66"/>
      <c r="B37" s="18"/>
      <c r="C37" s="11"/>
      <c r="D37" s="12"/>
      <c r="E37" s="13"/>
      <c r="F37" s="13"/>
      <c r="G37" s="13"/>
      <c r="H37" s="14"/>
      <c r="I37" s="15"/>
      <c r="J37" s="16"/>
      <c r="K37" s="17"/>
      <c r="L37" s="12"/>
      <c r="M37" s="14"/>
      <c r="N37" s="31"/>
      <c r="O37" s="18"/>
      <c r="P37" s="11"/>
      <c r="Q37" s="12"/>
      <c r="R37" s="13"/>
      <c r="S37" s="13"/>
      <c r="T37" s="13"/>
      <c r="U37" s="14"/>
      <c r="V37" s="15"/>
      <c r="W37" s="16"/>
      <c r="X37" s="17"/>
      <c r="Y37" s="12"/>
      <c r="Z37" s="14"/>
      <c r="AA37" s="32"/>
      <c r="AB37" s="18" t="str">
        <f>PG_ConstNmRout</f>
        <v/>
      </c>
      <c r="AC37" s="11" t="str">
        <f>PG_ValUOMxRout</f>
        <v/>
      </c>
      <c r="AD37" s="12" t="str">
        <f>PG_ValUOMxRout</f>
        <v/>
      </c>
      <c r="AE37" s="13" t="str">
        <f>PG_ValUOMxRout</f>
        <v/>
      </c>
      <c r="AF37" s="13" t="str">
        <f>PG_ValUOMxRout</f>
        <v/>
      </c>
      <c r="AG37" s="13" t="str">
        <f>PG_ValUOMxRout</f>
        <v/>
      </c>
      <c r="AH37" s="14" t="str">
        <f>PG_ValUOMxRout</f>
        <v/>
      </c>
      <c r="AI37" s="15" t="str">
        <f>PG_ValRout</f>
        <v/>
      </c>
      <c r="AJ37" s="16" t="s">
        <v>105</v>
      </c>
      <c r="AK37" s="17" t="str">
        <f>PG_ValRout</f>
        <v/>
      </c>
      <c r="AL37" s="12" t="str">
        <f>PG_ValUOMxRout</f>
        <v/>
      </c>
      <c r="AM37" s="14" t="str">
        <f>PG_ValUOMxRout</f>
        <v/>
      </c>
      <c r="AN37" s="31"/>
      <c r="AO37" s="18" t="str">
        <f>PG_ConstNmRand</f>
        <v/>
      </c>
      <c r="AP37" s="11" t="str">
        <f>PG_ValUOMxRand</f>
        <v/>
      </c>
      <c r="AQ37" s="12" t="str">
        <f>PG_ValUOMxRand</f>
        <v/>
      </c>
      <c r="AR37" s="13" t="str">
        <f>PG_ValUOMxRand</f>
        <v/>
      </c>
      <c r="AS37" s="13" t="str">
        <f>PG_ValUOMxRand</f>
        <v/>
      </c>
      <c r="AT37" s="13" t="str">
        <f>PG_ValUOMxRand</f>
        <v/>
      </c>
      <c r="AU37" s="14" t="str">
        <f>PG_ValUOMxRand</f>
        <v/>
      </c>
      <c r="AV37" s="15" t="str">
        <f>PG_ValRand</f>
        <v/>
      </c>
      <c r="AW37" s="16" t="str">
        <f>PG_ValRand</f>
        <v/>
      </c>
      <c r="AX37" s="17" t="str">
        <f>PG_ValRand</f>
        <v/>
      </c>
      <c r="AY37" s="12" t="str">
        <f>PG_ValUOMxRand</f>
        <v/>
      </c>
      <c r="AZ37" s="14" t="str">
        <f>PG_ValUOMxRand</f>
        <v/>
      </c>
    </row>
    <row r="38" spans="1:52" ht="15" customHeight="1">
      <c r="A38" s="66"/>
      <c r="B38" s="18"/>
      <c r="C38" s="11"/>
      <c r="D38" s="12"/>
      <c r="E38" s="13"/>
      <c r="F38" s="13"/>
      <c r="G38" s="13"/>
      <c r="H38" s="14"/>
      <c r="I38" s="15"/>
      <c r="J38" s="16"/>
      <c r="K38" s="17"/>
      <c r="L38" s="12"/>
      <c r="M38" s="14"/>
      <c r="N38" s="31"/>
      <c r="O38" s="18"/>
      <c r="P38" s="11"/>
      <c r="Q38" s="12"/>
      <c r="R38" s="13"/>
      <c r="S38" s="13"/>
      <c r="T38" s="13"/>
      <c r="U38" s="14"/>
      <c r="V38" s="15"/>
      <c r="W38" s="16"/>
      <c r="X38" s="17"/>
      <c r="Y38" s="12"/>
      <c r="Z38" s="14"/>
      <c r="AA38" s="32"/>
      <c r="AB38" s="18" t="str">
        <f>PG_ConstNmRout</f>
        <v/>
      </c>
      <c r="AC38" s="11" t="str">
        <f>PG_ValUOMxRout</f>
        <v/>
      </c>
      <c r="AD38" s="12" t="str">
        <f>PG_ValUOMxRout</f>
        <v/>
      </c>
      <c r="AE38" s="13" t="str">
        <f>PG_ValUOMxRout</f>
        <v/>
      </c>
      <c r="AF38" s="13" t="str">
        <f>PG_ValUOMxRout</f>
        <v/>
      </c>
      <c r="AG38" s="13" t="str">
        <f>PG_ValUOMxRout</f>
        <v/>
      </c>
      <c r="AH38" s="14" t="str">
        <f>PG_ValUOMxRout</f>
        <v/>
      </c>
      <c r="AI38" s="15" t="str">
        <f>PG_ValRout</f>
        <v/>
      </c>
      <c r="AJ38" s="16" t="str">
        <f>PG_ValRout</f>
        <v/>
      </c>
      <c r="AK38" s="17" t="str">
        <f>PG_ValRout</f>
        <v/>
      </c>
      <c r="AL38" s="12" t="str">
        <f>PG_ValUOMxRout</f>
        <v/>
      </c>
      <c r="AM38" s="14" t="str">
        <f>PG_ValUOMxRout</f>
        <v/>
      </c>
      <c r="AN38" s="31"/>
      <c r="AO38" s="18" t="str">
        <f>PG_ConstNmRand</f>
        <v/>
      </c>
      <c r="AP38" s="11" t="str">
        <f>PG_ValUOMxRand</f>
        <v/>
      </c>
      <c r="AQ38" s="12" t="str">
        <f>PG_ValUOMxRand</f>
        <v/>
      </c>
      <c r="AR38" s="13" t="str">
        <f>PG_ValUOMxRand</f>
        <v/>
      </c>
      <c r="AS38" s="13" t="str">
        <f>PG_ValUOMxRand</f>
        <v/>
      </c>
      <c r="AT38" s="13" t="str">
        <f>PG_ValUOMxRand</f>
        <v/>
      </c>
      <c r="AU38" s="14" t="str">
        <f>PG_ValUOMxRand</f>
        <v/>
      </c>
      <c r="AV38" s="15" t="str">
        <f>PG_ValRand</f>
        <v/>
      </c>
      <c r="AW38" s="16" t="str">
        <f>PG_ValRand</f>
        <v/>
      </c>
      <c r="AX38" s="17" t="str">
        <f>PG_ValRand</f>
        <v/>
      </c>
      <c r="AY38" s="12" t="str">
        <f>PG_ValUOMxRand</f>
        <v/>
      </c>
      <c r="AZ38" s="14" t="str">
        <f>PG_ValUOMxRand</f>
        <v/>
      </c>
    </row>
    <row r="39" spans="1:52" ht="15" customHeight="1">
      <c r="A39" s="66"/>
      <c r="B39" s="18"/>
      <c r="C39" s="11"/>
      <c r="D39" s="12"/>
      <c r="E39" s="13"/>
      <c r="F39" s="13"/>
      <c r="G39" s="13"/>
      <c r="H39" s="14"/>
      <c r="I39" s="15"/>
      <c r="J39" s="16"/>
      <c r="K39" s="17"/>
      <c r="L39" s="12"/>
      <c r="M39" s="14"/>
      <c r="N39" s="31"/>
      <c r="O39" s="18"/>
      <c r="P39" s="11"/>
      <c r="Q39" s="12"/>
      <c r="R39" s="13"/>
      <c r="S39" s="13"/>
      <c r="T39" s="13"/>
      <c r="U39" s="14"/>
      <c r="V39" s="15"/>
      <c r="W39" s="16"/>
      <c r="X39" s="17"/>
      <c r="Y39" s="12"/>
      <c r="Z39" s="14"/>
      <c r="AA39" s="32"/>
      <c r="AB39" s="18" t="str">
        <f>PG_ConstNmRout</f>
        <v/>
      </c>
      <c r="AC39" s="11" t="str">
        <f>PG_ValUOMxRout</f>
        <v/>
      </c>
      <c r="AD39" s="12" t="str">
        <f>PG_ValUOMxRout</f>
        <v/>
      </c>
      <c r="AE39" s="13" t="str">
        <f>PG_ValUOMxRout</f>
        <v/>
      </c>
      <c r="AF39" s="13" t="str">
        <f>PG_ValUOMxRout</f>
        <v/>
      </c>
      <c r="AG39" s="13" t="str">
        <f>PG_ValUOMxRout</f>
        <v/>
      </c>
      <c r="AH39" s="14" t="str">
        <f>PG_ValUOMxRout</f>
        <v/>
      </c>
      <c r="AI39" s="15" t="str">
        <f>PG_ValRout</f>
        <v/>
      </c>
      <c r="AJ39" s="16" t="str">
        <f>PG_ValRout</f>
        <v/>
      </c>
      <c r="AK39" s="17" t="str">
        <f>PG_ValRout</f>
        <v/>
      </c>
      <c r="AL39" s="12" t="str">
        <f>PG_ValUOMxRout</f>
        <v/>
      </c>
      <c r="AM39" s="14" t="str">
        <f>PG_ValUOMxRout</f>
        <v/>
      </c>
      <c r="AN39" s="31"/>
      <c r="AO39" s="18" t="str">
        <f>PG_ConstNmRand</f>
        <v/>
      </c>
      <c r="AP39" s="11" t="str">
        <f>PG_ValUOMxRand</f>
        <v/>
      </c>
      <c r="AQ39" s="12" t="str">
        <f>PG_ValUOMxRand</f>
        <v/>
      </c>
      <c r="AR39" s="13" t="str">
        <f>PG_ValUOMxRand</f>
        <v/>
      </c>
      <c r="AS39" s="13" t="str">
        <f>PG_ValUOMxRand</f>
        <v/>
      </c>
      <c r="AT39" s="13" t="str">
        <f>PG_ValUOMxRand</f>
        <v/>
      </c>
      <c r="AU39" s="14" t="str">
        <f>PG_ValUOMxRand</f>
        <v/>
      </c>
      <c r="AV39" s="15" t="str">
        <f>PG_ValRand</f>
        <v/>
      </c>
      <c r="AW39" s="16" t="str">
        <f>PG_ValRand</f>
        <v/>
      </c>
      <c r="AX39" s="17" t="str">
        <f>PG_ValRand</f>
        <v/>
      </c>
      <c r="AY39" s="12" t="str">
        <f>PG_ValUOMxRand</f>
        <v/>
      </c>
      <c r="AZ39" s="14" t="str">
        <f>PG_ValUOMxRand</f>
        <v/>
      </c>
    </row>
    <row r="40" spans="1:52" ht="15" customHeight="1">
      <c r="A40" s="66"/>
      <c r="B40" s="18"/>
      <c r="C40" s="11"/>
      <c r="D40" s="12"/>
      <c r="E40" s="13"/>
      <c r="F40" s="13"/>
      <c r="G40" s="13"/>
      <c r="H40" s="14"/>
      <c r="I40" s="15"/>
      <c r="J40" s="16"/>
      <c r="K40" s="17"/>
      <c r="L40" s="12"/>
      <c r="M40" s="14"/>
      <c r="N40" s="31"/>
      <c r="O40" s="18"/>
      <c r="P40" s="11"/>
      <c r="Q40" s="12"/>
      <c r="R40" s="13"/>
      <c r="S40" s="13"/>
      <c r="T40" s="13"/>
      <c r="U40" s="14"/>
      <c r="V40" s="15"/>
      <c r="W40" s="16"/>
      <c r="X40" s="17"/>
      <c r="Y40" s="12"/>
      <c r="Z40" s="14"/>
      <c r="AA40" s="32"/>
      <c r="AB40" s="18" t="str">
        <f>PG_ConstNmRout</f>
        <v/>
      </c>
      <c r="AC40" s="11" t="str">
        <f>PG_ValUOMxRout</f>
        <v/>
      </c>
      <c r="AD40" s="12" t="str">
        <f>PG_ValUOMxRout</f>
        <v/>
      </c>
      <c r="AE40" s="13" t="str">
        <f>PG_ValUOMxRout</f>
        <v/>
      </c>
      <c r="AF40" s="13" t="str">
        <f>PG_ValUOMxRout</f>
        <v/>
      </c>
      <c r="AG40" s="13" t="str">
        <f>PG_ValUOMxRout</f>
        <v/>
      </c>
      <c r="AH40" s="14" t="str">
        <f>PG_ValUOMxRout</f>
        <v/>
      </c>
      <c r="AI40" s="15" t="str">
        <f>PG_ValRout</f>
        <v/>
      </c>
      <c r="AJ40" s="16" t="str">
        <f>PG_ValRout</f>
        <v/>
      </c>
      <c r="AK40" s="17" t="str">
        <f>PG_ValRout</f>
        <v/>
      </c>
      <c r="AL40" s="12" t="str">
        <f>PG_ValUOMxRout</f>
        <v/>
      </c>
      <c r="AM40" s="14" t="str">
        <f>PG_ValUOMxRout</f>
        <v/>
      </c>
      <c r="AN40" s="31"/>
      <c r="AO40" s="18" t="str">
        <f>PG_ConstNmRand</f>
        <v/>
      </c>
      <c r="AP40" s="11" t="str">
        <f>PG_ValUOMxRand</f>
        <v/>
      </c>
      <c r="AQ40" s="12" t="str">
        <f>PG_ValUOMxRand</f>
        <v/>
      </c>
      <c r="AR40" s="13" t="str">
        <f>PG_ValUOMxRand</f>
        <v/>
      </c>
      <c r="AS40" s="13" t="str">
        <f>PG_ValUOMxRand</f>
        <v/>
      </c>
      <c r="AT40" s="13" t="str">
        <f>PG_ValUOMxRand</f>
        <v/>
      </c>
      <c r="AU40" s="14" t="str">
        <f>PG_ValUOMxRand</f>
        <v/>
      </c>
      <c r="AV40" s="15" t="str">
        <f>PG_ValRand</f>
        <v/>
      </c>
      <c r="AW40" s="16" t="str">
        <f>PG_ValRand</f>
        <v/>
      </c>
      <c r="AX40" s="17" t="str">
        <f>PG_ValRand</f>
        <v/>
      </c>
      <c r="AY40" s="12" t="str">
        <f>PG_ValUOMxRand</f>
        <v/>
      </c>
      <c r="AZ40" s="14" t="str">
        <f>PG_ValUOMxRand</f>
        <v/>
      </c>
    </row>
    <row r="41" spans="1:52" ht="15" customHeight="1">
      <c r="A41" s="66"/>
      <c r="B41" s="18"/>
      <c r="C41" s="11"/>
      <c r="D41" s="12"/>
      <c r="E41" s="13"/>
      <c r="F41" s="13"/>
      <c r="G41" s="13"/>
      <c r="H41" s="14"/>
      <c r="I41" s="15"/>
      <c r="J41" s="16"/>
      <c r="K41" s="17"/>
      <c r="L41" s="12"/>
      <c r="M41" s="14"/>
      <c r="N41" s="31"/>
      <c r="O41" s="18"/>
      <c r="P41" s="11"/>
      <c r="Q41" s="12"/>
      <c r="R41" s="13"/>
      <c r="S41" s="13"/>
      <c r="T41" s="13"/>
      <c r="U41" s="14"/>
      <c r="V41" s="15"/>
      <c r="W41" s="16"/>
      <c r="X41" s="17"/>
      <c r="Y41" s="12"/>
      <c r="Z41" s="14"/>
      <c r="AA41" s="32"/>
      <c r="AB41" s="18" t="str">
        <f>PG_ConstNmRout</f>
        <v/>
      </c>
      <c r="AC41" s="11" t="str">
        <f>PG_ValUOMxRout</f>
        <v/>
      </c>
      <c r="AD41" s="12" t="str">
        <f>PG_ValUOMxRout</f>
        <v/>
      </c>
      <c r="AE41" s="13" t="str">
        <f>PG_ValUOMxRout</f>
        <v/>
      </c>
      <c r="AF41" s="13" t="str">
        <f>PG_ValUOMxRout</f>
        <v/>
      </c>
      <c r="AG41" s="13" t="str">
        <f>PG_ValUOMxRout</f>
        <v/>
      </c>
      <c r="AH41" s="14" t="str">
        <f>PG_ValUOMxRout</f>
        <v/>
      </c>
      <c r="AI41" s="15" t="str">
        <f>PG_ValRout</f>
        <v/>
      </c>
      <c r="AJ41" s="16" t="str">
        <f>PG_ValRout</f>
        <v/>
      </c>
      <c r="AK41" s="17" t="str">
        <f>PG_ValRout</f>
        <v/>
      </c>
      <c r="AL41" s="12" t="str">
        <f>PG_ValUOMxRout</f>
        <v/>
      </c>
      <c r="AM41" s="14" t="str">
        <f>PG_ValUOMxRout</f>
        <v/>
      </c>
      <c r="AN41" s="31"/>
      <c r="AO41" s="18" t="str">
        <f>PG_ConstNmRand</f>
        <v/>
      </c>
      <c r="AP41" s="11" t="str">
        <f>PG_ValUOMxRand</f>
        <v/>
      </c>
      <c r="AQ41" s="12" t="str">
        <f>PG_ValUOMxRand</f>
        <v/>
      </c>
      <c r="AR41" s="13" t="str">
        <f>PG_ValUOMxRand</f>
        <v/>
      </c>
      <c r="AS41" s="13" t="str">
        <f>PG_ValUOMxRand</f>
        <v/>
      </c>
      <c r="AT41" s="13" t="str">
        <f>PG_ValUOMxRand</f>
        <v/>
      </c>
      <c r="AU41" s="14" t="str">
        <f>PG_ValUOMxRand</f>
        <v/>
      </c>
      <c r="AV41" s="15" t="str">
        <f>PG_ValRand</f>
        <v/>
      </c>
      <c r="AW41" s="16" t="str">
        <f>PG_ValRand</f>
        <v/>
      </c>
      <c r="AX41" s="17" t="str">
        <f>PG_ValRand</f>
        <v/>
      </c>
      <c r="AY41" s="12" t="str">
        <f>PG_ValUOMxRand</f>
        <v/>
      </c>
      <c r="AZ41" s="14" t="str">
        <f>PG_ValUOMxRand</f>
        <v/>
      </c>
    </row>
    <row r="42" spans="1:52" ht="15" customHeight="1">
      <c r="A42" s="66"/>
      <c r="B42" s="18"/>
      <c r="C42" s="11"/>
      <c r="D42" s="12"/>
      <c r="E42" s="13"/>
      <c r="F42" s="13"/>
      <c r="G42" s="13"/>
      <c r="H42" s="14"/>
      <c r="I42" s="15"/>
      <c r="J42" s="16"/>
      <c r="K42" s="17"/>
      <c r="L42" s="12"/>
      <c r="M42" s="14"/>
      <c r="N42" s="31"/>
      <c r="O42" s="18"/>
      <c r="P42" s="11"/>
      <c r="Q42" s="12"/>
      <c r="R42" s="13"/>
      <c r="S42" s="13"/>
      <c r="T42" s="13"/>
      <c r="U42" s="14"/>
      <c r="V42" s="15"/>
      <c r="W42" s="16"/>
      <c r="X42" s="17"/>
      <c r="Y42" s="12"/>
      <c r="Z42" s="14"/>
      <c r="AA42" s="32"/>
      <c r="AB42" s="18" t="str">
        <f>PG_ConstNmRout</f>
        <v/>
      </c>
      <c r="AC42" s="11" t="str">
        <f>PG_ValUOMxRout</f>
        <v/>
      </c>
      <c r="AD42" s="12" t="str">
        <f>PG_ValUOMxRout</f>
        <v/>
      </c>
      <c r="AE42" s="13" t="str">
        <f>PG_ValUOMxRout</f>
        <v/>
      </c>
      <c r="AF42" s="13" t="str">
        <f>PG_ValUOMxRout</f>
        <v/>
      </c>
      <c r="AG42" s="13" t="str">
        <f>PG_ValUOMxRout</f>
        <v/>
      </c>
      <c r="AH42" s="14" t="str">
        <f>PG_ValUOMxRout</f>
        <v/>
      </c>
      <c r="AI42" s="15" t="str">
        <f>PG_ValRout</f>
        <v/>
      </c>
      <c r="AJ42" s="16" t="str">
        <f>PG_ValRout</f>
        <v/>
      </c>
      <c r="AK42" s="17" t="str">
        <f>PG_ValRout</f>
        <v/>
      </c>
      <c r="AL42" s="12" t="str">
        <f>PG_ValUOMxRout</f>
        <v/>
      </c>
      <c r="AM42" s="14" t="str">
        <f>PG_ValUOMxRout</f>
        <v/>
      </c>
      <c r="AN42" s="31"/>
      <c r="AO42" s="18" t="str">
        <f>PG_ConstNmRand</f>
        <v/>
      </c>
      <c r="AP42" s="11" t="str">
        <f>PG_ValUOMxRand</f>
        <v/>
      </c>
      <c r="AQ42" s="12" t="str">
        <f>PG_ValUOMxRand</f>
        <v/>
      </c>
      <c r="AR42" s="13" t="str">
        <f>PG_ValUOMxRand</f>
        <v/>
      </c>
      <c r="AS42" s="13" t="str">
        <f>PG_ValUOMxRand</f>
        <v/>
      </c>
      <c r="AT42" s="13" t="str">
        <f>PG_ValUOMxRand</f>
        <v/>
      </c>
      <c r="AU42" s="14" t="str">
        <f>PG_ValUOMxRand</f>
        <v/>
      </c>
      <c r="AV42" s="15" t="str">
        <f>PG_ValRand</f>
        <v/>
      </c>
      <c r="AW42" s="16" t="str">
        <f>PG_ValRand</f>
        <v/>
      </c>
      <c r="AX42" s="17" t="str">
        <f>PG_ValRand</f>
        <v/>
      </c>
      <c r="AY42" s="12" t="str">
        <f>PG_ValUOMxRand</f>
        <v/>
      </c>
      <c r="AZ42" s="14" t="str">
        <f>PG_ValUOMxRand</f>
        <v/>
      </c>
    </row>
    <row r="43" spans="1:52" ht="15" customHeight="1">
      <c r="A43" s="66"/>
      <c r="B43" s="18"/>
      <c r="C43" s="11"/>
      <c r="D43" s="12"/>
      <c r="E43" s="13"/>
      <c r="F43" s="13"/>
      <c r="G43" s="13"/>
      <c r="H43" s="14"/>
      <c r="I43" s="15"/>
      <c r="J43" s="16"/>
      <c r="K43" s="17"/>
      <c r="L43" s="12"/>
      <c r="M43" s="14"/>
      <c r="N43" s="31"/>
      <c r="O43" s="18"/>
      <c r="P43" s="11"/>
      <c r="Q43" s="12"/>
      <c r="R43" s="13"/>
      <c r="S43" s="13"/>
      <c r="T43" s="13"/>
      <c r="U43" s="14"/>
      <c r="V43" s="15"/>
      <c r="W43" s="16"/>
      <c r="X43" s="17"/>
      <c r="Y43" s="12"/>
      <c r="Z43" s="14"/>
      <c r="AA43" s="32"/>
      <c r="AB43" s="18" t="str">
        <f>PG_ConstNmRout</f>
        <v/>
      </c>
      <c r="AC43" s="11" t="str">
        <f>PG_ValUOMxRout</f>
        <v/>
      </c>
      <c r="AD43" s="12" t="str">
        <f>PG_ValUOMxRout</f>
        <v/>
      </c>
      <c r="AE43" s="13" t="str">
        <f>PG_ValUOMxRout</f>
        <v/>
      </c>
      <c r="AF43" s="13" t="str">
        <f>PG_ValUOMxRout</f>
        <v/>
      </c>
      <c r="AG43" s="13" t="str">
        <f>PG_ValUOMxRout</f>
        <v/>
      </c>
      <c r="AH43" s="14" t="str">
        <f>PG_ValUOMxRout</f>
        <v/>
      </c>
      <c r="AI43" s="15" t="str">
        <f>PG_ValRout</f>
        <v/>
      </c>
      <c r="AJ43" s="16" t="str">
        <f>PG_ValRout</f>
        <v/>
      </c>
      <c r="AK43" s="17" t="str">
        <f>PG_ValRout</f>
        <v/>
      </c>
      <c r="AL43" s="12" t="str">
        <f>PG_ValUOMxRout</f>
        <v/>
      </c>
      <c r="AM43" s="14" t="str">
        <f>PG_ValUOMxRout</f>
        <v/>
      </c>
      <c r="AN43" s="31"/>
      <c r="AO43" s="18" t="str">
        <f>PG_ConstNmRand</f>
        <v/>
      </c>
      <c r="AP43" s="11" t="str">
        <f>PG_ValUOMxRand</f>
        <v/>
      </c>
      <c r="AQ43" s="12" t="str">
        <f>PG_ValUOMxRand</f>
        <v/>
      </c>
      <c r="AR43" s="13" t="str">
        <f>PG_ValUOMxRand</f>
        <v/>
      </c>
      <c r="AS43" s="13" t="str">
        <f>PG_ValUOMxRand</f>
        <v/>
      </c>
      <c r="AT43" s="13" t="str">
        <f>PG_ValUOMxRand</f>
        <v/>
      </c>
      <c r="AU43" s="14" t="str">
        <f>PG_ValUOMxRand</f>
        <v/>
      </c>
      <c r="AV43" s="15" t="str">
        <f>PG_ValRand</f>
        <v/>
      </c>
      <c r="AW43" s="16" t="str">
        <f>PG_ValRand</f>
        <v/>
      </c>
      <c r="AX43" s="17" t="str">
        <f>PG_ValRand</f>
        <v/>
      </c>
      <c r="AY43" s="12" t="str">
        <f>PG_ValUOMxRand</f>
        <v/>
      </c>
      <c r="AZ43" s="14" t="str">
        <f>PG_ValUOMxRand</f>
        <v/>
      </c>
    </row>
    <row r="44" spans="1:52" ht="15" customHeight="1">
      <c r="A44" s="66"/>
      <c r="B44" s="18"/>
      <c r="C44" s="11"/>
      <c r="D44" s="12"/>
      <c r="E44" s="13"/>
      <c r="F44" s="13"/>
      <c r="G44" s="13"/>
      <c r="H44" s="14"/>
      <c r="I44" s="15"/>
      <c r="J44" s="16"/>
      <c r="K44" s="17"/>
      <c r="L44" s="12"/>
      <c r="M44" s="14"/>
      <c r="N44" s="31"/>
      <c r="O44" s="18"/>
      <c r="P44" s="11"/>
      <c r="Q44" s="12"/>
      <c r="R44" s="13"/>
      <c r="S44" s="13"/>
      <c r="T44" s="13"/>
      <c r="U44" s="14"/>
      <c r="V44" s="15"/>
      <c r="W44" s="16"/>
      <c r="X44" s="17"/>
      <c r="Y44" s="12"/>
      <c r="Z44" s="14"/>
      <c r="AA44" s="32"/>
      <c r="AB44" s="18" t="str">
        <f>PG_ConstNmRout</f>
        <v/>
      </c>
      <c r="AC44" s="11" t="str">
        <f>PG_ValUOMxRout</f>
        <v/>
      </c>
      <c r="AD44" s="12" t="str">
        <f>PG_ValUOMxRout</f>
        <v/>
      </c>
      <c r="AE44" s="13" t="str">
        <f>PG_ValUOMxRout</f>
        <v/>
      </c>
      <c r="AF44" s="13" t="str">
        <f>PG_ValUOMxRout</f>
        <v/>
      </c>
      <c r="AG44" s="13" t="str">
        <f>PG_ValUOMxRout</f>
        <v/>
      </c>
      <c r="AH44" s="14" t="str">
        <f>PG_ValUOMxRout</f>
        <v/>
      </c>
      <c r="AI44" s="15" t="str">
        <f>PG_ValRout</f>
        <v/>
      </c>
      <c r="AJ44" s="16" t="str">
        <f>PG_ValRout</f>
        <v/>
      </c>
      <c r="AK44" s="17" t="str">
        <f>PG_ValRout</f>
        <v/>
      </c>
      <c r="AL44" s="12" t="str">
        <f>PG_ValUOMxRout</f>
        <v/>
      </c>
      <c r="AM44" s="14" t="str">
        <f>PG_ValUOMxRout</f>
        <v/>
      </c>
      <c r="AN44" s="31"/>
      <c r="AO44" s="18" t="str">
        <f>PG_ConstNmRand</f>
        <v/>
      </c>
      <c r="AP44" s="11" t="str">
        <f>PG_ValUOMxRand</f>
        <v/>
      </c>
      <c r="AQ44" s="12" t="str">
        <f>PG_ValUOMxRand</f>
        <v/>
      </c>
      <c r="AR44" s="13" t="str">
        <f>PG_ValUOMxRand</f>
        <v/>
      </c>
      <c r="AS44" s="13" t="str">
        <f>PG_ValUOMxRand</f>
        <v/>
      </c>
      <c r="AT44" s="13" t="str">
        <f>PG_ValUOMxRand</f>
        <v/>
      </c>
      <c r="AU44" s="14" t="str">
        <f>PG_ValUOMxRand</f>
        <v/>
      </c>
      <c r="AV44" s="15" t="str">
        <f>PG_ValRand</f>
        <v/>
      </c>
      <c r="AW44" s="16" t="str">
        <f>PG_ValRand</f>
        <v/>
      </c>
      <c r="AX44" s="17" t="str">
        <f>PG_ValRand</f>
        <v/>
      </c>
      <c r="AY44" s="12" t="str">
        <f>PG_ValUOMxRand</f>
        <v/>
      </c>
      <c r="AZ44" s="14" t="str">
        <f>PG_ValUOMxRand</f>
        <v/>
      </c>
    </row>
    <row r="45" spans="1:52" ht="15" customHeight="1">
      <c r="A45" s="66"/>
      <c r="B45" s="18"/>
      <c r="C45" s="11"/>
      <c r="D45" s="12"/>
      <c r="E45" s="13"/>
      <c r="F45" s="13"/>
      <c r="G45" s="13"/>
      <c r="H45" s="14"/>
      <c r="I45" s="15"/>
      <c r="J45" s="16"/>
      <c r="K45" s="17"/>
      <c r="L45" s="12"/>
      <c r="M45" s="14"/>
      <c r="N45" s="31"/>
      <c r="O45" s="18"/>
      <c r="P45" s="11"/>
      <c r="Q45" s="12"/>
      <c r="R45" s="13"/>
      <c r="S45" s="13"/>
      <c r="T45" s="13"/>
      <c r="U45" s="14"/>
      <c r="V45" s="15"/>
      <c r="W45" s="16"/>
      <c r="X45" s="17"/>
      <c r="Y45" s="12"/>
      <c r="Z45" s="14"/>
      <c r="AA45" s="32"/>
      <c r="AB45" s="18" t="str">
        <f>PG_ConstNmRout</f>
        <v/>
      </c>
      <c r="AC45" s="11" t="str">
        <f>PG_ValUOMxRout</f>
        <v/>
      </c>
      <c r="AD45" s="12" t="str">
        <f>PG_ValUOMxRout</f>
        <v/>
      </c>
      <c r="AE45" s="13" t="str">
        <f>PG_ValUOMxRout</f>
        <v/>
      </c>
      <c r="AF45" s="13" t="str">
        <f>PG_ValUOMxRout</f>
        <v/>
      </c>
      <c r="AG45" s="13" t="str">
        <f>PG_ValUOMxRout</f>
        <v/>
      </c>
      <c r="AH45" s="14" t="str">
        <f>PG_ValUOMxRout</f>
        <v/>
      </c>
      <c r="AI45" s="15" t="str">
        <f>PG_ValRout</f>
        <v/>
      </c>
      <c r="AJ45" s="16" t="str">
        <f>PG_ValRout</f>
        <v/>
      </c>
      <c r="AK45" s="17" t="str">
        <f>PG_ValRout</f>
        <v/>
      </c>
      <c r="AL45" s="12" t="str">
        <f>PG_ValUOMxRout</f>
        <v/>
      </c>
      <c r="AM45" s="14" t="str">
        <f>PG_ValUOMxRout</f>
        <v/>
      </c>
      <c r="AN45" s="31"/>
      <c r="AO45" s="18" t="str">
        <f>PG_ConstNmRand</f>
        <v/>
      </c>
      <c r="AP45" s="11" t="str">
        <f>PG_ValUOMxRand</f>
        <v/>
      </c>
      <c r="AQ45" s="12" t="str">
        <f>PG_ValUOMxRand</f>
        <v/>
      </c>
      <c r="AR45" s="13" t="str">
        <f>PG_ValUOMxRand</f>
        <v/>
      </c>
      <c r="AS45" s="13" t="str">
        <f>PG_ValUOMxRand</f>
        <v/>
      </c>
      <c r="AT45" s="13" t="str">
        <f>PG_ValUOMxRand</f>
        <v/>
      </c>
      <c r="AU45" s="14" t="str">
        <f>PG_ValUOMxRand</f>
        <v/>
      </c>
      <c r="AV45" s="15" t="str">
        <f>PG_ValRand</f>
        <v/>
      </c>
      <c r="AW45" s="16" t="str">
        <f>PG_ValRand</f>
        <v/>
      </c>
      <c r="AX45" s="17" t="str">
        <f>PG_ValRand</f>
        <v/>
      </c>
      <c r="AY45" s="12" t="str">
        <f>PG_ValUOMxRand</f>
        <v/>
      </c>
      <c r="AZ45" s="14" t="str">
        <f>PG_ValUOMxRand</f>
        <v/>
      </c>
    </row>
    <row r="46" spans="1:52" ht="15" customHeight="1">
      <c r="A46" s="66"/>
      <c r="B46" s="18"/>
      <c r="C46" s="11"/>
      <c r="D46" s="12"/>
      <c r="E46" s="13"/>
      <c r="F46" s="13"/>
      <c r="G46" s="13"/>
      <c r="H46" s="14"/>
      <c r="I46" s="15"/>
      <c r="J46" s="16"/>
      <c r="K46" s="17"/>
      <c r="L46" s="12"/>
      <c r="M46" s="14"/>
      <c r="N46" s="31"/>
      <c r="O46" s="18"/>
      <c r="P46" s="11"/>
      <c r="Q46" s="12"/>
      <c r="R46" s="13"/>
      <c r="S46" s="13"/>
      <c r="T46" s="13"/>
      <c r="U46" s="14"/>
      <c r="V46" s="15"/>
      <c r="W46" s="16"/>
      <c r="X46" s="17"/>
      <c r="Y46" s="12"/>
      <c r="Z46" s="14"/>
      <c r="AA46" s="32"/>
      <c r="AB46" s="18" t="str">
        <f>PG_ConstNmRout</f>
        <v/>
      </c>
      <c r="AC46" s="11" t="str">
        <f>PG_ValUOMxRout</f>
        <v/>
      </c>
      <c r="AD46" s="12" t="str">
        <f>PG_ValUOMxRout</f>
        <v/>
      </c>
      <c r="AE46" s="13" t="str">
        <f>PG_ValUOMxRout</f>
        <v/>
      </c>
      <c r="AF46" s="13" t="str">
        <f>PG_ValUOMxRout</f>
        <v/>
      </c>
      <c r="AG46" s="13" t="str">
        <f>PG_ValUOMxRout</f>
        <v/>
      </c>
      <c r="AH46" s="14" t="str">
        <f>PG_ValUOMxRout</f>
        <v/>
      </c>
      <c r="AI46" s="15" t="str">
        <f>PG_ValRout</f>
        <v/>
      </c>
      <c r="AJ46" s="16" t="str">
        <f>PG_ValRout</f>
        <v/>
      </c>
      <c r="AK46" s="17" t="str">
        <f>PG_ValRout</f>
        <v/>
      </c>
      <c r="AL46" s="12" t="str">
        <f>PG_ValUOMxRout</f>
        <v/>
      </c>
      <c r="AM46" s="14" t="str">
        <f>PG_ValUOMxRout</f>
        <v/>
      </c>
      <c r="AN46" s="31"/>
      <c r="AO46" s="18" t="str">
        <f>PG_ConstNmRand</f>
        <v/>
      </c>
      <c r="AP46" s="11" t="str">
        <f>PG_ValUOMxRand</f>
        <v/>
      </c>
      <c r="AQ46" s="12" t="str">
        <f>PG_ValUOMxRand</f>
        <v/>
      </c>
      <c r="AR46" s="13" t="str">
        <f>PG_ValUOMxRand</f>
        <v/>
      </c>
      <c r="AS46" s="13" t="str">
        <f>PG_ValUOMxRand</f>
        <v/>
      </c>
      <c r="AT46" s="13" t="str">
        <f>PG_ValUOMxRand</f>
        <v/>
      </c>
      <c r="AU46" s="14" t="str">
        <f>PG_ValUOMxRand</f>
        <v/>
      </c>
      <c r="AV46" s="15" t="str">
        <f>PG_ValRand</f>
        <v/>
      </c>
      <c r="AW46" s="16" t="str">
        <f>PG_ValRand</f>
        <v/>
      </c>
      <c r="AX46" s="17" t="str">
        <f>PG_ValRand</f>
        <v/>
      </c>
      <c r="AY46" s="12" t="str">
        <f>PG_ValUOMxRand</f>
        <v/>
      </c>
      <c r="AZ46" s="14" t="str">
        <f>PG_ValUOMxRand</f>
        <v/>
      </c>
    </row>
    <row r="47" spans="1:52" ht="15" customHeight="1">
      <c r="A47" s="66"/>
      <c r="B47" s="18"/>
      <c r="C47" s="11"/>
      <c r="D47" s="12"/>
      <c r="E47" s="13"/>
      <c r="F47" s="13"/>
      <c r="G47" s="13"/>
      <c r="H47" s="14"/>
      <c r="I47" s="15"/>
      <c r="J47" s="16"/>
      <c r="K47" s="17"/>
      <c r="L47" s="12"/>
      <c r="M47" s="14"/>
      <c r="N47" s="31"/>
      <c r="O47" s="18"/>
      <c r="P47" s="11"/>
      <c r="Q47" s="12"/>
      <c r="R47" s="13"/>
      <c r="S47" s="13"/>
      <c r="T47" s="13"/>
      <c r="U47" s="14"/>
      <c r="V47" s="15"/>
      <c r="W47" s="16"/>
      <c r="X47" s="17"/>
      <c r="Y47" s="12"/>
      <c r="Z47" s="14"/>
      <c r="AA47" s="32"/>
      <c r="AB47" s="18" t="str">
        <f>PG_ConstNmRout</f>
        <v/>
      </c>
      <c r="AC47" s="11" t="str">
        <f>PG_ValUOMxRout</f>
        <v/>
      </c>
      <c r="AD47" s="12" t="str">
        <f>PG_ValUOMxRout</f>
        <v/>
      </c>
      <c r="AE47" s="13" t="str">
        <f>PG_ValUOMxRout</f>
        <v/>
      </c>
      <c r="AF47" s="13" t="str">
        <f>PG_ValUOMxRout</f>
        <v/>
      </c>
      <c r="AG47" s="13" t="str">
        <f>PG_ValUOMxRout</f>
        <v/>
      </c>
      <c r="AH47" s="14" t="str">
        <f>PG_ValUOMxRout</f>
        <v/>
      </c>
      <c r="AI47" s="15" t="str">
        <f>PG_ValRout</f>
        <v/>
      </c>
      <c r="AJ47" s="16" t="str">
        <f>PG_ValRout</f>
        <v/>
      </c>
      <c r="AK47" s="17" t="str">
        <f>PG_ValRout</f>
        <v/>
      </c>
      <c r="AL47" s="12" t="str">
        <f>PG_ValUOMxRout</f>
        <v/>
      </c>
      <c r="AM47" s="14" t="str">
        <f>PG_ValUOMxRout</f>
        <v/>
      </c>
      <c r="AN47" s="31"/>
      <c r="AO47" s="18" t="str">
        <f>PG_ConstNmRand</f>
        <v/>
      </c>
      <c r="AP47" s="11" t="str">
        <f>PG_ValUOMxRand</f>
        <v/>
      </c>
      <c r="AQ47" s="12" t="str">
        <f>PG_ValUOMxRand</f>
        <v/>
      </c>
      <c r="AR47" s="13" t="str">
        <f>PG_ValUOMxRand</f>
        <v/>
      </c>
      <c r="AS47" s="13" t="str">
        <f>PG_ValUOMxRand</f>
        <v/>
      </c>
      <c r="AT47" s="13" t="str">
        <f>PG_ValUOMxRand</f>
        <v/>
      </c>
      <c r="AU47" s="14" t="str">
        <f>PG_ValUOMxRand</f>
        <v/>
      </c>
      <c r="AV47" s="15" t="str">
        <f>PG_ValRand</f>
        <v/>
      </c>
      <c r="AW47" s="16" t="str">
        <f>PG_ValRand</f>
        <v/>
      </c>
      <c r="AX47" s="17" t="str">
        <f>PG_ValRand</f>
        <v/>
      </c>
      <c r="AY47" s="12" t="str">
        <f>PG_ValUOMxRand</f>
        <v/>
      </c>
      <c r="AZ47" s="14" t="str">
        <f>PG_ValUOMxRand</f>
        <v/>
      </c>
    </row>
    <row r="48" spans="1:52" ht="15" customHeight="1">
      <c r="A48" s="66"/>
      <c r="B48" s="18"/>
      <c r="C48" s="11"/>
      <c r="D48" s="12"/>
      <c r="E48" s="13"/>
      <c r="F48" s="13"/>
      <c r="G48" s="13"/>
      <c r="H48" s="14"/>
      <c r="I48" s="15"/>
      <c r="J48" s="16"/>
      <c r="K48" s="17"/>
      <c r="L48" s="12"/>
      <c r="M48" s="14"/>
      <c r="N48" s="31"/>
      <c r="O48" s="18"/>
      <c r="P48" s="11"/>
      <c r="Q48" s="12"/>
      <c r="R48" s="13"/>
      <c r="S48" s="13"/>
      <c r="T48" s="13"/>
      <c r="U48" s="14"/>
      <c r="V48" s="15"/>
      <c r="W48" s="16"/>
      <c r="X48" s="17"/>
      <c r="Y48" s="12"/>
      <c r="Z48" s="14"/>
      <c r="AA48" s="32"/>
      <c r="AB48" s="18" t="str">
        <f>PG_ConstNmRout</f>
        <v/>
      </c>
      <c r="AC48" s="11" t="str">
        <f>PG_ValUOMxRout</f>
        <v/>
      </c>
      <c r="AD48" s="12" t="str">
        <f>PG_ValUOMxRout</f>
        <v/>
      </c>
      <c r="AE48" s="13" t="str">
        <f>PG_ValUOMxRout</f>
        <v/>
      </c>
      <c r="AF48" s="13" t="str">
        <f>PG_ValUOMxRout</f>
        <v/>
      </c>
      <c r="AG48" s="13" t="str">
        <f>PG_ValUOMxRout</f>
        <v/>
      </c>
      <c r="AH48" s="14" t="str">
        <f>PG_ValUOMxRout</f>
        <v/>
      </c>
      <c r="AI48" s="15" t="str">
        <f>PG_ValRout</f>
        <v/>
      </c>
      <c r="AJ48" s="16" t="str">
        <f>PG_ValRout</f>
        <v/>
      </c>
      <c r="AK48" s="17" t="str">
        <f>PG_ValRout</f>
        <v/>
      </c>
      <c r="AL48" s="12" t="str">
        <f>PG_ValUOMxRout</f>
        <v/>
      </c>
      <c r="AM48" s="14" t="str">
        <f>PG_ValUOMxRout</f>
        <v/>
      </c>
      <c r="AN48" s="31"/>
      <c r="AO48" s="18" t="str">
        <f>PG_ConstNmRand</f>
        <v/>
      </c>
      <c r="AP48" s="11" t="str">
        <f>PG_ValUOMxRand</f>
        <v/>
      </c>
      <c r="AQ48" s="12" t="str">
        <f>PG_ValUOMxRand</f>
        <v/>
      </c>
      <c r="AR48" s="13" t="str">
        <f>PG_ValUOMxRand</f>
        <v/>
      </c>
      <c r="AS48" s="13" t="str">
        <f>PG_ValUOMxRand</f>
        <v/>
      </c>
      <c r="AT48" s="13" t="str">
        <f>PG_ValUOMxRand</f>
        <v/>
      </c>
      <c r="AU48" s="14" t="str">
        <f>PG_ValUOMxRand</f>
        <v/>
      </c>
      <c r="AV48" s="15" t="str">
        <f>PG_ValRand</f>
        <v/>
      </c>
      <c r="AW48" s="16" t="str">
        <f>PG_ValRand</f>
        <v/>
      </c>
      <c r="AX48" s="17" t="str">
        <f>PG_ValRand</f>
        <v/>
      </c>
      <c r="AY48" s="12" t="str">
        <f>PG_ValUOMxRand</f>
        <v/>
      </c>
      <c r="AZ48" s="14" t="str">
        <f>PG_ValUOMxRand</f>
        <v/>
      </c>
    </row>
    <row r="49" spans="1:52" ht="15" customHeight="1">
      <c r="A49" s="66"/>
      <c r="B49" s="18"/>
      <c r="C49" s="11"/>
      <c r="D49" s="12"/>
      <c r="E49" s="13"/>
      <c r="F49" s="13"/>
      <c r="G49" s="13"/>
      <c r="H49" s="14"/>
      <c r="I49" s="15"/>
      <c r="J49" s="16"/>
      <c r="K49" s="17"/>
      <c r="L49" s="12"/>
      <c r="M49" s="14"/>
      <c r="N49" s="31"/>
      <c r="O49" s="18"/>
      <c r="P49" s="11"/>
      <c r="Q49" s="12"/>
      <c r="R49" s="13"/>
      <c r="S49" s="13"/>
      <c r="T49" s="13"/>
      <c r="U49" s="14"/>
      <c r="V49" s="15"/>
      <c r="W49" s="16"/>
      <c r="X49" s="17"/>
      <c r="Y49" s="12"/>
      <c r="Z49" s="14"/>
      <c r="AA49" s="32"/>
      <c r="AB49" s="18" t="str">
        <f>PG_ConstNmRout</f>
        <v/>
      </c>
      <c r="AC49" s="11" t="str">
        <f>PG_ValUOMxRout</f>
        <v/>
      </c>
      <c r="AD49" s="12" t="str">
        <f>PG_ValUOMxRout</f>
        <v/>
      </c>
      <c r="AE49" s="13" t="str">
        <f>PG_ValUOMxRout</f>
        <v/>
      </c>
      <c r="AF49" s="13" t="str">
        <f>PG_ValUOMxRout</f>
        <v/>
      </c>
      <c r="AG49" s="13" t="str">
        <f>PG_ValUOMxRout</f>
        <v/>
      </c>
      <c r="AH49" s="14" t="str">
        <f>PG_ValUOMxRout</f>
        <v/>
      </c>
      <c r="AI49" s="15" t="str">
        <f>PG_ValRout</f>
        <v/>
      </c>
      <c r="AJ49" s="16" t="str">
        <f>PG_ValRout</f>
        <v/>
      </c>
      <c r="AK49" s="17" t="str">
        <f>PG_ValRout</f>
        <v/>
      </c>
      <c r="AL49" s="12" t="str">
        <f>PG_ValUOMxRout</f>
        <v/>
      </c>
      <c r="AM49" s="14" t="str">
        <f>PG_ValUOMxRout</f>
        <v/>
      </c>
      <c r="AN49" s="31"/>
      <c r="AO49" s="18" t="str">
        <f>PG_ConstNmRand</f>
        <v/>
      </c>
      <c r="AP49" s="11" t="str">
        <f>PG_ValUOMxRand</f>
        <v/>
      </c>
      <c r="AQ49" s="12" t="str">
        <f>PG_ValUOMxRand</f>
        <v/>
      </c>
      <c r="AR49" s="13" t="str">
        <f>PG_ValUOMxRand</f>
        <v/>
      </c>
      <c r="AS49" s="13" t="str">
        <f>PG_ValUOMxRand</f>
        <v/>
      </c>
      <c r="AT49" s="13" t="str">
        <f>PG_ValUOMxRand</f>
        <v/>
      </c>
      <c r="AU49" s="14" t="str">
        <f>PG_ValUOMxRand</f>
        <v/>
      </c>
      <c r="AV49" s="15" t="str">
        <f>PG_ValRand</f>
        <v/>
      </c>
      <c r="AW49" s="16" t="str">
        <f>PG_ValRand</f>
        <v/>
      </c>
      <c r="AX49" s="17" t="str">
        <f>PG_ValRand</f>
        <v/>
      </c>
      <c r="AY49" s="12" t="str">
        <f>PG_ValUOMxRand</f>
        <v/>
      </c>
      <c r="AZ49" s="14" t="str">
        <f>PG_ValUOMxRand</f>
        <v/>
      </c>
    </row>
    <row r="50" spans="1:52" ht="15" customHeight="1">
      <c r="A50" s="66"/>
      <c r="B50" s="18"/>
      <c r="C50" s="11"/>
      <c r="D50" s="12"/>
      <c r="E50" s="13"/>
      <c r="F50" s="13"/>
      <c r="G50" s="13"/>
      <c r="H50" s="14"/>
      <c r="I50" s="15"/>
      <c r="J50" s="16"/>
      <c r="K50" s="17"/>
      <c r="L50" s="12"/>
      <c r="M50" s="14"/>
      <c r="N50" s="31"/>
      <c r="O50" s="18"/>
      <c r="P50" s="11"/>
      <c r="Q50" s="12"/>
      <c r="R50" s="13"/>
      <c r="S50" s="13"/>
      <c r="T50" s="13"/>
      <c r="U50" s="14"/>
      <c r="V50" s="15"/>
      <c r="W50" s="16"/>
      <c r="X50" s="17"/>
      <c r="Y50" s="12"/>
      <c r="Z50" s="14"/>
      <c r="AA50" s="32"/>
      <c r="AB50" s="18" t="str">
        <f>PG_ConstNmRout</f>
        <v/>
      </c>
      <c r="AC50" s="11" t="str">
        <f>PG_ValUOMxRout</f>
        <v/>
      </c>
      <c r="AD50" s="12" t="str">
        <f>PG_ValUOMxRout</f>
        <v/>
      </c>
      <c r="AE50" s="13" t="str">
        <f>PG_ValUOMxRout</f>
        <v/>
      </c>
      <c r="AF50" s="13" t="str">
        <f>PG_ValUOMxRout</f>
        <v/>
      </c>
      <c r="AG50" s="13" t="str">
        <f>PG_ValUOMxRout</f>
        <v/>
      </c>
      <c r="AH50" s="14" t="str">
        <f>PG_ValUOMxRout</f>
        <v/>
      </c>
      <c r="AI50" s="15" t="str">
        <f>PG_ValRout</f>
        <v/>
      </c>
      <c r="AJ50" s="16" t="str">
        <f>PG_ValRout</f>
        <v/>
      </c>
      <c r="AK50" s="17" t="str">
        <f>PG_ValRout</f>
        <v/>
      </c>
      <c r="AL50" s="12" t="str">
        <f>PG_ValUOMxRout</f>
        <v/>
      </c>
      <c r="AM50" s="14" t="str">
        <f>PG_ValUOMxRout</f>
        <v/>
      </c>
      <c r="AN50" s="31"/>
      <c r="AO50" s="18" t="str">
        <f>PG_ConstNmRand</f>
        <v/>
      </c>
      <c r="AP50" s="11" t="str">
        <f>PG_ValUOMxRand</f>
        <v/>
      </c>
      <c r="AQ50" s="12" t="str">
        <f>PG_ValUOMxRand</f>
        <v/>
      </c>
      <c r="AR50" s="13" t="str">
        <f>PG_ValUOMxRand</f>
        <v/>
      </c>
      <c r="AS50" s="13" t="str">
        <f>PG_ValUOMxRand</f>
        <v/>
      </c>
      <c r="AT50" s="13" t="str">
        <f>PG_ValUOMxRand</f>
        <v/>
      </c>
      <c r="AU50" s="14" t="str">
        <f>PG_ValUOMxRand</f>
        <v/>
      </c>
      <c r="AV50" s="15" t="str">
        <f>PG_ValRand</f>
        <v/>
      </c>
      <c r="AW50" s="16" t="str">
        <f>PG_ValRand</f>
        <v/>
      </c>
      <c r="AX50" s="17" t="str">
        <f>PG_ValRand</f>
        <v/>
      </c>
      <c r="AY50" s="12" t="str">
        <f>PG_ValUOMxRand</f>
        <v/>
      </c>
      <c r="AZ50" s="14" t="str">
        <f>PG_ValUOMxRand</f>
        <v/>
      </c>
    </row>
    <row r="51" spans="1:52" ht="15" customHeight="1">
      <c r="A51" s="66"/>
      <c r="B51" s="18"/>
      <c r="C51" s="11"/>
      <c r="D51" s="12"/>
      <c r="E51" s="13"/>
      <c r="F51" s="13"/>
      <c r="G51" s="13"/>
      <c r="H51" s="14"/>
      <c r="I51" s="15"/>
      <c r="J51" s="16"/>
      <c r="K51" s="17"/>
      <c r="L51" s="12"/>
      <c r="M51" s="14"/>
      <c r="N51" s="31"/>
      <c r="O51" s="18"/>
      <c r="P51" s="11"/>
      <c r="Q51" s="12"/>
      <c r="R51" s="13"/>
      <c r="S51" s="13"/>
      <c r="T51" s="13"/>
      <c r="U51" s="14"/>
      <c r="V51" s="15"/>
      <c r="W51" s="16"/>
      <c r="X51" s="17"/>
      <c r="Y51" s="12"/>
      <c r="Z51" s="14"/>
      <c r="AA51" s="32"/>
      <c r="AB51" s="18" t="str">
        <f>PG_ConstNmRout</f>
        <v/>
      </c>
      <c r="AC51" s="11" t="str">
        <f>PG_ValUOMxRout</f>
        <v/>
      </c>
      <c r="AD51" s="12" t="str">
        <f>PG_ValUOMxRout</f>
        <v/>
      </c>
      <c r="AE51" s="13" t="str">
        <f>PG_ValUOMxRout</f>
        <v/>
      </c>
      <c r="AF51" s="13" t="str">
        <f>PG_ValUOMxRout</f>
        <v/>
      </c>
      <c r="AG51" s="13" t="str">
        <f>PG_ValUOMxRout</f>
        <v/>
      </c>
      <c r="AH51" s="14" t="str">
        <f>PG_ValUOMxRout</f>
        <v/>
      </c>
      <c r="AI51" s="15" t="str">
        <f>PG_ValRout</f>
        <v/>
      </c>
      <c r="AJ51" s="16" t="str">
        <f>PG_ValRout</f>
        <v/>
      </c>
      <c r="AK51" s="17" t="str">
        <f>PG_ValRout</f>
        <v/>
      </c>
      <c r="AL51" s="12" t="str">
        <f>PG_ValUOMxRout</f>
        <v/>
      </c>
      <c r="AM51" s="14" t="str">
        <f>PG_ValUOMxRout</f>
        <v/>
      </c>
      <c r="AN51" s="31"/>
      <c r="AO51" s="18" t="str">
        <f>PG_ConstNmRand</f>
        <v/>
      </c>
      <c r="AP51" s="11" t="str">
        <f>PG_ValUOMxRand</f>
        <v/>
      </c>
      <c r="AQ51" s="12" t="str">
        <f>PG_ValUOMxRand</f>
        <v/>
      </c>
      <c r="AR51" s="13" t="str">
        <f>PG_ValUOMxRand</f>
        <v/>
      </c>
      <c r="AS51" s="13" t="str">
        <f>PG_ValUOMxRand</f>
        <v/>
      </c>
      <c r="AT51" s="13" t="str">
        <f>PG_ValUOMxRand</f>
        <v/>
      </c>
      <c r="AU51" s="14" t="str">
        <f>PG_ValUOMxRand</f>
        <v/>
      </c>
      <c r="AV51" s="15" t="str">
        <f>PG_ValRand</f>
        <v/>
      </c>
      <c r="AW51" s="16" t="str">
        <f>PG_ValRand</f>
        <v/>
      </c>
      <c r="AX51" s="17" t="str">
        <f>PG_ValRand</f>
        <v/>
      </c>
      <c r="AY51" s="12" t="str">
        <f>PG_ValUOMxRand</f>
        <v/>
      </c>
      <c r="AZ51" s="14" t="str">
        <f>PG_ValUOMxRand</f>
        <v/>
      </c>
    </row>
    <row r="52" spans="1:52" ht="15" customHeight="1">
      <c r="A52" s="66"/>
      <c r="B52" s="18"/>
      <c r="C52" s="11"/>
      <c r="D52" s="12"/>
      <c r="E52" s="13"/>
      <c r="F52" s="13"/>
      <c r="G52" s="13"/>
      <c r="H52" s="14"/>
      <c r="I52" s="15"/>
      <c r="J52" s="16"/>
      <c r="K52" s="17"/>
      <c r="L52" s="12"/>
      <c r="M52" s="14"/>
      <c r="N52" s="31"/>
      <c r="O52" s="18"/>
      <c r="P52" s="11"/>
      <c r="Q52" s="12"/>
      <c r="R52" s="13"/>
      <c r="S52" s="13"/>
      <c r="T52" s="13"/>
      <c r="U52" s="14"/>
      <c r="V52" s="15"/>
      <c r="W52" s="16"/>
      <c r="X52" s="17"/>
      <c r="Y52" s="12"/>
      <c r="Z52" s="14"/>
      <c r="AA52" s="32"/>
      <c r="AB52" s="18" t="str">
        <f>PG_ConstNmRout</f>
        <v/>
      </c>
      <c r="AC52" s="11" t="str">
        <f>PG_ValUOMxRout</f>
        <v/>
      </c>
      <c r="AD52" s="12" t="str">
        <f>PG_ValUOMxRout</f>
        <v/>
      </c>
      <c r="AE52" s="13" t="str">
        <f>PG_ValUOMxRout</f>
        <v/>
      </c>
      <c r="AF52" s="13" t="str">
        <f>PG_ValUOMxRout</f>
        <v/>
      </c>
      <c r="AG52" s="13" t="str">
        <f>PG_ValUOMxRout</f>
        <v/>
      </c>
      <c r="AH52" s="14" t="str">
        <f>PG_ValUOMxRout</f>
        <v/>
      </c>
      <c r="AI52" s="15" t="str">
        <f>PG_ValRout</f>
        <v/>
      </c>
      <c r="AJ52" s="16" t="str">
        <f>PG_ValRout</f>
        <v/>
      </c>
      <c r="AK52" s="17" t="str">
        <f>PG_ValRout</f>
        <v/>
      </c>
      <c r="AL52" s="12" t="str">
        <f>PG_ValUOMxRout</f>
        <v/>
      </c>
      <c r="AM52" s="14" t="str">
        <f>PG_ValUOMxRout</f>
        <v/>
      </c>
      <c r="AN52" s="31"/>
      <c r="AO52" s="18" t="str">
        <f>PG_ConstNmRand</f>
        <v/>
      </c>
      <c r="AP52" s="11" t="str">
        <f>PG_ValUOMxRand</f>
        <v/>
      </c>
      <c r="AQ52" s="12" t="str">
        <f>PG_ValUOMxRand</f>
        <v/>
      </c>
      <c r="AR52" s="13" t="str">
        <f>PG_ValUOMxRand</f>
        <v/>
      </c>
      <c r="AS52" s="13" t="str">
        <f>PG_ValUOMxRand</f>
        <v/>
      </c>
      <c r="AT52" s="13" t="str">
        <f>PG_ValUOMxRand</f>
        <v/>
      </c>
      <c r="AU52" s="14" t="str">
        <f>PG_ValUOMxRand</f>
        <v/>
      </c>
      <c r="AV52" s="15" t="str">
        <f>PG_ValRand</f>
        <v/>
      </c>
      <c r="AW52" s="16" t="str">
        <f>PG_ValRand</f>
        <v/>
      </c>
      <c r="AX52" s="17" t="str">
        <f>PG_ValRand</f>
        <v/>
      </c>
      <c r="AY52" s="12" t="str">
        <f>PG_ValUOMxRand</f>
        <v/>
      </c>
      <c r="AZ52" s="14" t="str">
        <f>PG_ValUOMxRand</f>
        <v/>
      </c>
    </row>
    <row r="53" spans="1:52" ht="15" customHeight="1">
      <c r="A53" s="66"/>
      <c r="B53" s="18"/>
      <c r="C53" s="11"/>
      <c r="D53" s="12"/>
      <c r="E53" s="13"/>
      <c r="F53" s="13"/>
      <c r="G53" s="13"/>
      <c r="H53" s="14"/>
      <c r="I53" s="15"/>
      <c r="J53" s="16"/>
      <c r="K53" s="17"/>
      <c r="L53" s="12"/>
      <c r="M53" s="14"/>
      <c r="N53" s="31"/>
      <c r="O53" s="18"/>
      <c r="P53" s="11"/>
      <c r="Q53" s="12"/>
      <c r="R53" s="13"/>
      <c r="S53" s="13"/>
      <c r="T53" s="13"/>
      <c r="U53" s="14"/>
      <c r="V53" s="15"/>
      <c r="W53" s="16"/>
      <c r="X53" s="17"/>
      <c r="Y53" s="12"/>
      <c r="Z53" s="14"/>
      <c r="AA53" s="32"/>
      <c r="AB53" s="18" t="str">
        <f>PG_ConstNmRout</f>
        <v/>
      </c>
      <c r="AC53" s="11" t="str">
        <f>PG_ValUOMxRout</f>
        <v/>
      </c>
      <c r="AD53" s="12" t="str">
        <f>PG_ValUOMxRout</f>
        <v/>
      </c>
      <c r="AE53" s="13" t="str">
        <f>PG_ValUOMxRout</f>
        <v/>
      </c>
      <c r="AF53" s="13" t="str">
        <f>PG_ValUOMxRout</f>
        <v/>
      </c>
      <c r="AG53" s="13" t="str">
        <f>PG_ValUOMxRout</f>
        <v/>
      </c>
      <c r="AH53" s="14" t="str">
        <f>PG_ValUOMxRout</f>
        <v/>
      </c>
      <c r="AI53" s="15" t="str">
        <f>PG_ValRout</f>
        <v/>
      </c>
      <c r="AJ53" s="16" t="str">
        <f>PG_ValRout</f>
        <v/>
      </c>
      <c r="AK53" s="17" t="str">
        <f>PG_ValRout</f>
        <v/>
      </c>
      <c r="AL53" s="12" t="str">
        <f>PG_ValUOMxRout</f>
        <v/>
      </c>
      <c r="AM53" s="14" t="str">
        <f>PG_ValUOMxRout</f>
        <v/>
      </c>
      <c r="AN53" s="31"/>
      <c r="AO53" s="18" t="str">
        <f>PG_ConstNmRand</f>
        <v/>
      </c>
      <c r="AP53" s="11" t="str">
        <f>PG_ValUOMxRand</f>
        <v/>
      </c>
      <c r="AQ53" s="12" t="str">
        <f>PG_ValUOMxRand</f>
        <v/>
      </c>
      <c r="AR53" s="13" t="str">
        <f>PG_ValUOMxRand</f>
        <v/>
      </c>
      <c r="AS53" s="13" t="str">
        <f>PG_ValUOMxRand</f>
        <v/>
      </c>
      <c r="AT53" s="13" t="str">
        <f>PG_ValUOMxRand</f>
        <v/>
      </c>
      <c r="AU53" s="14" t="str">
        <f>PG_ValUOMxRand</f>
        <v/>
      </c>
      <c r="AV53" s="15" t="str">
        <f>PG_ValRand</f>
        <v/>
      </c>
      <c r="AW53" s="16" t="str">
        <f>PG_ValRand</f>
        <v/>
      </c>
      <c r="AX53" s="17" t="str">
        <f>PG_ValRand</f>
        <v/>
      </c>
      <c r="AY53" s="12" t="str">
        <f>PG_ValUOMxRand</f>
        <v/>
      </c>
      <c r="AZ53" s="14" t="str">
        <f>PG_ValUOMxRand</f>
        <v/>
      </c>
    </row>
    <row r="54" spans="1:52" ht="15" customHeight="1">
      <c r="A54" s="66"/>
      <c r="B54" s="18"/>
      <c r="C54" s="11"/>
      <c r="D54" s="12"/>
      <c r="E54" s="13"/>
      <c r="F54" s="13"/>
      <c r="G54" s="13"/>
      <c r="H54" s="14"/>
      <c r="I54" s="15"/>
      <c r="J54" s="16"/>
      <c r="K54" s="17"/>
      <c r="L54" s="12"/>
      <c r="M54" s="14"/>
      <c r="N54" s="31"/>
      <c r="O54" s="18"/>
      <c r="P54" s="11"/>
      <c r="Q54" s="12"/>
      <c r="R54" s="13"/>
      <c r="S54" s="13"/>
      <c r="T54" s="13"/>
      <c r="U54" s="14"/>
      <c r="V54" s="15"/>
      <c r="W54" s="16"/>
      <c r="X54" s="17"/>
      <c r="Y54" s="12"/>
      <c r="Z54" s="14"/>
      <c r="AA54" s="32"/>
      <c r="AB54" s="18" t="str">
        <f>PG_ConstNmRout</f>
        <v/>
      </c>
      <c r="AC54" s="11" t="str">
        <f>PG_ValUOMxRout</f>
        <v/>
      </c>
      <c r="AD54" s="12" t="str">
        <f>PG_ValUOMxRout</f>
        <v/>
      </c>
      <c r="AE54" s="13" t="str">
        <f>PG_ValUOMxRout</f>
        <v/>
      </c>
      <c r="AF54" s="13" t="str">
        <f>PG_ValUOMxRout</f>
        <v/>
      </c>
      <c r="AG54" s="13" t="str">
        <f>PG_ValUOMxRout</f>
        <v/>
      </c>
      <c r="AH54" s="14" t="str">
        <f>PG_ValUOMxRout</f>
        <v/>
      </c>
      <c r="AI54" s="15" t="str">
        <f>PG_ValRout</f>
        <v/>
      </c>
      <c r="AJ54" s="16" t="str">
        <f>PG_ValRout</f>
        <v/>
      </c>
      <c r="AK54" s="17" t="str">
        <f>PG_ValRout</f>
        <v/>
      </c>
      <c r="AL54" s="12" t="str">
        <f>PG_ValUOMxRout</f>
        <v/>
      </c>
      <c r="AM54" s="14" t="str">
        <f>PG_ValUOMxRout</f>
        <v/>
      </c>
      <c r="AN54" s="31"/>
      <c r="AO54" s="18" t="str">
        <f>PG_ConstNmRand</f>
        <v/>
      </c>
      <c r="AP54" s="11" t="str">
        <f>PG_ValUOMxRand</f>
        <v/>
      </c>
      <c r="AQ54" s="12" t="str">
        <f>PG_ValUOMxRand</f>
        <v/>
      </c>
      <c r="AR54" s="13" t="str">
        <f>PG_ValUOMxRand</f>
        <v/>
      </c>
      <c r="AS54" s="13" t="str">
        <f>PG_ValUOMxRand</f>
        <v/>
      </c>
      <c r="AT54" s="13" t="str">
        <f>PG_ValUOMxRand</f>
        <v/>
      </c>
      <c r="AU54" s="14" t="str">
        <f>PG_ValUOMxRand</f>
        <v/>
      </c>
      <c r="AV54" s="15" t="str">
        <f>PG_ValRand</f>
        <v/>
      </c>
      <c r="AW54" s="16" t="str">
        <f>PG_ValRand</f>
        <v/>
      </c>
      <c r="AX54" s="17" t="str">
        <f>PG_ValRand</f>
        <v/>
      </c>
      <c r="AY54" s="12" t="str">
        <f>PG_ValUOMxRand</f>
        <v/>
      </c>
      <c r="AZ54" s="14" t="str">
        <f>PG_ValUOMxRand</f>
        <v/>
      </c>
    </row>
    <row r="55" spans="1:52" ht="15" customHeight="1">
      <c r="A55" s="66"/>
      <c r="B55" s="18"/>
      <c r="C55" s="11"/>
      <c r="D55" s="12"/>
      <c r="E55" s="13"/>
      <c r="F55" s="13"/>
      <c r="G55" s="13"/>
      <c r="H55" s="14"/>
      <c r="I55" s="15"/>
      <c r="J55" s="16"/>
      <c r="K55" s="17"/>
      <c r="L55" s="12"/>
      <c r="M55" s="14"/>
      <c r="N55" s="31"/>
      <c r="O55" s="18"/>
      <c r="P55" s="11"/>
      <c r="Q55" s="12"/>
      <c r="R55" s="13"/>
      <c r="S55" s="13"/>
      <c r="T55" s="13"/>
      <c r="U55" s="14"/>
      <c r="V55" s="15"/>
      <c r="W55" s="16"/>
      <c r="X55" s="17"/>
      <c r="Y55" s="12"/>
      <c r="Z55" s="14"/>
      <c r="AA55" s="32"/>
      <c r="AB55" s="18" t="str">
        <f>PG_ConstNmRout</f>
        <v/>
      </c>
      <c r="AC55" s="11" t="str">
        <f>PG_ValUOMxRout</f>
        <v/>
      </c>
      <c r="AD55" s="12" t="str">
        <f>PG_ValUOMxRout</f>
        <v/>
      </c>
      <c r="AE55" s="13" t="str">
        <f>PG_ValUOMxRout</f>
        <v/>
      </c>
      <c r="AF55" s="13" t="str">
        <f>PG_ValUOMxRout</f>
        <v/>
      </c>
      <c r="AG55" s="13" t="str">
        <f>PG_ValUOMxRout</f>
        <v/>
      </c>
      <c r="AH55" s="14" t="str">
        <f>PG_ValUOMxRout</f>
        <v/>
      </c>
      <c r="AI55" s="15" t="str">
        <f>PG_ValRout</f>
        <v/>
      </c>
      <c r="AJ55" s="16" t="str">
        <f>PG_ValRout</f>
        <v/>
      </c>
      <c r="AK55" s="17" t="str">
        <f>PG_ValRout</f>
        <v/>
      </c>
      <c r="AL55" s="12" t="str">
        <f>PG_ValUOMxRout</f>
        <v/>
      </c>
      <c r="AM55" s="14" t="str">
        <f>PG_ValUOMxRout</f>
        <v/>
      </c>
      <c r="AN55" s="31"/>
      <c r="AO55" s="18" t="str">
        <f>PG_ConstNmRand</f>
        <v/>
      </c>
      <c r="AP55" s="11" t="str">
        <f>PG_ValUOMxRand</f>
        <v/>
      </c>
      <c r="AQ55" s="12" t="str">
        <f>PG_ValUOMxRand</f>
        <v/>
      </c>
      <c r="AR55" s="13" t="str">
        <f>PG_ValUOMxRand</f>
        <v/>
      </c>
      <c r="AS55" s="13" t="str">
        <f>PG_ValUOMxRand</f>
        <v/>
      </c>
      <c r="AT55" s="13" t="str">
        <f>PG_ValUOMxRand</f>
        <v/>
      </c>
      <c r="AU55" s="14" t="str">
        <f>PG_ValUOMxRand</f>
        <v/>
      </c>
      <c r="AV55" s="15" t="str">
        <f>PG_ValRand</f>
        <v/>
      </c>
      <c r="AW55" s="16" t="str">
        <f>PG_ValRand</f>
        <v/>
      </c>
      <c r="AX55" s="17" t="str">
        <f>PG_ValRand</f>
        <v/>
      </c>
      <c r="AY55" s="12" t="str">
        <f>PG_ValUOMxRand</f>
        <v/>
      </c>
      <c r="AZ55" s="14" t="str">
        <f>PG_ValUOMxRand</f>
        <v/>
      </c>
    </row>
    <row r="56" spans="1:52" ht="15" customHeight="1">
      <c r="A56" s="66"/>
      <c r="B56" s="18"/>
      <c r="C56" s="11"/>
      <c r="D56" s="12"/>
      <c r="E56" s="13"/>
      <c r="F56" s="13"/>
      <c r="G56" s="13"/>
      <c r="H56" s="14"/>
      <c r="I56" s="15"/>
      <c r="J56" s="16"/>
      <c r="K56" s="17"/>
      <c r="L56" s="12"/>
      <c r="M56" s="14"/>
      <c r="N56" s="31"/>
      <c r="O56" s="18"/>
      <c r="P56" s="11"/>
      <c r="Q56" s="12"/>
      <c r="R56" s="13"/>
      <c r="S56" s="13"/>
      <c r="T56" s="13"/>
      <c r="U56" s="14"/>
      <c r="V56" s="15"/>
      <c r="W56" s="16"/>
      <c r="X56" s="17"/>
      <c r="Y56" s="12"/>
      <c r="Z56" s="14"/>
      <c r="AA56" s="32"/>
      <c r="AB56" s="18" t="str">
        <f>PG_ConstNmRout</f>
        <v/>
      </c>
      <c r="AC56" s="11" t="str">
        <f>PG_ValUOMxRout</f>
        <v/>
      </c>
      <c r="AD56" s="12" t="str">
        <f>PG_ValUOMxRout</f>
        <v/>
      </c>
      <c r="AE56" s="13" t="str">
        <f>PG_ValUOMxRout</f>
        <v/>
      </c>
      <c r="AF56" s="13" t="str">
        <f>PG_ValUOMxRout</f>
        <v/>
      </c>
      <c r="AG56" s="13" t="str">
        <f>PG_ValUOMxRout</f>
        <v/>
      </c>
      <c r="AH56" s="14" t="str">
        <f>PG_ValUOMxRout</f>
        <v/>
      </c>
      <c r="AI56" s="15" t="str">
        <f>PG_ValRout</f>
        <v/>
      </c>
      <c r="AJ56" s="16" t="str">
        <f>PG_ValRout</f>
        <v/>
      </c>
      <c r="AK56" s="17" t="str">
        <f>PG_ValRout</f>
        <v/>
      </c>
      <c r="AL56" s="12" t="str">
        <f>PG_ValUOMxRout</f>
        <v/>
      </c>
      <c r="AM56" s="14" t="str">
        <f>PG_ValUOMxRout</f>
        <v/>
      </c>
      <c r="AN56" s="31"/>
      <c r="AO56" s="18" t="str">
        <f>PG_ConstNmRand</f>
        <v/>
      </c>
      <c r="AP56" s="11" t="str">
        <f>PG_ValUOMxRand</f>
        <v/>
      </c>
      <c r="AQ56" s="12" t="str">
        <f>PG_ValUOMxRand</f>
        <v/>
      </c>
      <c r="AR56" s="13" t="str">
        <f>PG_ValUOMxRand</f>
        <v/>
      </c>
      <c r="AS56" s="13" t="str">
        <f>PG_ValUOMxRand</f>
        <v/>
      </c>
      <c r="AT56" s="13" t="str">
        <f>PG_ValUOMxRand</f>
        <v/>
      </c>
      <c r="AU56" s="14" t="str">
        <f>PG_ValUOMxRand</f>
        <v/>
      </c>
      <c r="AV56" s="15" t="str">
        <f>PG_ValRand</f>
        <v/>
      </c>
      <c r="AW56" s="16" t="str">
        <f>PG_ValRand</f>
        <v/>
      </c>
      <c r="AX56" s="17" t="str">
        <f>PG_ValRand</f>
        <v/>
      </c>
      <c r="AY56" s="12" t="str">
        <f>PG_ValUOMxRand</f>
        <v/>
      </c>
      <c r="AZ56" s="14" t="str">
        <f>PG_ValUOMxRand</f>
        <v/>
      </c>
    </row>
    <row r="57" spans="1:52" ht="15" customHeight="1">
      <c r="A57" s="66"/>
      <c r="B57" s="18"/>
      <c r="C57" s="11"/>
      <c r="D57" s="12"/>
      <c r="E57" s="13"/>
      <c r="F57" s="13"/>
      <c r="G57" s="13"/>
      <c r="H57" s="14"/>
      <c r="I57" s="15"/>
      <c r="J57" s="16"/>
      <c r="K57" s="17"/>
      <c r="L57" s="12"/>
      <c r="M57" s="14"/>
      <c r="N57" s="31"/>
      <c r="O57" s="18"/>
      <c r="P57" s="11"/>
      <c r="Q57" s="12"/>
      <c r="R57" s="13"/>
      <c r="S57" s="13"/>
      <c r="T57" s="13"/>
      <c r="U57" s="14"/>
      <c r="V57" s="15"/>
      <c r="W57" s="16"/>
      <c r="X57" s="17"/>
      <c r="Y57" s="12"/>
      <c r="Z57" s="14"/>
      <c r="AA57" s="32"/>
      <c r="AB57" s="18" t="str">
        <f>PG_ConstNmRout</f>
        <v/>
      </c>
      <c r="AC57" s="11" t="str">
        <f>PG_ValUOMxRout</f>
        <v/>
      </c>
      <c r="AD57" s="12" t="str">
        <f>PG_ValUOMxRout</f>
        <v/>
      </c>
      <c r="AE57" s="13" t="str">
        <f>PG_ValUOMxRout</f>
        <v/>
      </c>
      <c r="AF57" s="13" t="str">
        <f>PG_ValUOMxRout</f>
        <v/>
      </c>
      <c r="AG57" s="13" t="str">
        <f>PG_ValUOMxRout</f>
        <v/>
      </c>
      <c r="AH57" s="14" t="str">
        <f>PG_ValUOMxRout</f>
        <v/>
      </c>
      <c r="AI57" s="15" t="str">
        <f>PG_ValRout</f>
        <v/>
      </c>
      <c r="AJ57" s="16" t="str">
        <f>PG_ValRout</f>
        <v/>
      </c>
      <c r="AK57" s="17" t="str">
        <f>PG_ValRout</f>
        <v/>
      </c>
      <c r="AL57" s="12" t="str">
        <f>PG_ValUOMxRout</f>
        <v/>
      </c>
      <c r="AM57" s="14" t="str">
        <f>PG_ValUOMxRout</f>
        <v/>
      </c>
      <c r="AN57" s="31"/>
      <c r="AO57" s="18" t="str">
        <f>PG_ConstNmRand</f>
        <v/>
      </c>
      <c r="AP57" s="11" t="str">
        <f>PG_ValUOMxRand</f>
        <v/>
      </c>
      <c r="AQ57" s="12" t="str">
        <f>PG_ValUOMxRand</f>
        <v/>
      </c>
      <c r="AR57" s="13" t="str">
        <f>PG_ValUOMxRand</f>
        <v/>
      </c>
      <c r="AS57" s="13" t="str">
        <f>PG_ValUOMxRand</f>
        <v/>
      </c>
      <c r="AT57" s="13" t="str">
        <f>PG_ValUOMxRand</f>
        <v/>
      </c>
      <c r="AU57" s="14" t="str">
        <f>PG_ValUOMxRand</f>
        <v/>
      </c>
      <c r="AV57" s="15" t="str">
        <f>PG_ValRand</f>
        <v/>
      </c>
      <c r="AW57" s="16" t="str">
        <f>PG_ValRand</f>
        <v/>
      </c>
      <c r="AX57" s="17" t="str">
        <f>PG_ValRand</f>
        <v/>
      </c>
      <c r="AY57" s="12" t="str">
        <f>PG_ValUOMxRand</f>
        <v/>
      </c>
      <c r="AZ57" s="14" t="str">
        <f>PG_ValUOMxRand</f>
        <v/>
      </c>
    </row>
    <row r="58" spans="1:52" ht="15" customHeight="1">
      <c r="A58" s="66"/>
      <c r="B58" s="18"/>
      <c r="C58" s="11"/>
      <c r="D58" s="12"/>
      <c r="E58" s="13"/>
      <c r="F58" s="13"/>
      <c r="G58" s="13"/>
      <c r="H58" s="14"/>
      <c r="I58" s="15"/>
      <c r="J58" s="16"/>
      <c r="K58" s="17"/>
      <c r="L58" s="12"/>
      <c r="M58" s="14"/>
      <c r="N58" s="31"/>
      <c r="O58" s="18"/>
      <c r="P58" s="11"/>
      <c r="Q58" s="12"/>
      <c r="R58" s="13"/>
      <c r="S58" s="13"/>
      <c r="T58" s="13"/>
      <c r="U58" s="14"/>
      <c r="V58" s="15"/>
      <c r="W58" s="16"/>
      <c r="X58" s="17"/>
      <c r="Y58" s="12"/>
      <c r="Z58" s="14"/>
      <c r="AA58" s="32"/>
      <c r="AB58" s="18" t="str">
        <f>PG_ConstNmRout</f>
        <v/>
      </c>
      <c r="AC58" s="11" t="str">
        <f>PG_ValUOMxRout</f>
        <v/>
      </c>
      <c r="AD58" s="12" t="str">
        <f>PG_ValUOMxRout</f>
        <v/>
      </c>
      <c r="AE58" s="13" t="str">
        <f>PG_ValUOMxRout</f>
        <v/>
      </c>
      <c r="AF58" s="13" t="str">
        <f>PG_ValUOMxRout</f>
        <v/>
      </c>
      <c r="AG58" s="13" t="str">
        <f>PG_ValUOMxRout</f>
        <v/>
      </c>
      <c r="AH58" s="14" t="str">
        <f>PG_ValUOMxRout</f>
        <v/>
      </c>
      <c r="AI58" s="15" t="str">
        <f>PG_ValRout</f>
        <v/>
      </c>
      <c r="AJ58" s="16" t="str">
        <f>PG_ValRout</f>
        <v/>
      </c>
      <c r="AK58" s="17" t="str">
        <f>PG_ValRout</f>
        <v/>
      </c>
      <c r="AL58" s="12" t="str">
        <f>PG_ValUOMxRout</f>
        <v/>
      </c>
      <c r="AM58" s="14" t="str">
        <f>PG_ValUOMxRout</f>
        <v/>
      </c>
      <c r="AN58" s="31"/>
      <c r="AO58" s="18" t="str">
        <f>PG_ConstNmRand</f>
        <v/>
      </c>
      <c r="AP58" s="11" t="str">
        <f>PG_ValUOMxRand</f>
        <v/>
      </c>
      <c r="AQ58" s="12" t="str">
        <f>PG_ValUOMxRand</f>
        <v/>
      </c>
      <c r="AR58" s="13" t="str">
        <f>PG_ValUOMxRand</f>
        <v/>
      </c>
      <c r="AS58" s="13" t="str">
        <f>PG_ValUOMxRand</f>
        <v/>
      </c>
      <c r="AT58" s="13" t="str">
        <f>PG_ValUOMxRand</f>
        <v/>
      </c>
      <c r="AU58" s="14" t="str">
        <f>PG_ValUOMxRand</f>
        <v/>
      </c>
      <c r="AV58" s="15" t="str">
        <f>PG_ValRand</f>
        <v/>
      </c>
      <c r="AW58" s="16" t="str">
        <f>PG_ValRand</f>
        <v/>
      </c>
      <c r="AX58" s="17" t="str">
        <f>PG_ValRand</f>
        <v/>
      </c>
      <c r="AY58" s="12" t="str">
        <f>PG_ValUOMxRand</f>
        <v/>
      </c>
      <c r="AZ58" s="14" t="str">
        <f>PG_ValUOMxRand</f>
        <v/>
      </c>
    </row>
    <row r="59" spans="1:52" ht="15" customHeight="1">
      <c r="A59" s="66"/>
      <c r="B59" s="18"/>
      <c r="C59" s="11"/>
      <c r="D59" s="12"/>
      <c r="E59" s="13"/>
      <c r="F59" s="13"/>
      <c r="G59" s="13"/>
      <c r="H59" s="14"/>
      <c r="I59" s="15"/>
      <c r="J59" s="16"/>
      <c r="K59" s="17"/>
      <c r="L59" s="12"/>
      <c r="M59" s="14"/>
      <c r="N59" s="31"/>
      <c r="O59" s="18"/>
      <c r="P59" s="11"/>
      <c r="Q59" s="12"/>
      <c r="R59" s="13"/>
      <c r="S59" s="13"/>
      <c r="T59" s="13"/>
      <c r="U59" s="14"/>
      <c r="V59" s="15"/>
      <c r="W59" s="16"/>
      <c r="X59" s="17"/>
      <c r="Y59" s="12"/>
      <c r="Z59" s="14"/>
      <c r="AA59" s="32"/>
      <c r="AB59" s="18" t="str">
        <f>PG_ConstNmRout</f>
        <v/>
      </c>
      <c r="AC59" s="11" t="str">
        <f>PG_ValUOMxRout</f>
        <v/>
      </c>
      <c r="AD59" s="12" t="str">
        <f>PG_ValUOMxRout</f>
        <v/>
      </c>
      <c r="AE59" s="13" t="str">
        <f>PG_ValUOMxRout</f>
        <v/>
      </c>
      <c r="AF59" s="13" t="str">
        <f>PG_ValUOMxRout</f>
        <v/>
      </c>
      <c r="AG59" s="13" t="str">
        <f>PG_ValUOMxRout</f>
        <v/>
      </c>
      <c r="AH59" s="14" t="str">
        <f>PG_ValUOMxRout</f>
        <v/>
      </c>
      <c r="AI59" s="15" t="str">
        <f>PG_ValRout</f>
        <v/>
      </c>
      <c r="AJ59" s="16" t="str">
        <f>PG_ValRout</f>
        <v/>
      </c>
      <c r="AK59" s="17" t="str">
        <f>PG_ValRout</f>
        <v/>
      </c>
      <c r="AL59" s="12" t="str">
        <f>PG_ValUOMxRout</f>
        <v/>
      </c>
      <c r="AM59" s="14" t="str">
        <f>PG_ValUOMxRout</f>
        <v/>
      </c>
      <c r="AN59" s="31"/>
      <c r="AO59" s="18" t="str">
        <f>PG_ConstNmRand</f>
        <v/>
      </c>
      <c r="AP59" s="11" t="str">
        <f>PG_ValUOMxRand</f>
        <v/>
      </c>
      <c r="AQ59" s="12" t="str">
        <f>PG_ValUOMxRand</f>
        <v/>
      </c>
      <c r="AR59" s="13" t="str">
        <f>PG_ValUOMxRand</f>
        <v/>
      </c>
      <c r="AS59" s="13" t="str">
        <f>PG_ValUOMxRand</f>
        <v/>
      </c>
      <c r="AT59" s="13" t="str">
        <f>PG_ValUOMxRand</f>
        <v/>
      </c>
      <c r="AU59" s="14" t="str">
        <f>PG_ValUOMxRand</f>
        <v/>
      </c>
      <c r="AV59" s="15" t="str">
        <f>PG_ValRand</f>
        <v/>
      </c>
      <c r="AW59" s="16" t="str">
        <f>PG_ValRand</f>
        <v/>
      </c>
      <c r="AX59" s="17" t="str">
        <f>PG_ValRand</f>
        <v/>
      </c>
      <c r="AY59" s="12" t="str">
        <f>PG_ValUOMxRand</f>
        <v/>
      </c>
      <c r="AZ59" s="14" t="str">
        <f>PG_ValUOMxRand</f>
        <v/>
      </c>
    </row>
    <row r="60" spans="1:52" ht="15" customHeight="1">
      <c r="A60" s="66"/>
      <c r="B60" s="18"/>
      <c r="C60" s="11"/>
      <c r="D60" s="12"/>
      <c r="E60" s="13"/>
      <c r="F60" s="13"/>
      <c r="G60" s="13"/>
      <c r="H60" s="14"/>
      <c r="I60" s="15"/>
      <c r="J60" s="16"/>
      <c r="K60" s="17"/>
      <c r="L60" s="12"/>
      <c r="M60" s="14"/>
      <c r="N60" s="31"/>
      <c r="O60" s="18"/>
      <c r="P60" s="11"/>
      <c r="Q60" s="12"/>
      <c r="R60" s="13"/>
      <c r="S60" s="13"/>
      <c r="T60" s="13"/>
      <c r="U60" s="14"/>
      <c r="V60" s="15"/>
      <c r="W60" s="16"/>
      <c r="X60" s="17"/>
      <c r="Y60" s="12"/>
      <c r="Z60" s="14"/>
      <c r="AA60" s="32"/>
      <c r="AB60" s="18" t="str">
        <f>PG_ConstNmRout</f>
        <v/>
      </c>
      <c r="AC60" s="11" t="str">
        <f>PG_ValUOMxRout</f>
        <v/>
      </c>
      <c r="AD60" s="12" t="str">
        <f>PG_ValUOMxRout</f>
        <v/>
      </c>
      <c r="AE60" s="13" t="str">
        <f>PG_ValUOMxRout</f>
        <v/>
      </c>
      <c r="AF60" s="13" t="str">
        <f>PG_ValUOMxRout</f>
        <v/>
      </c>
      <c r="AG60" s="13" t="str">
        <f>PG_ValUOMxRout</f>
        <v/>
      </c>
      <c r="AH60" s="14" t="str">
        <f>PG_ValUOMxRout</f>
        <v/>
      </c>
      <c r="AI60" s="15" t="str">
        <f>PG_ValRout</f>
        <v/>
      </c>
      <c r="AJ60" s="16" t="str">
        <f>PG_ValRout</f>
        <v/>
      </c>
      <c r="AK60" s="17" t="str">
        <f>PG_ValRout</f>
        <v/>
      </c>
      <c r="AL60" s="12" t="str">
        <f>PG_ValUOMxRout</f>
        <v/>
      </c>
      <c r="AM60" s="14" t="str">
        <f>PG_ValUOMxRout</f>
        <v/>
      </c>
      <c r="AN60" s="31"/>
      <c r="AO60" s="18" t="str">
        <f>PG_ConstNmRand</f>
        <v/>
      </c>
      <c r="AP60" s="11" t="str">
        <f>PG_ValUOMxRand</f>
        <v/>
      </c>
      <c r="AQ60" s="12" t="str">
        <f>PG_ValUOMxRand</f>
        <v/>
      </c>
      <c r="AR60" s="13" t="str">
        <f>PG_ValUOMxRand</f>
        <v/>
      </c>
      <c r="AS60" s="13" t="str">
        <f>PG_ValUOMxRand</f>
        <v/>
      </c>
      <c r="AT60" s="13" t="str">
        <f>PG_ValUOMxRand</f>
        <v/>
      </c>
      <c r="AU60" s="14" t="str">
        <f>PG_ValUOMxRand</f>
        <v/>
      </c>
      <c r="AV60" s="15" t="str">
        <f>PG_ValRand</f>
        <v/>
      </c>
      <c r="AW60" s="16" t="str">
        <f>PG_ValRand</f>
        <v/>
      </c>
      <c r="AX60" s="17" t="str">
        <f>PG_ValRand</f>
        <v/>
      </c>
      <c r="AY60" s="12" t="str">
        <f>PG_ValUOMxRand</f>
        <v/>
      </c>
      <c r="AZ60" s="14" t="str">
        <f>PG_ValUOMxRand</f>
        <v/>
      </c>
    </row>
    <row r="61" spans="1:52" ht="15" customHeight="1">
      <c r="A61" s="66"/>
      <c r="B61" s="18"/>
      <c r="C61" s="11"/>
      <c r="D61" s="12"/>
      <c r="E61" s="13"/>
      <c r="F61" s="13"/>
      <c r="G61" s="13"/>
      <c r="H61" s="14"/>
      <c r="I61" s="15"/>
      <c r="J61" s="16"/>
      <c r="K61" s="17"/>
      <c r="L61" s="12"/>
      <c r="M61" s="14"/>
      <c r="N61" s="31"/>
      <c r="O61" s="18"/>
      <c r="P61" s="11"/>
      <c r="Q61" s="12"/>
      <c r="R61" s="13"/>
      <c r="S61" s="13"/>
      <c r="T61" s="13"/>
      <c r="U61" s="14"/>
      <c r="V61" s="15"/>
      <c r="W61" s="16"/>
      <c r="X61" s="17"/>
      <c r="Y61" s="12"/>
      <c r="Z61" s="14"/>
      <c r="AA61" s="32"/>
      <c r="AB61" s="18" t="str">
        <f>PG_ConstNmRout</f>
        <v/>
      </c>
      <c r="AC61" s="11" t="str">
        <f>PG_ValUOMxRout</f>
        <v/>
      </c>
      <c r="AD61" s="12" t="str">
        <f>PG_ValUOMxRout</f>
        <v/>
      </c>
      <c r="AE61" s="13" t="str">
        <f>PG_ValUOMxRout</f>
        <v/>
      </c>
      <c r="AF61" s="13" t="str">
        <f>PG_ValUOMxRout</f>
        <v/>
      </c>
      <c r="AG61" s="13" t="str">
        <f>PG_ValUOMxRout</f>
        <v/>
      </c>
      <c r="AH61" s="14" t="str">
        <f>PG_ValUOMxRout</f>
        <v/>
      </c>
      <c r="AI61" s="15" t="str">
        <f>PG_ValRout</f>
        <v/>
      </c>
      <c r="AJ61" s="16" t="str">
        <f>PG_ValRout</f>
        <v/>
      </c>
      <c r="AK61" s="17" t="str">
        <f>PG_ValRout</f>
        <v/>
      </c>
      <c r="AL61" s="12" t="str">
        <f>PG_ValUOMxRout</f>
        <v/>
      </c>
      <c r="AM61" s="14" t="str">
        <f>PG_ValUOMxRout</f>
        <v/>
      </c>
      <c r="AN61" s="31"/>
      <c r="AO61" s="18" t="str">
        <f>PG_ConstNmRand</f>
        <v/>
      </c>
      <c r="AP61" s="11" t="str">
        <f>PG_ValUOMxRand</f>
        <v/>
      </c>
      <c r="AQ61" s="12" t="str">
        <f>PG_ValUOMxRand</f>
        <v/>
      </c>
      <c r="AR61" s="13" t="str">
        <f>PG_ValUOMxRand</f>
        <v/>
      </c>
      <c r="AS61" s="13" t="str">
        <f>PG_ValUOMxRand</f>
        <v/>
      </c>
      <c r="AT61" s="13" t="str">
        <f>PG_ValUOMxRand</f>
        <v/>
      </c>
      <c r="AU61" s="14" t="str">
        <f>PG_ValUOMxRand</f>
        <v/>
      </c>
      <c r="AV61" s="15" t="str">
        <f>PG_ValRand</f>
        <v/>
      </c>
      <c r="AW61" s="16" t="str">
        <f>PG_ValRand</f>
        <v/>
      </c>
      <c r="AX61" s="17" t="str">
        <f>PG_ValRand</f>
        <v/>
      </c>
      <c r="AY61" s="12" t="str">
        <f>PG_ValUOMxRand</f>
        <v/>
      </c>
      <c r="AZ61" s="14" t="str">
        <f>PG_ValUOMxRand</f>
        <v/>
      </c>
    </row>
    <row r="62" spans="1:52" ht="15" customHeight="1">
      <c r="A62" s="66"/>
      <c r="B62" s="18"/>
      <c r="C62" s="11"/>
      <c r="D62" s="12"/>
      <c r="E62" s="13"/>
      <c r="F62" s="13"/>
      <c r="G62" s="13"/>
      <c r="H62" s="14"/>
      <c r="I62" s="15"/>
      <c r="J62" s="16"/>
      <c r="K62" s="17"/>
      <c r="L62" s="12"/>
      <c r="M62" s="14"/>
      <c r="N62" s="31"/>
      <c r="O62" s="18"/>
      <c r="P62" s="11"/>
      <c r="Q62" s="12"/>
      <c r="R62" s="13"/>
      <c r="S62" s="13"/>
      <c r="T62" s="13"/>
      <c r="U62" s="14"/>
      <c r="V62" s="15"/>
      <c r="W62" s="16"/>
      <c r="X62" s="17"/>
      <c r="Y62" s="12"/>
      <c r="Z62" s="14"/>
      <c r="AA62" s="32"/>
      <c r="AB62" s="18" t="str">
        <f>PG_ConstNmRout</f>
        <v/>
      </c>
      <c r="AC62" s="11" t="str">
        <f>PG_ValUOMxRout</f>
        <v/>
      </c>
      <c r="AD62" s="12" t="str">
        <f>PG_ValUOMxRout</f>
        <v/>
      </c>
      <c r="AE62" s="13" t="str">
        <f>PG_ValUOMxRout</f>
        <v/>
      </c>
      <c r="AF62" s="13" t="str">
        <f>PG_ValUOMxRout</f>
        <v/>
      </c>
      <c r="AG62" s="13" t="str">
        <f>PG_ValUOMxRout</f>
        <v/>
      </c>
      <c r="AH62" s="14" t="str">
        <f>PG_ValUOMxRout</f>
        <v/>
      </c>
      <c r="AI62" s="15" t="str">
        <f>PG_ValRout</f>
        <v/>
      </c>
      <c r="AJ62" s="16" t="str">
        <f>PG_ValRout</f>
        <v/>
      </c>
      <c r="AK62" s="17" t="str">
        <f>PG_ValRout</f>
        <v/>
      </c>
      <c r="AL62" s="12" t="str">
        <f>PG_ValUOMxRout</f>
        <v/>
      </c>
      <c r="AM62" s="14" t="str">
        <f>PG_ValUOMxRout</f>
        <v/>
      </c>
      <c r="AN62" s="31"/>
      <c r="AO62" s="18" t="str">
        <f>PG_ConstNmRand</f>
        <v/>
      </c>
      <c r="AP62" s="11" t="str">
        <f>PG_ValUOMxRand</f>
        <v/>
      </c>
      <c r="AQ62" s="12" t="str">
        <f>PG_ValUOMxRand</f>
        <v/>
      </c>
      <c r="AR62" s="13" t="str">
        <f>PG_ValUOMxRand</f>
        <v/>
      </c>
      <c r="AS62" s="13" t="str">
        <f>PG_ValUOMxRand</f>
        <v/>
      </c>
      <c r="AT62" s="13" t="str">
        <f>PG_ValUOMxRand</f>
        <v/>
      </c>
      <c r="AU62" s="14" t="str">
        <f>PG_ValUOMxRand</f>
        <v/>
      </c>
      <c r="AV62" s="15" t="str">
        <f>PG_ValRand</f>
        <v/>
      </c>
      <c r="AW62" s="16" t="str">
        <f>PG_ValRand</f>
        <v/>
      </c>
      <c r="AX62" s="17" t="str">
        <f>PG_ValRand</f>
        <v/>
      </c>
      <c r="AY62" s="12" t="str">
        <f>PG_ValUOMxRand</f>
        <v/>
      </c>
      <c r="AZ62" s="14" t="str">
        <f>PG_ValUOMxRand</f>
        <v/>
      </c>
    </row>
    <row r="63" spans="1:52" ht="15" customHeight="1">
      <c r="A63" s="66"/>
      <c r="B63" s="18"/>
      <c r="C63" s="11"/>
      <c r="D63" s="12"/>
      <c r="E63" s="13"/>
      <c r="F63" s="13"/>
      <c r="G63" s="13"/>
      <c r="H63" s="14"/>
      <c r="I63" s="15"/>
      <c r="J63" s="16"/>
      <c r="K63" s="17"/>
      <c r="L63" s="12"/>
      <c r="M63" s="14"/>
      <c r="N63" s="31"/>
      <c r="O63" s="18"/>
      <c r="P63" s="11"/>
      <c r="Q63" s="12"/>
      <c r="R63" s="13"/>
      <c r="S63" s="13"/>
      <c r="T63" s="13"/>
      <c r="U63" s="14"/>
      <c r="V63" s="15"/>
      <c r="W63" s="16"/>
      <c r="X63" s="17"/>
      <c r="Y63" s="12"/>
      <c r="Z63" s="14"/>
      <c r="AA63" s="32"/>
      <c r="AB63" s="18" t="str">
        <f>PG_ConstNmRout</f>
        <v/>
      </c>
      <c r="AC63" s="11" t="str">
        <f>PG_ValUOMxRout</f>
        <v/>
      </c>
      <c r="AD63" s="12" t="str">
        <f>PG_ValUOMxRout</f>
        <v/>
      </c>
      <c r="AE63" s="13" t="str">
        <f>PG_ValUOMxRout</f>
        <v/>
      </c>
      <c r="AF63" s="13" t="str">
        <f>PG_ValUOMxRout</f>
        <v/>
      </c>
      <c r="AG63" s="13" t="str">
        <f>PG_ValUOMxRout</f>
        <v/>
      </c>
      <c r="AH63" s="14" t="str">
        <f>PG_ValUOMxRout</f>
        <v/>
      </c>
      <c r="AI63" s="15" t="str">
        <f>PG_ValRout</f>
        <v/>
      </c>
      <c r="AJ63" s="16" t="str">
        <f>PG_ValRout</f>
        <v/>
      </c>
      <c r="AK63" s="17" t="str">
        <f>PG_ValRout</f>
        <v/>
      </c>
      <c r="AL63" s="12" t="str">
        <f>PG_ValUOMxRout</f>
        <v/>
      </c>
      <c r="AM63" s="14" t="str">
        <f>PG_ValUOMxRout</f>
        <v/>
      </c>
      <c r="AN63" s="31"/>
      <c r="AO63" s="18" t="str">
        <f>PG_ConstNmRand</f>
        <v/>
      </c>
      <c r="AP63" s="11" t="str">
        <f>PG_ValUOMxRand</f>
        <v/>
      </c>
      <c r="AQ63" s="12" t="str">
        <f>PG_ValUOMxRand</f>
        <v/>
      </c>
      <c r="AR63" s="13" t="str">
        <f>PG_ValUOMxRand</f>
        <v/>
      </c>
      <c r="AS63" s="13" t="str">
        <f>PG_ValUOMxRand</f>
        <v/>
      </c>
      <c r="AT63" s="13" t="str">
        <f>PG_ValUOMxRand</f>
        <v/>
      </c>
      <c r="AU63" s="14" t="str">
        <f>PG_ValUOMxRand</f>
        <v/>
      </c>
      <c r="AV63" s="15" t="str">
        <f>PG_ValRand</f>
        <v/>
      </c>
      <c r="AW63" s="16" t="str">
        <f>PG_ValRand</f>
        <v/>
      </c>
      <c r="AX63" s="17" t="str">
        <f>PG_ValRand</f>
        <v/>
      </c>
      <c r="AY63" s="12" t="str">
        <f>PG_ValUOMxRand</f>
        <v/>
      </c>
      <c r="AZ63" s="14" t="str">
        <f>PG_ValUOMxRand</f>
        <v/>
      </c>
    </row>
    <row r="64" spans="1:52" ht="15" customHeight="1">
      <c r="A64" s="66"/>
      <c r="B64" s="18"/>
      <c r="C64" s="11"/>
      <c r="D64" s="12"/>
      <c r="E64" s="13"/>
      <c r="F64" s="13"/>
      <c r="G64" s="13"/>
      <c r="H64" s="14"/>
      <c r="I64" s="15"/>
      <c r="J64" s="16"/>
      <c r="K64" s="17"/>
      <c r="L64" s="12"/>
      <c r="M64" s="14"/>
      <c r="N64" s="31"/>
      <c r="O64" s="18"/>
      <c r="P64" s="11"/>
      <c r="Q64" s="12"/>
      <c r="R64" s="13"/>
      <c r="S64" s="13"/>
      <c r="T64" s="13"/>
      <c r="U64" s="14"/>
      <c r="V64" s="15"/>
      <c r="W64" s="16"/>
      <c r="X64" s="17"/>
      <c r="Y64" s="12"/>
      <c r="Z64" s="14"/>
      <c r="AA64" s="32"/>
      <c r="AB64" s="18" t="str">
        <f>PG_ConstNmRout</f>
        <v/>
      </c>
      <c r="AC64" s="11" t="str">
        <f>PG_ValUOMxRout</f>
        <v/>
      </c>
      <c r="AD64" s="12" t="str">
        <f>PG_ValUOMxRout</f>
        <v/>
      </c>
      <c r="AE64" s="13" t="str">
        <f>PG_ValUOMxRout</f>
        <v/>
      </c>
      <c r="AF64" s="13" t="str">
        <f>PG_ValUOMxRout</f>
        <v/>
      </c>
      <c r="AG64" s="13" t="str">
        <f>PG_ValUOMxRout</f>
        <v/>
      </c>
      <c r="AH64" s="14" t="str">
        <f>PG_ValUOMxRout</f>
        <v/>
      </c>
      <c r="AI64" s="15" t="str">
        <f>PG_ValRout</f>
        <v/>
      </c>
      <c r="AJ64" s="16" t="str">
        <f>PG_ValRout</f>
        <v/>
      </c>
      <c r="AK64" s="17" t="str">
        <f>PG_ValRout</f>
        <v/>
      </c>
      <c r="AL64" s="12" t="str">
        <f>PG_ValUOMxRout</f>
        <v/>
      </c>
      <c r="AM64" s="14" t="str">
        <f>PG_ValUOMxRout</f>
        <v/>
      </c>
      <c r="AN64" s="31"/>
      <c r="AO64" s="18" t="str">
        <f>PG_ConstNmRand</f>
        <v/>
      </c>
      <c r="AP64" s="11" t="str">
        <f>PG_ValUOMxRand</f>
        <v/>
      </c>
      <c r="AQ64" s="12" t="str">
        <f>PG_ValUOMxRand</f>
        <v/>
      </c>
      <c r="AR64" s="13" t="str">
        <f>PG_ValUOMxRand</f>
        <v/>
      </c>
      <c r="AS64" s="13" t="str">
        <f>PG_ValUOMxRand</f>
        <v/>
      </c>
      <c r="AT64" s="13" t="str">
        <f>PG_ValUOMxRand</f>
        <v/>
      </c>
      <c r="AU64" s="14" t="str">
        <f>PG_ValUOMxRand</f>
        <v/>
      </c>
      <c r="AV64" s="15" t="str">
        <f>PG_ValRand</f>
        <v/>
      </c>
      <c r="AW64" s="16" t="str">
        <f>PG_ValRand</f>
        <v/>
      </c>
      <c r="AX64" s="17" t="str">
        <f>PG_ValRand</f>
        <v/>
      </c>
      <c r="AY64" s="12" t="str">
        <f>PG_ValUOMxRand</f>
        <v/>
      </c>
      <c r="AZ64" s="14" t="str">
        <f>PG_ValUOMxRand</f>
        <v/>
      </c>
    </row>
    <row r="65" spans="1:52" ht="15" customHeight="1">
      <c r="A65" s="66"/>
      <c r="B65" s="18"/>
      <c r="C65" s="11"/>
      <c r="D65" s="12"/>
      <c r="E65" s="13"/>
      <c r="F65" s="13"/>
      <c r="G65" s="13"/>
      <c r="H65" s="14"/>
      <c r="I65" s="15"/>
      <c r="J65" s="16"/>
      <c r="K65" s="17"/>
      <c r="L65" s="12"/>
      <c r="M65" s="14"/>
      <c r="N65" s="31"/>
      <c r="O65" s="18"/>
      <c r="P65" s="11"/>
      <c r="Q65" s="12"/>
      <c r="R65" s="13"/>
      <c r="S65" s="13"/>
      <c r="T65" s="13"/>
      <c r="U65" s="14"/>
      <c r="V65" s="15"/>
      <c r="W65" s="16"/>
      <c r="X65" s="17"/>
      <c r="Y65" s="12"/>
      <c r="Z65" s="14"/>
      <c r="AA65" s="32"/>
      <c r="AB65" s="18" t="str">
        <f>PG_ConstNmRout</f>
        <v/>
      </c>
      <c r="AC65" s="11" t="str">
        <f>PG_ValUOMxRout</f>
        <v/>
      </c>
      <c r="AD65" s="12" t="str">
        <f>PG_ValUOMxRout</f>
        <v/>
      </c>
      <c r="AE65" s="13" t="str">
        <f>PG_ValUOMxRout</f>
        <v/>
      </c>
      <c r="AF65" s="13" t="str">
        <f>PG_ValUOMxRout</f>
        <v/>
      </c>
      <c r="AG65" s="13" t="str">
        <f>PG_ValUOMxRout</f>
        <v/>
      </c>
      <c r="AH65" s="14" t="str">
        <f>PG_ValUOMxRout</f>
        <v/>
      </c>
      <c r="AI65" s="15" t="str">
        <f>PG_ValRout</f>
        <v/>
      </c>
      <c r="AJ65" s="16" t="str">
        <f>PG_ValRout</f>
        <v/>
      </c>
      <c r="AK65" s="17" t="str">
        <f>PG_ValRout</f>
        <v/>
      </c>
      <c r="AL65" s="12" t="str">
        <f>PG_ValUOMxRout</f>
        <v/>
      </c>
      <c r="AM65" s="14" t="str">
        <f>PG_ValUOMxRout</f>
        <v/>
      </c>
      <c r="AN65" s="31"/>
      <c r="AO65" s="18" t="str">
        <f>PG_ConstNmRand</f>
        <v/>
      </c>
      <c r="AP65" s="11" t="str">
        <f>PG_ValUOMxRand</f>
        <v/>
      </c>
      <c r="AQ65" s="12" t="str">
        <f>PG_ValUOMxRand</f>
        <v/>
      </c>
      <c r="AR65" s="13" t="str">
        <f>PG_ValUOMxRand</f>
        <v/>
      </c>
      <c r="AS65" s="13" t="str">
        <f>PG_ValUOMxRand</f>
        <v/>
      </c>
      <c r="AT65" s="13" t="str">
        <f>PG_ValUOMxRand</f>
        <v/>
      </c>
      <c r="AU65" s="14" t="str">
        <f>PG_ValUOMxRand</f>
        <v/>
      </c>
      <c r="AV65" s="15" t="str">
        <f>PG_ValRand</f>
        <v/>
      </c>
      <c r="AW65" s="16" t="str">
        <f>PG_ValRand</f>
        <v/>
      </c>
      <c r="AX65" s="17" t="str">
        <f>PG_ValRand</f>
        <v/>
      </c>
      <c r="AY65" s="12" t="str">
        <f>PG_ValUOMxRand</f>
        <v/>
      </c>
      <c r="AZ65" s="14" t="str">
        <f>PG_ValUOMxRand</f>
        <v/>
      </c>
    </row>
    <row r="66" spans="1:52" ht="15" customHeight="1">
      <c r="A66" s="66"/>
      <c r="B66" s="18"/>
      <c r="C66" s="11"/>
      <c r="D66" s="12"/>
      <c r="E66" s="13"/>
      <c r="F66" s="13"/>
      <c r="G66" s="13"/>
      <c r="H66" s="14"/>
      <c r="I66" s="15"/>
      <c r="J66" s="16"/>
      <c r="K66" s="17"/>
      <c r="L66" s="12"/>
      <c r="M66" s="14"/>
      <c r="N66" s="31"/>
      <c r="O66" s="18"/>
      <c r="P66" s="11"/>
      <c r="Q66" s="12"/>
      <c r="R66" s="13"/>
      <c r="S66" s="13"/>
      <c r="T66" s="13"/>
      <c r="U66" s="14"/>
      <c r="V66" s="15"/>
      <c r="W66" s="16"/>
      <c r="X66" s="17"/>
      <c r="Y66" s="12"/>
      <c r="Z66" s="14"/>
      <c r="AA66" s="32"/>
      <c r="AB66" s="18" t="str">
        <f>PG_ConstNmRout</f>
        <v/>
      </c>
      <c r="AC66" s="11" t="str">
        <f>PG_ValUOMxRout</f>
        <v/>
      </c>
      <c r="AD66" s="12" t="str">
        <f>PG_ValUOMxRout</f>
        <v/>
      </c>
      <c r="AE66" s="13" t="str">
        <f>PG_ValUOMxRout</f>
        <v/>
      </c>
      <c r="AF66" s="13" t="str">
        <f>PG_ValUOMxRout</f>
        <v/>
      </c>
      <c r="AG66" s="13" t="str">
        <f>PG_ValUOMxRout</f>
        <v/>
      </c>
      <c r="AH66" s="14" t="str">
        <f>PG_ValUOMxRout</f>
        <v/>
      </c>
      <c r="AI66" s="15" t="str">
        <f>PG_ValRout</f>
        <v/>
      </c>
      <c r="AJ66" s="16" t="str">
        <f>PG_ValRout</f>
        <v/>
      </c>
      <c r="AK66" s="17" t="str">
        <f>PG_ValRout</f>
        <v/>
      </c>
      <c r="AL66" s="12" t="str">
        <f>PG_ValUOMxRout</f>
        <v/>
      </c>
      <c r="AM66" s="14" t="str">
        <f>PG_ValUOMxRout</f>
        <v/>
      </c>
      <c r="AN66" s="31"/>
      <c r="AO66" s="18" t="str">
        <f>PG_ConstNmRand</f>
        <v/>
      </c>
      <c r="AP66" s="11" t="str">
        <f>PG_ValUOMxRand</f>
        <v/>
      </c>
      <c r="AQ66" s="12" t="str">
        <f>PG_ValUOMxRand</f>
        <v/>
      </c>
      <c r="AR66" s="13" t="str">
        <f>PG_ValUOMxRand</f>
        <v/>
      </c>
      <c r="AS66" s="13" t="str">
        <f>PG_ValUOMxRand</f>
        <v/>
      </c>
      <c r="AT66" s="13" t="str">
        <f>PG_ValUOMxRand</f>
        <v/>
      </c>
      <c r="AU66" s="14" t="str">
        <f>PG_ValUOMxRand</f>
        <v/>
      </c>
      <c r="AV66" s="15" t="str">
        <f>PG_ValRand</f>
        <v/>
      </c>
      <c r="AW66" s="16" t="str">
        <f>PG_ValRand</f>
        <v/>
      </c>
      <c r="AX66" s="17" t="str">
        <f>PG_ValRand</f>
        <v/>
      </c>
      <c r="AY66" s="12" t="str">
        <f>PG_ValUOMxRand</f>
        <v/>
      </c>
      <c r="AZ66" s="14" t="str">
        <f>PG_ValUOMxRand</f>
        <v/>
      </c>
    </row>
    <row r="67" spans="1:52" ht="15" customHeight="1">
      <c r="A67" s="66"/>
      <c r="B67" s="18"/>
      <c r="C67" s="11"/>
      <c r="D67" s="12"/>
      <c r="E67" s="13"/>
      <c r="F67" s="13"/>
      <c r="G67" s="13"/>
      <c r="H67" s="14"/>
      <c r="I67" s="15"/>
      <c r="J67" s="16"/>
      <c r="K67" s="17"/>
      <c r="L67" s="12"/>
      <c r="M67" s="14"/>
      <c r="N67" s="31"/>
      <c r="O67" s="18"/>
      <c r="P67" s="11"/>
      <c r="Q67" s="12"/>
      <c r="R67" s="13"/>
      <c r="S67" s="13"/>
      <c r="T67" s="13"/>
      <c r="U67" s="14"/>
      <c r="V67" s="15"/>
      <c r="W67" s="16"/>
      <c r="X67" s="17"/>
      <c r="Y67" s="12"/>
      <c r="Z67" s="14"/>
      <c r="AA67" s="32"/>
      <c r="AB67" s="18" t="str">
        <f>PG_ConstNmRout</f>
        <v/>
      </c>
      <c r="AC67" s="11" t="str">
        <f>PG_ValUOMxRout</f>
        <v/>
      </c>
      <c r="AD67" s="12" t="str">
        <f>PG_ValUOMxRout</f>
        <v/>
      </c>
      <c r="AE67" s="13" t="str">
        <f>PG_ValUOMxRout</f>
        <v/>
      </c>
      <c r="AF67" s="13" t="str">
        <f>PG_ValUOMxRout</f>
        <v/>
      </c>
      <c r="AG67" s="13" t="str">
        <f>PG_ValUOMxRout</f>
        <v/>
      </c>
      <c r="AH67" s="14" t="str">
        <f>PG_ValUOMxRout</f>
        <v/>
      </c>
      <c r="AI67" s="15" t="str">
        <f>PG_ValRout</f>
        <v/>
      </c>
      <c r="AJ67" s="16" t="str">
        <f>PG_ValRout</f>
        <v/>
      </c>
      <c r="AK67" s="17" t="str">
        <f>PG_ValRout</f>
        <v/>
      </c>
      <c r="AL67" s="12" t="str">
        <f>PG_ValUOMxRout</f>
        <v/>
      </c>
      <c r="AM67" s="14" t="str">
        <f>PG_ValUOMxRout</f>
        <v/>
      </c>
      <c r="AN67" s="31"/>
      <c r="AO67" s="18" t="str">
        <f>PG_ConstNmRand</f>
        <v/>
      </c>
      <c r="AP67" s="11" t="str">
        <f>PG_ValUOMxRand</f>
        <v/>
      </c>
      <c r="AQ67" s="12" t="str">
        <f>PG_ValUOMxRand</f>
        <v/>
      </c>
      <c r="AR67" s="13" t="str">
        <f>PG_ValUOMxRand</f>
        <v/>
      </c>
      <c r="AS67" s="13" t="str">
        <f>PG_ValUOMxRand</f>
        <v/>
      </c>
      <c r="AT67" s="13" t="str">
        <f>PG_ValUOMxRand</f>
        <v/>
      </c>
      <c r="AU67" s="14" t="str">
        <f>PG_ValUOMxRand</f>
        <v/>
      </c>
      <c r="AV67" s="15" t="str">
        <f>PG_ValRand</f>
        <v/>
      </c>
      <c r="AW67" s="16" t="str">
        <f>PG_ValRand</f>
        <v/>
      </c>
      <c r="AX67" s="17" t="str">
        <f>PG_ValRand</f>
        <v/>
      </c>
      <c r="AY67" s="12" t="str">
        <f>PG_ValUOMxRand</f>
        <v/>
      </c>
      <c r="AZ67" s="14" t="str">
        <f>PG_ValUOMxRand</f>
        <v/>
      </c>
    </row>
    <row r="68" spans="1:52" ht="15" customHeight="1">
      <c r="A68" s="66"/>
      <c r="B68" s="18"/>
      <c r="C68" s="11"/>
      <c r="D68" s="12"/>
      <c r="E68" s="13"/>
      <c r="F68" s="13"/>
      <c r="G68" s="13"/>
      <c r="H68" s="14"/>
      <c r="I68" s="15"/>
      <c r="J68" s="16"/>
      <c r="K68" s="17"/>
      <c r="L68" s="12"/>
      <c r="M68" s="14"/>
      <c r="N68" s="31"/>
      <c r="O68" s="18"/>
      <c r="P68" s="11"/>
      <c r="Q68" s="12"/>
      <c r="R68" s="13"/>
      <c r="S68" s="13"/>
      <c r="T68" s="13"/>
      <c r="U68" s="14"/>
      <c r="V68" s="15"/>
      <c r="W68" s="16"/>
      <c r="X68" s="17"/>
      <c r="Y68" s="12"/>
      <c r="Z68" s="14"/>
      <c r="AA68" s="32"/>
      <c r="AB68" s="18" t="str">
        <f>PG_ConstNmRout</f>
        <v/>
      </c>
      <c r="AC68" s="11" t="str">
        <f>PG_ValUOMxRout</f>
        <v/>
      </c>
      <c r="AD68" s="12" t="str">
        <f>PG_ValUOMxRout</f>
        <v/>
      </c>
      <c r="AE68" s="13" t="str">
        <f>PG_ValUOMxRout</f>
        <v/>
      </c>
      <c r="AF68" s="13" t="str">
        <f>PG_ValUOMxRout</f>
        <v/>
      </c>
      <c r="AG68" s="13" t="str">
        <f>PG_ValUOMxRout</f>
        <v/>
      </c>
      <c r="AH68" s="14" t="str">
        <f>PG_ValUOMxRout</f>
        <v/>
      </c>
      <c r="AI68" s="15" t="str">
        <f>PG_ValRout</f>
        <v/>
      </c>
      <c r="AJ68" s="16" t="str">
        <f>PG_ValRout</f>
        <v/>
      </c>
      <c r="AK68" s="17" t="str">
        <f>PG_ValRout</f>
        <v/>
      </c>
      <c r="AL68" s="12" t="str">
        <f>PG_ValUOMxRout</f>
        <v/>
      </c>
      <c r="AM68" s="14" t="str">
        <f>PG_ValUOMxRout</f>
        <v/>
      </c>
      <c r="AN68" s="31"/>
      <c r="AO68" s="18" t="str">
        <f>PG_ConstNmRand</f>
        <v/>
      </c>
      <c r="AP68" s="11" t="str">
        <f>PG_ValUOMxRand</f>
        <v/>
      </c>
      <c r="AQ68" s="12" t="str">
        <f>PG_ValUOMxRand</f>
        <v/>
      </c>
      <c r="AR68" s="13" t="str">
        <f>PG_ValUOMxRand</f>
        <v/>
      </c>
      <c r="AS68" s="13" t="str">
        <f>PG_ValUOMxRand</f>
        <v/>
      </c>
      <c r="AT68" s="13" t="str">
        <f>PG_ValUOMxRand</f>
        <v/>
      </c>
      <c r="AU68" s="14" t="str">
        <f>PG_ValUOMxRand</f>
        <v/>
      </c>
      <c r="AV68" s="15" t="str">
        <f>PG_ValRand</f>
        <v/>
      </c>
      <c r="AW68" s="16" t="str">
        <f>PG_ValRand</f>
        <v/>
      </c>
      <c r="AX68" s="17" t="str">
        <f>PG_ValRand</f>
        <v/>
      </c>
      <c r="AY68" s="12" t="str">
        <f>PG_ValUOMxRand</f>
        <v/>
      </c>
      <c r="AZ68" s="14" t="str">
        <f>PG_ValUOMxRand</f>
        <v/>
      </c>
    </row>
    <row r="69" spans="1:52" ht="15" customHeight="1">
      <c r="A69" s="66"/>
      <c r="B69" s="18"/>
      <c r="C69" s="11"/>
      <c r="D69" s="12"/>
      <c r="E69" s="13"/>
      <c r="F69" s="13"/>
      <c r="G69" s="13"/>
      <c r="H69" s="14"/>
      <c r="I69" s="15"/>
      <c r="J69" s="16"/>
      <c r="K69" s="17"/>
      <c r="L69" s="12"/>
      <c r="M69" s="14"/>
      <c r="N69" s="31"/>
      <c r="O69" s="18"/>
      <c r="P69" s="11"/>
      <c r="Q69" s="12"/>
      <c r="R69" s="13"/>
      <c r="S69" s="13"/>
      <c r="T69" s="13"/>
      <c r="U69" s="14"/>
      <c r="V69" s="15"/>
      <c r="W69" s="16"/>
      <c r="X69" s="17"/>
      <c r="Y69" s="12"/>
      <c r="Z69" s="14"/>
      <c r="AA69" s="32"/>
      <c r="AB69" s="18" t="str">
        <f>PG_ConstNmRout</f>
        <v/>
      </c>
      <c r="AC69" s="11" t="str">
        <f>PG_ValUOMxRout</f>
        <v/>
      </c>
      <c r="AD69" s="12" t="str">
        <f>PG_ValUOMxRout</f>
        <v/>
      </c>
      <c r="AE69" s="13" t="str">
        <f>PG_ValUOMxRout</f>
        <v/>
      </c>
      <c r="AF69" s="13" t="str">
        <f>PG_ValUOMxRout</f>
        <v/>
      </c>
      <c r="AG69" s="13" t="str">
        <f>PG_ValUOMxRout</f>
        <v/>
      </c>
      <c r="AH69" s="14" t="str">
        <f>PG_ValUOMxRout</f>
        <v/>
      </c>
      <c r="AI69" s="15" t="str">
        <f>PG_ValRout</f>
        <v/>
      </c>
      <c r="AJ69" s="16" t="str">
        <f>PG_ValRout</f>
        <v/>
      </c>
      <c r="AK69" s="17" t="str">
        <f>PG_ValRout</f>
        <v/>
      </c>
      <c r="AL69" s="12" t="str">
        <f>PG_ValUOMxRout</f>
        <v/>
      </c>
      <c r="AM69" s="14" t="str">
        <f>PG_ValUOMxRout</f>
        <v/>
      </c>
      <c r="AN69" s="31"/>
      <c r="AO69" s="18" t="str">
        <f>PG_ConstNmRand</f>
        <v/>
      </c>
      <c r="AP69" s="11" t="str">
        <f>PG_ValUOMxRand</f>
        <v/>
      </c>
      <c r="AQ69" s="12" t="str">
        <f>PG_ValUOMxRand</f>
        <v/>
      </c>
      <c r="AR69" s="13" t="str">
        <f>PG_ValUOMxRand</f>
        <v/>
      </c>
      <c r="AS69" s="13" t="str">
        <f>PG_ValUOMxRand</f>
        <v/>
      </c>
      <c r="AT69" s="13" t="str">
        <f>PG_ValUOMxRand</f>
        <v/>
      </c>
      <c r="AU69" s="14" t="str">
        <f>PG_ValUOMxRand</f>
        <v/>
      </c>
      <c r="AV69" s="15" t="str">
        <f>PG_ValRand</f>
        <v/>
      </c>
      <c r="AW69" s="16" t="str">
        <f>PG_ValRand</f>
        <v/>
      </c>
      <c r="AX69" s="17" t="str">
        <f>PG_ValRand</f>
        <v/>
      </c>
      <c r="AY69" s="12" t="str">
        <f>PG_ValUOMxRand</f>
        <v/>
      </c>
      <c r="AZ69" s="14" t="str">
        <f>PG_ValUOMxRand</f>
        <v/>
      </c>
    </row>
    <row r="70" spans="1:52" ht="15" customHeight="1">
      <c r="A70" s="66"/>
      <c r="B70" s="18"/>
      <c r="C70" s="11"/>
      <c r="D70" s="12"/>
      <c r="E70" s="13"/>
      <c r="F70" s="13"/>
      <c r="G70" s="13"/>
      <c r="H70" s="14"/>
      <c r="I70" s="15"/>
      <c r="J70" s="16"/>
      <c r="K70" s="17"/>
      <c r="L70" s="12"/>
      <c r="M70" s="14"/>
      <c r="N70" s="31"/>
      <c r="O70" s="18"/>
      <c r="P70" s="11"/>
      <c r="Q70" s="12"/>
      <c r="R70" s="13"/>
      <c r="S70" s="13"/>
      <c r="T70" s="13"/>
      <c r="U70" s="14"/>
      <c r="V70" s="15"/>
      <c r="W70" s="16"/>
      <c r="X70" s="17"/>
      <c r="Y70" s="12"/>
      <c r="Z70" s="14"/>
      <c r="AA70" s="32"/>
      <c r="AB70" s="18" t="str">
        <f>PG_ConstNmRout</f>
        <v/>
      </c>
      <c r="AC70" s="11" t="str">
        <f>PG_ValUOMxRout</f>
        <v/>
      </c>
      <c r="AD70" s="12" t="str">
        <f>PG_ValUOMxRout</f>
        <v/>
      </c>
      <c r="AE70" s="13" t="str">
        <f>PG_ValUOMxRout</f>
        <v/>
      </c>
      <c r="AF70" s="13" t="str">
        <f>PG_ValUOMxRout</f>
        <v/>
      </c>
      <c r="AG70" s="13" t="str">
        <f>PG_ValUOMxRout</f>
        <v/>
      </c>
      <c r="AH70" s="14" t="str">
        <f>PG_ValUOMxRout</f>
        <v/>
      </c>
      <c r="AI70" s="15" t="str">
        <f>PG_ValRout</f>
        <v/>
      </c>
      <c r="AJ70" s="16" t="str">
        <f>PG_ValRout</f>
        <v/>
      </c>
      <c r="AK70" s="17" t="str">
        <f>PG_ValRout</f>
        <v/>
      </c>
      <c r="AL70" s="12" t="str">
        <f>PG_ValUOMxRout</f>
        <v/>
      </c>
      <c r="AM70" s="14" t="str">
        <f>PG_ValUOMxRout</f>
        <v/>
      </c>
      <c r="AN70" s="31"/>
      <c r="AO70" s="18" t="str">
        <f>PG_ConstNmRand</f>
        <v/>
      </c>
      <c r="AP70" s="11" t="str">
        <f>PG_ValUOMxRand</f>
        <v/>
      </c>
      <c r="AQ70" s="12" t="str">
        <f>PG_ValUOMxRand</f>
        <v/>
      </c>
      <c r="AR70" s="13" t="str">
        <f>PG_ValUOMxRand</f>
        <v/>
      </c>
      <c r="AS70" s="13" t="str">
        <f>PG_ValUOMxRand</f>
        <v/>
      </c>
      <c r="AT70" s="13" t="str">
        <f>PG_ValUOMxRand</f>
        <v/>
      </c>
      <c r="AU70" s="14" t="str">
        <f>PG_ValUOMxRand</f>
        <v/>
      </c>
      <c r="AV70" s="15" t="str">
        <f>PG_ValRand</f>
        <v/>
      </c>
      <c r="AW70" s="16" t="str">
        <f>PG_ValRand</f>
        <v/>
      </c>
      <c r="AX70" s="17" t="str">
        <f>PG_ValRand</f>
        <v/>
      </c>
      <c r="AY70" s="12" t="str">
        <f>PG_ValUOMxRand</f>
        <v/>
      </c>
      <c r="AZ70" s="14" t="str">
        <f>PG_ValUOMxRand</f>
        <v/>
      </c>
    </row>
    <row r="71" spans="1:52" ht="15" customHeight="1">
      <c r="A71" s="66"/>
      <c r="B71" s="18"/>
      <c r="C71" s="11"/>
      <c r="D71" s="12"/>
      <c r="E71" s="13"/>
      <c r="F71" s="13"/>
      <c r="G71" s="13"/>
      <c r="H71" s="14"/>
      <c r="I71" s="15"/>
      <c r="J71" s="16"/>
      <c r="K71" s="17"/>
      <c r="L71" s="12"/>
      <c r="M71" s="14"/>
      <c r="N71" s="31"/>
      <c r="O71" s="18"/>
      <c r="P71" s="11"/>
      <c r="Q71" s="12"/>
      <c r="R71" s="13"/>
      <c r="S71" s="13"/>
      <c r="T71" s="13"/>
      <c r="U71" s="14"/>
      <c r="V71" s="15"/>
      <c r="W71" s="16"/>
      <c r="X71" s="17"/>
      <c r="Y71" s="12"/>
      <c r="Z71" s="14"/>
      <c r="AA71" s="32"/>
      <c r="AB71" s="18" t="str">
        <f>PG_ConstNmRout</f>
        <v/>
      </c>
      <c r="AC71" s="11" t="str">
        <f>PG_ValUOMxRout</f>
        <v/>
      </c>
      <c r="AD71" s="12" t="str">
        <f>PG_ValUOMxRout</f>
        <v/>
      </c>
      <c r="AE71" s="13" t="str">
        <f>PG_ValUOMxRout</f>
        <v/>
      </c>
      <c r="AF71" s="13" t="str">
        <f>PG_ValUOMxRout</f>
        <v/>
      </c>
      <c r="AG71" s="13" t="str">
        <f>PG_ValUOMxRout</f>
        <v/>
      </c>
      <c r="AH71" s="14" t="str">
        <f>PG_ValUOMxRout</f>
        <v/>
      </c>
      <c r="AI71" s="15" t="str">
        <f>PG_ValRout</f>
        <v/>
      </c>
      <c r="AJ71" s="16" t="str">
        <f>PG_ValRout</f>
        <v/>
      </c>
      <c r="AK71" s="17" t="str">
        <f>PG_ValRout</f>
        <v/>
      </c>
      <c r="AL71" s="12" t="str">
        <f>PG_ValUOMxRout</f>
        <v/>
      </c>
      <c r="AM71" s="14" t="str">
        <f>PG_ValUOMxRout</f>
        <v/>
      </c>
      <c r="AN71" s="31"/>
      <c r="AO71" s="18" t="str">
        <f>PG_ConstNmRand</f>
        <v/>
      </c>
      <c r="AP71" s="11" t="str">
        <f>PG_ValUOMxRand</f>
        <v/>
      </c>
      <c r="AQ71" s="12" t="str">
        <f>PG_ValUOMxRand</f>
        <v/>
      </c>
      <c r="AR71" s="13" t="str">
        <f>PG_ValUOMxRand</f>
        <v/>
      </c>
      <c r="AS71" s="13" t="str">
        <f>PG_ValUOMxRand</f>
        <v/>
      </c>
      <c r="AT71" s="13" t="str">
        <f>PG_ValUOMxRand</f>
        <v/>
      </c>
      <c r="AU71" s="14" t="str">
        <f>PG_ValUOMxRand</f>
        <v/>
      </c>
      <c r="AV71" s="15" t="str">
        <f>PG_ValRand</f>
        <v/>
      </c>
      <c r="AW71" s="16" t="str">
        <f>PG_ValRand</f>
        <v/>
      </c>
      <c r="AX71" s="17" t="str">
        <f>PG_ValRand</f>
        <v/>
      </c>
      <c r="AY71" s="12" t="str">
        <f>PG_ValUOMxRand</f>
        <v/>
      </c>
      <c r="AZ71" s="14" t="str">
        <f>PG_ValUOMxRand</f>
        <v/>
      </c>
    </row>
    <row r="72" spans="1:52" ht="1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spans="1:52" ht="1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spans="1:52" ht="1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spans="1:52" ht="1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spans="1:52" ht="1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spans="1:52" ht="1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spans="1:52" ht="1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 ht="1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spans="1:52" ht="1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spans="1:52" ht="1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spans="1:52" ht="1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spans="1:52" ht="1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spans="1:52" ht="1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spans="1:52" ht="1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spans="1:52" ht="1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spans="1:52" ht="1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t="1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t="1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t="1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t="1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t="1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 ht="1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spans="1:52" ht="1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spans="1:52" ht="1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spans="1:52" ht="1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spans="1:52" ht="1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spans="1:52" ht="1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spans="1:52" ht="1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spans="1:52" ht="1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spans="1:52" ht="1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spans="1:52" ht="1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spans="1:52" ht="1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spans="1:52" ht="1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spans="1:52" ht="1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spans="1:52" ht="1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spans="1:52" ht="1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spans="1:52" ht="1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spans="1:52" ht="1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spans="1:52" ht="1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spans="1:52" ht="1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spans="1:52" ht="1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spans="1:52" ht="1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spans="1:52" ht="1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spans="1:52" ht="1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spans="1:52" ht="1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spans="1:52" ht="1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spans="1:52" ht="1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spans="1:52" ht="1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t="1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t="1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t="1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t="1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t="1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t="1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 ht="1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spans="1:52" ht="1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spans="1:52" ht="1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spans="1:52" ht="1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spans="1:52" ht="1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spans="1:52" ht="1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</row>
    <row r="132" spans="1:52" ht="1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spans="1:52" ht="1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spans="1:52" ht="1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spans="1:52" ht="1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spans="1:52" ht="1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spans="1:52" ht="1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</row>
    <row r="138" spans="1:52" ht="1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spans="1:52" ht="1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spans="1:52" ht="1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spans="1:52" ht="1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</row>
    <row r="142" spans="1:52" ht="1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spans="1:52" ht="1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spans="1:52" ht="1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spans="1:52" ht="1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spans="1:52" ht="1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spans="1:52" ht="1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</row>
    <row r="148" spans="1:52" ht="1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spans="1:52" ht="1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t="1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t="1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t="1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 ht="1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spans="1:52" ht="1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spans="1:52" ht="1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spans="1:52" ht="1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</row>
    <row r="157" spans="1:52" ht="1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spans="1:52" ht="1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spans="1:52" ht="1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spans="1:52" ht="1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</row>
    <row r="161" spans="1:52" ht="1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spans="1:52" ht="1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spans="1:52" ht="1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spans="1:52" ht="1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</row>
    <row r="165" spans="1:52" ht="1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spans="1:52" ht="1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spans="1:52" ht="1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</row>
    <row r="168" spans="1:52" ht="1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t="1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t="1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t="1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 ht="1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</row>
    <row r="173" spans="1:52" ht="1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spans="1:52" ht="1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spans="1:52" ht="1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</row>
    <row r="176" spans="1:52" ht="1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spans="1:52" ht="1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spans="1:52" ht="1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spans="1:52" ht="1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</row>
    <row r="180" spans="1:52" ht="1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spans="1:52" ht="1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spans="1:52" ht="1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spans="1:52" ht="1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</row>
    <row r="184" spans="1:52" ht="1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spans="1:52" ht="1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spans="1:52" ht="1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</row>
    <row r="187" spans="1:52" ht="1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spans="1:52" ht="1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</row>
    <row r="189" spans="1:52" ht="1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spans="1:52" ht="1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spans="1:52" ht="1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spans="1:52" ht="1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spans="1:52" ht="1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</row>
    <row r="194" spans="1:52" ht="1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spans="1:52" ht="1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spans="1:52" ht="1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spans="1:52" ht="1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spans="1:52" ht="1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</row>
    <row r="199" spans="1:52" ht="1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spans="1:52" ht="1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spans="1:52" ht="1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</row>
    <row r="202" spans="1:52" ht="1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spans="1:52" ht="1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spans="1:52" ht="1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</row>
    <row r="205" spans="1:52" ht="1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</row>
    <row r="206" spans="1:52" ht="1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</row>
    <row r="207" spans="1:52" ht="1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</row>
    <row r="208" spans="1:52" ht="1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spans="1:52" ht="1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spans="1:52" ht="1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spans="1:52" ht="1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</row>
    <row r="212" spans="1:52" ht="1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spans="1:52" ht="1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spans="1:52" ht="1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</row>
    <row r="215" spans="1:52" ht="1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spans="1:52" ht="1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spans="1:52" ht="1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</row>
    <row r="218" spans="1:52" ht="1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spans="1:52" ht="1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spans="1:52" ht="1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</row>
    <row r="221" spans="1:52" ht="1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spans="1:52" ht="1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spans="1:52" ht="1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spans="1:52" ht="1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spans="1:52" ht="1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spans="1:52" ht="1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</row>
    <row r="227" spans="1:52" ht="1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spans="1:52" ht="1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spans="1:52" ht="1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spans="1:52" ht="1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</row>
    <row r="231" spans="1:52" ht="1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spans="1:52" ht="1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spans="1:52" ht="1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</row>
    <row r="234" spans="1:52" ht="1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spans="1:52" ht="1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spans="1:52" ht="1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spans="1:52" ht="1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spans="1:52" ht="1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</row>
    <row r="239" spans="1:52" ht="1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spans="1:52" ht="1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spans="1:52" ht="1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</row>
    <row r="242" spans="1:52" ht="1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spans="1:52" ht="1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spans="1:52" ht="1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spans="1:52" ht="1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</row>
    <row r="246" spans="1:52" ht="1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spans="1:52" ht="1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spans="1:52" ht="1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</row>
    <row r="249" spans="1:52" ht="1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spans="1:52" ht="1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spans="1:52" ht="1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</row>
    <row r="252" spans="1:52" ht="1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spans="1:52" ht="1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spans="1:52" ht="1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</row>
    <row r="255" spans="1:52" ht="1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spans="1:52" ht="1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spans="1:52" ht="1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spans="1:52" ht="1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spans="1:52" ht="1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spans="1:52" ht="1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</row>
    <row r="261" spans="1:52" ht="1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spans="1:52" ht="1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spans="1:52" ht="1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</row>
    <row r="264" spans="1:52" ht="1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spans="1:52" ht="1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spans="1:52" ht="1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spans="1:52" ht="1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spans="1:52" ht="1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spans="1:52" ht="1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</row>
    <row r="270" spans="1:52" ht="1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spans="1:52" ht="1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spans="1:52" ht="1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</row>
    <row r="273" spans="1:52" ht="1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spans="1:52" ht="1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spans="1:52" ht="1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spans="1:52" ht="1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</row>
    <row r="277" spans="1:52" ht="1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spans="1:52" ht="1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spans="1:52" ht="1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2" ht="1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2" ht="1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spans="1:52" ht="1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spans="1:52" ht="1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</row>
    <row r="284" spans="1:52" ht="1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spans="1:52" ht="1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spans="1:52" ht="1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spans="1:52" ht="1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spans="1:52" ht="1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spans="1:52" ht="1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</row>
    <row r="290" spans="1:52" ht="1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spans="1:52" ht="1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spans="1:52" ht="1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spans="1:52" ht="1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</row>
    <row r="294" spans="1:52" ht="1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spans="1:52" ht="1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spans="1:52" ht="1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spans="1:52" ht="1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spans="1:52" ht="1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spans="1:52" ht="1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2" ht="1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2" ht="1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</sheetData>
  <mergeCells count="25"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</mergeCells>
  <conditionalFormatting sqref="C7:M71">
    <cfRule type="expression" dxfId="431" priority="4">
      <formula>IF(PG_IsBlnkRowRout*PG_IsBlnkRowRoutNext=1,TRUE,FALSE)</formula>
    </cfRule>
  </conditionalFormatting>
  <conditionalFormatting sqref="O7:Z71">
    <cfRule type="expression" dxfId="430" priority="23">
      <formula>IF(PG_IsBlnkRowRand*PG_IsBlnkRowRandNext=1,TRUE,FALSE)</formula>
    </cfRule>
  </conditionalFormatting>
  <conditionalFormatting sqref="AB7:AM71">
    <cfRule type="expression" dxfId="429" priority="5">
      <formula>IF(PG_IsBlnkRowRout*PG_IsBlnkRowRoutNext=1,TRUE,FALSE)</formula>
    </cfRule>
  </conditionalFormatting>
  <conditionalFormatting sqref="AO7:AZ71">
    <cfRule type="expression" dxfId="428" priority="25">
      <formula>IF(PG_IsBlnkRowRand*PG_IsBlnkRowRandNext=1,TRUE,FALSE)</formula>
    </cfRule>
  </conditionalFormatting>
  <conditionalFormatting sqref="A7:A71">
    <cfRule type="expression" dxfId="427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03"/>
  <sheetViews>
    <sheetView topLeftCell="A2" zoomScale="163" zoomScaleNormal="163" workbookViewId="0"/>
  </sheetViews>
  <sheetFormatPr defaultRowHeight="15"/>
  <cols>
    <col min="1" max="1" width="8.88671875" style="139"/>
    <col min="2" max="18" width="8.88671875" style="1"/>
    <col min="19" max="19" width="8.88671875" style="1" customWidth="1"/>
    <col min="20" max="16384" width="8.88671875" style="1"/>
  </cols>
  <sheetData>
    <row r="1" spans="1:26">
      <c r="B1" s="150" t="s">
        <v>304</v>
      </c>
      <c r="Y1" s="134" t="s">
        <v>190</v>
      </c>
    </row>
    <row r="2" spans="1:26">
      <c r="A2" s="125" t="s">
        <v>4</v>
      </c>
      <c r="B2" s="115" t="s">
        <v>142</v>
      </c>
      <c r="C2" s="112" t="s">
        <v>143</v>
      </c>
      <c r="D2" s="113" t="s">
        <v>165</v>
      </c>
      <c r="E2" s="114" t="s">
        <v>165</v>
      </c>
      <c r="F2" s="114" t="s">
        <v>165</v>
      </c>
      <c r="G2" s="114" t="s">
        <v>165</v>
      </c>
      <c r="H2" s="114" t="s">
        <v>165</v>
      </c>
      <c r="I2" s="114" t="s">
        <v>165</v>
      </c>
      <c r="J2" s="114" t="s">
        <v>165</v>
      </c>
      <c r="K2" s="114" t="s">
        <v>165</v>
      </c>
      <c r="L2" s="16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4">
        <v>1</v>
      </c>
    </row>
    <row r="3" spans="1:26">
      <c r="A3" s="140"/>
      <c r="B3" s="116" t="s">
        <v>166</v>
      </c>
      <c r="C3" s="105" t="s">
        <v>166</v>
      </c>
      <c r="D3" s="159" t="s">
        <v>167</v>
      </c>
      <c r="E3" s="160" t="s">
        <v>168</v>
      </c>
      <c r="F3" s="160" t="s">
        <v>169</v>
      </c>
      <c r="G3" s="160" t="s">
        <v>170</v>
      </c>
      <c r="H3" s="160" t="s">
        <v>171</v>
      </c>
      <c r="I3" s="160" t="s">
        <v>172</v>
      </c>
      <c r="J3" s="160" t="s">
        <v>173</v>
      </c>
      <c r="K3" s="160" t="s">
        <v>174</v>
      </c>
      <c r="L3" s="16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4" t="s">
        <v>3</v>
      </c>
    </row>
    <row r="4" spans="1:26">
      <c r="A4" s="140"/>
      <c r="B4" s="116"/>
      <c r="C4" s="105"/>
      <c r="D4" s="106" t="s">
        <v>144</v>
      </c>
      <c r="E4" s="107" t="s">
        <v>175</v>
      </c>
      <c r="F4" s="107" t="s">
        <v>175</v>
      </c>
      <c r="G4" s="107" t="s">
        <v>175</v>
      </c>
      <c r="H4" s="107" t="s">
        <v>176</v>
      </c>
      <c r="I4" s="107" t="s">
        <v>175</v>
      </c>
      <c r="J4" s="107" t="s">
        <v>175</v>
      </c>
      <c r="K4" s="107" t="s">
        <v>175</v>
      </c>
      <c r="L4" s="16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4">
        <v>3</v>
      </c>
    </row>
    <row r="5" spans="1:26">
      <c r="A5" s="140"/>
      <c r="B5" s="116"/>
      <c r="C5" s="105"/>
      <c r="D5" s="132"/>
      <c r="E5" s="132"/>
      <c r="F5" s="132"/>
      <c r="G5" s="132"/>
      <c r="H5" s="132"/>
      <c r="I5" s="132"/>
      <c r="J5" s="132"/>
      <c r="K5" s="132"/>
      <c r="L5" s="16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4">
        <v>3</v>
      </c>
    </row>
    <row r="6" spans="1:26">
      <c r="A6" s="140"/>
      <c r="B6" s="115">
        <v>1</v>
      </c>
      <c r="C6" s="111">
        <v>1</v>
      </c>
      <c r="D6" s="175" t="s">
        <v>177</v>
      </c>
      <c r="E6" s="175" t="s">
        <v>177</v>
      </c>
      <c r="F6" s="176">
        <v>0.5</v>
      </c>
      <c r="G6" s="177" t="s">
        <v>135</v>
      </c>
      <c r="H6" s="178" t="s">
        <v>178</v>
      </c>
      <c r="I6" s="177" t="s">
        <v>156</v>
      </c>
      <c r="J6" s="176">
        <v>7.0000000000000007E-2</v>
      </c>
      <c r="K6" s="175" t="s">
        <v>135</v>
      </c>
      <c r="L6" s="179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1">
        <v>1</v>
      </c>
    </row>
    <row r="7" spans="1:26">
      <c r="A7" s="140"/>
      <c r="B7" s="116">
        <v>1</v>
      </c>
      <c r="C7" s="105">
        <v>2</v>
      </c>
      <c r="D7" s="182" t="s">
        <v>177</v>
      </c>
      <c r="E7" s="182" t="s">
        <v>177</v>
      </c>
      <c r="F7" s="183">
        <v>0.5</v>
      </c>
      <c r="G7" s="184" t="s">
        <v>135</v>
      </c>
      <c r="H7" s="185" t="s">
        <v>179</v>
      </c>
      <c r="I7" s="186">
        <v>0.09</v>
      </c>
      <c r="J7" s="183">
        <v>7.0000000000000007E-2</v>
      </c>
      <c r="K7" s="182" t="s">
        <v>135</v>
      </c>
      <c r="L7" s="179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1">
        <v>1</v>
      </c>
    </row>
    <row r="8" spans="1:26">
      <c r="A8" s="140"/>
      <c r="B8" s="116">
        <v>1</v>
      </c>
      <c r="C8" s="105">
        <v>3</v>
      </c>
      <c r="D8" s="182" t="s">
        <v>177</v>
      </c>
      <c r="E8" s="182" t="s">
        <v>177</v>
      </c>
      <c r="F8" s="183">
        <v>0.4</v>
      </c>
      <c r="G8" s="184" t="s">
        <v>135</v>
      </c>
      <c r="H8" s="185" t="s">
        <v>180</v>
      </c>
      <c r="I8" s="184">
        <v>0.06</v>
      </c>
      <c r="J8" s="183">
        <v>0.08</v>
      </c>
      <c r="K8" s="185" t="s">
        <v>135</v>
      </c>
      <c r="L8" s="179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1">
        <v>16</v>
      </c>
    </row>
    <row r="9" spans="1:26">
      <c r="A9" s="140"/>
      <c r="B9" s="116">
        <v>1</v>
      </c>
      <c r="C9" s="105">
        <v>4</v>
      </c>
      <c r="D9" s="182" t="s">
        <v>177</v>
      </c>
      <c r="E9" s="182" t="s">
        <v>177</v>
      </c>
      <c r="F9" s="183">
        <v>0.5</v>
      </c>
      <c r="G9" s="184" t="s">
        <v>135</v>
      </c>
      <c r="H9" s="185" t="s">
        <v>181</v>
      </c>
      <c r="I9" s="184" t="s">
        <v>156</v>
      </c>
      <c r="J9" s="183">
        <v>0.06</v>
      </c>
      <c r="K9" s="185" t="s">
        <v>135</v>
      </c>
      <c r="L9" s="179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1">
        <v>0.16758333333333333</v>
      </c>
      <c r="Z9" s="134"/>
    </row>
    <row r="10" spans="1:26">
      <c r="A10" s="140"/>
      <c r="B10" s="116">
        <v>1</v>
      </c>
      <c r="C10" s="105">
        <v>5</v>
      </c>
      <c r="D10" s="182" t="s">
        <v>177</v>
      </c>
      <c r="E10" s="182" t="s">
        <v>177</v>
      </c>
      <c r="F10" s="184">
        <v>0.4</v>
      </c>
      <c r="G10" s="184">
        <v>0.4</v>
      </c>
      <c r="H10" s="182" t="s">
        <v>182</v>
      </c>
      <c r="I10" s="184" t="s">
        <v>156</v>
      </c>
      <c r="J10" s="184">
        <v>7.0000000000000007E-2</v>
      </c>
      <c r="K10" s="182" t="s">
        <v>135</v>
      </c>
      <c r="L10" s="179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37"/>
    </row>
    <row r="11" spans="1:26">
      <c r="A11" s="140"/>
      <c r="B11" s="116">
        <v>1</v>
      </c>
      <c r="C11" s="105">
        <v>6</v>
      </c>
      <c r="D11" s="182" t="s">
        <v>177</v>
      </c>
      <c r="E11" s="182" t="s">
        <v>177</v>
      </c>
      <c r="F11" s="184">
        <v>0.4</v>
      </c>
      <c r="G11" s="186">
        <v>0.5</v>
      </c>
      <c r="H11" s="182" t="s">
        <v>183</v>
      </c>
      <c r="I11" s="184" t="s">
        <v>156</v>
      </c>
      <c r="J11" s="184">
        <v>0.06</v>
      </c>
      <c r="K11" s="182" t="s">
        <v>135</v>
      </c>
      <c r="L11" s="179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37"/>
    </row>
    <row r="12" spans="1:26">
      <c r="A12" s="140"/>
      <c r="B12" s="117" t="s">
        <v>184</v>
      </c>
      <c r="C12" s="109"/>
      <c r="D12" s="187" t="s">
        <v>512</v>
      </c>
      <c r="E12" s="187" t="s">
        <v>512</v>
      </c>
      <c r="F12" s="187">
        <v>0.44999999999999996</v>
      </c>
      <c r="G12" s="187">
        <v>0.45</v>
      </c>
      <c r="H12" s="187" t="s">
        <v>512</v>
      </c>
      <c r="I12" s="187">
        <v>7.4999999999999997E-2</v>
      </c>
      <c r="J12" s="187">
        <v>6.8333333333333343E-2</v>
      </c>
      <c r="K12" s="187" t="s">
        <v>512</v>
      </c>
      <c r="L12" s="179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37"/>
    </row>
    <row r="13" spans="1:26">
      <c r="A13" s="140"/>
      <c r="B13" s="2" t="s">
        <v>185</v>
      </c>
      <c r="C13" s="136"/>
      <c r="D13" s="123" t="s">
        <v>512</v>
      </c>
      <c r="E13" s="123" t="s">
        <v>512</v>
      </c>
      <c r="F13" s="123">
        <v>0.45</v>
      </c>
      <c r="G13" s="123">
        <v>0.45</v>
      </c>
      <c r="H13" s="123" t="s">
        <v>512</v>
      </c>
      <c r="I13" s="123">
        <v>7.4999999999999997E-2</v>
      </c>
      <c r="J13" s="123">
        <v>7.0000000000000007E-2</v>
      </c>
      <c r="K13" s="123" t="s">
        <v>512</v>
      </c>
      <c r="L13" s="179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37"/>
    </row>
    <row r="14" spans="1:26">
      <c r="A14" s="140"/>
      <c r="B14" s="2" t="s">
        <v>186</v>
      </c>
      <c r="C14" s="136"/>
      <c r="D14" s="123" t="s">
        <v>512</v>
      </c>
      <c r="E14" s="123" t="s">
        <v>512</v>
      </c>
      <c r="F14" s="123">
        <v>5.4772255750517244E-2</v>
      </c>
      <c r="G14" s="123">
        <v>7.0710678118654779E-2</v>
      </c>
      <c r="H14" s="123" t="s">
        <v>512</v>
      </c>
      <c r="I14" s="123">
        <v>2.1213203435596403E-2</v>
      </c>
      <c r="J14" s="123">
        <v>7.5277265270908113E-3</v>
      </c>
      <c r="K14" s="123" t="s">
        <v>512</v>
      </c>
      <c r="L14" s="16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7"/>
    </row>
    <row r="15" spans="1:26">
      <c r="A15" s="140"/>
      <c r="B15" s="2" t="s">
        <v>96</v>
      </c>
      <c r="C15" s="136"/>
      <c r="D15" s="110" t="s">
        <v>512</v>
      </c>
      <c r="E15" s="110" t="s">
        <v>512</v>
      </c>
      <c r="F15" s="110">
        <v>0.12171612389003833</v>
      </c>
      <c r="G15" s="110">
        <v>0.15713484026367727</v>
      </c>
      <c r="H15" s="110" t="s">
        <v>512</v>
      </c>
      <c r="I15" s="110">
        <v>0.28284271247461873</v>
      </c>
      <c r="J15" s="110">
        <v>0.11016185161596308</v>
      </c>
      <c r="K15" s="110" t="s">
        <v>512</v>
      </c>
      <c r="L15" s="16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8"/>
    </row>
    <row r="16" spans="1:26">
      <c r="A16" s="140"/>
      <c r="B16" s="118" t="s">
        <v>187</v>
      </c>
      <c r="C16" s="136"/>
      <c r="D16" s="110" t="s">
        <v>512</v>
      </c>
      <c r="E16" s="110" t="s">
        <v>512</v>
      </c>
      <c r="F16" s="110">
        <v>1.6852312282446542</v>
      </c>
      <c r="G16" s="110">
        <v>1.6852312282446547</v>
      </c>
      <c r="H16" s="110" t="s">
        <v>512</v>
      </c>
      <c r="I16" s="110">
        <v>-0.5524614619592243</v>
      </c>
      <c r="J16" s="110">
        <v>-0.59224266534062653</v>
      </c>
      <c r="K16" s="110" t="s">
        <v>512</v>
      </c>
      <c r="L16" s="16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8"/>
    </row>
    <row r="17" spans="1:25">
      <c r="B17" s="146"/>
      <c r="C17" s="117"/>
      <c r="D17" s="133"/>
      <c r="E17" s="133"/>
      <c r="F17" s="133"/>
      <c r="G17" s="133"/>
      <c r="H17" s="133"/>
      <c r="I17" s="133"/>
      <c r="J17" s="133"/>
      <c r="K17" s="133"/>
    </row>
    <row r="18" spans="1:25">
      <c r="B18" s="150" t="s">
        <v>305</v>
      </c>
      <c r="Y18" s="134" t="s">
        <v>67</v>
      </c>
    </row>
    <row r="19" spans="1:25">
      <c r="A19" s="125" t="s">
        <v>48</v>
      </c>
      <c r="B19" s="115" t="s">
        <v>142</v>
      </c>
      <c r="C19" s="112" t="s">
        <v>143</v>
      </c>
      <c r="D19" s="113" t="s">
        <v>165</v>
      </c>
      <c r="E19" s="114" t="s">
        <v>165</v>
      </c>
      <c r="F19" s="114" t="s">
        <v>165</v>
      </c>
      <c r="G19" s="114" t="s">
        <v>165</v>
      </c>
      <c r="H19" s="114" t="s">
        <v>165</v>
      </c>
      <c r="I19" s="114" t="s">
        <v>165</v>
      </c>
      <c r="J19" s="114" t="s">
        <v>165</v>
      </c>
      <c r="K19" s="16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4">
        <v>1</v>
      </c>
    </row>
    <row r="20" spans="1:25">
      <c r="A20" s="140"/>
      <c r="B20" s="116" t="s">
        <v>166</v>
      </c>
      <c r="C20" s="105" t="s">
        <v>166</v>
      </c>
      <c r="D20" s="159" t="s">
        <v>167</v>
      </c>
      <c r="E20" s="160" t="s">
        <v>169</v>
      </c>
      <c r="F20" s="160" t="s">
        <v>170</v>
      </c>
      <c r="G20" s="160" t="s">
        <v>171</v>
      </c>
      <c r="H20" s="160" t="s">
        <v>172</v>
      </c>
      <c r="I20" s="160" t="s">
        <v>173</v>
      </c>
      <c r="J20" s="160" t="s">
        <v>174</v>
      </c>
      <c r="K20" s="16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4" t="s">
        <v>1</v>
      </c>
    </row>
    <row r="21" spans="1:25">
      <c r="A21" s="140"/>
      <c r="B21" s="116"/>
      <c r="C21" s="105"/>
      <c r="D21" s="106" t="s">
        <v>144</v>
      </c>
      <c r="E21" s="107" t="s">
        <v>144</v>
      </c>
      <c r="F21" s="107" t="s">
        <v>144</v>
      </c>
      <c r="G21" s="107" t="s">
        <v>176</v>
      </c>
      <c r="H21" s="107" t="s">
        <v>175</v>
      </c>
      <c r="I21" s="107" t="s">
        <v>175</v>
      </c>
      <c r="J21" s="107" t="s">
        <v>175</v>
      </c>
      <c r="K21" s="16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4">
        <v>2</v>
      </c>
    </row>
    <row r="22" spans="1:25">
      <c r="A22" s="140"/>
      <c r="B22" s="116"/>
      <c r="C22" s="105"/>
      <c r="D22" s="132"/>
      <c r="E22" s="132"/>
      <c r="F22" s="132"/>
      <c r="G22" s="132"/>
      <c r="H22" s="132"/>
      <c r="I22" s="132"/>
      <c r="J22" s="132"/>
      <c r="K22" s="16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4">
        <v>3</v>
      </c>
    </row>
    <row r="23" spans="1:25">
      <c r="A23" s="140"/>
      <c r="B23" s="115">
        <v>1</v>
      </c>
      <c r="C23" s="111">
        <v>1</v>
      </c>
      <c r="D23" s="119">
        <v>9.7100000000000009</v>
      </c>
      <c r="E23" s="119">
        <v>9.3012999999999995</v>
      </c>
      <c r="F23" s="120">
        <v>8.7359000000000009</v>
      </c>
      <c r="G23" s="119">
        <v>9.4621153846153891</v>
      </c>
      <c r="H23" s="120">
        <v>8.0299999999999994</v>
      </c>
      <c r="I23" s="119">
        <v>9.11</v>
      </c>
      <c r="J23" s="120">
        <v>9.08</v>
      </c>
      <c r="K23" s="16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34">
        <v>1</v>
      </c>
    </row>
    <row r="24" spans="1:25">
      <c r="A24" s="140"/>
      <c r="B24" s="116">
        <v>1</v>
      </c>
      <c r="C24" s="105">
        <v>2</v>
      </c>
      <c r="D24" s="107">
        <v>9.17</v>
      </c>
      <c r="E24" s="107">
        <v>9.2859999999999996</v>
      </c>
      <c r="F24" s="121">
        <v>8.9110999999999994</v>
      </c>
      <c r="G24" s="107">
        <v>9.3009478672985804</v>
      </c>
      <c r="H24" s="121"/>
      <c r="I24" s="107">
        <v>8.86</v>
      </c>
      <c r="J24" s="121">
        <v>9.15</v>
      </c>
      <c r="K24" s="16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34" t="e">
        <v>#N/A</v>
      </c>
    </row>
    <row r="25" spans="1:25">
      <c r="A25" s="140"/>
      <c r="B25" s="116">
        <v>1</v>
      </c>
      <c r="C25" s="105">
        <v>3</v>
      </c>
      <c r="D25" s="107">
        <v>9.14</v>
      </c>
      <c r="E25" s="107">
        <v>9.2316000000000003</v>
      </c>
      <c r="F25" s="121">
        <v>8.9093</v>
      </c>
      <c r="G25" s="107">
        <v>9.4854460093896709</v>
      </c>
      <c r="H25" s="121"/>
      <c r="I25" s="107">
        <v>9.01</v>
      </c>
      <c r="J25" s="121">
        <v>8.0399999999999991</v>
      </c>
      <c r="K25" s="16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34">
        <v>16</v>
      </c>
    </row>
    <row r="26" spans="1:25">
      <c r="A26" s="140"/>
      <c r="B26" s="116">
        <v>1</v>
      </c>
      <c r="C26" s="105">
        <v>4</v>
      </c>
      <c r="D26" s="107">
        <v>9.24</v>
      </c>
      <c r="E26" s="107">
        <v>9.0914000000000001</v>
      </c>
      <c r="F26" s="121">
        <v>8.8124000000000002</v>
      </c>
      <c r="G26" s="107">
        <v>9.2876756756756809</v>
      </c>
      <c r="H26" s="121"/>
      <c r="I26" s="107">
        <v>8.91</v>
      </c>
      <c r="J26" s="121">
        <v>8.01</v>
      </c>
      <c r="K26" s="16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34">
        <v>8.8729455784327804</v>
      </c>
    </row>
    <row r="27" spans="1:25">
      <c r="A27" s="140"/>
      <c r="B27" s="116">
        <v>1</v>
      </c>
      <c r="C27" s="105">
        <v>5</v>
      </c>
      <c r="D27" s="107">
        <v>8.92</v>
      </c>
      <c r="E27" s="107">
        <v>9.1195000000000004</v>
      </c>
      <c r="F27" s="107">
        <v>8.6456</v>
      </c>
      <c r="G27" s="107">
        <v>9.42641711229947</v>
      </c>
      <c r="H27" s="107"/>
      <c r="I27" s="107">
        <v>9.0299999999999994</v>
      </c>
      <c r="J27" s="107">
        <v>8.15</v>
      </c>
      <c r="K27" s="16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35"/>
    </row>
    <row r="28" spans="1:25">
      <c r="A28" s="140"/>
      <c r="B28" s="116">
        <v>1</v>
      </c>
      <c r="C28" s="105">
        <v>6</v>
      </c>
      <c r="D28" s="107">
        <v>9.42</v>
      </c>
      <c r="E28" s="107">
        <v>9.1467000000000009</v>
      </c>
      <c r="F28" s="107">
        <v>8.6507000000000005</v>
      </c>
      <c r="G28" s="107">
        <v>9.3356122448979608</v>
      </c>
      <c r="H28" s="107"/>
      <c r="I28" s="155">
        <v>9.57</v>
      </c>
      <c r="J28" s="107">
        <v>8.41</v>
      </c>
      <c r="K28" s="16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35"/>
    </row>
    <row r="29" spans="1:25">
      <c r="A29" s="140"/>
      <c r="B29" s="117" t="s">
        <v>184</v>
      </c>
      <c r="C29" s="109"/>
      <c r="D29" s="122">
        <v>9.2666666666666675</v>
      </c>
      <c r="E29" s="122">
        <v>9.1960833333333341</v>
      </c>
      <c r="F29" s="122">
        <v>8.7775000000000016</v>
      </c>
      <c r="G29" s="122">
        <v>9.3830357156961242</v>
      </c>
      <c r="H29" s="122">
        <v>8.0299999999999994</v>
      </c>
      <c r="I29" s="122">
        <v>9.081666666666667</v>
      </c>
      <c r="J29" s="122">
        <v>8.4733333333333345</v>
      </c>
      <c r="K29" s="16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35"/>
    </row>
    <row r="30" spans="1:25">
      <c r="A30" s="140"/>
      <c r="B30" s="2" t="s">
        <v>185</v>
      </c>
      <c r="C30" s="136"/>
      <c r="D30" s="108">
        <v>9.2050000000000001</v>
      </c>
      <c r="E30" s="108">
        <v>9.1891500000000015</v>
      </c>
      <c r="F30" s="108">
        <v>8.7741500000000006</v>
      </c>
      <c r="G30" s="108">
        <v>9.3810146785987154</v>
      </c>
      <c r="H30" s="108">
        <v>8.0299999999999994</v>
      </c>
      <c r="I30" s="108">
        <v>9.02</v>
      </c>
      <c r="J30" s="108">
        <v>8.2800000000000011</v>
      </c>
      <c r="K30" s="16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35"/>
    </row>
    <row r="31" spans="1:25">
      <c r="A31" s="140"/>
      <c r="B31" s="2" t="s">
        <v>186</v>
      </c>
      <c r="C31" s="136"/>
      <c r="D31" s="123">
        <v>0.27067816067549072</v>
      </c>
      <c r="E31" s="123">
        <v>8.9083453383142913E-2</v>
      </c>
      <c r="F31" s="123">
        <v>0.11970348365858001</v>
      </c>
      <c r="G31" s="123">
        <v>8.567887199516433E-2</v>
      </c>
      <c r="H31" s="123" t="s">
        <v>512</v>
      </c>
      <c r="I31" s="123">
        <v>0.25521886032710589</v>
      </c>
      <c r="J31" s="123">
        <v>0.51709444656335934</v>
      </c>
      <c r="K31" s="16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7"/>
    </row>
    <row r="32" spans="1:25">
      <c r="A32" s="140"/>
      <c r="B32" s="2" t="s">
        <v>96</v>
      </c>
      <c r="C32" s="136"/>
      <c r="D32" s="110">
        <v>2.9209873454189645E-2</v>
      </c>
      <c r="E32" s="110">
        <v>9.6871081039728406E-3</v>
      </c>
      <c r="F32" s="110">
        <v>1.3637537300892053E-2</v>
      </c>
      <c r="G32" s="110">
        <v>9.1312528899190962E-3</v>
      </c>
      <c r="H32" s="110" t="s">
        <v>512</v>
      </c>
      <c r="I32" s="110">
        <v>2.8102645659068365E-2</v>
      </c>
      <c r="J32" s="110">
        <v>6.1026095188437365E-2</v>
      </c>
      <c r="K32" s="16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8"/>
    </row>
    <row r="33" spans="1:25">
      <c r="A33" s="140"/>
      <c r="B33" s="118" t="s">
        <v>187</v>
      </c>
      <c r="C33" s="136"/>
      <c r="D33" s="110">
        <v>4.4373211213071473E-2</v>
      </c>
      <c r="E33" s="110">
        <v>3.6418318138454087E-2</v>
      </c>
      <c r="F33" s="110">
        <v>-1.0756921429201149E-2</v>
      </c>
      <c r="G33" s="110">
        <v>5.748825266134916E-2</v>
      </c>
      <c r="H33" s="110">
        <v>-9.5001774887665813E-2</v>
      </c>
      <c r="I33" s="110">
        <v>2.3523314370508475E-2</v>
      </c>
      <c r="J33" s="110">
        <v>-4.5037157228910774E-2</v>
      </c>
      <c r="K33" s="16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8"/>
    </row>
    <row r="34" spans="1:25">
      <c r="B34" s="146"/>
      <c r="C34" s="117"/>
      <c r="D34" s="133"/>
      <c r="E34" s="133"/>
      <c r="F34" s="133"/>
      <c r="G34" s="133"/>
      <c r="H34" s="133"/>
      <c r="I34" s="133"/>
      <c r="J34" s="133"/>
    </row>
    <row r="35" spans="1:25">
      <c r="B35" s="150" t="s">
        <v>306</v>
      </c>
      <c r="Y35" s="134" t="s">
        <v>190</v>
      </c>
    </row>
    <row r="36" spans="1:25">
      <c r="A36" s="125" t="s">
        <v>7</v>
      </c>
      <c r="B36" s="115" t="s">
        <v>142</v>
      </c>
      <c r="C36" s="112" t="s">
        <v>143</v>
      </c>
      <c r="D36" s="113" t="s">
        <v>165</v>
      </c>
      <c r="E36" s="114" t="s">
        <v>165</v>
      </c>
      <c r="F36" s="114" t="s">
        <v>165</v>
      </c>
      <c r="G36" s="114" t="s">
        <v>165</v>
      </c>
      <c r="H36" s="114" t="s">
        <v>165</v>
      </c>
      <c r="I36" s="114" t="s">
        <v>165</v>
      </c>
      <c r="J36" s="114" t="s">
        <v>165</v>
      </c>
      <c r="K36" s="114" t="s">
        <v>165</v>
      </c>
      <c r="L36" s="114" t="s">
        <v>165</v>
      </c>
      <c r="M36" s="16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4">
        <v>1</v>
      </c>
    </row>
    <row r="37" spans="1:25">
      <c r="A37" s="140"/>
      <c r="B37" s="116" t="s">
        <v>166</v>
      </c>
      <c r="C37" s="105" t="s">
        <v>166</v>
      </c>
      <c r="D37" s="159" t="s">
        <v>167</v>
      </c>
      <c r="E37" s="160" t="s">
        <v>168</v>
      </c>
      <c r="F37" s="160" t="s">
        <v>169</v>
      </c>
      <c r="G37" s="160" t="s">
        <v>188</v>
      </c>
      <c r="H37" s="160" t="s">
        <v>170</v>
      </c>
      <c r="I37" s="160" t="s">
        <v>171</v>
      </c>
      <c r="J37" s="160" t="s">
        <v>172</v>
      </c>
      <c r="K37" s="160" t="s">
        <v>173</v>
      </c>
      <c r="L37" s="160" t="s">
        <v>174</v>
      </c>
      <c r="M37" s="16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4" t="s">
        <v>3</v>
      </c>
    </row>
    <row r="38" spans="1:25">
      <c r="A38" s="140"/>
      <c r="B38" s="116"/>
      <c r="C38" s="105"/>
      <c r="D38" s="106" t="s">
        <v>144</v>
      </c>
      <c r="E38" s="107" t="s">
        <v>175</v>
      </c>
      <c r="F38" s="107" t="s">
        <v>175</v>
      </c>
      <c r="G38" s="107" t="s">
        <v>175</v>
      </c>
      <c r="H38" s="107" t="s">
        <v>175</v>
      </c>
      <c r="I38" s="107" t="s">
        <v>176</v>
      </c>
      <c r="J38" s="107" t="s">
        <v>175</v>
      </c>
      <c r="K38" s="107" t="s">
        <v>175</v>
      </c>
      <c r="L38" s="107" t="s">
        <v>175</v>
      </c>
      <c r="M38" s="16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4">
        <v>2</v>
      </c>
    </row>
    <row r="39" spans="1:25">
      <c r="A39" s="140"/>
      <c r="B39" s="116"/>
      <c r="C39" s="105"/>
      <c r="D39" s="132"/>
      <c r="E39" s="132"/>
      <c r="F39" s="132"/>
      <c r="G39" s="132"/>
      <c r="H39" s="132"/>
      <c r="I39" s="132"/>
      <c r="J39" s="132"/>
      <c r="K39" s="132"/>
      <c r="L39" s="132"/>
      <c r="M39" s="16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4">
        <v>2</v>
      </c>
    </row>
    <row r="40" spans="1:25">
      <c r="A40" s="140"/>
      <c r="B40" s="115">
        <v>1</v>
      </c>
      <c r="C40" s="111">
        <v>1</v>
      </c>
      <c r="D40" s="151">
        <v>15</v>
      </c>
      <c r="E40" s="119">
        <v>10</v>
      </c>
      <c r="F40" s="120">
        <v>9.6</v>
      </c>
      <c r="G40" s="151">
        <v>13</v>
      </c>
      <c r="H40" s="120">
        <v>10</v>
      </c>
      <c r="I40" s="119">
        <v>10.375</v>
      </c>
      <c r="J40" s="156">
        <v>8.4</v>
      </c>
      <c r="K40" s="157">
        <v>12.4</v>
      </c>
      <c r="L40" s="119">
        <v>9</v>
      </c>
      <c r="M40" s="16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4">
        <v>1</v>
      </c>
    </row>
    <row r="41" spans="1:25">
      <c r="A41" s="140"/>
      <c r="B41" s="116">
        <v>1</v>
      </c>
      <c r="C41" s="105">
        <v>2</v>
      </c>
      <c r="D41" s="153">
        <v>11</v>
      </c>
      <c r="E41" s="107">
        <v>9</v>
      </c>
      <c r="F41" s="121">
        <v>9.5</v>
      </c>
      <c r="G41" s="153">
        <v>14</v>
      </c>
      <c r="H41" s="121">
        <v>10</v>
      </c>
      <c r="I41" s="107">
        <v>9.8786729857819893</v>
      </c>
      <c r="J41" s="154">
        <v>4.7</v>
      </c>
      <c r="K41" s="107">
        <v>10.4</v>
      </c>
      <c r="L41" s="107">
        <v>9</v>
      </c>
      <c r="M41" s="16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4">
        <v>2</v>
      </c>
    </row>
    <row r="42" spans="1:25">
      <c r="A42" s="140"/>
      <c r="B42" s="116">
        <v>1</v>
      </c>
      <c r="C42" s="105">
        <v>3</v>
      </c>
      <c r="D42" s="153">
        <v>9</v>
      </c>
      <c r="E42" s="155">
        <v>15</v>
      </c>
      <c r="F42" s="121">
        <v>9.6999999999999993</v>
      </c>
      <c r="G42" s="153">
        <v>13</v>
      </c>
      <c r="H42" s="121">
        <v>10</v>
      </c>
      <c r="I42" s="107">
        <v>10.2948356807512</v>
      </c>
      <c r="J42" s="154">
        <v>4.0999999999999996</v>
      </c>
      <c r="K42" s="121">
        <v>10.7</v>
      </c>
      <c r="L42" s="108">
        <v>10</v>
      </c>
      <c r="M42" s="16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4">
        <v>16</v>
      </c>
    </row>
    <row r="43" spans="1:25">
      <c r="A43" s="140"/>
      <c r="B43" s="116">
        <v>1</v>
      </c>
      <c r="C43" s="105">
        <v>4</v>
      </c>
      <c r="D43" s="153">
        <v>16</v>
      </c>
      <c r="E43" s="107">
        <v>9</v>
      </c>
      <c r="F43" s="121">
        <v>9.9</v>
      </c>
      <c r="G43" s="153">
        <v>15</v>
      </c>
      <c r="H43" s="121">
        <v>10</v>
      </c>
      <c r="I43" s="107">
        <v>10.2194594594595</v>
      </c>
      <c r="J43" s="154">
        <v>5</v>
      </c>
      <c r="K43" s="121">
        <v>10</v>
      </c>
      <c r="L43" s="108">
        <v>10</v>
      </c>
      <c r="M43" s="16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4">
        <v>9.941933476234345</v>
      </c>
    </row>
    <row r="44" spans="1:25">
      <c r="A44" s="140"/>
      <c r="B44" s="116">
        <v>1</v>
      </c>
      <c r="C44" s="105">
        <v>5</v>
      </c>
      <c r="D44" s="153">
        <v>13</v>
      </c>
      <c r="E44" s="107">
        <v>11</v>
      </c>
      <c r="F44" s="107">
        <v>9.6</v>
      </c>
      <c r="G44" s="153">
        <v>14</v>
      </c>
      <c r="H44" s="107">
        <v>9</v>
      </c>
      <c r="I44" s="107">
        <v>9.9689839572192493</v>
      </c>
      <c r="J44" s="153">
        <v>4.9000000000000004</v>
      </c>
      <c r="K44" s="107">
        <v>10.1</v>
      </c>
      <c r="L44" s="107">
        <v>11</v>
      </c>
      <c r="M44" s="16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5"/>
    </row>
    <row r="45" spans="1:25">
      <c r="A45" s="140"/>
      <c r="B45" s="116">
        <v>1</v>
      </c>
      <c r="C45" s="105">
        <v>6</v>
      </c>
      <c r="D45" s="153">
        <v>7</v>
      </c>
      <c r="E45" s="107">
        <v>9</v>
      </c>
      <c r="F45" s="107">
        <v>9.6999999999999993</v>
      </c>
      <c r="G45" s="153">
        <v>15</v>
      </c>
      <c r="H45" s="107">
        <v>10</v>
      </c>
      <c r="I45" s="107">
        <v>9.9326530612244905</v>
      </c>
      <c r="J45" s="153">
        <v>4.4000000000000004</v>
      </c>
      <c r="K45" s="107">
        <v>11</v>
      </c>
      <c r="L45" s="107">
        <v>11</v>
      </c>
      <c r="M45" s="16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5"/>
    </row>
    <row r="46" spans="1:25">
      <c r="A46" s="140"/>
      <c r="B46" s="117" t="s">
        <v>184</v>
      </c>
      <c r="C46" s="109"/>
      <c r="D46" s="122">
        <v>11.833333333333334</v>
      </c>
      <c r="E46" s="122">
        <v>10.5</v>
      </c>
      <c r="F46" s="122">
        <v>9.6666666666666661</v>
      </c>
      <c r="G46" s="122">
        <v>14</v>
      </c>
      <c r="H46" s="122">
        <v>9.8333333333333339</v>
      </c>
      <c r="I46" s="122">
        <v>10.111600857406073</v>
      </c>
      <c r="J46" s="122">
        <v>5.25</v>
      </c>
      <c r="K46" s="122">
        <v>10.766666666666666</v>
      </c>
      <c r="L46" s="122">
        <v>10</v>
      </c>
      <c r="M46" s="16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5"/>
    </row>
    <row r="47" spans="1:25">
      <c r="A47" s="140"/>
      <c r="B47" s="2" t="s">
        <v>185</v>
      </c>
      <c r="C47" s="136"/>
      <c r="D47" s="108">
        <v>12</v>
      </c>
      <c r="E47" s="108">
        <v>9.5</v>
      </c>
      <c r="F47" s="108">
        <v>9.6499999999999986</v>
      </c>
      <c r="G47" s="108">
        <v>14</v>
      </c>
      <c r="H47" s="108">
        <v>10</v>
      </c>
      <c r="I47" s="108">
        <v>10.094221708339376</v>
      </c>
      <c r="J47" s="108">
        <v>4.8000000000000007</v>
      </c>
      <c r="K47" s="108">
        <v>10.55</v>
      </c>
      <c r="L47" s="108">
        <v>10</v>
      </c>
      <c r="M47" s="16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5"/>
    </row>
    <row r="48" spans="1:25">
      <c r="A48" s="140"/>
      <c r="B48" s="2" t="s">
        <v>186</v>
      </c>
      <c r="C48" s="136"/>
      <c r="D48" s="108">
        <v>3.4880749227427263</v>
      </c>
      <c r="E48" s="108">
        <v>2.3452078799117149</v>
      </c>
      <c r="F48" s="108">
        <v>0.13662601021279477</v>
      </c>
      <c r="G48" s="108">
        <v>0.89442719099991586</v>
      </c>
      <c r="H48" s="108">
        <v>0.40824829046386302</v>
      </c>
      <c r="I48" s="108">
        <v>0.21033538656104669</v>
      </c>
      <c r="J48" s="108">
        <v>1.5782902141241351</v>
      </c>
      <c r="K48" s="108">
        <v>0.88242091241462939</v>
      </c>
      <c r="L48" s="108">
        <v>0.89442719099991586</v>
      </c>
      <c r="M48" s="188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35"/>
    </row>
    <row r="49" spans="1:25">
      <c r="A49" s="140"/>
      <c r="B49" s="2" t="s">
        <v>96</v>
      </c>
      <c r="C49" s="136"/>
      <c r="D49" s="110">
        <v>0.29476689487966701</v>
      </c>
      <c r="E49" s="110">
        <v>0.22335313142016333</v>
      </c>
      <c r="F49" s="110">
        <v>1.4133725194427047E-2</v>
      </c>
      <c r="G49" s="110">
        <v>6.3887656499993992E-2</v>
      </c>
      <c r="H49" s="110">
        <v>4.1516775301409799E-2</v>
      </c>
      <c r="I49" s="110">
        <v>2.0801393323094837E-2</v>
      </c>
      <c r="J49" s="110">
        <v>0.3006267074522162</v>
      </c>
      <c r="K49" s="110">
        <v>8.1958598676281372E-2</v>
      </c>
      <c r="L49" s="110">
        <v>8.9442719099991588E-2</v>
      </c>
      <c r="M49" s="16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8"/>
    </row>
    <row r="50" spans="1:25">
      <c r="A50" s="140"/>
      <c r="B50" s="118" t="s">
        <v>187</v>
      </c>
      <c r="C50" s="136"/>
      <c r="D50" s="110">
        <v>0.19024467037727399</v>
      </c>
      <c r="E50" s="110">
        <v>5.6132594841806549E-2</v>
      </c>
      <c r="F50" s="110">
        <v>-2.7687452367860743E-2</v>
      </c>
      <c r="G50" s="110">
        <v>0.40817679312240873</v>
      </c>
      <c r="H50" s="110">
        <v>-1.0923442925927174E-2</v>
      </c>
      <c r="I50" s="110">
        <v>1.7065833479705805E-2</v>
      </c>
      <c r="J50" s="110">
        <v>-0.47193370257909673</v>
      </c>
      <c r="K50" s="110">
        <v>8.2955009948899816E-2</v>
      </c>
      <c r="L50" s="110">
        <v>5.8405665160061737E-3</v>
      </c>
      <c r="M50" s="16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8"/>
    </row>
    <row r="51" spans="1:25">
      <c r="B51" s="146"/>
      <c r="C51" s="117"/>
      <c r="D51" s="133"/>
      <c r="E51" s="133"/>
      <c r="F51" s="133"/>
      <c r="G51" s="133"/>
      <c r="H51" s="133"/>
      <c r="I51" s="133"/>
      <c r="J51" s="133"/>
      <c r="K51" s="133"/>
      <c r="L51" s="133"/>
    </row>
    <row r="52" spans="1:25">
      <c r="B52" s="150" t="s">
        <v>307</v>
      </c>
      <c r="Y52" s="134" t="s">
        <v>67</v>
      </c>
    </row>
    <row r="53" spans="1:25">
      <c r="A53" s="125" t="s">
        <v>10</v>
      </c>
      <c r="B53" s="115" t="s">
        <v>142</v>
      </c>
      <c r="C53" s="112" t="s">
        <v>143</v>
      </c>
      <c r="D53" s="113" t="s">
        <v>165</v>
      </c>
      <c r="E53" s="114" t="s">
        <v>165</v>
      </c>
      <c r="F53" s="114" t="s">
        <v>165</v>
      </c>
      <c r="G53" s="114" t="s">
        <v>165</v>
      </c>
      <c r="H53" s="114" t="s">
        <v>165</v>
      </c>
      <c r="I53" s="114" t="s">
        <v>165</v>
      </c>
      <c r="J53" s="114" t="s">
        <v>165</v>
      </c>
      <c r="K53" s="114" t="s">
        <v>165</v>
      </c>
      <c r="L53" s="114" t="s">
        <v>165</v>
      </c>
      <c r="M53" s="16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4">
        <v>1</v>
      </c>
    </row>
    <row r="54" spans="1:25">
      <c r="A54" s="140"/>
      <c r="B54" s="116" t="s">
        <v>166</v>
      </c>
      <c r="C54" s="105" t="s">
        <v>166</v>
      </c>
      <c r="D54" s="159" t="s">
        <v>167</v>
      </c>
      <c r="E54" s="160" t="s">
        <v>168</v>
      </c>
      <c r="F54" s="160" t="s">
        <v>169</v>
      </c>
      <c r="G54" s="160" t="s">
        <v>188</v>
      </c>
      <c r="H54" s="160" t="s">
        <v>170</v>
      </c>
      <c r="I54" s="160" t="s">
        <v>171</v>
      </c>
      <c r="J54" s="160" t="s">
        <v>172</v>
      </c>
      <c r="K54" s="160" t="s">
        <v>173</v>
      </c>
      <c r="L54" s="160" t="s">
        <v>174</v>
      </c>
      <c r="M54" s="16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4" t="s">
        <v>3</v>
      </c>
    </row>
    <row r="55" spans="1:25">
      <c r="A55" s="140"/>
      <c r="B55" s="116"/>
      <c r="C55" s="105"/>
      <c r="D55" s="106" t="s">
        <v>144</v>
      </c>
      <c r="E55" s="107" t="s">
        <v>175</v>
      </c>
      <c r="F55" s="107" t="s">
        <v>175</v>
      </c>
      <c r="G55" s="107" t="s">
        <v>144</v>
      </c>
      <c r="H55" s="107" t="s">
        <v>175</v>
      </c>
      <c r="I55" s="107" t="s">
        <v>176</v>
      </c>
      <c r="J55" s="107" t="s">
        <v>175</v>
      </c>
      <c r="K55" s="107" t="s">
        <v>175</v>
      </c>
      <c r="L55" s="107" t="s">
        <v>175</v>
      </c>
      <c r="M55" s="16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4">
        <v>0</v>
      </c>
    </row>
    <row r="56" spans="1:25">
      <c r="A56" s="140"/>
      <c r="B56" s="116"/>
      <c r="C56" s="105"/>
      <c r="D56" s="132"/>
      <c r="E56" s="132"/>
      <c r="F56" s="132"/>
      <c r="G56" s="132"/>
      <c r="H56" s="132"/>
      <c r="I56" s="132"/>
      <c r="J56" s="132"/>
      <c r="K56" s="132"/>
      <c r="L56" s="132"/>
      <c r="M56" s="16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4">
        <v>0</v>
      </c>
    </row>
    <row r="57" spans="1:25">
      <c r="A57" s="140"/>
      <c r="B57" s="115">
        <v>1</v>
      </c>
      <c r="C57" s="111">
        <v>1</v>
      </c>
      <c r="D57" s="190">
        <v>160</v>
      </c>
      <c r="E57" s="190">
        <v>142</v>
      </c>
      <c r="F57" s="191">
        <v>154</v>
      </c>
      <c r="G57" s="190">
        <v>146</v>
      </c>
      <c r="H57" s="191">
        <v>144</v>
      </c>
      <c r="I57" s="190">
        <v>146.461538461538</v>
      </c>
      <c r="J57" s="192">
        <v>141</v>
      </c>
      <c r="K57" s="190">
        <v>150</v>
      </c>
      <c r="L57" s="190">
        <v>148</v>
      </c>
      <c r="M57" s="193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5">
        <v>1</v>
      </c>
    </row>
    <row r="58" spans="1:25">
      <c r="A58" s="140"/>
      <c r="B58" s="116">
        <v>1</v>
      </c>
      <c r="C58" s="105">
        <v>2</v>
      </c>
      <c r="D58" s="196">
        <v>140</v>
      </c>
      <c r="E58" s="196">
        <v>149</v>
      </c>
      <c r="F58" s="197">
        <v>149.69999999999999</v>
      </c>
      <c r="G58" s="196">
        <v>147</v>
      </c>
      <c r="H58" s="197">
        <v>154</v>
      </c>
      <c r="I58" s="196">
        <v>143.75355450237001</v>
      </c>
      <c r="J58" s="197">
        <v>150</v>
      </c>
      <c r="K58" s="196">
        <v>140</v>
      </c>
      <c r="L58" s="196">
        <v>152</v>
      </c>
      <c r="M58" s="193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5" t="e">
        <v>#N/A</v>
      </c>
    </row>
    <row r="59" spans="1:25">
      <c r="A59" s="140"/>
      <c r="B59" s="116">
        <v>1</v>
      </c>
      <c r="C59" s="105">
        <v>3</v>
      </c>
      <c r="D59" s="196">
        <v>140</v>
      </c>
      <c r="E59" s="196">
        <v>154</v>
      </c>
      <c r="F59" s="197">
        <v>151</v>
      </c>
      <c r="G59" s="196">
        <v>143</v>
      </c>
      <c r="H59" s="197">
        <v>147</v>
      </c>
      <c r="I59" s="196">
        <v>147.26760563380299</v>
      </c>
      <c r="J59" s="197">
        <v>150</v>
      </c>
      <c r="K59" s="197">
        <v>150</v>
      </c>
      <c r="L59" s="198">
        <v>148</v>
      </c>
      <c r="M59" s="193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5">
        <v>16</v>
      </c>
    </row>
    <row r="60" spans="1:25">
      <c r="A60" s="140"/>
      <c r="B60" s="116">
        <v>1</v>
      </c>
      <c r="C60" s="105">
        <v>4</v>
      </c>
      <c r="D60" s="196">
        <v>150</v>
      </c>
      <c r="E60" s="196">
        <v>142</v>
      </c>
      <c r="F60" s="197">
        <v>149.6</v>
      </c>
      <c r="G60" s="196">
        <v>139</v>
      </c>
      <c r="H60" s="197">
        <v>145</v>
      </c>
      <c r="I60" s="196">
        <v>143.98918918918901</v>
      </c>
      <c r="J60" s="197">
        <v>146</v>
      </c>
      <c r="K60" s="197">
        <v>140</v>
      </c>
      <c r="L60" s="198">
        <v>143</v>
      </c>
      <c r="M60" s="193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5">
        <v>146.9393242302807</v>
      </c>
    </row>
    <row r="61" spans="1:25">
      <c r="A61" s="140"/>
      <c r="B61" s="116">
        <v>1</v>
      </c>
      <c r="C61" s="105">
        <v>5</v>
      </c>
      <c r="D61" s="196">
        <v>140</v>
      </c>
      <c r="E61" s="196">
        <v>149</v>
      </c>
      <c r="F61" s="196">
        <v>149.30000000000001</v>
      </c>
      <c r="G61" s="196">
        <v>144</v>
      </c>
      <c r="H61" s="196">
        <v>142</v>
      </c>
      <c r="I61" s="196">
        <v>144.23529411764699</v>
      </c>
      <c r="J61" s="196">
        <v>152</v>
      </c>
      <c r="K61" s="196">
        <v>150</v>
      </c>
      <c r="L61" s="196">
        <v>147</v>
      </c>
      <c r="M61" s="193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9"/>
    </row>
    <row r="62" spans="1:25">
      <c r="A62" s="140"/>
      <c r="B62" s="116">
        <v>1</v>
      </c>
      <c r="C62" s="105">
        <v>6</v>
      </c>
      <c r="D62" s="196">
        <v>150</v>
      </c>
      <c r="E62" s="196">
        <v>141</v>
      </c>
      <c r="F62" s="196">
        <v>152.30000000000001</v>
      </c>
      <c r="G62" s="196">
        <v>141</v>
      </c>
      <c r="H62" s="196">
        <v>141</v>
      </c>
      <c r="I62" s="196">
        <v>144.316326530612</v>
      </c>
      <c r="J62" s="196">
        <v>151</v>
      </c>
      <c r="K62" s="196">
        <v>150</v>
      </c>
      <c r="L62" s="196">
        <v>152</v>
      </c>
      <c r="M62" s="193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9"/>
    </row>
    <row r="63" spans="1:25">
      <c r="A63" s="140"/>
      <c r="B63" s="117" t="s">
        <v>184</v>
      </c>
      <c r="C63" s="109"/>
      <c r="D63" s="200">
        <v>146.66666666666666</v>
      </c>
      <c r="E63" s="200">
        <v>146.16666666666666</v>
      </c>
      <c r="F63" s="200">
        <v>150.98333333333332</v>
      </c>
      <c r="G63" s="200">
        <v>143.33333333333334</v>
      </c>
      <c r="H63" s="200">
        <v>145.5</v>
      </c>
      <c r="I63" s="200">
        <v>145.00391807252649</v>
      </c>
      <c r="J63" s="200">
        <v>148.33333333333334</v>
      </c>
      <c r="K63" s="200">
        <v>146.66666666666666</v>
      </c>
      <c r="L63" s="200">
        <v>148.33333333333334</v>
      </c>
      <c r="M63" s="193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9"/>
    </row>
    <row r="64" spans="1:25">
      <c r="A64" s="140"/>
      <c r="B64" s="2" t="s">
        <v>185</v>
      </c>
      <c r="C64" s="136"/>
      <c r="D64" s="198">
        <v>145</v>
      </c>
      <c r="E64" s="198">
        <v>145.5</v>
      </c>
      <c r="F64" s="198">
        <v>150.35</v>
      </c>
      <c r="G64" s="198">
        <v>143.5</v>
      </c>
      <c r="H64" s="198">
        <v>144.5</v>
      </c>
      <c r="I64" s="198">
        <v>144.27581032412951</v>
      </c>
      <c r="J64" s="198">
        <v>150</v>
      </c>
      <c r="K64" s="198">
        <v>150</v>
      </c>
      <c r="L64" s="198">
        <v>148</v>
      </c>
      <c r="M64" s="193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9"/>
    </row>
    <row r="65" spans="1:25">
      <c r="A65" s="140"/>
      <c r="B65" s="2" t="s">
        <v>186</v>
      </c>
      <c r="C65" s="136"/>
      <c r="D65" s="198">
        <v>8.1649658092772608</v>
      </c>
      <c r="E65" s="198">
        <v>5.2694085689635664</v>
      </c>
      <c r="F65" s="198">
        <v>1.8562507014589043</v>
      </c>
      <c r="G65" s="198">
        <v>3.011090610836324</v>
      </c>
      <c r="H65" s="198">
        <v>4.6797435827190359</v>
      </c>
      <c r="I65" s="198">
        <v>1.4768606738836771</v>
      </c>
      <c r="J65" s="198">
        <v>4.1311822359545776</v>
      </c>
      <c r="K65" s="198">
        <v>5.1639777949432224</v>
      </c>
      <c r="L65" s="198">
        <v>3.3862466931200781</v>
      </c>
      <c r="M65" s="193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9"/>
    </row>
    <row r="66" spans="1:25">
      <c r="A66" s="140"/>
      <c r="B66" s="2" t="s">
        <v>96</v>
      </c>
      <c r="C66" s="136"/>
      <c r="D66" s="110">
        <v>5.5670221426890418E-2</v>
      </c>
      <c r="E66" s="110">
        <v>3.6050685762578562E-2</v>
      </c>
      <c r="F66" s="110">
        <v>1.2294408001714788E-2</v>
      </c>
      <c r="G66" s="110">
        <v>2.1007608912811563E-2</v>
      </c>
      <c r="H66" s="110">
        <v>3.2163186135526017E-2</v>
      </c>
      <c r="I66" s="110">
        <v>1.0184970816754048E-2</v>
      </c>
      <c r="J66" s="110">
        <v>2.7850666759244341E-2</v>
      </c>
      <c r="K66" s="110">
        <v>3.520893951097652E-2</v>
      </c>
      <c r="L66" s="110">
        <v>2.2828629391820749E-2</v>
      </c>
      <c r="M66" s="16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8"/>
    </row>
    <row r="67" spans="1:25">
      <c r="A67" s="140"/>
      <c r="B67" s="118" t="s">
        <v>187</v>
      </c>
      <c r="C67" s="136"/>
      <c r="D67" s="110">
        <v>-1.8555792674447291E-3</v>
      </c>
      <c r="E67" s="110">
        <v>-5.2583443381238881E-3</v>
      </c>
      <c r="F67" s="110">
        <v>2.7521625842751973E-2</v>
      </c>
      <c r="G67" s="110">
        <v>-2.4540679738639049E-2</v>
      </c>
      <c r="H67" s="110">
        <v>-9.7953644323627298E-3</v>
      </c>
      <c r="I67" s="110">
        <v>-1.3171464942366873E-2</v>
      </c>
      <c r="J67" s="110">
        <v>9.4869709681526526E-3</v>
      </c>
      <c r="K67" s="110">
        <v>-1.8555792674447291E-3</v>
      </c>
      <c r="L67" s="110">
        <v>9.4869709681526526E-3</v>
      </c>
      <c r="M67" s="16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8"/>
    </row>
    <row r="68" spans="1:25">
      <c r="B68" s="146"/>
      <c r="C68" s="117"/>
      <c r="D68" s="133"/>
      <c r="E68" s="133"/>
      <c r="F68" s="133"/>
      <c r="G68" s="133"/>
      <c r="H68" s="133"/>
      <c r="I68" s="133"/>
      <c r="J68" s="133"/>
      <c r="K68" s="133"/>
      <c r="L68" s="133"/>
    </row>
    <row r="69" spans="1:25">
      <c r="B69" s="150" t="s">
        <v>308</v>
      </c>
      <c r="Y69" s="134" t="s">
        <v>67</v>
      </c>
    </row>
    <row r="70" spans="1:25">
      <c r="A70" s="125" t="s">
        <v>13</v>
      </c>
      <c r="B70" s="115" t="s">
        <v>142</v>
      </c>
      <c r="C70" s="112" t="s">
        <v>143</v>
      </c>
      <c r="D70" s="113" t="s">
        <v>165</v>
      </c>
      <c r="E70" s="114" t="s">
        <v>165</v>
      </c>
      <c r="F70" s="114" t="s">
        <v>165</v>
      </c>
      <c r="G70" s="114" t="s">
        <v>165</v>
      </c>
      <c r="H70" s="114" t="s">
        <v>165</v>
      </c>
      <c r="I70" s="114" t="s">
        <v>165</v>
      </c>
      <c r="J70" s="114" t="s">
        <v>165</v>
      </c>
      <c r="K70" s="114" t="s">
        <v>165</v>
      </c>
      <c r="L70" s="114" t="s">
        <v>165</v>
      </c>
      <c r="M70" s="16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4">
        <v>1</v>
      </c>
    </row>
    <row r="71" spans="1:25">
      <c r="A71" s="140"/>
      <c r="B71" s="116" t="s">
        <v>166</v>
      </c>
      <c r="C71" s="105" t="s">
        <v>166</v>
      </c>
      <c r="D71" s="159" t="s">
        <v>167</v>
      </c>
      <c r="E71" s="160" t="s">
        <v>168</v>
      </c>
      <c r="F71" s="160" t="s">
        <v>169</v>
      </c>
      <c r="G71" s="160" t="s">
        <v>188</v>
      </c>
      <c r="H71" s="160" t="s">
        <v>170</v>
      </c>
      <c r="I71" s="160" t="s">
        <v>171</v>
      </c>
      <c r="J71" s="160" t="s">
        <v>172</v>
      </c>
      <c r="K71" s="160" t="s">
        <v>173</v>
      </c>
      <c r="L71" s="160" t="s">
        <v>174</v>
      </c>
      <c r="M71" s="16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4" t="s">
        <v>3</v>
      </c>
    </row>
    <row r="72" spans="1:25">
      <c r="A72" s="140"/>
      <c r="B72" s="116"/>
      <c r="C72" s="105"/>
      <c r="D72" s="106" t="s">
        <v>144</v>
      </c>
      <c r="E72" s="107" t="s">
        <v>175</v>
      </c>
      <c r="F72" s="107" t="s">
        <v>175</v>
      </c>
      <c r="G72" s="107" t="s">
        <v>175</v>
      </c>
      <c r="H72" s="107" t="s">
        <v>175</v>
      </c>
      <c r="I72" s="107" t="s">
        <v>176</v>
      </c>
      <c r="J72" s="107" t="s">
        <v>175</v>
      </c>
      <c r="K72" s="107" t="s">
        <v>175</v>
      </c>
      <c r="L72" s="107" t="s">
        <v>175</v>
      </c>
      <c r="M72" s="16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4">
        <v>2</v>
      </c>
    </row>
    <row r="73" spans="1:25">
      <c r="A73" s="140"/>
      <c r="B73" s="116"/>
      <c r="C73" s="105"/>
      <c r="D73" s="132"/>
      <c r="E73" s="132"/>
      <c r="F73" s="132"/>
      <c r="G73" s="132"/>
      <c r="H73" s="132"/>
      <c r="I73" s="132"/>
      <c r="J73" s="132"/>
      <c r="K73" s="132"/>
      <c r="L73" s="132"/>
      <c r="M73" s="16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4">
        <v>2</v>
      </c>
    </row>
    <row r="74" spans="1:25">
      <c r="A74" s="140"/>
      <c r="B74" s="115">
        <v>1</v>
      </c>
      <c r="C74" s="111">
        <v>1</v>
      </c>
      <c r="D74" s="119">
        <v>0.9</v>
      </c>
      <c r="E74" s="119">
        <v>0.9</v>
      </c>
      <c r="F74" s="120">
        <v>1.2</v>
      </c>
      <c r="G74" s="119">
        <v>1.1000000000000001</v>
      </c>
      <c r="H74" s="120">
        <v>1</v>
      </c>
      <c r="I74" s="151">
        <v>2.33</v>
      </c>
      <c r="J74" s="120">
        <v>1.3</v>
      </c>
      <c r="K74" s="119">
        <v>0.91</v>
      </c>
      <c r="L74" s="151" t="s">
        <v>132</v>
      </c>
      <c r="M74" s="16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4">
        <v>1</v>
      </c>
    </row>
    <row r="75" spans="1:25">
      <c r="A75" s="140"/>
      <c r="B75" s="116">
        <v>1</v>
      </c>
      <c r="C75" s="105">
        <v>2</v>
      </c>
      <c r="D75" s="107">
        <v>0.8</v>
      </c>
      <c r="E75" s="107">
        <v>0.9</v>
      </c>
      <c r="F75" s="121">
        <v>1.1000000000000001</v>
      </c>
      <c r="G75" s="107">
        <v>1</v>
      </c>
      <c r="H75" s="121">
        <v>1</v>
      </c>
      <c r="I75" s="153">
        <v>2.2200000000000002</v>
      </c>
      <c r="J75" s="121">
        <v>1.3</v>
      </c>
      <c r="K75" s="107">
        <v>0.85</v>
      </c>
      <c r="L75" s="153">
        <v>2</v>
      </c>
      <c r="M75" s="16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4">
        <v>13</v>
      </c>
    </row>
    <row r="76" spans="1:25">
      <c r="A76" s="140"/>
      <c r="B76" s="116">
        <v>1</v>
      </c>
      <c r="C76" s="105">
        <v>3</v>
      </c>
      <c r="D76" s="107">
        <v>0.8</v>
      </c>
      <c r="E76" s="107">
        <v>0.9</v>
      </c>
      <c r="F76" s="121">
        <v>1.2</v>
      </c>
      <c r="G76" s="107">
        <v>1.1000000000000001</v>
      </c>
      <c r="H76" s="121">
        <v>0.9</v>
      </c>
      <c r="I76" s="153">
        <v>2.2799999999999998</v>
      </c>
      <c r="J76" s="121">
        <v>1.2</v>
      </c>
      <c r="K76" s="121">
        <v>0.88</v>
      </c>
      <c r="L76" s="154" t="s">
        <v>132</v>
      </c>
      <c r="M76" s="16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4">
        <v>16</v>
      </c>
    </row>
    <row r="77" spans="1:25">
      <c r="A77" s="140"/>
      <c r="B77" s="116">
        <v>1</v>
      </c>
      <c r="C77" s="105">
        <v>4</v>
      </c>
      <c r="D77" s="107">
        <v>0.9</v>
      </c>
      <c r="E77" s="107">
        <v>0.9</v>
      </c>
      <c r="F77" s="121">
        <v>1.2</v>
      </c>
      <c r="G77" s="107">
        <v>1.3</v>
      </c>
      <c r="H77" s="121">
        <v>1</v>
      </c>
      <c r="I77" s="153">
        <v>1.9</v>
      </c>
      <c r="J77" s="121">
        <v>1.3</v>
      </c>
      <c r="K77" s="121">
        <v>0.83</v>
      </c>
      <c r="L77" s="154" t="s">
        <v>132</v>
      </c>
      <c r="M77" s="16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4">
        <v>1.0247619047619048</v>
      </c>
    </row>
    <row r="78" spans="1:25">
      <c r="A78" s="140"/>
      <c r="B78" s="116">
        <v>1</v>
      </c>
      <c r="C78" s="105">
        <v>5</v>
      </c>
      <c r="D78" s="107">
        <v>0.8</v>
      </c>
      <c r="E78" s="107">
        <v>0.9</v>
      </c>
      <c r="F78" s="107">
        <v>1.1000000000000001</v>
      </c>
      <c r="G78" s="107">
        <v>1.2</v>
      </c>
      <c r="H78" s="155">
        <v>1.1000000000000001</v>
      </c>
      <c r="I78" s="153">
        <v>1.95</v>
      </c>
      <c r="J78" s="107">
        <v>1.4</v>
      </c>
      <c r="K78" s="107">
        <v>0.94</v>
      </c>
      <c r="L78" s="153" t="s">
        <v>132</v>
      </c>
      <c r="M78" s="16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5"/>
    </row>
    <row r="79" spans="1:25">
      <c r="A79" s="140"/>
      <c r="B79" s="116">
        <v>1</v>
      </c>
      <c r="C79" s="105">
        <v>6</v>
      </c>
      <c r="D79" s="107">
        <v>0.9</v>
      </c>
      <c r="E79" s="107">
        <v>0.9</v>
      </c>
      <c r="F79" s="107">
        <v>1.2</v>
      </c>
      <c r="G79" s="107">
        <v>0.9</v>
      </c>
      <c r="H79" s="107">
        <v>1</v>
      </c>
      <c r="I79" s="153">
        <v>1.89</v>
      </c>
      <c r="J79" s="107">
        <v>1.2</v>
      </c>
      <c r="K79" s="107">
        <v>0.95</v>
      </c>
      <c r="L79" s="153" t="s">
        <v>132</v>
      </c>
      <c r="M79" s="16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5"/>
    </row>
    <row r="80" spans="1:25">
      <c r="A80" s="140"/>
      <c r="B80" s="117" t="s">
        <v>184</v>
      </c>
      <c r="C80" s="109"/>
      <c r="D80" s="122">
        <v>0.85000000000000009</v>
      </c>
      <c r="E80" s="122">
        <v>0.9</v>
      </c>
      <c r="F80" s="122">
        <v>1.1666666666666667</v>
      </c>
      <c r="G80" s="122">
        <v>1.1000000000000001</v>
      </c>
      <c r="H80" s="122">
        <v>1</v>
      </c>
      <c r="I80" s="122">
        <v>2.0950000000000002</v>
      </c>
      <c r="J80" s="122">
        <v>1.2833333333333334</v>
      </c>
      <c r="K80" s="122">
        <v>0.89333333333333342</v>
      </c>
      <c r="L80" s="122">
        <v>2</v>
      </c>
      <c r="M80" s="16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5"/>
    </row>
    <row r="81" spans="1:25">
      <c r="A81" s="140"/>
      <c r="B81" s="2" t="s">
        <v>185</v>
      </c>
      <c r="C81" s="136"/>
      <c r="D81" s="108">
        <v>0.85000000000000009</v>
      </c>
      <c r="E81" s="108">
        <v>0.9</v>
      </c>
      <c r="F81" s="108">
        <v>1.2</v>
      </c>
      <c r="G81" s="108">
        <v>1.1000000000000001</v>
      </c>
      <c r="H81" s="108">
        <v>1</v>
      </c>
      <c r="I81" s="108">
        <v>2.085</v>
      </c>
      <c r="J81" s="108">
        <v>1.3</v>
      </c>
      <c r="K81" s="108">
        <v>0.89500000000000002</v>
      </c>
      <c r="L81" s="108">
        <v>2</v>
      </c>
      <c r="M81" s="16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5"/>
    </row>
    <row r="82" spans="1:25">
      <c r="A82" s="140"/>
      <c r="B82" s="2" t="s">
        <v>186</v>
      </c>
      <c r="C82" s="136"/>
      <c r="D82" s="108">
        <v>5.4772255750516599E-2</v>
      </c>
      <c r="E82" s="108">
        <v>0</v>
      </c>
      <c r="F82" s="108">
        <v>5.1639777949432163E-2</v>
      </c>
      <c r="G82" s="108">
        <v>0.14142135623730925</v>
      </c>
      <c r="H82" s="108">
        <v>6.3245553203367597E-2</v>
      </c>
      <c r="I82" s="108">
        <v>0.20305171754998777</v>
      </c>
      <c r="J82" s="108">
        <v>7.5277265270908097E-2</v>
      </c>
      <c r="K82" s="108">
        <v>4.8442405665559858E-2</v>
      </c>
      <c r="L82" s="108" t="s">
        <v>512</v>
      </c>
      <c r="M82" s="188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35"/>
    </row>
    <row r="83" spans="1:25">
      <c r="A83" s="140"/>
      <c r="B83" s="2" t="s">
        <v>96</v>
      </c>
      <c r="C83" s="136"/>
      <c r="D83" s="110">
        <v>6.4437947941784229E-2</v>
      </c>
      <c r="E83" s="110">
        <v>0</v>
      </c>
      <c r="F83" s="110">
        <v>4.4262666813798993E-2</v>
      </c>
      <c r="G83" s="110">
        <v>0.12856486930664476</v>
      </c>
      <c r="H83" s="110">
        <v>6.3245553203367597E-2</v>
      </c>
      <c r="I83" s="110">
        <v>9.6922060883049041E-2</v>
      </c>
      <c r="J83" s="110">
        <v>5.8657609302006308E-2</v>
      </c>
      <c r="K83" s="110">
        <v>5.4226573506223716E-2</v>
      </c>
      <c r="L83" s="110" t="s">
        <v>512</v>
      </c>
      <c r="M83" s="16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8"/>
    </row>
    <row r="84" spans="1:25">
      <c r="A84" s="140"/>
      <c r="B84" s="118" t="s">
        <v>187</v>
      </c>
      <c r="C84" s="136"/>
      <c r="D84" s="110">
        <v>-0.17053903345724897</v>
      </c>
      <c r="E84" s="110">
        <v>-0.12174721189591076</v>
      </c>
      <c r="F84" s="110">
        <v>0.13847583643122685</v>
      </c>
      <c r="G84" s="110">
        <v>7.3420074349442421E-2</v>
      </c>
      <c r="H84" s="110">
        <v>-2.4163568773234223E-2</v>
      </c>
      <c r="I84" s="110">
        <v>1.0443773234200746</v>
      </c>
      <c r="J84" s="110">
        <v>0.2523234200743496</v>
      </c>
      <c r="K84" s="110">
        <v>-0.12825278810408913</v>
      </c>
      <c r="L84" s="110">
        <v>0.95167286245353155</v>
      </c>
      <c r="M84" s="16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8"/>
    </row>
    <row r="85" spans="1:25">
      <c r="B85" s="146"/>
      <c r="C85" s="117"/>
      <c r="D85" s="133"/>
      <c r="E85" s="133"/>
      <c r="F85" s="133"/>
      <c r="G85" s="133"/>
      <c r="H85" s="133"/>
      <c r="I85" s="133"/>
      <c r="J85" s="133"/>
      <c r="K85" s="133"/>
      <c r="L85" s="133"/>
    </row>
    <row r="86" spans="1:25">
      <c r="B86" s="150" t="s">
        <v>309</v>
      </c>
      <c r="Y86" s="134" t="s">
        <v>67</v>
      </c>
    </row>
    <row r="87" spans="1:25">
      <c r="A87" s="125" t="s">
        <v>16</v>
      </c>
      <c r="B87" s="115" t="s">
        <v>142</v>
      </c>
      <c r="C87" s="112" t="s">
        <v>143</v>
      </c>
      <c r="D87" s="113" t="s">
        <v>165</v>
      </c>
      <c r="E87" s="114" t="s">
        <v>165</v>
      </c>
      <c r="F87" s="114" t="s">
        <v>165</v>
      </c>
      <c r="G87" s="114" t="s">
        <v>165</v>
      </c>
      <c r="H87" s="114" t="s">
        <v>165</v>
      </c>
      <c r="I87" s="114" t="s">
        <v>165</v>
      </c>
      <c r="J87" s="114" t="s">
        <v>165</v>
      </c>
      <c r="K87" s="114" t="s">
        <v>165</v>
      </c>
      <c r="L87" s="16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4">
        <v>1</v>
      </c>
    </row>
    <row r="88" spans="1:25">
      <c r="A88" s="140"/>
      <c r="B88" s="116" t="s">
        <v>166</v>
      </c>
      <c r="C88" s="105" t="s">
        <v>166</v>
      </c>
      <c r="D88" s="159" t="s">
        <v>167</v>
      </c>
      <c r="E88" s="160" t="s">
        <v>168</v>
      </c>
      <c r="F88" s="160" t="s">
        <v>169</v>
      </c>
      <c r="G88" s="160" t="s">
        <v>170</v>
      </c>
      <c r="H88" s="160" t="s">
        <v>171</v>
      </c>
      <c r="I88" s="160" t="s">
        <v>172</v>
      </c>
      <c r="J88" s="160" t="s">
        <v>173</v>
      </c>
      <c r="K88" s="160" t="s">
        <v>174</v>
      </c>
      <c r="L88" s="16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4" t="s">
        <v>3</v>
      </c>
    </row>
    <row r="89" spans="1:25">
      <c r="A89" s="140"/>
      <c r="B89" s="116"/>
      <c r="C89" s="105"/>
      <c r="D89" s="106" t="s">
        <v>144</v>
      </c>
      <c r="E89" s="107" t="s">
        <v>175</v>
      </c>
      <c r="F89" s="107" t="s">
        <v>175</v>
      </c>
      <c r="G89" s="107" t="s">
        <v>175</v>
      </c>
      <c r="H89" s="107" t="s">
        <v>176</v>
      </c>
      <c r="I89" s="107" t="s">
        <v>175</v>
      </c>
      <c r="J89" s="107" t="s">
        <v>175</v>
      </c>
      <c r="K89" s="107" t="s">
        <v>175</v>
      </c>
      <c r="L89" s="16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4">
        <v>2</v>
      </c>
    </row>
    <row r="90" spans="1:25">
      <c r="A90" s="140"/>
      <c r="B90" s="116"/>
      <c r="C90" s="105"/>
      <c r="D90" s="132"/>
      <c r="E90" s="132"/>
      <c r="F90" s="132"/>
      <c r="G90" s="132"/>
      <c r="H90" s="132"/>
      <c r="I90" s="132"/>
      <c r="J90" s="132"/>
      <c r="K90" s="132"/>
      <c r="L90" s="16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4">
        <v>3</v>
      </c>
    </row>
    <row r="91" spans="1:25">
      <c r="A91" s="140"/>
      <c r="B91" s="115">
        <v>1</v>
      </c>
      <c r="C91" s="111">
        <v>1</v>
      </c>
      <c r="D91" s="151" t="s">
        <v>133</v>
      </c>
      <c r="E91" s="151">
        <v>0.3</v>
      </c>
      <c r="F91" s="120">
        <v>0.4</v>
      </c>
      <c r="G91" s="119">
        <v>0.35</v>
      </c>
      <c r="H91" s="120">
        <v>0.36099999999999999</v>
      </c>
      <c r="I91" s="119">
        <v>0.37</v>
      </c>
      <c r="J91" s="120">
        <v>0.34</v>
      </c>
      <c r="K91" s="119">
        <v>0.3</v>
      </c>
      <c r="L91" s="16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4">
        <v>1</v>
      </c>
    </row>
    <row r="92" spans="1:25">
      <c r="A92" s="140"/>
      <c r="B92" s="116">
        <v>1</v>
      </c>
      <c r="C92" s="105">
        <v>2</v>
      </c>
      <c r="D92" s="153" t="s">
        <v>133</v>
      </c>
      <c r="E92" s="153">
        <v>0.3</v>
      </c>
      <c r="F92" s="121">
        <v>0.3</v>
      </c>
      <c r="G92" s="107">
        <v>0.35</v>
      </c>
      <c r="H92" s="121">
        <v>0.35099999999999998</v>
      </c>
      <c r="I92" s="107">
        <v>0.36</v>
      </c>
      <c r="J92" s="121">
        <v>0.34</v>
      </c>
      <c r="K92" s="107">
        <v>0.3</v>
      </c>
      <c r="L92" s="16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4">
        <v>29</v>
      </c>
    </row>
    <row r="93" spans="1:25">
      <c r="A93" s="140"/>
      <c r="B93" s="116">
        <v>1</v>
      </c>
      <c r="C93" s="105">
        <v>3</v>
      </c>
      <c r="D93" s="153" t="s">
        <v>133</v>
      </c>
      <c r="E93" s="155">
        <v>0.4</v>
      </c>
      <c r="F93" s="121">
        <v>0.4</v>
      </c>
      <c r="G93" s="107">
        <v>0.36</v>
      </c>
      <c r="H93" s="121">
        <v>0.34799999999999998</v>
      </c>
      <c r="I93" s="107">
        <v>0.37</v>
      </c>
      <c r="J93" s="121">
        <v>0.33</v>
      </c>
      <c r="K93" s="121">
        <v>0.3</v>
      </c>
      <c r="L93" s="16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4">
        <v>16</v>
      </c>
    </row>
    <row r="94" spans="1:25">
      <c r="A94" s="140"/>
      <c r="B94" s="116">
        <v>1</v>
      </c>
      <c r="C94" s="105">
        <v>4</v>
      </c>
      <c r="D94" s="153" t="s">
        <v>133</v>
      </c>
      <c r="E94" s="153">
        <v>0.3</v>
      </c>
      <c r="F94" s="121">
        <v>0.3</v>
      </c>
      <c r="G94" s="107">
        <v>0.39</v>
      </c>
      <c r="H94" s="121">
        <v>0.34599999999999997</v>
      </c>
      <c r="I94" s="107">
        <v>0.39</v>
      </c>
      <c r="J94" s="121">
        <v>0.34</v>
      </c>
      <c r="K94" s="121">
        <v>0.3</v>
      </c>
      <c r="L94" s="16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4">
        <v>0.34991666666666665</v>
      </c>
    </row>
    <row r="95" spans="1:25">
      <c r="A95" s="140"/>
      <c r="B95" s="116">
        <v>1</v>
      </c>
      <c r="C95" s="105">
        <v>5</v>
      </c>
      <c r="D95" s="153" t="s">
        <v>133</v>
      </c>
      <c r="E95" s="153">
        <v>0.3</v>
      </c>
      <c r="F95" s="107">
        <v>0.3</v>
      </c>
      <c r="G95" s="107">
        <v>0.36</v>
      </c>
      <c r="H95" s="107">
        <v>0.33800000000000002</v>
      </c>
      <c r="I95" s="107">
        <v>0.41</v>
      </c>
      <c r="J95" s="107">
        <v>0.37</v>
      </c>
      <c r="K95" s="107">
        <v>0.4</v>
      </c>
      <c r="L95" s="16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5"/>
    </row>
    <row r="96" spans="1:25">
      <c r="A96" s="140"/>
      <c r="B96" s="116">
        <v>1</v>
      </c>
      <c r="C96" s="105">
        <v>6</v>
      </c>
      <c r="D96" s="153" t="s">
        <v>133</v>
      </c>
      <c r="E96" s="153">
        <v>0.3</v>
      </c>
      <c r="F96" s="107">
        <v>0.3</v>
      </c>
      <c r="G96" s="107">
        <v>0.36</v>
      </c>
      <c r="H96" s="107">
        <v>0.35299999999999998</v>
      </c>
      <c r="I96" s="107">
        <v>0.36</v>
      </c>
      <c r="J96" s="107">
        <v>0.35</v>
      </c>
      <c r="K96" s="107">
        <v>0.4</v>
      </c>
      <c r="L96" s="16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5"/>
    </row>
    <row r="97" spans="1:25">
      <c r="A97" s="140"/>
      <c r="B97" s="117" t="s">
        <v>184</v>
      </c>
      <c r="C97" s="109"/>
      <c r="D97" s="122" t="s">
        <v>512</v>
      </c>
      <c r="E97" s="122">
        <v>0.31666666666666671</v>
      </c>
      <c r="F97" s="122">
        <v>0.33333333333333331</v>
      </c>
      <c r="G97" s="122">
        <v>0.36166666666666664</v>
      </c>
      <c r="H97" s="122">
        <v>0.34950000000000009</v>
      </c>
      <c r="I97" s="122">
        <v>0.37666666666666671</v>
      </c>
      <c r="J97" s="122">
        <v>0.34500000000000003</v>
      </c>
      <c r="K97" s="122">
        <v>0.33333333333333331</v>
      </c>
      <c r="L97" s="16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5"/>
    </row>
    <row r="98" spans="1:25">
      <c r="A98" s="140"/>
      <c r="B98" s="2" t="s">
        <v>185</v>
      </c>
      <c r="C98" s="136"/>
      <c r="D98" s="108" t="s">
        <v>512</v>
      </c>
      <c r="E98" s="108">
        <v>0.3</v>
      </c>
      <c r="F98" s="108">
        <v>0.3</v>
      </c>
      <c r="G98" s="108">
        <v>0.36</v>
      </c>
      <c r="H98" s="108">
        <v>0.34949999999999998</v>
      </c>
      <c r="I98" s="108">
        <v>0.37</v>
      </c>
      <c r="J98" s="108">
        <v>0.34</v>
      </c>
      <c r="K98" s="108">
        <v>0.3</v>
      </c>
      <c r="L98" s="16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5"/>
    </row>
    <row r="99" spans="1:25">
      <c r="A99" s="140"/>
      <c r="B99" s="2" t="s">
        <v>186</v>
      </c>
      <c r="C99" s="136"/>
      <c r="D99" s="123" t="s">
        <v>512</v>
      </c>
      <c r="E99" s="123">
        <v>4.0824829046386228E-2</v>
      </c>
      <c r="F99" s="123">
        <v>5.1639777949432177E-2</v>
      </c>
      <c r="G99" s="123">
        <v>1.471960144387976E-2</v>
      </c>
      <c r="H99" s="123">
        <v>7.661592523751171E-3</v>
      </c>
      <c r="I99" s="123">
        <v>1.96638416050035E-2</v>
      </c>
      <c r="J99" s="123">
        <v>1.378404875209021E-2</v>
      </c>
      <c r="K99" s="123">
        <v>5.1639777949432392E-2</v>
      </c>
      <c r="L99" s="16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37"/>
    </row>
    <row r="100" spans="1:25">
      <c r="A100" s="140"/>
      <c r="B100" s="2" t="s">
        <v>96</v>
      </c>
      <c r="C100" s="136"/>
      <c r="D100" s="110" t="s">
        <v>512</v>
      </c>
      <c r="E100" s="110">
        <v>0.12892051277806177</v>
      </c>
      <c r="F100" s="110">
        <v>0.15491933384829654</v>
      </c>
      <c r="G100" s="110">
        <v>4.0699358831003951E-2</v>
      </c>
      <c r="H100" s="110">
        <v>2.1921580897714361E-2</v>
      </c>
      <c r="I100" s="110">
        <v>5.2204889216823445E-2</v>
      </c>
      <c r="J100" s="110">
        <v>3.9953764498812196E-2</v>
      </c>
      <c r="K100" s="110">
        <v>0.15491933384829717</v>
      </c>
      <c r="L100" s="16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8"/>
    </row>
    <row r="101" spans="1:25">
      <c r="A101" s="140"/>
      <c r="B101" s="118" t="s">
        <v>187</v>
      </c>
      <c r="C101" s="136"/>
      <c r="D101" s="110" t="s">
        <v>512</v>
      </c>
      <c r="E101" s="110">
        <v>-9.5022624434389025E-2</v>
      </c>
      <c r="F101" s="110">
        <v>-4.7392236246725394E-2</v>
      </c>
      <c r="G101" s="110">
        <v>3.3579423672302822E-2</v>
      </c>
      <c r="H101" s="110">
        <v>-1.190759704691291E-3</v>
      </c>
      <c r="I101" s="110">
        <v>7.64467730412004E-2</v>
      </c>
      <c r="J101" s="110">
        <v>-1.4050964515360698E-2</v>
      </c>
      <c r="K101" s="110">
        <v>-4.7392236246725394E-2</v>
      </c>
      <c r="L101" s="16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8"/>
    </row>
    <row r="102" spans="1:25">
      <c r="B102" s="146"/>
      <c r="C102" s="117"/>
      <c r="D102" s="133"/>
      <c r="E102" s="133"/>
      <c r="F102" s="133"/>
      <c r="G102" s="133"/>
      <c r="H102" s="133"/>
      <c r="I102" s="133"/>
      <c r="J102" s="133"/>
      <c r="K102" s="133"/>
    </row>
    <row r="103" spans="1:25">
      <c r="B103" s="150" t="s">
        <v>310</v>
      </c>
      <c r="Y103" s="134" t="s">
        <v>67</v>
      </c>
    </row>
    <row r="104" spans="1:25">
      <c r="A104" s="125" t="s">
        <v>50</v>
      </c>
      <c r="B104" s="115" t="s">
        <v>142</v>
      </c>
      <c r="C104" s="112" t="s">
        <v>143</v>
      </c>
      <c r="D104" s="113" t="s">
        <v>165</v>
      </c>
      <c r="E104" s="114" t="s">
        <v>165</v>
      </c>
      <c r="F104" s="114" t="s">
        <v>165</v>
      </c>
      <c r="G104" s="114" t="s">
        <v>165</v>
      </c>
      <c r="H104" s="114" t="s">
        <v>165</v>
      </c>
      <c r="I104" s="114" t="s">
        <v>165</v>
      </c>
      <c r="J104" s="114" t="s">
        <v>165</v>
      </c>
      <c r="K104" s="114" t="s">
        <v>165</v>
      </c>
      <c r="L104" s="16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4">
        <v>1</v>
      </c>
    </row>
    <row r="105" spans="1:25">
      <c r="A105" s="140"/>
      <c r="B105" s="116" t="s">
        <v>166</v>
      </c>
      <c r="C105" s="105" t="s">
        <v>166</v>
      </c>
      <c r="D105" s="159" t="s">
        <v>167</v>
      </c>
      <c r="E105" s="160" t="s">
        <v>168</v>
      </c>
      <c r="F105" s="160" t="s">
        <v>169</v>
      </c>
      <c r="G105" s="160" t="s">
        <v>170</v>
      </c>
      <c r="H105" s="160" t="s">
        <v>171</v>
      </c>
      <c r="I105" s="160" t="s">
        <v>172</v>
      </c>
      <c r="J105" s="160" t="s">
        <v>173</v>
      </c>
      <c r="K105" s="160" t="s">
        <v>174</v>
      </c>
      <c r="L105" s="16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4" t="s">
        <v>1</v>
      </c>
    </row>
    <row r="106" spans="1:25">
      <c r="A106" s="140"/>
      <c r="B106" s="116"/>
      <c r="C106" s="105"/>
      <c r="D106" s="106" t="s">
        <v>144</v>
      </c>
      <c r="E106" s="107" t="s">
        <v>144</v>
      </c>
      <c r="F106" s="107" t="s">
        <v>144</v>
      </c>
      <c r="G106" s="107" t="s">
        <v>144</v>
      </c>
      <c r="H106" s="107" t="s">
        <v>176</v>
      </c>
      <c r="I106" s="107" t="s">
        <v>175</v>
      </c>
      <c r="J106" s="107" t="s">
        <v>175</v>
      </c>
      <c r="K106" s="107" t="s">
        <v>175</v>
      </c>
      <c r="L106" s="16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4">
        <v>3</v>
      </c>
    </row>
    <row r="107" spans="1:25">
      <c r="A107" s="140"/>
      <c r="B107" s="116"/>
      <c r="C107" s="105"/>
      <c r="D107" s="132"/>
      <c r="E107" s="132"/>
      <c r="F107" s="132"/>
      <c r="G107" s="132"/>
      <c r="H107" s="132"/>
      <c r="I107" s="132"/>
      <c r="J107" s="132"/>
      <c r="K107" s="132"/>
      <c r="L107" s="16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4">
        <v>3</v>
      </c>
    </row>
    <row r="108" spans="1:25">
      <c r="A108" s="140"/>
      <c r="B108" s="115">
        <v>1</v>
      </c>
      <c r="C108" s="111">
        <v>1</v>
      </c>
      <c r="D108" s="201">
        <v>0.34</v>
      </c>
      <c r="E108" s="177">
        <v>0.32</v>
      </c>
      <c r="F108" s="176">
        <v>0.30840000000000001</v>
      </c>
      <c r="G108" s="177">
        <v>0.29770000000000002</v>
      </c>
      <c r="H108" s="176">
        <v>0.302894230769231</v>
      </c>
      <c r="I108" s="175">
        <v>0.34</v>
      </c>
      <c r="J108" s="176">
        <v>0.31</v>
      </c>
      <c r="K108" s="175">
        <v>0.32</v>
      </c>
      <c r="L108" s="179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1">
        <v>1</v>
      </c>
    </row>
    <row r="109" spans="1:25">
      <c r="A109" s="140"/>
      <c r="B109" s="116">
        <v>1</v>
      </c>
      <c r="C109" s="105">
        <v>2</v>
      </c>
      <c r="D109" s="184">
        <v>0.31</v>
      </c>
      <c r="E109" s="184">
        <v>0.33</v>
      </c>
      <c r="F109" s="183">
        <v>0.31059999999999999</v>
      </c>
      <c r="G109" s="184">
        <v>0.30860000000000004</v>
      </c>
      <c r="H109" s="183">
        <v>0.29559241706161099</v>
      </c>
      <c r="I109" s="182">
        <v>0.39</v>
      </c>
      <c r="J109" s="183">
        <v>0.31</v>
      </c>
      <c r="K109" s="182">
        <v>0.31</v>
      </c>
      <c r="L109" s="179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1" t="e">
        <v>#N/A</v>
      </c>
    </row>
    <row r="110" spans="1:25">
      <c r="A110" s="140"/>
      <c r="B110" s="116">
        <v>1</v>
      </c>
      <c r="C110" s="105">
        <v>3</v>
      </c>
      <c r="D110" s="184">
        <v>0.31</v>
      </c>
      <c r="E110" s="184">
        <v>0.32</v>
      </c>
      <c r="F110" s="183">
        <v>0.30690000000000001</v>
      </c>
      <c r="G110" s="184">
        <v>0.30620000000000003</v>
      </c>
      <c r="H110" s="183">
        <v>0.302197183098592</v>
      </c>
      <c r="I110" s="182">
        <v>0.40999999999999992</v>
      </c>
      <c r="J110" s="183">
        <v>0.31</v>
      </c>
      <c r="K110" s="185">
        <v>0.26</v>
      </c>
      <c r="L110" s="179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1">
        <v>16</v>
      </c>
    </row>
    <row r="111" spans="1:25">
      <c r="A111" s="140"/>
      <c r="B111" s="116">
        <v>1</v>
      </c>
      <c r="C111" s="105">
        <v>4</v>
      </c>
      <c r="D111" s="184">
        <v>0.31</v>
      </c>
      <c r="E111" s="184">
        <v>0.32</v>
      </c>
      <c r="F111" s="183">
        <v>0.30480000000000002</v>
      </c>
      <c r="G111" s="184">
        <v>0.30459999999999998</v>
      </c>
      <c r="H111" s="183">
        <v>0.29887567567567602</v>
      </c>
      <c r="I111" s="182">
        <v>0.37</v>
      </c>
      <c r="J111" s="183">
        <v>0.31</v>
      </c>
      <c r="K111" s="185">
        <v>0.25</v>
      </c>
      <c r="L111" s="179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1">
        <v>0.30887150969182409</v>
      </c>
    </row>
    <row r="112" spans="1:25">
      <c r="A112" s="140"/>
      <c r="B112" s="116">
        <v>1</v>
      </c>
      <c r="C112" s="105">
        <v>5</v>
      </c>
      <c r="D112" s="184">
        <v>0.31</v>
      </c>
      <c r="E112" s="184">
        <v>0.32</v>
      </c>
      <c r="F112" s="184">
        <v>0.30270000000000002</v>
      </c>
      <c r="G112" s="184">
        <v>0.29949999999999999</v>
      </c>
      <c r="H112" s="184">
        <v>0.298545454545455</v>
      </c>
      <c r="I112" s="182">
        <v>0.39</v>
      </c>
      <c r="J112" s="184">
        <v>0.31</v>
      </c>
      <c r="K112" s="182">
        <v>0.26</v>
      </c>
      <c r="L112" s="179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37"/>
    </row>
    <row r="113" spans="1:25">
      <c r="A113" s="140"/>
      <c r="B113" s="116">
        <v>1</v>
      </c>
      <c r="C113" s="105">
        <v>6</v>
      </c>
      <c r="D113" s="184">
        <v>0.32</v>
      </c>
      <c r="E113" s="184">
        <v>0.32</v>
      </c>
      <c r="F113" s="184">
        <v>0.30730000000000002</v>
      </c>
      <c r="G113" s="184">
        <v>0.3</v>
      </c>
      <c r="H113" s="184">
        <v>0.30196938775510201</v>
      </c>
      <c r="I113" s="182">
        <v>0.40999999999999992</v>
      </c>
      <c r="J113" s="186">
        <v>0.33</v>
      </c>
      <c r="K113" s="182">
        <v>0.27</v>
      </c>
      <c r="L113" s="179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37"/>
    </row>
    <row r="114" spans="1:25">
      <c r="A114" s="140"/>
      <c r="B114" s="117" t="s">
        <v>184</v>
      </c>
      <c r="C114" s="109"/>
      <c r="D114" s="187">
        <v>0.31666666666666671</v>
      </c>
      <c r="E114" s="187">
        <v>0.32166666666666671</v>
      </c>
      <c r="F114" s="187">
        <v>0.30678333333333335</v>
      </c>
      <c r="G114" s="187">
        <v>0.30276666666666668</v>
      </c>
      <c r="H114" s="187">
        <v>0.30001239148427783</v>
      </c>
      <c r="I114" s="187">
        <v>0.38499999999999995</v>
      </c>
      <c r="J114" s="187">
        <v>0.31333333333333335</v>
      </c>
      <c r="K114" s="187">
        <v>0.27833333333333338</v>
      </c>
      <c r="L114" s="179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37"/>
    </row>
    <row r="115" spans="1:25">
      <c r="A115" s="140"/>
      <c r="B115" s="2" t="s">
        <v>185</v>
      </c>
      <c r="C115" s="136"/>
      <c r="D115" s="123">
        <v>0.31</v>
      </c>
      <c r="E115" s="123">
        <v>0.32</v>
      </c>
      <c r="F115" s="123">
        <v>0.30710000000000004</v>
      </c>
      <c r="G115" s="123">
        <v>0.30230000000000001</v>
      </c>
      <c r="H115" s="123">
        <v>0.30042253171538902</v>
      </c>
      <c r="I115" s="123">
        <v>0.39</v>
      </c>
      <c r="J115" s="123">
        <v>0.31</v>
      </c>
      <c r="K115" s="123">
        <v>0.26500000000000001</v>
      </c>
      <c r="L115" s="179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37"/>
    </row>
    <row r="116" spans="1:25">
      <c r="A116" s="140"/>
      <c r="B116" s="2" t="s">
        <v>186</v>
      </c>
      <c r="C116" s="136"/>
      <c r="D116" s="123">
        <v>1.2110601416389978E-2</v>
      </c>
      <c r="E116" s="123">
        <v>4.0824829046386341E-3</v>
      </c>
      <c r="F116" s="123">
        <v>2.7592873476074585E-3</v>
      </c>
      <c r="G116" s="123">
        <v>4.3167889300574766E-3</v>
      </c>
      <c r="H116" s="123">
        <v>2.8244768427209276E-3</v>
      </c>
      <c r="I116" s="123">
        <v>2.6645825188948421E-2</v>
      </c>
      <c r="J116" s="123">
        <v>8.1649658092772665E-3</v>
      </c>
      <c r="K116" s="123">
        <v>2.9268868558020252E-2</v>
      </c>
      <c r="L116" s="16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7"/>
    </row>
    <row r="117" spans="1:25">
      <c r="A117" s="140"/>
      <c r="B117" s="2" t="s">
        <v>96</v>
      </c>
      <c r="C117" s="136"/>
      <c r="D117" s="110">
        <v>3.8244004472810456E-2</v>
      </c>
      <c r="E117" s="110">
        <v>1.2691656698358447E-2</v>
      </c>
      <c r="F117" s="110">
        <v>8.9942544062827992E-3</v>
      </c>
      <c r="G117" s="110">
        <v>1.4257807761942562E-2</v>
      </c>
      <c r="H117" s="110">
        <v>9.4145339422386648E-3</v>
      </c>
      <c r="I117" s="110">
        <v>6.9209935555710186E-2</v>
      </c>
      <c r="J117" s="110">
        <v>2.6058401518969997E-2</v>
      </c>
      <c r="K117" s="110">
        <v>0.10515761158570149</v>
      </c>
      <c r="L117" s="16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8"/>
    </row>
    <row r="118" spans="1:25">
      <c r="A118" s="140"/>
      <c r="B118" s="118" t="s">
        <v>187</v>
      </c>
      <c r="C118" s="136"/>
      <c r="D118" s="110">
        <v>2.5237539657251729E-2</v>
      </c>
      <c r="E118" s="110">
        <v>4.1425500809734617E-2</v>
      </c>
      <c r="F118" s="110">
        <v>-6.7606635541562765E-3</v>
      </c>
      <c r="G118" s="110">
        <v>-1.9764992346650856E-2</v>
      </c>
      <c r="H118" s="110">
        <v>-2.8682212277802543E-2</v>
      </c>
      <c r="I118" s="110">
        <v>0.24647300874118461</v>
      </c>
      <c r="J118" s="110">
        <v>1.4445565555596396E-2</v>
      </c>
      <c r="K118" s="110">
        <v>-9.8870162511783932E-2</v>
      </c>
      <c r="L118" s="16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8"/>
    </row>
    <row r="119" spans="1:25">
      <c r="B119" s="146"/>
      <c r="C119" s="117"/>
      <c r="D119" s="133"/>
      <c r="E119" s="133"/>
      <c r="F119" s="133"/>
      <c r="G119" s="133"/>
      <c r="H119" s="133"/>
      <c r="I119" s="133"/>
      <c r="J119" s="133"/>
      <c r="K119" s="133"/>
    </row>
    <row r="120" spans="1:25">
      <c r="B120" s="150" t="s">
        <v>311</v>
      </c>
      <c r="Y120" s="134" t="s">
        <v>190</v>
      </c>
    </row>
    <row r="121" spans="1:25">
      <c r="A121" s="125" t="s">
        <v>19</v>
      </c>
      <c r="B121" s="115" t="s">
        <v>142</v>
      </c>
      <c r="C121" s="112" t="s">
        <v>143</v>
      </c>
      <c r="D121" s="113" t="s">
        <v>165</v>
      </c>
      <c r="E121" s="114" t="s">
        <v>165</v>
      </c>
      <c r="F121" s="114" t="s">
        <v>165</v>
      </c>
      <c r="G121" s="114" t="s">
        <v>165</v>
      </c>
      <c r="H121" s="114" t="s">
        <v>165</v>
      </c>
      <c r="I121" s="114" t="s">
        <v>165</v>
      </c>
      <c r="J121" s="114" t="s">
        <v>165</v>
      </c>
      <c r="K121" s="114" t="s">
        <v>165</v>
      </c>
      <c r="L121" s="114" t="s">
        <v>165</v>
      </c>
      <c r="M121" s="16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4">
        <v>1</v>
      </c>
    </row>
    <row r="122" spans="1:25">
      <c r="A122" s="140"/>
      <c r="B122" s="116" t="s">
        <v>166</v>
      </c>
      <c r="C122" s="105" t="s">
        <v>166</v>
      </c>
      <c r="D122" s="159" t="s">
        <v>167</v>
      </c>
      <c r="E122" s="160" t="s">
        <v>168</v>
      </c>
      <c r="F122" s="160" t="s">
        <v>169</v>
      </c>
      <c r="G122" s="160" t="s">
        <v>188</v>
      </c>
      <c r="H122" s="160" t="s">
        <v>170</v>
      </c>
      <c r="I122" s="160" t="s">
        <v>171</v>
      </c>
      <c r="J122" s="160" t="s">
        <v>172</v>
      </c>
      <c r="K122" s="160" t="s">
        <v>173</v>
      </c>
      <c r="L122" s="160" t="s">
        <v>174</v>
      </c>
      <c r="M122" s="16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4" t="s">
        <v>3</v>
      </c>
    </row>
    <row r="123" spans="1:25">
      <c r="A123" s="140"/>
      <c r="B123" s="116"/>
      <c r="C123" s="105"/>
      <c r="D123" s="106" t="s">
        <v>144</v>
      </c>
      <c r="E123" s="107" t="s">
        <v>175</v>
      </c>
      <c r="F123" s="107" t="s">
        <v>175</v>
      </c>
      <c r="G123" s="107" t="s">
        <v>175</v>
      </c>
      <c r="H123" s="107" t="s">
        <v>175</v>
      </c>
      <c r="I123" s="107" t="s">
        <v>176</v>
      </c>
      <c r="J123" s="107" t="s">
        <v>175</v>
      </c>
      <c r="K123" s="107" t="s">
        <v>175</v>
      </c>
      <c r="L123" s="107" t="s">
        <v>175</v>
      </c>
      <c r="M123" s="16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4">
        <v>3</v>
      </c>
    </row>
    <row r="124" spans="1:25">
      <c r="A124" s="140"/>
      <c r="B124" s="116"/>
      <c r="C124" s="105"/>
      <c r="D124" s="132"/>
      <c r="E124" s="132"/>
      <c r="F124" s="132"/>
      <c r="G124" s="132"/>
      <c r="H124" s="132"/>
      <c r="I124" s="132"/>
      <c r="J124" s="132"/>
      <c r="K124" s="132"/>
      <c r="L124" s="132"/>
      <c r="M124" s="16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4">
        <v>3</v>
      </c>
    </row>
    <row r="125" spans="1:25">
      <c r="A125" s="140"/>
      <c r="B125" s="115">
        <v>1</v>
      </c>
      <c r="C125" s="111">
        <v>1</v>
      </c>
      <c r="D125" s="175" t="s">
        <v>177</v>
      </c>
      <c r="E125" s="175" t="s">
        <v>177</v>
      </c>
      <c r="F125" s="202">
        <v>0.4</v>
      </c>
      <c r="G125" s="175" t="s">
        <v>157</v>
      </c>
      <c r="H125" s="176" t="s">
        <v>156</v>
      </c>
      <c r="I125" s="177">
        <v>5.8653846153846202E-2</v>
      </c>
      <c r="J125" s="178" t="s">
        <v>135</v>
      </c>
      <c r="K125" s="177">
        <v>0.04</v>
      </c>
      <c r="L125" s="175">
        <v>0.2</v>
      </c>
      <c r="M125" s="179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1">
        <v>1</v>
      </c>
    </row>
    <row r="126" spans="1:25">
      <c r="A126" s="140"/>
      <c r="B126" s="116">
        <v>1</v>
      </c>
      <c r="C126" s="105">
        <v>2</v>
      </c>
      <c r="D126" s="182" t="s">
        <v>177</v>
      </c>
      <c r="E126" s="182" t="s">
        <v>177</v>
      </c>
      <c r="F126" s="185">
        <v>0.3</v>
      </c>
      <c r="G126" s="182" t="s">
        <v>157</v>
      </c>
      <c r="H126" s="183" t="s">
        <v>156</v>
      </c>
      <c r="I126" s="184">
        <v>3.3175355450236997E-2</v>
      </c>
      <c r="J126" s="185" t="s">
        <v>135</v>
      </c>
      <c r="K126" s="184">
        <v>0.04</v>
      </c>
      <c r="L126" s="182" t="s">
        <v>135</v>
      </c>
      <c r="M126" s="179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1">
        <v>3</v>
      </c>
    </row>
    <row r="127" spans="1:25">
      <c r="A127" s="140"/>
      <c r="B127" s="116">
        <v>1</v>
      </c>
      <c r="C127" s="105">
        <v>3</v>
      </c>
      <c r="D127" s="182" t="s">
        <v>177</v>
      </c>
      <c r="E127" s="182" t="s">
        <v>177</v>
      </c>
      <c r="F127" s="185">
        <v>0.3</v>
      </c>
      <c r="G127" s="182" t="s">
        <v>157</v>
      </c>
      <c r="H127" s="183" t="s">
        <v>156</v>
      </c>
      <c r="I127" s="184">
        <v>4.7887323943661998E-2</v>
      </c>
      <c r="J127" s="185" t="s">
        <v>135</v>
      </c>
      <c r="K127" s="183">
        <v>0.03</v>
      </c>
      <c r="L127" s="185">
        <v>0.2</v>
      </c>
      <c r="M127" s="179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1">
        <v>16</v>
      </c>
    </row>
    <row r="128" spans="1:25">
      <c r="A128" s="140"/>
      <c r="B128" s="116">
        <v>1</v>
      </c>
      <c r="C128" s="105">
        <v>4</v>
      </c>
      <c r="D128" s="182" t="s">
        <v>177</v>
      </c>
      <c r="E128" s="182" t="s">
        <v>177</v>
      </c>
      <c r="F128" s="185">
        <v>0.3</v>
      </c>
      <c r="G128" s="182" t="s">
        <v>157</v>
      </c>
      <c r="H128" s="183">
        <v>0.06</v>
      </c>
      <c r="I128" s="184">
        <v>5.1891891891891903E-2</v>
      </c>
      <c r="J128" s="185" t="s">
        <v>135</v>
      </c>
      <c r="K128" s="183">
        <v>0.03</v>
      </c>
      <c r="L128" s="185" t="s">
        <v>135</v>
      </c>
      <c r="M128" s="179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1">
        <v>4.065738979833991E-2</v>
      </c>
    </row>
    <row r="129" spans="1:25">
      <c r="A129" s="140"/>
      <c r="B129" s="116">
        <v>1</v>
      </c>
      <c r="C129" s="105">
        <v>5</v>
      </c>
      <c r="D129" s="182" t="s">
        <v>177</v>
      </c>
      <c r="E129" s="182" t="s">
        <v>177</v>
      </c>
      <c r="F129" s="182">
        <v>0.3</v>
      </c>
      <c r="G129" s="182" t="s">
        <v>157</v>
      </c>
      <c r="H129" s="186">
        <v>0.16</v>
      </c>
      <c r="I129" s="184">
        <v>3.4224598930481298E-2</v>
      </c>
      <c r="J129" s="182" t="s">
        <v>135</v>
      </c>
      <c r="K129" s="184">
        <v>0.04</v>
      </c>
      <c r="L129" s="182" t="s">
        <v>135</v>
      </c>
      <c r="M129" s="179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37"/>
    </row>
    <row r="130" spans="1:25">
      <c r="A130" s="140"/>
      <c r="B130" s="116">
        <v>1</v>
      </c>
      <c r="C130" s="105">
        <v>6</v>
      </c>
      <c r="D130" s="182" t="s">
        <v>177</v>
      </c>
      <c r="E130" s="182" t="s">
        <v>177</v>
      </c>
      <c r="F130" s="182">
        <v>0.3</v>
      </c>
      <c r="G130" s="182" t="s">
        <v>157</v>
      </c>
      <c r="H130" s="184">
        <v>7.0000000000000007E-2</v>
      </c>
      <c r="I130" s="184">
        <v>0.05</v>
      </c>
      <c r="J130" s="182" t="s">
        <v>135</v>
      </c>
      <c r="K130" s="184">
        <v>0.03</v>
      </c>
      <c r="L130" s="182" t="s">
        <v>135</v>
      </c>
      <c r="M130" s="179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37"/>
    </row>
    <row r="131" spans="1:25">
      <c r="A131" s="140"/>
      <c r="B131" s="117" t="s">
        <v>184</v>
      </c>
      <c r="C131" s="109"/>
      <c r="D131" s="187" t="s">
        <v>512</v>
      </c>
      <c r="E131" s="187" t="s">
        <v>512</v>
      </c>
      <c r="F131" s="187">
        <v>0.31666666666666671</v>
      </c>
      <c r="G131" s="187" t="s">
        <v>512</v>
      </c>
      <c r="H131" s="187">
        <v>9.6666666666666679E-2</v>
      </c>
      <c r="I131" s="187">
        <v>4.5972169395019725E-2</v>
      </c>
      <c r="J131" s="187" t="s">
        <v>512</v>
      </c>
      <c r="K131" s="187">
        <v>3.5000000000000003E-2</v>
      </c>
      <c r="L131" s="187">
        <v>0.2</v>
      </c>
      <c r="M131" s="179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37"/>
    </row>
    <row r="132" spans="1:25">
      <c r="A132" s="140"/>
      <c r="B132" s="2" t="s">
        <v>185</v>
      </c>
      <c r="C132" s="136"/>
      <c r="D132" s="123" t="s">
        <v>512</v>
      </c>
      <c r="E132" s="123" t="s">
        <v>512</v>
      </c>
      <c r="F132" s="123">
        <v>0.3</v>
      </c>
      <c r="G132" s="123" t="s">
        <v>512</v>
      </c>
      <c r="H132" s="123">
        <v>7.0000000000000007E-2</v>
      </c>
      <c r="I132" s="123">
        <v>4.8943661971831004E-2</v>
      </c>
      <c r="J132" s="123" t="s">
        <v>512</v>
      </c>
      <c r="K132" s="123">
        <v>3.5000000000000003E-2</v>
      </c>
      <c r="L132" s="123">
        <v>0.2</v>
      </c>
      <c r="M132" s="179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37"/>
    </row>
    <row r="133" spans="1:25">
      <c r="A133" s="140"/>
      <c r="B133" s="2" t="s">
        <v>186</v>
      </c>
      <c r="C133" s="136"/>
      <c r="D133" s="123" t="s">
        <v>512</v>
      </c>
      <c r="E133" s="123" t="s">
        <v>512</v>
      </c>
      <c r="F133" s="123">
        <v>4.0824829046385958E-2</v>
      </c>
      <c r="G133" s="123" t="s">
        <v>512</v>
      </c>
      <c r="H133" s="123">
        <v>5.5075705472860982E-2</v>
      </c>
      <c r="I133" s="123">
        <v>1.0173722378162468E-2</v>
      </c>
      <c r="J133" s="123" t="s">
        <v>512</v>
      </c>
      <c r="K133" s="123">
        <v>5.4772255750516622E-3</v>
      </c>
      <c r="L133" s="123">
        <v>0</v>
      </c>
      <c r="M133" s="16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7"/>
    </row>
    <row r="134" spans="1:25">
      <c r="A134" s="140"/>
      <c r="B134" s="2" t="s">
        <v>96</v>
      </c>
      <c r="C134" s="136"/>
      <c r="D134" s="110" t="s">
        <v>512</v>
      </c>
      <c r="E134" s="110" t="s">
        <v>512</v>
      </c>
      <c r="F134" s="110">
        <v>0.12892051277806091</v>
      </c>
      <c r="G134" s="110" t="s">
        <v>512</v>
      </c>
      <c r="H134" s="110">
        <v>0.56974867730545842</v>
      </c>
      <c r="I134" s="110">
        <v>0.22130176826644626</v>
      </c>
      <c r="J134" s="110" t="s">
        <v>512</v>
      </c>
      <c r="K134" s="110">
        <v>0.15649215928719032</v>
      </c>
      <c r="L134" s="110">
        <v>0</v>
      </c>
      <c r="M134" s="16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8"/>
    </row>
    <row r="135" spans="1:25">
      <c r="A135" s="140"/>
      <c r="B135" s="118" t="s">
        <v>187</v>
      </c>
      <c r="C135" s="136"/>
      <c r="D135" s="110" t="s">
        <v>512</v>
      </c>
      <c r="E135" s="110" t="s">
        <v>512</v>
      </c>
      <c r="F135" s="110">
        <v>6.7886619932398267</v>
      </c>
      <c r="G135" s="110" t="s">
        <v>512</v>
      </c>
      <c r="H135" s="110">
        <v>1.3775915558311049</v>
      </c>
      <c r="I135" s="110">
        <v>0.13072112162244176</v>
      </c>
      <c r="J135" s="110" t="s">
        <v>512</v>
      </c>
      <c r="K135" s="110">
        <v>-0.13914788495770347</v>
      </c>
      <c r="L135" s="110">
        <v>3.9191549430988371</v>
      </c>
      <c r="M135" s="16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8"/>
    </row>
    <row r="136" spans="1:25">
      <c r="B136" s="146"/>
      <c r="C136" s="117"/>
      <c r="D136" s="133"/>
      <c r="E136" s="133"/>
      <c r="F136" s="133"/>
      <c r="G136" s="133"/>
      <c r="H136" s="133"/>
      <c r="I136" s="133"/>
      <c r="J136" s="133"/>
      <c r="K136" s="133"/>
      <c r="L136" s="133"/>
    </row>
    <row r="137" spans="1:25">
      <c r="B137" s="150" t="s">
        <v>312</v>
      </c>
      <c r="Y137" s="134" t="s">
        <v>67</v>
      </c>
    </row>
    <row r="138" spans="1:25">
      <c r="A138" s="125" t="s">
        <v>22</v>
      </c>
      <c r="B138" s="115" t="s">
        <v>142</v>
      </c>
      <c r="C138" s="112" t="s">
        <v>143</v>
      </c>
      <c r="D138" s="113" t="s">
        <v>165</v>
      </c>
      <c r="E138" s="114" t="s">
        <v>165</v>
      </c>
      <c r="F138" s="114" t="s">
        <v>165</v>
      </c>
      <c r="G138" s="114" t="s">
        <v>165</v>
      </c>
      <c r="H138" s="114" t="s">
        <v>165</v>
      </c>
      <c r="I138" s="114" t="s">
        <v>165</v>
      </c>
      <c r="J138" s="114" t="s">
        <v>165</v>
      </c>
      <c r="K138" s="16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4">
        <v>1</v>
      </c>
    </row>
    <row r="139" spans="1:25">
      <c r="A139" s="140"/>
      <c r="B139" s="116" t="s">
        <v>166</v>
      </c>
      <c r="C139" s="105" t="s">
        <v>166</v>
      </c>
      <c r="D139" s="159" t="s">
        <v>168</v>
      </c>
      <c r="E139" s="160" t="s">
        <v>169</v>
      </c>
      <c r="F139" s="160" t="s">
        <v>188</v>
      </c>
      <c r="G139" s="160" t="s">
        <v>171</v>
      </c>
      <c r="H139" s="160" t="s">
        <v>172</v>
      </c>
      <c r="I139" s="160" t="s">
        <v>173</v>
      </c>
      <c r="J139" s="160" t="s">
        <v>174</v>
      </c>
      <c r="K139" s="16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4" t="s">
        <v>3</v>
      </c>
    </row>
    <row r="140" spans="1:25">
      <c r="A140" s="140"/>
      <c r="B140" s="116"/>
      <c r="C140" s="105"/>
      <c r="D140" s="106" t="s">
        <v>175</v>
      </c>
      <c r="E140" s="107" t="s">
        <v>175</v>
      </c>
      <c r="F140" s="107" t="s">
        <v>175</v>
      </c>
      <c r="G140" s="107" t="s">
        <v>176</v>
      </c>
      <c r="H140" s="107" t="s">
        <v>175</v>
      </c>
      <c r="I140" s="107" t="s">
        <v>175</v>
      </c>
      <c r="J140" s="107" t="s">
        <v>175</v>
      </c>
      <c r="K140" s="16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4">
        <v>1</v>
      </c>
    </row>
    <row r="141" spans="1:25">
      <c r="A141" s="140"/>
      <c r="B141" s="116"/>
      <c r="C141" s="105"/>
      <c r="D141" s="132"/>
      <c r="E141" s="132"/>
      <c r="F141" s="132"/>
      <c r="G141" s="132"/>
      <c r="H141" s="132"/>
      <c r="I141" s="132"/>
      <c r="J141" s="132"/>
      <c r="K141" s="16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4">
        <v>2</v>
      </c>
    </row>
    <row r="142" spans="1:25">
      <c r="A142" s="140"/>
      <c r="B142" s="115">
        <v>1</v>
      </c>
      <c r="C142" s="111">
        <v>1</v>
      </c>
      <c r="D142" s="203">
        <v>46.7</v>
      </c>
      <c r="E142" s="204">
        <v>51.7</v>
      </c>
      <c r="F142" s="205">
        <v>43.7</v>
      </c>
      <c r="G142" s="203">
        <v>50.585999999999999</v>
      </c>
      <c r="H142" s="206">
        <v>46.4</v>
      </c>
      <c r="I142" s="203">
        <v>51.2</v>
      </c>
      <c r="J142" s="206">
        <v>49</v>
      </c>
      <c r="K142" s="207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9">
        <v>1</v>
      </c>
    </row>
    <row r="143" spans="1:25">
      <c r="A143" s="140"/>
      <c r="B143" s="116">
        <v>1</v>
      </c>
      <c r="C143" s="105">
        <v>2</v>
      </c>
      <c r="D143" s="210">
        <v>48.9</v>
      </c>
      <c r="E143" s="210">
        <v>49.1</v>
      </c>
      <c r="F143" s="211">
        <v>39.5</v>
      </c>
      <c r="G143" s="210">
        <v>50.008000000000003</v>
      </c>
      <c r="H143" s="212">
        <v>44.3</v>
      </c>
      <c r="I143" s="210">
        <v>49.9</v>
      </c>
      <c r="J143" s="212">
        <v>51</v>
      </c>
      <c r="K143" s="207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9" t="e">
        <v>#N/A</v>
      </c>
    </row>
    <row r="144" spans="1:25">
      <c r="A144" s="140"/>
      <c r="B144" s="116">
        <v>1</v>
      </c>
      <c r="C144" s="105">
        <v>3</v>
      </c>
      <c r="D144" s="210">
        <v>48.7</v>
      </c>
      <c r="E144" s="210">
        <v>49.3</v>
      </c>
      <c r="F144" s="211">
        <v>39.6</v>
      </c>
      <c r="G144" s="210">
        <v>52.231999999999999</v>
      </c>
      <c r="H144" s="212">
        <v>48.1</v>
      </c>
      <c r="I144" s="210">
        <v>49</v>
      </c>
      <c r="J144" s="212">
        <v>42</v>
      </c>
      <c r="K144" s="207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9">
        <v>16</v>
      </c>
    </row>
    <row r="145" spans="1:25">
      <c r="A145" s="140"/>
      <c r="B145" s="116">
        <v>1</v>
      </c>
      <c r="C145" s="105">
        <v>4</v>
      </c>
      <c r="D145" s="210">
        <v>46.7</v>
      </c>
      <c r="E145" s="210">
        <v>49.1</v>
      </c>
      <c r="F145" s="211">
        <v>43.2</v>
      </c>
      <c r="G145" s="210">
        <v>51.753999999999998</v>
      </c>
      <c r="H145" s="212">
        <v>48.1</v>
      </c>
      <c r="I145" s="210">
        <v>47.5</v>
      </c>
      <c r="J145" s="212">
        <v>44</v>
      </c>
      <c r="K145" s="207"/>
      <c r="L145" s="208"/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08"/>
      <c r="Y145" s="209">
        <v>48.915611111111104</v>
      </c>
    </row>
    <row r="146" spans="1:25">
      <c r="A146" s="140"/>
      <c r="B146" s="116">
        <v>1</v>
      </c>
      <c r="C146" s="105">
        <v>5</v>
      </c>
      <c r="D146" s="210">
        <v>50.4</v>
      </c>
      <c r="E146" s="210">
        <v>48.6</v>
      </c>
      <c r="F146" s="213">
        <v>39.9</v>
      </c>
      <c r="G146" s="210">
        <v>51.661999999999999</v>
      </c>
      <c r="H146" s="210">
        <v>51.9</v>
      </c>
      <c r="I146" s="210">
        <v>50.8</v>
      </c>
      <c r="J146" s="210">
        <v>46</v>
      </c>
      <c r="K146" s="207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14"/>
    </row>
    <row r="147" spans="1:25">
      <c r="A147" s="140"/>
      <c r="B147" s="116">
        <v>1</v>
      </c>
      <c r="C147" s="105">
        <v>6</v>
      </c>
      <c r="D147" s="210">
        <v>52.7</v>
      </c>
      <c r="E147" s="210">
        <v>47.6</v>
      </c>
      <c r="F147" s="213">
        <v>38.299999999999997</v>
      </c>
      <c r="G147" s="210">
        <v>50.88</v>
      </c>
      <c r="H147" s="210">
        <v>48.2</v>
      </c>
      <c r="I147" s="210">
        <v>54.9</v>
      </c>
      <c r="J147" s="210">
        <v>45</v>
      </c>
      <c r="K147" s="207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14"/>
    </row>
    <row r="148" spans="1:25">
      <c r="A148" s="140"/>
      <c r="B148" s="117" t="s">
        <v>184</v>
      </c>
      <c r="C148" s="109"/>
      <c r="D148" s="215">
        <v>49.016666666666673</v>
      </c>
      <c r="E148" s="215">
        <v>49.233333333333341</v>
      </c>
      <c r="F148" s="215">
        <v>40.699999999999996</v>
      </c>
      <c r="G148" s="215">
        <v>51.186999999999991</v>
      </c>
      <c r="H148" s="215">
        <v>47.833333333333336</v>
      </c>
      <c r="I148" s="215">
        <v>50.54999999999999</v>
      </c>
      <c r="J148" s="215">
        <v>46.166666666666664</v>
      </c>
      <c r="K148" s="207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14"/>
    </row>
    <row r="149" spans="1:25">
      <c r="A149" s="140"/>
      <c r="B149" s="2" t="s">
        <v>185</v>
      </c>
      <c r="C149" s="136"/>
      <c r="D149" s="216">
        <v>48.8</v>
      </c>
      <c r="E149" s="216">
        <v>49.1</v>
      </c>
      <c r="F149" s="216">
        <v>39.75</v>
      </c>
      <c r="G149" s="216">
        <v>51.271000000000001</v>
      </c>
      <c r="H149" s="216">
        <v>48.1</v>
      </c>
      <c r="I149" s="216">
        <v>50.349999999999994</v>
      </c>
      <c r="J149" s="216">
        <v>45.5</v>
      </c>
      <c r="K149" s="207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14"/>
    </row>
    <row r="150" spans="1:25">
      <c r="A150" s="140"/>
      <c r="B150" s="2" t="s">
        <v>186</v>
      </c>
      <c r="C150" s="136"/>
      <c r="D150" s="108">
        <v>2.2947040477296121</v>
      </c>
      <c r="E150" s="108">
        <v>1.3559744343705997</v>
      </c>
      <c r="F150" s="108">
        <v>2.2045407685048626</v>
      </c>
      <c r="G150" s="108">
        <v>0.83482093888449982</v>
      </c>
      <c r="H150" s="108">
        <v>2.5041299220820532</v>
      </c>
      <c r="I150" s="108">
        <v>2.5113741258522193</v>
      </c>
      <c r="J150" s="108">
        <v>3.3115957885386114</v>
      </c>
      <c r="K150" s="188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35"/>
    </row>
    <row r="151" spans="1:25">
      <c r="A151" s="140"/>
      <c r="B151" s="2" t="s">
        <v>96</v>
      </c>
      <c r="C151" s="136"/>
      <c r="D151" s="110">
        <v>4.6814771459971677E-2</v>
      </c>
      <c r="E151" s="110">
        <v>2.7541796229599177E-2</v>
      </c>
      <c r="F151" s="110">
        <v>5.4165620847785326E-2</v>
      </c>
      <c r="G151" s="110">
        <v>1.6309237479916774E-2</v>
      </c>
      <c r="H151" s="110">
        <v>5.2351148196837345E-2</v>
      </c>
      <c r="I151" s="110">
        <v>4.968099160934164E-2</v>
      </c>
      <c r="J151" s="110">
        <v>7.1731316719247901E-2</v>
      </c>
      <c r="K151" s="16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8"/>
    </row>
    <row r="152" spans="1:25">
      <c r="A152" s="140"/>
      <c r="B152" s="118" t="s">
        <v>187</v>
      </c>
      <c r="C152" s="136"/>
      <c r="D152" s="110">
        <v>2.0659162435081591E-3</v>
      </c>
      <c r="E152" s="110">
        <v>6.4953133571312716E-3</v>
      </c>
      <c r="F152" s="110">
        <v>-0.16795478834864119</v>
      </c>
      <c r="G152" s="110">
        <v>4.64348464078157E-2</v>
      </c>
      <c r="H152" s="110">
        <v>-2.2125406453972096E-2</v>
      </c>
      <c r="I152" s="110">
        <v>3.3412418893763673E-2</v>
      </c>
      <c r="J152" s="110">
        <v>-5.6197691943380867E-2</v>
      </c>
      <c r="K152" s="16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8"/>
    </row>
    <row r="153" spans="1:25">
      <c r="B153" s="146"/>
      <c r="C153" s="117"/>
      <c r="D153" s="133"/>
      <c r="E153" s="133"/>
      <c r="F153" s="133"/>
      <c r="G153" s="133"/>
      <c r="H153" s="133"/>
      <c r="I153" s="133"/>
      <c r="J153" s="133"/>
    </row>
    <row r="154" spans="1:25">
      <c r="B154" s="150" t="s">
        <v>313</v>
      </c>
      <c r="Y154" s="134" t="s">
        <v>67</v>
      </c>
    </row>
    <row r="155" spans="1:25">
      <c r="A155" s="125" t="s">
        <v>25</v>
      </c>
      <c r="B155" s="115" t="s">
        <v>142</v>
      </c>
      <c r="C155" s="112" t="s">
        <v>143</v>
      </c>
      <c r="D155" s="113" t="s">
        <v>165</v>
      </c>
      <c r="E155" s="114" t="s">
        <v>165</v>
      </c>
      <c r="F155" s="114" t="s">
        <v>165</v>
      </c>
      <c r="G155" s="114" t="s">
        <v>165</v>
      </c>
      <c r="H155" s="114" t="s">
        <v>165</v>
      </c>
      <c r="I155" s="114" t="s">
        <v>165</v>
      </c>
      <c r="J155" s="114" t="s">
        <v>165</v>
      </c>
      <c r="K155" s="114" t="s">
        <v>165</v>
      </c>
      <c r="L155" s="114" t="s">
        <v>165</v>
      </c>
      <c r="M155" s="16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4">
        <v>1</v>
      </c>
    </row>
    <row r="156" spans="1:25">
      <c r="A156" s="140"/>
      <c r="B156" s="116" t="s">
        <v>166</v>
      </c>
      <c r="C156" s="105" t="s">
        <v>166</v>
      </c>
      <c r="D156" s="159" t="s">
        <v>167</v>
      </c>
      <c r="E156" s="160" t="s">
        <v>168</v>
      </c>
      <c r="F156" s="160" t="s">
        <v>169</v>
      </c>
      <c r="G156" s="160" t="s">
        <v>188</v>
      </c>
      <c r="H156" s="160" t="s">
        <v>170</v>
      </c>
      <c r="I156" s="160" t="s">
        <v>171</v>
      </c>
      <c r="J156" s="160" t="s">
        <v>172</v>
      </c>
      <c r="K156" s="160" t="s">
        <v>173</v>
      </c>
      <c r="L156" s="160" t="s">
        <v>174</v>
      </c>
      <c r="M156" s="16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4" t="s">
        <v>3</v>
      </c>
    </row>
    <row r="157" spans="1:25">
      <c r="A157" s="140"/>
      <c r="B157" s="116"/>
      <c r="C157" s="105"/>
      <c r="D157" s="106" t="s">
        <v>144</v>
      </c>
      <c r="E157" s="107" t="s">
        <v>144</v>
      </c>
      <c r="F157" s="107" t="s">
        <v>175</v>
      </c>
      <c r="G157" s="107" t="s">
        <v>175</v>
      </c>
      <c r="H157" s="107" t="s">
        <v>175</v>
      </c>
      <c r="I157" s="107" t="s">
        <v>176</v>
      </c>
      <c r="J157" s="107" t="s">
        <v>175</v>
      </c>
      <c r="K157" s="107" t="s">
        <v>175</v>
      </c>
      <c r="L157" s="107" t="s">
        <v>175</v>
      </c>
      <c r="M157" s="16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4">
        <v>2</v>
      </c>
    </row>
    <row r="158" spans="1:25">
      <c r="A158" s="140"/>
      <c r="B158" s="116"/>
      <c r="C158" s="105"/>
      <c r="D158" s="132"/>
      <c r="E158" s="132"/>
      <c r="F158" s="132"/>
      <c r="G158" s="132"/>
      <c r="H158" s="132"/>
      <c r="I158" s="132"/>
      <c r="J158" s="132"/>
      <c r="K158" s="132"/>
      <c r="L158" s="132"/>
      <c r="M158" s="16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4">
        <v>3</v>
      </c>
    </row>
    <row r="159" spans="1:25">
      <c r="A159" s="140"/>
      <c r="B159" s="115">
        <v>1</v>
      </c>
      <c r="C159" s="111">
        <v>1</v>
      </c>
      <c r="D159" s="157">
        <v>7</v>
      </c>
      <c r="E159" s="151" t="s">
        <v>134</v>
      </c>
      <c r="F159" s="120">
        <v>8.3000000000000007</v>
      </c>
      <c r="G159" s="119">
        <v>8.5</v>
      </c>
      <c r="H159" s="120">
        <v>7.7000000000000011</v>
      </c>
      <c r="I159" s="119">
        <v>9.5865384615384599</v>
      </c>
      <c r="J159" s="120">
        <v>7.7000000000000011</v>
      </c>
      <c r="K159" s="119">
        <v>7.5</v>
      </c>
      <c r="L159" s="119">
        <v>7.9</v>
      </c>
      <c r="M159" s="16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34">
        <v>1</v>
      </c>
    </row>
    <row r="160" spans="1:25">
      <c r="A160" s="140"/>
      <c r="B160" s="116">
        <v>1</v>
      </c>
      <c r="C160" s="105">
        <v>2</v>
      </c>
      <c r="D160" s="153">
        <v>6</v>
      </c>
      <c r="E160" s="153" t="s">
        <v>134</v>
      </c>
      <c r="F160" s="121">
        <v>8.1999999999999993</v>
      </c>
      <c r="G160" s="107">
        <v>8.8000000000000007</v>
      </c>
      <c r="H160" s="121">
        <v>7.9</v>
      </c>
      <c r="I160" s="107">
        <v>9.6350710900473899</v>
      </c>
      <c r="J160" s="121">
        <v>8.1999999999999993</v>
      </c>
      <c r="K160" s="107">
        <v>7.4</v>
      </c>
      <c r="L160" s="107">
        <v>8</v>
      </c>
      <c r="M160" s="16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34">
        <v>35</v>
      </c>
    </row>
    <row r="161" spans="1:25">
      <c r="A161" s="140"/>
      <c r="B161" s="116">
        <v>1</v>
      </c>
      <c r="C161" s="105">
        <v>3</v>
      </c>
      <c r="D161" s="153">
        <v>6</v>
      </c>
      <c r="E161" s="155">
        <v>5</v>
      </c>
      <c r="F161" s="121">
        <v>8.3000000000000007</v>
      </c>
      <c r="G161" s="107">
        <v>8.1999999999999993</v>
      </c>
      <c r="H161" s="121">
        <v>7.8</v>
      </c>
      <c r="I161" s="107">
        <v>9.8460093896713605</v>
      </c>
      <c r="J161" s="121">
        <v>8.3000000000000007</v>
      </c>
      <c r="K161" s="121">
        <v>7.5</v>
      </c>
      <c r="L161" s="108">
        <v>7.4</v>
      </c>
      <c r="M161" s="16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34">
        <v>16</v>
      </c>
    </row>
    <row r="162" spans="1:25">
      <c r="A162" s="140"/>
      <c r="B162" s="116">
        <v>1</v>
      </c>
      <c r="C162" s="105">
        <v>4</v>
      </c>
      <c r="D162" s="153">
        <v>6</v>
      </c>
      <c r="E162" s="153">
        <v>10</v>
      </c>
      <c r="F162" s="121">
        <v>8.1999999999999993</v>
      </c>
      <c r="G162" s="107">
        <v>8.6999999999999993</v>
      </c>
      <c r="H162" s="121">
        <v>7.7000000000000011</v>
      </c>
      <c r="I162" s="107">
        <v>9.2583783783783797</v>
      </c>
      <c r="J162" s="121">
        <v>7.7000000000000011</v>
      </c>
      <c r="K162" s="121">
        <v>7.3</v>
      </c>
      <c r="L162" s="108">
        <v>7.4</v>
      </c>
      <c r="M162" s="16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34">
        <v>8.1979640257137181</v>
      </c>
    </row>
    <row r="163" spans="1:25">
      <c r="A163" s="140"/>
      <c r="B163" s="116">
        <v>1</v>
      </c>
      <c r="C163" s="105">
        <v>5</v>
      </c>
      <c r="D163" s="153">
        <v>6</v>
      </c>
      <c r="E163" s="153">
        <v>10</v>
      </c>
      <c r="F163" s="107">
        <v>8.1</v>
      </c>
      <c r="G163" s="107">
        <v>8.6999999999999993</v>
      </c>
      <c r="H163" s="107">
        <v>7.7000000000000011</v>
      </c>
      <c r="I163" s="107">
        <v>9.4160427807486595</v>
      </c>
      <c r="J163" s="107">
        <v>8</v>
      </c>
      <c r="K163" s="107">
        <v>7.6</v>
      </c>
      <c r="L163" s="107">
        <v>7.7000000000000011</v>
      </c>
      <c r="M163" s="16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35"/>
    </row>
    <row r="164" spans="1:25">
      <c r="A164" s="140"/>
      <c r="B164" s="116">
        <v>1</v>
      </c>
      <c r="C164" s="105">
        <v>6</v>
      </c>
      <c r="D164" s="153">
        <v>6</v>
      </c>
      <c r="E164" s="153">
        <v>10</v>
      </c>
      <c r="F164" s="107">
        <v>8.3000000000000007</v>
      </c>
      <c r="G164" s="107">
        <v>8.9</v>
      </c>
      <c r="H164" s="107">
        <v>7.7000000000000011</v>
      </c>
      <c r="I164" s="107">
        <v>9.0724489795918402</v>
      </c>
      <c r="J164" s="107">
        <v>8.3000000000000007</v>
      </c>
      <c r="K164" s="107">
        <v>8.1999999999999993</v>
      </c>
      <c r="L164" s="107">
        <v>7.7000000000000011</v>
      </c>
      <c r="M164" s="16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35"/>
    </row>
    <row r="165" spans="1:25">
      <c r="A165" s="140"/>
      <c r="B165" s="117" t="s">
        <v>184</v>
      </c>
      <c r="C165" s="109"/>
      <c r="D165" s="122">
        <v>6.166666666666667</v>
      </c>
      <c r="E165" s="122">
        <v>8.75</v>
      </c>
      <c r="F165" s="122">
        <v>8.2333333333333343</v>
      </c>
      <c r="G165" s="122">
        <v>8.6333333333333346</v>
      </c>
      <c r="H165" s="122">
        <v>7.7500000000000009</v>
      </c>
      <c r="I165" s="122">
        <v>9.469081513329348</v>
      </c>
      <c r="J165" s="122">
        <v>8.0333333333333332</v>
      </c>
      <c r="K165" s="122">
        <v>7.583333333333333</v>
      </c>
      <c r="L165" s="122">
        <v>7.6833333333333345</v>
      </c>
      <c r="M165" s="16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35"/>
    </row>
    <row r="166" spans="1:25">
      <c r="A166" s="140"/>
      <c r="B166" s="2" t="s">
        <v>185</v>
      </c>
      <c r="C166" s="136"/>
      <c r="D166" s="108">
        <v>6</v>
      </c>
      <c r="E166" s="108">
        <v>10</v>
      </c>
      <c r="F166" s="108">
        <v>8.25</v>
      </c>
      <c r="G166" s="108">
        <v>8.6999999999999993</v>
      </c>
      <c r="H166" s="108">
        <v>7.7000000000000011</v>
      </c>
      <c r="I166" s="108">
        <v>9.5012906211435606</v>
      </c>
      <c r="J166" s="108">
        <v>8.1</v>
      </c>
      <c r="K166" s="108">
        <v>7.5</v>
      </c>
      <c r="L166" s="108">
        <v>7.7000000000000011</v>
      </c>
      <c r="M166" s="16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35"/>
    </row>
    <row r="167" spans="1:25">
      <c r="A167" s="140"/>
      <c r="B167" s="2" t="s">
        <v>186</v>
      </c>
      <c r="C167" s="136"/>
      <c r="D167" s="123">
        <v>0.40824829046386302</v>
      </c>
      <c r="E167" s="123">
        <v>2.5</v>
      </c>
      <c r="F167" s="123">
        <v>8.1649658092773178E-2</v>
      </c>
      <c r="G167" s="123">
        <v>0.25033311140691483</v>
      </c>
      <c r="H167" s="123">
        <v>8.3666002653407151E-2</v>
      </c>
      <c r="I167" s="123">
        <v>0.2785496664066569</v>
      </c>
      <c r="J167" s="123">
        <v>0.28047578623950142</v>
      </c>
      <c r="K167" s="123">
        <v>0.31885210782848289</v>
      </c>
      <c r="L167" s="123">
        <v>0.24832774042918893</v>
      </c>
      <c r="M167" s="16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7"/>
    </row>
    <row r="168" spans="1:25">
      <c r="A168" s="140"/>
      <c r="B168" s="2" t="s">
        <v>96</v>
      </c>
      <c r="C168" s="136"/>
      <c r="D168" s="110">
        <v>6.6202425480626437E-2</v>
      </c>
      <c r="E168" s="110">
        <v>0.2857142857142857</v>
      </c>
      <c r="F168" s="110">
        <v>9.9169625213894538E-3</v>
      </c>
      <c r="G168" s="110">
        <v>2.899611329037623E-2</v>
      </c>
      <c r="H168" s="110">
        <v>1.0795613245600922E-2</v>
      </c>
      <c r="I168" s="110">
        <v>2.9416756632050397E-2</v>
      </c>
      <c r="J168" s="110">
        <v>3.4913998287074866E-2</v>
      </c>
      <c r="K168" s="110">
        <v>4.2046431801558183E-2</v>
      </c>
      <c r="L168" s="110">
        <v>3.2320313287963844E-2</v>
      </c>
      <c r="M168" s="16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8"/>
    </row>
    <row r="169" spans="1:25">
      <c r="A169" s="140"/>
      <c r="B169" s="118" t="s">
        <v>187</v>
      </c>
      <c r="C169" s="136"/>
      <c r="D169" s="110">
        <v>-0.24778071148832659</v>
      </c>
      <c r="E169" s="110">
        <v>6.7338179644941931E-2</v>
      </c>
      <c r="F169" s="110">
        <v>4.3144014182883161E-3</v>
      </c>
      <c r="G169" s="110">
        <v>5.3107003916342821E-2</v>
      </c>
      <c r="H169" s="110">
        <v>-5.4643326600194109E-2</v>
      </c>
      <c r="I169" s="110">
        <v>0.1550528257538879</v>
      </c>
      <c r="J169" s="110">
        <v>-2.0081899830739047E-2</v>
      </c>
      <c r="K169" s="110">
        <v>-7.4973577641050393E-2</v>
      </c>
      <c r="L169" s="110">
        <v>-6.2775427016536489E-2</v>
      </c>
      <c r="M169" s="16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8"/>
    </row>
    <row r="170" spans="1:25">
      <c r="B170" s="146"/>
      <c r="C170" s="117"/>
      <c r="D170" s="133"/>
      <c r="E170" s="133"/>
      <c r="F170" s="133"/>
      <c r="G170" s="133"/>
      <c r="H170" s="133"/>
      <c r="I170" s="133"/>
      <c r="J170" s="133"/>
      <c r="K170" s="133"/>
      <c r="L170" s="133"/>
    </row>
    <row r="171" spans="1:25">
      <c r="B171" s="150" t="s">
        <v>314</v>
      </c>
      <c r="Y171" s="134" t="s">
        <v>67</v>
      </c>
    </row>
    <row r="172" spans="1:25">
      <c r="A172" s="125" t="s">
        <v>51</v>
      </c>
      <c r="B172" s="115" t="s">
        <v>142</v>
      </c>
      <c r="C172" s="112" t="s">
        <v>143</v>
      </c>
      <c r="D172" s="113" t="s">
        <v>165</v>
      </c>
      <c r="E172" s="114" t="s">
        <v>165</v>
      </c>
      <c r="F172" s="114" t="s">
        <v>165</v>
      </c>
      <c r="G172" s="114" t="s">
        <v>165</v>
      </c>
      <c r="H172" s="114" t="s">
        <v>165</v>
      </c>
      <c r="I172" s="114" t="s">
        <v>165</v>
      </c>
      <c r="J172" s="114" t="s">
        <v>165</v>
      </c>
      <c r="K172" s="114" t="s">
        <v>165</v>
      </c>
      <c r="L172" s="16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4">
        <v>1</v>
      </c>
    </row>
    <row r="173" spans="1:25">
      <c r="A173" s="140"/>
      <c r="B173" s="116" t="s">
        <v>166</v>
      </c>
      <c r="C173" s="105" t="s">
        <v>166</v>
      </c>
      <c r="D173" s="159" t="s">
        <v>167</v>
      </c>
      <c r="E173" s="160" t="s">
        <v>169</v>
      </c>
      <c r="F173" s="160" t="s">
        <v>188</v>
      </c>
      <c r="G173" s="160" t="s">
        <v>170</v>
      </c>
      <c r="H173" s="160" t="s">
        <v>171</v>
      </c>
      <c r="I173" s="160" t="s">
        <v>172</v>
      </c>
      <c r="J173" s="160" t="s">
        <v>173</v>
      </c>
      <c r="K173" s="160" t="s">
        <v>174</v>
      </c>
      <c r="L173" s="16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4" t="s">
        <v>3</v>
      </c>
    </row>
    <row r="174" spans="1:25">
      <c r="A174" s="140"/>
      <c r="B174" s="116"/>
      <c r="C174" s="105"/>
      <c r="D174" s="106" t="s">
        <v>144</v>
      </c>
      <c r="E174" s="107" t="s">
        <v>144</v>
      </c>
      <c r="F174" s="107" t="s">
        <v>144</v>
      </c>
      <c r="G174" s="107" t="s">
        <v>144</v>
      </c>
      <c r="H174" s="107" t="s">
        <v>176</v>
      </c>
      <c r="I174" s="107" t="s">
        <v>175</v>
      </c>
      <c r="J174" s="107" t="s">
        <v>175</v>
      </c>
      <c r="K174" s="107" t="s">
        <v>175</v>
      </c>
      <c r="L174" s="16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4">
        <v>0</v>
      </c>
    </row>
    <row r="175" spans="1:25">
      <c r="A175" s="140"/>
      <c r="B175" s="116"/>
      <c r="C175" s="105"/>
      <c r="D175" s="132"/>
      <c r="E175" s="132"/>
      <c r="F175" s="132"/>
      <c r="G175" s="132"/>
      <c r="H175" s="132"/>
      <c r="I175" s="132"/>
      <c r="J175" s="132"/>
      <c r="K175" s="132"/>
      <c r="L175" s="16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4">
        <v>0</v>
      </c>
    </row>
    <row r="176" spans="1:25">
      <c r="A176" s="140"/>
      <c r="B176" s="115">
        <v>1</v>
      </c>
      <c r="C176" s="111">
        <v>1</v>
      </c>
      <c r="D176" s="190">
        <v>120</v>
      </c>
      <c r="E176" s="190">
        <v>117</v>
      </c>
      <c r="F176" s="191">
        <v>129</v>
      </c>
      <c r="G176" s="190">
        <v>119</v>
      </c>
      <c r="H176" s="217">
        <v>90.265116179991196</v>
      </c>
      <c r="I176" s="190">
        <v>120</v>
      </c>
      <c r="J176" s="191">
        <v>108</v>
      </c>
      <c r="K176" s="190">
        <v>113</v>
      </c>
      <c r="L176" s="193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5">
        <v>1</v>
      </c>
    </row>
    <row r="177" spans="1:25">
      <c r="A177" s="140"/>
      <c r="B177" s="116">
        <v>1</v>
      </c>
      <c r="C177" s="105">
        <v>2</v>
      </c>
      <c r="D177" s="196">
        <v>112</v>
      </c>
      <c r="E177" s="196">
        <v>115</v>
      </c>
      <c r="F177" s="197">
        <v>129</v>
      </c>
      <c r="G177" s="196">
        <v>122</v>
      </c>
      <c r="H177" s="218">
        <v>90.151698392304397</v>
      </c>
      <c r="I177" s="196">
        <v>103</v>
      </c>
      <c r="J177" s="197">
        <v>108</v>
      </c>
      <c r="K177" s="196">
        <v>119</v>
      </c>
      <c r="L177" s="193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5" t="e">
        <v>#N/A</v>
      </c>
    </row>
    <row r="178" spans="1:25">
      <c r="A178" s="140"/>
      <c r="B178" s="116">
        <v>1</v>
      </c>
      <c r="C178" s="105">
        <v>3</v>
      </c>
      <c r="D178" s="196">
        <v>110</v>
      </c>
      <c r="E178" s="196">
        <v>121</v>
      </c>
      <c r="F178" s="197">
        <v>126</v>
      </c>
      <c r="G178" s="196">
        <v>113</v>
      </c>
      <c r="H178" s="218">
        <v>88.772644332950307</v>
      </c>
      <c r="I178" s="196">
        <v>92.5</v>
      </c>
      <c r="J178" s="197">
        <v>108</v>
      </c>
      <c r="K178" s="197">
        <v>113</v>
      </c>
      <c r="L178" s="193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5">
        <v>16</v>
      </c>
    </row>
    <row r="179" spans="1:25">
      <c r="A179" s="140"/>
      <c r="B179" s="116">
        <v>1</v>
      </c>
      <c r="C179" s="105">
        <v>4</v>
      </c>
      <c r="D179" s="196">
        <v>113</v>
      </c>
      <c r="E179" s="196">
        <v>113</v>
      </c>
      <c r="F179" s="197">
        <v>125</v>
      </c>
      <c r="G179" s="196">
        <v>118</v>
      </c>
      <c r="H179" s="218">
        <v>85.884698702422597</v>
      </c>
      <c r="I179" s="196">
        <v>99.4</v>
      </c>
      <c r="J179" s="197">
        <v>107</v>
      </c>
      <c r="K179" s="197">
        <v>111</v>
      </c>
      <c r="L179" s="193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5">
        <v>114.59285714285714</v>
      </c>
    </row>
    <row r="180" spans="1:25">
      <c r="A180" s="140"/>
      <c r="B180" s="116">
        <v>1</v>
      </c>
      <c r="C180" s="105">
        <v>5</v>
      </c>
      <c r="D180" s="196">
        <v>104</v>
      </c>
      <c r="E180" s="196">
        <v>114</v>
      </c>
      <c r="F180" s="196">
        <v>120</v>
      </c>
      <c r="G180" s="196">
        <v>111</v>
      </c>
      <c r="H180" s="219">
        <v>84.346448674527295</v>
      </c>
      <c r="I180" s="196">
        <v>103</v>
      </c>
      <c r="J180" s="196">
        <v>114</v>
      </c>
      <c r="K180" s="196">
        <v>122</v>
      </c>
      <c r="L180" s="193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9"/>
    </row>
    <row r="181" spans="1:25">
      <c r="A181" s="140"/>
      <c r="B181" s="116">
        <v>1</v>
      </c>
      <c r="C181" s="105">
        <v>6</v>
      </c>
      <c r="D181" s="196">
        <v>114</v>
      </c>
      <c r="E181" s="196">
        <v>111</v>
      </c>
      <c r="F181" s="196">
        <v>122</v>
      </c>
      <c r="G181" s="196">
        <v>114</v>
      </c>
      <c r="H181" s="219">
        <v>91.593528168248397</v>
      </c>
      <c r="I181" s="196">
        <v>129</v>
      </c>
      <c r="J181" s="220">
        <v>116</v>
      </c>
      <c r="K181" s="196">
        <v>122</v>
      </c>
      <c r="L181" s="193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9"/>
    </row>
    <row r="182" spans="1:25">
      <c r="A182" s="140"/>
      <c r="B182" s="117" t="s">
        <v>184</v>
      </c>
      <c r="C182" s="109"/>
      <c r="D182" s="200">
        <v>112.16666666666667</v>
      </c>
      <c r="E182" s="200">
        <v>115.16666666666667</v>
      </c>
      <c r="F182" s="200">
        <v>125.16666666666667</v>
      </c>
      <c r="G182" s="200">
        <v>116.16666666666667</v>
      </c>
      <c r="H182" s="200">
        <v>88.502355741740715</v>
      </c>
      <c r="I182" s="200">
        <v>107.81666666666666</v>
      </c>
      <c r="J182" s="200">
        <v>110.16666666666667</v>
      </c>
      <c r="K182" s="200">
        <v>116.66666666666667</v>
      </c>
      <c r="L182" s="193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9"/>
    </row>
    <row r="183" spans="1:25">
      <c r="A183" s="140"/>
      <c r="B183" s="2" t="s">
        <v>185</v>
      </c>
      <c r="C183" s="136"/>
      <c r="D183" s="198">
        <v>112.5</v>
      </c>
      <c r="E183" s="198">
        <v>114.5</v>
      </c>
      <c r="F183" s="198">
        <v>125.5</v>
      </c>
      <c r="G183" s="198">
        <v>116</v>
      </c>
      <c r="H183" s="198">
        <v>89.462171362627345</v>
      </c>
      <c r="I183" s="198">
        <v>103</v>
      </c>
      <c r="J183" s="198">
        <v>108</v>
      </c>
      <c r="K183" s="198">
        <v>116</v>
      </c>
      <c r="L183" s="193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9"/>
    </row>
    <row r="184" spans="1:25">
      <c r="A184" s="140"/>
      <c r="B184" s="2" t="s">
        <v>186</v>
      </c>
      <c r="C184" s="136"/>
      <c r="D184" s="198">
        <v>5.23131595936115</v>
      </c>
      <c r="E184" s="198">
        <v>3.488074922742725</v>
      </c>
      <c r="F184" s="198">
        <v>3.6560452221856701</v>
      </c>
      <c r="G184" s="198">
        <v>4.1673332800085321</v>
      </c>
      <c r="H184" s="198">
        <v>2.813529824308783</v>
      </c>
      <c r="I184" s="198">
        <v>13.776852567501267</v>
      </c>
      <c r="J184" s="198">
        <v>3.8166302763912916</v>
      </c>
      <c r="K184" s="198">
        <v>4.9261208538429777</v>
      </c>
      <c r="L184" s="193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9"/>
    </row>
    <row r="185" spans="1:25">
      <c r="A185" s="140"/>
      <c r="B185" s="2" t="s">
        <v>96</v>
      </c>
      <c r="C185" s="136"/>
      <c r="D185" s="110">
        <v>4.6638775269193015E-2</v>
      </c>
      <c r="E185" s="110">
        <v>3.0287191803844211E-2</v>
      </c>
      <c r="F185" s="110">
        <v>2.9209415889632516E-2</v>
      </c>
      <c r="G185" s="110">
        <v>3.5873744160762111E-2</v>
      </c>
      <c r="H185" s="110">
        <v>3.1790451234077456E-2</v>
      </c>
      <c r="I185" s="110">
        <v>0.12778036080539126</v>
      </c>
      <c r="J185" s="110">
        <v>3.4644147743340015E-2</v>
      </c>
      <c r="K185" s="110">
        <v>4.2223893032939809E-2</v>
      </c>
      <c r="L185" s="16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8"/>
    </row>
    <row r="186" spans="1:25">
      <c r="A186" s="140"/>
      <c r="B186" s="118" t="s">
        <v>187</v>
      </c>
      <c r="C186" s="136"/>
      <c r="D186" s="110">
        <v>-2.1172266201250789E-2</v>
      </c>
      <c r="E186" s="110">
        <v>5.0073760103057641E-3</v>
      </c>
      <c r="F186" s="110">
        <v>9.2272850048827237E-2</v>
      </c>
      <c r="G186" s="110">
        <v>1.37339234141578E-2</v>
      </c>
      <c r="H186" s="110">
        <v>-0.22767999726711341</v>
      </c>
      <c r="I186" s="110">
        <v>-5.9132747408007669E-2</v>
      </c>
      <c r="J186" s="110">
        <v>-3.8625361008955084E-2</v>
      </c>
      <c r="K186" s="110">
        <v>1.809719711608393E-2</v>
      </c>
      <c r="L186" s="16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8"/>
    </row>
    <row r="187" spans="1:25">
      <c r="B187" s="146"/>
      <c r="C187" s="117"/>
      <c r="D187" s="133"/>
      <c r="E187" s="133"/>
      <c r="F187" s="133"/>
      <c r="G187" s="133"/>
      <c r="H187" s="133"/>
      <c r="I187" s="133"/>
      <c r="J187" s="133"/>
      <c r="K187" s="133"/>
    </row>
    <row r="188" spans="1:25">
      <c r="B188" s="150" t="s">
        <v>315</v>
      </c>
      <c r="Y188" s="134" t="s">
        <v>67</v>
      </c>
    </row>
    <row r="189" spans="1:25">
      <c r="A189" s="125" t="s">
        <v>28</v>
      </c>
      <c r="B189" s="115" t="s">
        <v>142</v>
      </c>
      <c r="C189" s="112" t="s">
        <v>143</v>
      </c>
      <c r="D189" s="113" t="s">
        <v>165</v>
      </c>
      <c r="E189" s="114" t="s">
        <v>165</v>
      </c>
      <c r="F189" s="114" t="s">
        <v>165</v>
      </c>
      <c r="G189" s="114" t="s">
        <v>165</v>
      </c>
      <c r="H189" s="114" t="s">
        <v>165</v>
      </c>
      <c r="I189" s="114" t="s">
        <v>165</v>
      </c>
      <c r="J189" s="114" t="s">
        <v>165</v>
      </c>
      <c r="K189" s="16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4">
        <v>1</v>
      </c>
    </row>
    <row r="190" spans="1:25">
      <c r="A190" s="140"/>
      <c r="B190" s="116" t="s">
        <v>166</v>
      </c>
      <c r="C190" s="105" t="s">
        <v>166</v>
      </c>
      <c r="D190" s="159" t="s">
        <v>168</v>
      </c>
      <c r="E190" s="160" t="s">
        <v>169</v>
      </c>
      <c r="F190" s="160" t="s">
        <v>188</v>
      </c>
      <c r="G190" s="160" t="s">
        <v>170</v>
      </c>
      <c r="H190" s="160" t="s">
        <v>171</v>
      </c>
      <c r="I190" s="160" t="s">
        <v>172</v>
      </c>
      <c r="J190" s="160" t="s">
        <v>173</v>
      </c>
      <c r="K190" s="16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4" t="s">
        <v>3</v>
      </c>
    </row>
    <row r="191" spans="1:25">
      <c r="A191" s="140"/>
      <c r="B191" s="116"/>
      <c r="C191" s="105"/>
      <c r="D191" s="106" t="s">
        <v>175</v>
      </c>
      <c r="E191" s="107" t="s">
        <v>175</v>
      </c>
      <c r="F191" s="107" t="s">
        <v>175</v>
      </c>
      <c r="G191" s="107" t="s">
        <v>175</v>
      </c>
      <c r="H191" s="107" t="s">
        <v>176</v>
      </c>
      <c r="I191" s="107" t="s">
        <v>175</v>
      </c>
      <c r="J191" s="107" t="s">
        <v>175</v>
      </c>
      <c r="K191" s="16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4">
        <v>2</v>
      </c>
    </row>
    <row r="192" spans="1:25">
      <c r="A192" s="140"/>
      <c r="B192" s="116"/>
      <c r="C192" s="105"/>
      <c r="D192" s="132"/>
      <c r="E192" s="132"/>
      <c r="F192" s="132"/>
      <c r="G192" s="132"/>
      <c r="H192" s="132"/>
      <c r="I192" s="132"/>
      <c r="J192" s="132"/>
      <c r="K192" s="16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4">
        <v>3</v>
      </c>
    </row>
    <row r="193" spans="1:25">
      <c r="A193" s="140"/>
      <c r="B193" s="115">
        <v>1</v>
      </c>
      <c r="C193" s="111">
        <v>1</v>
      </c>
      <c r="D193" s="119">
        <v>5.9</v>
      </c>
      <c r="E193" s="119">
        <v>6.8</v>
      </c>
      <c r="F193" s="120">
        <v>6.36</v>
      </c>
      <c r="G193" s="119">
        <v>6.5</v>
      </c>
      <c r="H193" s="152">
        <v>7.7221153846153907</v>
      </c>
      <c r="I193" s="157">
        <v>5.99</v>
      </c>
      <c r="J193" s="120">
        <v>6.45</v>
      </c>
      <c r="K193" s="16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4">
        <v>1</v>
      </c>
    </row>
    <row r="194" spans="1:25">
      <c r="A194" s="140"/>
      <c r="B194" s="116">
        <v>1</v>
      </c>
      <c r="C194" s="105">
        <v>2</v>
      </c>
      <c r="D194" s="107">
        <v>6.1</v>
      </c>
      <c r="E194" s="107">
        <v>6.7</v>
      </c>
      <c r="F194" s="121">
        <v>6.38</v>
      </c>
      <c r="G194" s="107">
        <v>6.7</v>
      </c>
      <c r="H194" s="154">
        <v>7.6473933649289103</v>
      </c>
      <c r="I194" s="107">
        <v>6.93</v>
      </c>
      <c r="J194" s="121">
        <v>6.3</v>
      </c>
      <c r="K194" s="16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4" t="e">
        <v>#N/A</v>
      </c>
    </row>
    <row r="195" spans="1:25">
      <c r="A195" s="140"/>
      <c r="B195" s="116">
        <v>1</v>
      </c>
      <c r="C195" s="105">
        <v>3</v>
      </c>
      <c r="D195" s="107">
        <v>6</v>
      </c>
      <c r="E195" s="107">
        <v>6.7</v>
      </c>
      <c r="F195" s="121">
        <v>5.74</v>
      </c>
      <c r="G195" s="107">
        <v>6.6</v>
      </c>
      <c r="H195" s="154">
        <v>7.9830985915493002</v>
      </c>
      <c r="I195" s="107">
        <v>6.91</v>
      </c>
      <c r="J195" s="121">
        <v>6.38</v>
      </c>
      <c r="K195" s="16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4">
        <v>16</v>
      </c>
    </row>
    <row r="196" spans="1:25">
      <c r="A196" s="140"/>
      <c r="B196" s="116">
        <v>1</v>
      </c>
      <c r="C196" s="105">
        <v>4</v>
      </c>
      <c r="D196" s="107">
        <v>5.8</v>
      </c>
      <c r="E196" s="107">
        <v>6.5</v>
      </c>
      <c r="F196" s="121">
        <v>6.22</v>
      </c>
      <c r="G196" s="107">
        <v>6.4</v>
      </c>
      <c r="H196" s="154">
        <v>7.6313513513513502</v>
      </c>
      <c r="I196" s="107">
        <v>6.92</v>
      </c>
      <c r="J196" s="121">
        <v>6.23</v>
      </c>
      <c r="K196" s="16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4">
        <v>6.4611666666666672</v>
      </c>
    </row>
    <row r="197" spans="1:25">
      <c r="A197" s="140"/>
      <c r="B197" s="116">
        <v>1</v>
      </c>
      <c r="C197" s="105">
        <v>5</v>
      </c>
      <c r="D197" s="107">
        <v>6.4</v>
      </c>
      <c r="E197" s="107">
        <v>6.4</v>
      </c>
      <c r="F197" s="107">
        <v>6.08</v>
      </c>
      <c r="G197" s="107">
        <v>6.5</v>
      </c>
      <c r="H197" s="153">
        <v>7.7636363636363601</v>
      </c>
      <c r="I197" s="107">
        <v>6.88</v>
      </c>
      <c r="J197" s="107">
        <v>6.54</v>
      </c>
      <c r="K197" s="16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5"/>
    </row>
    <row r="198" spans="1:25">
      <c r="A198" s="140"/>
      <c r="B198" s="116">
        <v>1</v>
      </c>
      <c r="C198" s="105">
        <v>6</v>
      </c>
      <c r="D198" s="107">
        <v>6</v>
      </c>
      <c r="E198" s="107">
        <v>6.5</v>
      </c>
      <c r="F198" s="107">
        <v>6.73</v>
      </c>
      <c r="G198" s="107">
        <v>6.3</v>
      </c>
      <c r="H198" s="153">
        <v>7.6510204081632693</v>
      </c>
      <c r="I198" s="107">
        <v>6.87</v>
      </c>
      <c r="J198" s="107">
        <v>6.98</v>
      </c>
      <c r="K198" s="16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5"/>
    </row>
    <row r="199" spans="1:25">
      <c r="A199" s="140"/>
      <c r="B199" s="117" t="s">
        <v>184</v>
      </c>
      <c r="C199" s="109"/>
      <c r="D199" s="122">
        <v>6.0333333333333341</v>
      </c>
      <c r="E199" s="122">
        <v>6.6000000000000005</v>
      </c>
      <c r="F199" s="122">
        <v>6.2516666666666678</v>
      </c>
      <c r="G199" s="122">
        <v>6.4999999999999991</v>
      </c>
      <c r="H199" s="122">
        <v>7.7331025773740967</v>
      </c>
      <c r="I199" s="122">
        <v>6.75</v>
      </c>
      <c r="J199" s="122">
        <v>6.4799999999999995</v>
      </c>
      <c r="K199" s="16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5"/>
    </row>
    <row r="200" spans="1:25">
      <c r="A200" s="140"/>
      <c r="B200" s="2" t="s">
        <v>185</v>
      </c>
      <c r="C200" s="136"/>
      <c r="D200" s="108">
        <v>6</v>
      </c>
      <c r="E200" s="108">
        <v>6.6</v>
      </c>
      <c r="F200" s="108">
        <v>6.29</v>
      </c>
      <c r="G200" s="108">
        <v>6.5</v>
      </c>
      <c r="H200" s="108">
        <v>7.68656789638933</v>
      </c>
      <c r="I200" s="108">
        <v>6.8949999999999996</v>
      </c>
      <c r="J200" s="108">
        <v>6.415</v>
      </c>
      <c r="K200" s="16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5"/>
    </row>
    <row r="201" spans="1:25">
      <c r="A201" s="140"/>
      <c r="B201" s="2" t="s">
        <v>186</v>
      </c>
      <c r="C201" s="136"/>
      <c r="D201" s="123">
        <v>0.20655911179772901</v>
      </c>
      <c r="E201" s="123">
        <v>0.15491933384829656</v>
      </c>
      <c r="F201" s="123">
        <v>0.33144632546864466</v>
      </c>
      <c r="G201" s="123">
        <v>0.1414213562373095</v>
      </c>
      <c r="H201" s="123">
        <v>0.13265587149400976</v>
      </c>
      <c r="I201" s="123">
        <v>0.37304155264527827</v>
      </c>
      <c r="J201" s="123">
        <v>0.26810445725500359</v>
      </c>
      <c r="K201" s="16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7"/>
    </row>
    <row r="202" spans="1:25">
      <c r="A202" s="140"/>
      <c r="B202" s="2" t="s">
        <v>96</v>
      </c>
      <c r="C202" s="136"/>
      <c r="D202" s="110">
        <v>3.4236316872551763E-2</v>
      </c>
      <c r="E202" s="110">
        <v>2.3472626340650993E-2</v>
      </c>
      <c r="F202" s="110">
        <v>5.3017274135213746E-2</v>
      </c>
      <c r="G202" s="110">
        <v>2.175713172881685E-2</v>
      </c>
      <c r="H202" s="110">
        <v>1.7154288355380288E-2</v>
      </c>
      <c r="I202" s="110">
        <v>5.5265415206707892E-2</v>
      </c>
      <c r="J202" s="110">
        <v>4.1374144638117838E-2</v>
      </c>
      <c r="K202" s="16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8"/>
    </row>
    <row r="203" spans="1:25">
      <c r="A203" s="140"/>
      <c r="B203" s="118" t="s">
        <v>187</v>
      </c>
      <c r="C203" s="136"/>
      <c r="D203" s="110">
        <v>-6.6216111641344444E-2</v>
      </c>
      <c r="E203" s="110">
        <v>2.1487347486264019E-2</v>
      </c>
      <c r="F203" s="110">
        <v>-3.2424484742177517E-2</v>
      </c>
      <c r="G203" s="110">
        <v>6.0102664637446956E-3</v>
      </c>
      <c r="H203" s="110">
        <v>0.19685855145470565</v>
      </c>
      <c r="I203" s="110">
        <v>4.4702969020042671E-2</v>
      </c>
      <c r="J203" s="110">
        <v>2.9148502592408754E-3</v>
      </c>
      <c r="K203" s="16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8"/>
    </row>
    <row r="204" spans="1:25">
      <c r="B204" s="146"/>
      <c r="C204" s="117"/>
      <c r="D204" s="133"/>
      <c r="E204" s="133"/>
      <c r="F204" s="133"/>
      <c r="G204" s="133"/>
      <c r="H204" s="133"/>
      <c r="I204" s="133"/>
      <c r="J204" s="133"/>
    </row>
    <row r="205" spans="1:25">
      <c r="B205" s="150" t="s">
        <v>316</v>
      </c>
      <c r="Y205" s="134" t="s">
        <v>67</v>
      </c>
    </row>
    <row r="206" spans="1:25">
      <c r="A206" s="125" t="s">
        <v>0</v>
      </c>
      <c r="B206" s="115" t="s">
        <v>142</v>
      </c>
      <c r="C206" s="112" t="s">
        <v>143</v>
      </c>
      <c r="D206" s="113" t="s">
        <v>165</v>
      </c>
      <c r="E206" s="114" t="s">
        <v>165</v>
      </c>
      <c r="F206" s="114" t="s">
        <v>165</v>
      </c>
      <c r="G206" s="114" t="s">
        <v>165</v>
      </c>
      <c r="H206" s="114" t="s">
        <v>165</v>
      </c>
      <c r="I206" s="114" t="s">
        <v>165</v>
      </c>
      <c r="J206" s="114" t="s">
        <v>165</v>
      </c>
      <c r="K206" s="114" t="s">
        <v>165</v>
      </c>
      <c r="L206" s="114" t="s">
        <v>165</v>
      </c>
      <c r="M206" s="16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4">
        <v>1</v>
      </c>
    </row>
    <row r="207" spans="1:25">
      <c r="A207" s="140"/>
      <c r="B207" s="116" t="s">
        <v>166</v>
      </c>
      <c r="C207" s="105" t="s">
        <v>166</v>
      </c>
      <c r="D207" s="159" t="s">
        <v>167</v>
      </c>
      <c r="E207" s="160" t="s">
        <v>168</v>
      </c>
      <c r="F207" s="160" t="s">
        <v>169</v>
      </c>
      <c r="G207" s="160" t="s">
        <v>188</v>
      </c>
      <c r="H207" s="160" t="s">
        <v>170</v>
      </c>
      <c r="I207" s="160" t="s">
        <v>171</v>
      </c>
      <c r="J207" s="160" t="s">
        <v>172</v>
      </c>
      <c r="K207" s="160" t="s">
        <v>173</v>
      </c>
      <c r="L207" s="160" t="s">
        <v>174</v>
      </c>
      <c r="M207" s="16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4" t="s">
        <v>3</v>
      </c>
    </row>
    <row r="208" spans="1:25">
      <c r="A208" s="140"/>
      <c r="B208" s="116"/>
      <c r="C208" s="105"/>
      <c r="D208" s="106" t="s">
        <v>144</v>
      </c>
      <c r="E208" s="107" t="s">
        <v>144</v>
      </c>
      <c r="F208" s="107" t="s">
        <v>144</v>
      </c>
      <c r="G208" s="107" t="s">
        <v>144</v>
      </c>
      <c r="H208" s="107" t="s">
        <v>144</v>
      </c>
      <c r="I208" s="107" t="s">
        <v>176</v>
      </c>
      <c r="J208" s="107" t="s">
        <v>175</v>
      </c>
      <c r="K208" s="107" t="s">
        <v>175</v>
      </c>
      <c r="L208" s="107" t="s">
        <v>175</v>
      </c>
      <c r="M208" s="16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4">
        <v>1</v>
      </c>
    </row>
    <row r="209" spans="1:25">
      <c r="A209" s="140"/>
      <c r="B209" s="116"/>
      <c r="C209" s="105"/>
      <c r="D209" s="132"/>
      <c r="E209" s="132"/>
      <c r="F209" s="132"/>
      <c r="G209" s="132"/>
      <c r="H209" s="132"/>
      <c r="I209" s="132"/>
      <c r="J209" s="132"/>
      <c r="K209" s="132"/>
      <c r="L209" s="132"/>
      <c r="M209" s="16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4">
        <v>2</v>
      </c>
    </row>
    <row r="210" spans="1:25">
      <c r="A210" s="140"/>
      <c r="B210" s="115">
        <v>1</v>
      </c>
      <c r="C210" s="111">
        <v>1</v>
      </c>
      <c r="D210" s="203">
        <v>33</v>
      </c>
      <c r="E210" s="203">
        <v>34</v>
      </c>
      <c r="F210" s="206">
        <v>33</v>
      </c>
      <c r="G210" s="221">
        <v>25.9</v>
      </c>
      <c r="H210" s="206">
        <v>37</v>
      </c>
      <c r="I210" s="203">
        <v>33.225961538461497</v>
      </c>
      <c r="J210" s="206">
        <v>31.8</v>
      </c>
      <c r="K210" s="203">
        <v>34.6</v>
      </c>
      <c r="L210" s="203">
        <v>34.1</v>
      </c>
      <c r="M210" s="207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9">
        <v>1</v>
      </c>
    </row>
    <row r="211" spans="1:25">
      <c r="A211" s="140"/>
      <c r="B211" s="116">
        <v>1</v>
      </c>
      <c r="C211" s="105">
        <v>2</v>
      </c>
      <c r="D211" s="210">
        <v>33</v>
      </c>
      <c r="E211" s="210">
        <v>32</v>
      </c>
      <c r="F211" s="212">
        <v>32</v>
      </c>
      <c r="G211" s="213">
        <v>23.3</v>
      </c>
      <c r="H211" s="212">
        <v>38</v>
      </c>
      <c r="I211" s="210">
        <v>33.124170616113702</v>
      </c>
      <c r="J211" s="212">
        <v>40.200000000000003</v>
      </c>
      <c r="K211" s="210">
        <v>33.5</v>
      </c>
      <c r="L211" s="210">
        <v>33.1</v>
      </c>
      <c r="M211" s="207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9">
        <v>31</v>
      </c>
    </row>
    <row r="212" spans="1:25">
      <c r="A212" s="140"/>
      <c r="B212" s="116">
        <v>1</v>
      </c>
      <c r="C212" s="105">
        <v>3</v>
      </c>
      <c r="D212" s="210">
        <v>31</v>
      </c>
      <c r="E212" s="210">
        <v>32</v>
      </c>
      <c r="F212" s="212">
        <v>32</v>
      </c>
      <c r="G212" s="213">
        <v>21.5</v>
      </c>
      <c r="H212" s="212">
        <v>37</v>
      </c>
      <c r="I212" s="210">
        <v>33.761502347417803</v>
      </c>
      <c r="J212" s="212">
        <v>33.799999999999997</v>
      </c>
      <c r="K212" s="212">
        <v>34.1</v>
      </c>
      <c r="L212" s="216">
        <v>36.5</v>
      </c>
      <c r="M212" s="207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209">
        <v>16</v>
      </c>
    </row>
    <row r="213" spans="1:25">
      <c r="A213" s="140"/>
      <c r="B213" s="116">
        <v>1</v>
      </c>
      <c r="C213" s="105">
        <v>4</v>
      </c>
      <c r="D213" s="210">
        <v>31</v>
      </c>
      <c r="E213" s="210">
        <v>32</v>
      </c>
      <c r="F213" s="212">
        <v>32</v>
      </c>
      <c r="G213" s="213">
        <v>23.1</v>
      </c>
      <c r="H213" s="212">
        <v>37</v>
      </c>
      <c r="I213" s="210">
        <v>32.8248648648649</v>
      </c>
      <c r="J213" s="212">
        <v>31.100000000000005</v>
      </c>
      <c r="K213" s="212">
        <v>34</v>
      </c>
      <c r="L213" s="216">
        <v>35.4</v>
      </c>
      <c r="M213" s="207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08"/>
      <c r="Y213" s="209">
        <v>33.903761717638233</v>
      </c>
    </row>
    <row r="214" spans="1:25">
      <c r="A214" s="140"/>
      <c r="B214" s="116">
        <v>1</v>
      </c>
      <c r="C214" s="105">
        <v>5</v>
      </c>
      <c r="D214" s="210">
        <v>30</v>
      </c>
      <c r="E214" s="210">
        <v>34</v>
      </c>
      <c r="F214" s="210">
        <v>33</v>
      </c>
      <c r="G214" s="213">
        <v>24.3</v>
      </c>
      <c r="H214" s="210">
        <v>36</v>
      </c>
      <c r="I214" s="210">
        <v>32.781818181818203</v>
      </c>
      <c r="J214" s="210">
        <v>34.799999999999997</v>
      </c>
      <c r="K214" s="210">
        <v>35.1</v>
      </c>
      <c r="L214" s="210">
        <v>37.799999999999997</v>
      </c>
      <c r="M214" s="207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214"/>
    </row>
    <row r="215" spans="1:25">
      <c r="A215" s="140"/>
      <c r="B215" s="116">
        <v>1</v>
      </c>
      <c r="C215" s="105">
        <v>6</v>
      </c>
      <c r="D215" s="210">
        <v>31</v>
      </c>
      <c r="E215" s="210">
        <v>30</v>
      </c>
      <c r="F215" s="210">
        <v>33</v>
      </c>
      <c r="G215" s="213">
        <v>21.4</v>
      </c>
      <c r="H215" s="210">
        <v>37</v>
      </c>
      <c r="I215" s="210">
        <v>33.462244897959202</v>
      </c>
      <c r="J215" s="210">
        <v>34.4</v>
      </c>
      <c r="K215" s="210">
        <v>35.6</v>
      </c>
      <c r="L215" s="210">
        <v>38.299999999999997</v>
      </c>
      <c r="M215" s="207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14"/>
    </row>
    <row r="216" spans="1:25">
      <c r="A216" s="140"/>
      <c r="B216" s="117" t="s">
        <v>184</v>
      </c>
      <c r="C216" s="109"/>
      <c r="D216" s="215">
        <v>31.5</v>
      </c>
      <c r="E216" s="215">
        <v>32.333333333333336</v>
      </c>
      <c r="F216" s="215">
        <v>32.5</v>
      </c>
      <c r="G216" s="215">
        <v>23.25</v>
      </c>
      <c r="H216" s="215">
        <v>37</v>
      </c>
      <c r="I216" s="215">
        <v>33.196760407772551</v>
      </c>
      <c r="J216" s="215">
        <v>34.35</v>
      </c>
      <c r="K216" s="215">
        <v>34.483333333333327</v>
      </c>
      <c r="L216" s="215">
        <v>35.866666666666667</v>
      </c>
      <c r="M216" s="207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14"/>
    </row>
    <row r="217" spans="1:25">
      <c r="A217" s="140"/>
      <c r="B217" s="2" t="s">
        <v>185</v>
      </c>
      <c r="C217" s="136"/>
      <c r="D217" s="216">
        <v>31</v>
      </c>
      <c r="E217" s="216">
        <v>32</v>
      </c>
      <c r="F217" s="216">
        <v>32.5</v>
      </c>
      <c r="G217" s="216">
        <v>23.200000000000003</v>
      </c>
      <c r="H217" s="216">
        <v>37</v>
      </c>
      <c r="I217" s="216">
        <v>33.175066077287596</v>
      </c>
      <c r="J217" s="216">
        <v>34.099999999999994</v>
      </c>
      <c r="K217" s="216">
        <v>34.35</v>
      </c>
      <c r="L217" s="216">
        <v>35.950000000000003</v>
      </c>
      <c r="M217" s="207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14"/>
    </row>
    <row r="218" spans="1:25">
      <c r="A218" s="140"/>
      <c r="B218" s="2" t="s">
        <v>186</v>
      </c>
      <c r="C218" s="136"/>
      <c r="D218" s="108">
        <v>1.2247448713915889</v>
      </c>
      <c r="E218" s="108">
        <v>1.505545305418162</v>
      </c>
      <c r="F218" s="108">
        <v>0.54772255750516607</v>
      </c>
      <c r="G218" s="108">
        <v>1.710847743079436</v>
      </c>
      <c r="H218" s="108">
        <v>0.63245553203367588</v>
      </c>
      <c r="I218" s="108">
        <v>0.37577142055378887</v>
      </c>
      <c r="J218" s="108">
        <v>3.2185400416959236</v>
      </c>
      <c r="K218" s="108">
        <v>0.77308904187465199</v>
      </c>
      <c r="L218" s="108">
        <v>2.0519909031637202</v>
      </c>
      <c r="M218" s="188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  <c r="X218" s="189"/>
      <c r="Y218" s="135"/>
    </row>
    <row r="219" spans="1:25">
      <c r="A219" s="140"/>
      <c r="B219" s="2" t="s">
        <v>96</v>
      </c>
      <c r="C219" s="136"/>
      <c r="D219" s="110">
        <v>3.8880789567986948E-2</v>
      </c>
      <c r="E219" s="110">
        <v>4.6563256868602944E-2</v>
      </c>
      <c r="F219" s="110">
        <v>1.6853001769389725E-2</v>
      </c>
      <c r="G219" s="110">
        <v>7.3584849164706922E-2</v>
      </c>
      <c r="H219" s="110">
        <v>1.7093392757666914E-2</v>
      </c>
      <c r="I219" s="110">
        <v>1.1319520818838916E-2</v>
      </c>
      <c r="J219" s="110">
        <v>9.3698400049371855E-2</v>
      </c>
      <c r="K219" s="110">
        <v>2.2419208560888897E-2</v>
      </c>
      <c r="L219" s="110">
        <v>5.7211642281516366E-2</v>
      </c>
      <c r="M219" s="16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8"/>
    </row>
    <row r="220" spans="1:25">
      <c r="A220" s="140"/>
      <c r="B220" s="118" t="s">
        <v>187</v>
      </c>
      <c r="C220" s="136"/>
      <c r="D220" s="110">
        <v>-7.0899557920963363E-2</v>
      </c>
      <c r="E220" s="110">
        <v>-4.6320181146385586E-2</v>
      </c>
      <c r="F220" s="110">
        <v>-4.1404305791470142E-2</v>
      </c>
      <c r="G220" s="110">
        <v>-0.31423538798928252</v>
      </c>
      <c r="H220" s="110">
        <v>9.1324328791249298E-2</v>
      </c>
      <c r="I220" s="110">
        <v>-2.085318189037022E-2</v>
      </c>
      <c r="J220" s="110">
        <v>1.3161910648092467E-2</v>
      </c>
      <c r="K220" s="110">
        <v>1.7094610932024468E-2</v>
      </c>
      <c r="L220" s="110">
        <v>5.7896376377823744E-2</v>
      </c>
      <c r="M220" s="16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8"/>
    </row>
    <row r="221" spans="1:25">
      <c r="B221" s="146"/>
      <c r="C221" s="117"/>
      <c r="D221" s="133"/>
      <c r="E221" s="133"/>
      <c r="F221" s="133"/>
      <c r="G221" s="133"/>
      <c r="H221" s="133"/>
      <c r="I221" s="133"/>
      <c r="J221" s="133"/>
      <c r="K221" s="133"/>
      <c r="L221" s="133"/>
    </row>
    <row r="222" spans="1:25">
      <c r="B222" s="150" t="s">
        <v>317</v>
      </c>
      <c r="Y222" s="134" t="s">
        <v>190</v>
      </c>
    </row>
    <row r="223" spans="1:25">
      <c r="A223" s="125" t="s">
        <v>33</v>
      </c>
      <c r="B223" s="115" t="s">
        <v>142</v>
      </c>
      <c r="C223" s="112" t="s">
        <v>143</v>
      </c>
      <c r="D223" s="113" t="s">
        <v>165</v>
      </c>
      <c r="E223" s="114" t="s">
        <v>165</v>
      </c>
      <c r="F223" s="114" t="s">
        <v>165</v>
      </c>
      <c r="G223" s="16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4">
        <v>1</v>
      </c>
    </row>
    <row r="224" spans="1:25">
      <c r="A224" s="140"/>
      <c r="B224" s="116" t="s">
        <v>166</v>
      </c>
      <c r="C224" s="105" t="s">
        <v>166</v>
      </c>
      <c r="D224" s="159" t="s">
        <v>168</v>
      </c>
      <c r="E224" s="160" t="s">
        <v>188</v>
      </c>
      <c r="F224" s="160" t="s">
        <v>172</v>
      </c>
      <c r="G224" s="16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4" t="s">
        <v>3</v>
      </c>
    </row>
    <row r="225" spans="1:25">
      <c r="A225" s="140"/>
      <c r="B225" s="116"/>
      <c r="C225" s="105"/>
      <c r="D225" s="106" t="s">
        <v>175</v>
      </c>
      <c r="E225" s="107" t="s">
        <v>175</v>
      </c>
      <c r="F225" s="107" t="s">
        <v>175</v>
      </c>
      <c r="G225" s="16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4">
        <v>2</v>
      </c>
    </row>
    <row r="226" spans="1:25">
      <c r="A226" s="140"/>
      <c r="B226" s="116"/>
      <c r="C226" s="105"/>
      <c r="D226" s="132"/>
      <c r="E226" s="132"/>
      <c r="F226" s="132"/>
      <c r="G226" s="16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4">
        <v>2</v>
      </c>
    </row>
    <row r="227" spans="1:25">
      <c r="A227" s="140"/>
      <c r="B227" s="115">
        <v>1</v>
      </c>
      <c r="C227" s="111">
        <v>1</v>
      </c>
      <c r="D227" s="157">
        <v>3.75</v>
      </c>
      <c r="E227" s="119">
        <v>2.61</v>
      </c>
      <c r="F227" s="120">
        <v>2.9</v>
      </c>
      <c r="G227" s="16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4">
        <v>1</v>
      </c>
    </row>
    <row r="228" spans="1:25">
      <c r="A228" s="140"/>
      <c r="B228" s="116">
        <v>1</v>
      </c>
      <c r="C228" s="105">
        <v>2</v>
      </c>
      <c r="D228" s="107">
        <v>2.75</v>
      </c>
      <c r="E228" s="107">
        <v>2.1</v>
      </c>
      <c r="F228" s="121">
        <v>2.8</v>
      </c>
      <c r="G228" s="16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4">
        <v>4</v>
      </c>
    </row>
    <row r="229" spans="1:25">
      <c r="A229" s="140"/>
      <c r="B229" s="116">
        <v>1</v>
      </c>
      <c r="C229" s="105">
        <v>3</v>
      </c>
      <c r="D229" s="107">
        <v>3.15</v>
      </c>
      <c r="E229" s="107">
        <v>2.08</v>
      </c>
      <c r="F229" s="121">
        <v>2.8</v>
      </c>
      <c r="G229" s="16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4">
        <v>16</v>
      </c>
    </row>
    <row r="230" spans="1:25">
      <c r="A230" s="140"/>
      <c r="B230" s="116">
        <v>1</v>
      </c>
      <c r="C230" s="105">
        <v>4</v>
      </c>
      <c r="D230" s="107">
        <v>2.65</v>
      </c>
      <c r="E230" s="107">
        <v>2.36</v>
      </c>
      <c r="F230" s="121">
        <v>3</v>
      </c>
      <c r="G230" s="16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4">
        <v>2.6683333333333334</v>
      </c>
    </row>
    <row r="231" spans="1:25">
      <c r="A231" s="140"/>
      <c r="B231" s="116">
        <v>1</v>
      </c>
      <c r="C231" s="105">
        <v>5</v>
      </c>
      <c r="D231" s="107">
        <v>2.8</v>
      </c>
      <c r="E231" s="107">
        <v>2.19</v>
      </c>
      <c r="F231" s="107">
        <v>3</v>
      </c>
      <c r="G231" s="16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5"/>
    </row>
    <row r="232" spans="1:25">
      <c r="A232" s="140"/>
      <c r="B232" s="116">
        <v>1</v>
      </c>
      <c r="C232" s="105">
        <v>6</v>
      </c>
      <c r="D232" s="107">
        <v>2.85</v>
      </c>
      <c r="E232" s="107">
        <v>2.15</v>
      </c>
      <c r="F232" s="107">
        <v>3</v>
      </c>
      <c r="G232" s="16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5"/>
    </row>
    <row r="233" spans="1:25">
      <c r="A233" s="140"/>
      <c r="B233" s="117" t="s">
        <v>184</v>
      </c>
      <c r="C233" s="109"/>
      <c r="D233" s="122">
        <v>2.9916666666666671</v>
      </c>
      <c r="E233" s="122">
        <v>2.2483333333333335</v>
      </c>
      <c r="F233" s="122">
        <v>2.9166666666666665</v>
      </c>
      <c r="G233" s="16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5"/>
    </row>
    <row r="234" spans="1:25">
      <c r="A234" s="140"/>
      <c r="B234" s="2" t="s">
        <v>185</v>
      </c>
      <c r="C234" s="136"/>
      <c r="D234" s="108">
        <v>2.8250000000000002</v>
      </c>
      <c r="E234" s="108">
        <v>2.17</v>
      </c>
      <c r="F234" s="108">
        <v>2.95</v>
      </c>
      <c r="G234" s="16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5"/>
    </row>
    <row r="235" spans="1:25">
      <c r="A235" s="140"/>
      <c r="B235" s="2" t="s">
        <v>186</v>
      </c>
      <c r="C235" s="136"/>
      <c r="D235" s="108">
        <v>0.40794198933998338</v>
      </c>
      <c r="E235" s="108">
        <v>0.20331420675070064</v>
      </c>
      <c r="F235" s="108">
        <v>9.831920802501759E-2</v>
      </c>
      <c r="G235" s="188"/>
      <c r="H235" s="189"/>
      <c r="I235" s="189"/>
      <c r="J235" s="189"/>
      <c r="K235" s="189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  <c r="Y235" s="135"/>
    </row>
    <row r="236" spans="1:25">
      <c r="A236" s="140"/>
      <c r="B236" s="2" t="s">
        <v>96</v>
      </c>
      <c r="C236" s="136"/>
      <c r="D236" s="110">
        <v>0.13635943933369915</v>
      </c>
      <c r="E236" s="110">
        <v>9.0428854003276771E-2</v>
      </c>
      <c r="F236" s="110">
        <v>3.3709442751434601E-2</v>
      </c>
      <c r="G236" s="16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8"/>
    </row>
    <row r="237" spans="1:25">
      <c r="A237" s="140"/>
      <c r="B237" s="118" t="s">
        <v>187</v>
      </c>
      <c r="C237" s="136"/>
      <c r="D237" s="110">
        <v>0.12117426608369786</v>
      </c>
      <c r="E237" s="110">
        <v>-0.15740162398500934</v>
      </c>
      <c r="F237" s="110">
        <v>9.3066833229231705E-2</v>
      </c>
      <c r="G237" s="16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8"/>
    </row>
    <row r="238" spans="1:25">
      <c r="B238" s="146"/>
      <c r="C238" s="117"/>
      <c r="D238" s="133"/>
      <c r="E238" s="133"/>
      <c r="F238" s="133"/>
    </row>
    <row r="239" spans="1:25">
      <c r="B239" s="150" t="s">
        <v>318</v>
      </c>
      <c r="Y239" s="134" t="s">
        <v>190</v>
      </c>
    </row>
    <row r="240" spans="1:25">
      <c r="A240" s="125" t="s">
        <v>36</v>
      </c>
      <c r="B240" s="115" t="s">
        <v>142</v>
      </c>
      <c r="C240" s="112" t="s">
        <v>143</v>
      </c>
      <c r="D240" s="113" t="s">
        <v>165</v>
      </c>
      <c r="E240" s="114" t="s">
        <v>165</v>
      </c>
      <c r="F240" s="114" t="s">
        <v>165</v>
      </c>
      <c r="G240" s="16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4">
        <v>1</v>
      </c>
    </row>
    <row r="241" spans="1:25">
      <c r="A241" s="140"/>
      <c r="B241" s="116" t="s">
        <v>166</v>
      </c>
      <c r="C241" s="105" t="s">
        <v>166</v>
      </c>
      <c r="D241" s="159" t="s">
        <v>168</v>
      </c>
      <c r="E241" s="160" t="s">
        <v>188</v>
      </c>
      <c r="F241" s="160" t="s">
        <v>172</v>
      </c>
      <c r="G241" s="16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4" t="s">
        <v>3</v>
      </c>
    </row>
    <row r="242" spans="1:25">
      <c r="A242" s="140"/>
      <c r="B242" s="116"/>
      <c r="C242" s="105"/>
      <c r="D242" s="106" t="s">
        <v>175</v>
      </c>
      <c r="E242" s="107" t="s">
        <v>175</v>
      </c>
      <c r="F242" s="107" t="s">
        <v>175</v>
      </c>
      <c r="G242" s="16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4">
        <v>2</v>
      </c>
    </row>
    <row r="243" spans="1:25">
      <c r="A243" s="140"/>
      <c r="B243" s="116"/>
      <c r="C243" s="105"/>
      <c r="D243" s="132"/>
      <c r="E243" s="132"/>
      <c r="F243" s="132"/>
      <c r="G243" s="16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4">
        <v>2</v>
      </c>
    </row>
    <row r="244" spans="1:25">
      <c r="A244" s="140"/>
      <c r="B244" s="115">
        <v>1</v>
      </c>
      <c r="C244" s="111">
        <v>1</v>
      </c>
      <c r="D244" s="119">
        <v>1.55</v>
      </c>
      <c r="E244" s="119">
        <v>1.3</v>
      </c>
      <c r="F244" s="120">
        <v>1.7</v>
      </c>
      <c r="G244" s="16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4">
        <v>1</v>
      </c>
    </row>
    <row r="245" spans="1:25">
      <c r="A245" s="140"/>
      <c r="B245" s="116">
        <v>1</v>
      </c>
      <c r="C245" s="105">
        <v>2</v>
      </c>
      <c r="D245" s="107">
        <v>1.5</v>
      </c>
      <c r="E245" s="107">
        <v>1.1299999999999999</v>
      </c>
      <c r="F245" s="121">
        <v>1.6</v>
      </c>
      <c r="G245" s="16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4">
        <v>5</v>
      </c>
    </row>
    <row r="246" spans="1:25">
      <c r="A246" s="140"/>
      <c r="B246" s="116">
        <v>1</v>
      </c>
      <c r="C246" s="105">
        <v>3</v>
      </c>
      <c r="D246" s="107">
        <v>1.55</v>
      </c>
      <c r="E246" s="107">
        <v>1.17</v>
      </c>
      <c r="F246" s="121">
        <v>1.7</v>
      </c>
      <c r="G246" s="16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4">
        <v>16</v>
      </c>
    </row>
    <row r="247" spans="1:25">
      <c r="A247" s="140"/>
      <c r="B247" s="116">
        <v>1</v>
      </c>
      <c r="C247" s="105">
        <v>4</v>
      </c>
      <c r="D247" s="107">
        <v>1.6</v>
      </c>
      <c r="E247" s="107">
        <v>1.1399999999999999</v>
      </c>
      <c r="F247" s="121">
        <v>1.7</v>
      </c>
      <c r="G247" s="16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4">
        <v>1.4977777777777777</v>
      </c>
    </row>
    <row r="248" spans="1:25">
      <c r="A248" s="140"/>
      <c r="B248" s="116">
        <v>1</v>
      </c>
      <c r="C248" s="105">
        <v>5</v>
      </c>
      <c r="D248" s="107">
        <v>1.8</v>
      </c>
      <c r="E248" s="107">
        <v>1.1499999999999999</v>
      </c>
      <c r="F248" s="107">
        <v>1.8</v>
      </c>
      <c r="G248" s="16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5"/>
    </row>
    <row r="249" spans="1:25">
      <c r="A249" s="140"/>
      <c r="B249" s="116">
        <v>1</v>
      </c>
      <c r="C249" s="105">
        <v>6</v>
      </c>
      <c r="D249" s="107">
        <v>1.55</v>
      </c>
      <c r="E249" s="107">
        <v>1.22</v>
      </c>
      <c r="F249" s="107">
        <v>1.8</v>
      </c>
      <c r="G249" s="16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5"/>
    </row>
    <row r="250" spans="1:25">
      <c r="A250" s="140"/>
      <c r="B250" s="117" t="s">
        <v>184</v>
      </c>
      <c r="C250" s="109"/>
      <c r="D250" s="122">
        <v>1.5916666666666666</v>
      </c>
      <c r="E250" s="122">
        <v>1.1849999999999998</v>
      </c>
      <c r="F250" s="122">
        <v>1.7166666666666668</v>
      </c>
      <c r="G250" s="16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5"/>
    </row>
    <row r="251" spans="1:25">
      <c r="A251" s="140"/>
      <c r="B251" s="2" t="s">
        <v>185</v>
      </c>
      <c r="C251" s="136"/>
      <c r="D251" s="108">
        <v>1.55</v>
      </c>
      <c r="E251" s="108">
        <v>1.1599999999999999</v>
      </c>
      <c r="F251" s="108">
        <v>1.7</v>
      </c>
      <c r="G251" s="16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5"/>
    </row>
    <row r="252" spans="1:25">
      <c r="A252" s="140"/>
      <c r="B252" s="2" t="s">
        <v>186</v>
      </c>
      <c r="C252" s="136"/>
      <c r="D252" s="108">
        <v>0.10684880283216405</v>
      </c>
      <c r="E252" s="108">
        <v>6.4730209330729094E-2</v>
      </c>
      <c r="F252" s="108">
        <v>7.5277265270908097E-2</v>
      </c>
      <c r="G252" s="188"/>
      <c r="H252" s="189"/>
      <c r="I252" s="189"/>
      <c r="J252" s="189"/>
      <c r="K252" s="189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35"/>
    </row>
    <row r="253" spans="1:25">
      <c r="A253" s="140"/>
      <c r="B253" s="2" t="s">
        <v>96</v>
      </c>
      <c r="C253" s="136"/>
      <c r="D253" s="110">
        <v>6.7130137905024534E-2</v>
      </c>
      <c r="E253" s="110">
        <v>5.4624649224243968E-2</v>
      </c>
      <c r="F253" s="110">
        <v>4.3850834138393066E-2</v>
      </c>
      <c r="G253" s="16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8"/>
    </row>
    <row r="254" spans="1:25">
      <c r="A254" s="140"/>
      <c r="B254" s="118" t="s">
        <v>187</v>
      </c>
      <c r="C254" s="136"/>
      <c r="D254" s="110">
        <v>6.2685459940652777E-2</v>
      </c>
      <c r="E254" s="110">
        <v>-0.20882789317507422</v>
      </c>
      <c r="F254" s="110">
        <v>0.14614243323442144</v>
      </c>
      <c r="G254" s="16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8"/>
    </row>
    <row r="255" spans="1:25">
      <c r="B255" s="146"/>
      <c r="C255" s="117"/>
      <c r="D255" s="133"/>
      <c r="E255" s="133"/>
      <c r="F255" s="133"/>
    </row>
    <row r="256" spans="1:25">
      <c r="B256" s="150" t="s">
        <v>319</v>
      </c>
      <c r="Y256" s="134" t="s">
        <v>190</v>
      </c>
    </row>
    <row r="257" spans="1:25">
      <c r="A257" s="125" t="s">
        <v>39</v>
      </c>
      <c r="B257" s="115" t="s">
        <v>142</v>
      </c>
      <c r="C257" s="112" t="s">
        <v>143</v>
      </c>
      <c r="D257" s="113" t="s">
        <v>165</v>
      </c>
      <c r="E257" s="114" t="s">
        <v>165</v>
      </c>
      <c r="F257" s="114" t="s">
        <v>165</v>
      </c>
      <c r="G257" s="16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4">
        <v>1</v>
      </c>
    </row>
    <row r="258" spans="1:25">
      <c r="A258" s="140"/>
      <c r="B258" s="116" t="s">
        <v>166</v>
      </c>
      <c r="C258" s="105" t="s">
        <v>166</v>
      </c>
      <c r="D258" s="159" t="s">
        <v>168</v>
      </c>
      <c r="E258" s="160" t="s">
        <v>188</v>
      </c>
      <c r="F258" s="160" t="s">
        <v>172</v>
      </c>
      <c r="G258" s="16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4" t="s">
        <v>3</v>
      </c>
    </row>
    <row r="259" spans="1:25">
      <c r="A259" s="140"/>
      <c r="B259" s="116"/>
      <c r="C259" s="105"/>
      <c r="D259" s="106" t="s">
        <v>175</v>
      </c>
      <c r="E259" s="107" t="s">
        <v>175</v>
      </c>
      <c r="F259" s="107" t="s">
        <v>175</v>
      </c>
      <c r="G259" s="16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4">
        <v>2</v>
      </c>
    </row>
    <row r="260" spans="1:25">
      <c r="A260" s="140"/>
      <c r="B260" s="116"/>
      <c r="C260" s="105"/>
      <c r="D260" s="132"/>
      <c r="E260" s="132"/>
      <c r="F260" s="132"/>
      <c r="G260" s="16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4">
        <v>2</v>
      </c>
    </row>
    <row r="261" spans="1:25">
      <c r="A261" s="140"/>
      <c r="B261" s="115">
        <v>1</v>
      </c>
      <c r="C261" s="111">
        <v>1</v>
      </c>
      <c r="D261" s="119">
        <v>0.75</v>
      </c>
      <c r="E261" s="119">
        <v>0.55000000000000004</v>
      </c>
      <c r="F261" s="120">
        <v>0.68</v>
      </c>
      <c r="G261" s="16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34">
        <v>1</v>
      </c>
    </row>
    <row r="262" spans="1:25">
      <c r="A262" s="140"/>
      <c r="B262" s="116">
        <v>1</v>
      </c>
      <c r="C262" s="105">
        <v>2</v>
      </c>
      <c r="D262" s="107">
        <v>0.75</v>
      </c>
      <c r="E262" s="107">
        <v>0.5</v>
      </c>
      <c r="F262" s="121">
        <v>0.64</v>
      </c>
      <c r="G262" s="16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34">
        <v>6</v>
      </c>
    </row>
    <row r="263" spans="1:25">
      <c r="A263" s="140"/>
      <c r="B263" s="116">
        <v>1</v>
      </c>
      <c r="C263" s="105">
        <v>3</v>
      </c>
      <c r="D263" s="107">
        <v>0.8</v>
      </c>
      <c r="E263" s="107">
        <v>0.55000000000000004</v>
      </c>
      <c r="F263" s="121">
        <v>0.68</v>
      </c>
      <c r="G263" s="16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34">
        <v>16</v>
      </c>
    </row>
    <row r="264" spans="1:25">
      <c r="A264" s="140"/>
      <c r="B264" s="116">
        <v>1</v>
      </c>
      <c r="C264" s="105">
        <v>4</v>
      </c>
      <c r="D264" s="107">
        <v>0.65</v>
      </c>
      <c r="E264" s="107">
        <v>0.52</v>
      </c>
      <c r="F264" s="121">
        <v>0.68</v>
      </c>
      <c r="G264" s="16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34">
        <v>0.64066666666666672</v>
      </c>
    </row>
    <row r="265" spans="1:25">
      <c r="A265" s="140"/>
      <c r="B265" s="116">
        <v>1</v>
      </c>
      <c r="C265" s="105">
        <v>5</v>
      </c>
      <c r="D265" s="107">
        <v>0.7</v>
      </c>
      <c r="E265" s="107">
        <v>0.48</v>
      </c>
      <c r="F265" s="155">
        <v>0.76</v>
      </c>
      <c r="G265" s="16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35"/>
    </row>
    <row r="266" spans="1:25">
      <c r="A266" s="140"/>
      <c r="B266" s="116">
        <v>1</v>
      </c>
      <c r="C266" s="105">
        <v>6</v>
      </c>
      <c r="D266" s="107">
        <v>0.7</v>
      </c>
      <c r="E266" s="107">
        <v>0.55000000000000004</v>
      </c>
      <c r="F266" s="107">
        <v>0.68</v>
      </c>
      <c r="G266" s="16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35"/>
    </row>
    <row r="267" spans="1:25">
      <c r="A267" s="140"/>
      <c r="B267" s="117" t="s">
        <v>184</v>
      </c>
      <c r="C267" s="109"/>
      <c r="D267" s="122">
        <v>0.72499999999999998</v>
      </c>
      <c r="E267" s="122">
        <v>0.52500000000000002</v>
      </c>
      <c r="F267" s="122">
        <v>0.68666666666666665</v>
      </c>
      <c r="G267" s="16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35"/>
    </row>
    <row r="268" spans="1:25">
      <c r="A268" s="140"/>
      <c r="B268" s="2" t="s">
        <v>185</v>
      </c>
      <c r="C268" s="136"/>
      <c r="D268" s="108">
        <v>0.72499999999999998</v>
      </c>
      <c r="E268" s="108">
        <v>0.53500000000000003</v>
      </c>
      <c r="F268" s="108">
        <v>0.68</v>
      </c>
      <c r="G268" s="16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35"/>
    </row>
    <row r="269" spans="1:25">
      <c r="A269" s="140"/>
      <c r="B269" s="2" t="s">
        <v>186</v>
      </c>
      <c r="C269" s="136"/>
      <c r="D269" s="108">
        <v>5.2440442408507593E-2</v>
      </c>
      <c r="E269" s="108">
        <v>3.016620625799674E-2</v>
      </c>
      <c r="F269" s="108">
        <v>3.9327683210007E-2</v>
      </c>
      <c r="G269" s="188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35"/>
    </row>
    <row r="270" spans="1:25">
      <c r="A270" s="140"/>
      <c r="B270" s="2" t="s">
        <v>96</v>
      </c>
      <c r="C270" s="136"/>
      <c r="D270" s="110">
        <v>7.233164470138978E-2</v>
      </c>
      <c r="E270" s="110">
        <v>5.7459440491422362E-2</v>
      </c>
      <c r="F270" s="110">
        <v>5.7273325063116991E-2</v>
      </c>
      <c r="G270" s="16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8"/>
    </row>
    <row r="271" spans="1:25">
      <c r="A271" s="140"/>
      <c r="B271" s="118" t="s">
        <v>187</v>
      </c>
      <c r="C271" s="136"/>
      <c r="D271" s="110">
        <v>0.13163371488033282</v>
      </c>
      <c r="E271" s="110">
        <v>-0.18054110301768989</v>
      </c>
      <c r="F271" s="110">
        <v>7.1800208116545194E-2</v>
      </c>
      <c r="G271" s="16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8"/>
    </row>
    <row r="272" spans="1:25">
      <c r="B272" s="146"/>
      <c r="C272" s="117"/>
      <c r="D272" s="133"/>
      <c r="E272" s="133"/>
      <c r="F272" s="133"/>
    </row>
    <row r="273" spans="1:25">
      <c r="B273" s="150" t="s">
        <v>320</v>
      </c>
      <c r="Y273" s="134" t="s">
        <v>67</v>
      </c>
    </row>
    <row r="274" spans="1:25">
      <c r="A274" s="125" t="s">
        <v>52</v>
      </c>
      <c r="B274" s="115" t="s">
        <v>142</v>
      </c>
      <c r="C274" s="112" t="s">
        <v>143</v>
      </c>
      <c r="D274" s="113" t="s">
        <v>165</v>
      </c>
      <c r="E274" s="114" t="s">
        <v>165</v>
      </c>
      <c r="F274" s="114" t="s">
        <v>165</v>
      </c>
      <c r="G274" s="114" t="s">
        <v>165</v>
      </c>
      <c r="H274" s="114" t="s">
        <v>165</v>
      </c>
      <c r="I274" s="114" t="s">
        <v>165</v>
      </c>
      <c r="J274" s="114" t="s">
        <v>165</v>
      </c>
      <c r="K274" s="16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4">
        <v>1</v>
      </c>
    </row>
    <row r="275" spans="1:25">
      <c r="A275" s="140"/>
      <c r="B275" s="116" t="s">
        <v>166</v>
      </c>
      <c r="C275" s="105" t="s">
        <v>166</v>
      </c>
      <c r="D275" s="159" t="s">
        <v>167</v>
      </c>
      <c r="E275" s="160" t="s">
        <v>169</v>
      </c>
      <c r="F275" s="160" t="s">
        <v>170</v>
      </c>
      <c r="G275" s="160" t="s">
        <v>171</v>
      </c>
      <c r="H275" s="160" t="s">
        <v>172</v>
      </c>
      <c r="I275" s="160" t="s">
        <v>173</v>
      </c>
      <c r="J275" s="160" t="s">
        <v>174</v>
      </c>
      <c r="K275" s="16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4" t="s">
        <v>1</v>
      </c>
    </row>
    <row r="276" spans="1:25">
      <c r="A276" s="140"/>
      <c r="B276" s="116"/>
      <c r="C276" s="105"/>
      <c r="D276" s="106" t="s">
        <v>144</v>
      </c>
      <c r="E276" s="107" t="s">
        <v>144</v>
      </c>
      <c r="F276" s="107" t="s">
        <v>144</v>
      </c>
      <c r="G276" s="107" t="s">
        <v>176</v>
      </c>
      <c r="H276" s="107" t="s">
        <v>175</v>
      </c>
      <c r="I276" s="107" t="s">
        <v>175</v>
      </c>
      <c r="J276" s="107" t="s">
        <v>175</v>
      </c>
      <c r="K276" s="16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4">
        <v>2</v>
      </c>
    </row>
    <row r="277" spans="1:25">
      <c r="A277" s="140"/>
      <c r="B277" s="116"/>
      <c r="C277" s="105"/>
      <c r="D277" s="132"/>
      <c r="E277" s="132"/>
      <c r="F277" s="132"/>
      <c r="G277" s="132"/>
      <c r="H277" s="132"/>
      <c r="I277" s="132"/>
      <c r="J277" s="132"/>
      <c r="K277" s="16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4">
        <v>3</v>
      </c>
    </row>
    <row r="278" spans="1:25">
      <c r="A278" s="140"/>
      <c r="B278" s="115">
        <v>1</v>
      </c>
      <c r="C278" s="111">
        <v>1</v>
      </c>
      <c r="D278" s="119">
        <v>7.02</v>
      </c>
      <c r="E278" s="119">
        <v>6.6125000000000007</v>
      </c>
      <c r="F278" s="120">
        <v>6.4</v>
      </c>
      <c r="G278" s="119">
        <v>6.3650000000000002</v>
      </c>
      <c r="H278" s="156">
        <v>6.38</v>
      </c>
      <c r="I278" s="119">
        <v>6.74</v>
      </c>
      <c r="J278" s="120">
        <v>6.61</v>
      </c>
      <c r="K278" s="16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34">
        <v>1</v>
      </c>
    </row>
    <row r="279" spans="1:25">
      <c r="A279" s="140"/>
      <c r="B279" s="116">
        <v>1</v>
      </c>
      <c r="C279" s="105">
        <v>2</v>
      </c>
      <c r="D279" s="107">
        <v>6.59</v>
      </c>
      <c r="E279" s="107">
        <v>6.6058000000000003</v>
      </c>
      <c r="F279" s="121">
        <v>6.64</v>
      </c>
      <c r="G279" s="107">
        <v>6.3542180094786698</v>
      </c>
      <c r="H279" s="121">
        <v>6.69</v>
      </c>
      <c r="I279" s="107">
        <v>6.5700000000000012</v>
      </c>
      <c r="J279" s="121">
        <v>6.63</v>
      </c>
      <c r="K279" s="16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34" t="e">
        <v>#N/A</v>
      </c>
    </row>
    <row r="280" spans="1:25">
      <c r="A280" s="140"/>
      <c r="B280" s="116">
        <v>1</v>
      </c>
      <c r="C280" s="105">
        <v>3</v>
      </c>
      <c r="D280" s="107">
        <v>6.5500000000000007</v>
      </c>
      <c r="E280" s="107">
        <v>6.6504999999999992</v>
      </c>
      <c r="F280" s="121">
        <v>6.63</v>
      </c>
      <c r="G280" s="107">
        <v>6.5083568075117411</v>
      </c>
      <c r="H280" s="121">
        <v>6.93</v>
      </c>
      <c r="I280" s="107">
        <v>6.67</v>
      </c>
      <c r="J280" s="121">
        <v>6.419999999999999</v>
      </c>
      <c r="K280" s="16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34">
        <v>16</v>
      </c>
    </row>
    <row r="281" spans="1:25">
      <c r="A281" s="140"/>
      <c r="B281" s="116">
        <v>1</v>
      </c>
      <c r="C281" s="105">
        <v>4</v>
      </c>
      <c r="D281" s="107">
        <v>6.7299999999999995</v>
      </c>
      <c r="E281" s="107">
        <v>6.6297999999999995</v>
      </c>
      <c r="F281" s="121">
        <v>6.5500000000000007</v>
      </c>
      <c r="G281" s="107">
        <v>6.3792432432432404</v>
      </c>
      <c r="H281" s="121">
        <v>6.8000000000000007</v>
      </c>
      <c r="I281" s="107">
        <v>6.6000000000000005</v>
      </c>
      <c r="J281" s="121">
        <v>6.4</v>
      </c>
      <c r="K281" s="16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34">
        <v>6.5960398785122383</v>
      </c>
    </row>
    <row r="282" spans="1:25">
      <c r="A282" s="140"/>
      <c r="B282" s="116">
        <v>1</v>
      </c>
      <c r="C282" s="105">
        <v>5</v>
      </c>
      <c r="D282" s="107">
        <v>6.5</v>
      </c>
      <c r="E282" s="107">
        <v>6.5830000000000002</v>
      </c>
      <c r="F282" s="107">
        <v>6.4</v>
      </c>
      <c r="G282" s="107">
        <v>6.56417112299465</v>
      </c>
      <c r="H282" s="107">
        <v>6.76</v>
      </c>
      <c r="I282" s="107">
        <v>6.59</v>
      </c>
      <c r="J282" s="107">
        <v>6.58</v>
      </c>
      <c r="K282" s="16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35"/>
    </row>
    <row r="283" spans="1:25">
      <c r="A283" s="140"/>
      <c r="B283" s="116">
        <v>1</v>
      </c>
      <c r="C283" s="105">
        <v>6</v>
      </c>
      <c r="D283" s="107">
        <v>6.78</v>
      </c>
      <c r="E283" s="107">
        <v>6.4657999999999998</v>
      </c>
      <c r="F283" s="107">
        <v>6.43</v>
      </c>
      <c r="G283" s="107">
        <v>6.2892857142857101</v>
      </c>
      <c r="H283" s="107">
        <v>6.78</v>
      </c>
      <c r="I283" s="155">
        <v>7.02</v>
      </c>
      <c r="J283" s="107">
        <v>6.61</v>
      </c>
      <c r="K283" s="16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35"/>
    </row>
    <row r="284" spans="1:25">
      <c r="A284" s="140"/>
      <c r="B284" s="117" t="s">
        <v>184</v>
      </c>
      <c r="C284" s="109"/>
      <c r="D284" s="122">
        <v>6.6950000000000003</v>
      </c>
      <c r="E284" s="122">
        <v>6.5912333333333342</v>
      </c>
      <c r="F284" s="122">
        <v>6.5083333333333329</v>
      </c>
      <c r="G284" s="122">
        <v>6.4100458162523353</v>
      </c>
      <c r="H284" s="122">
        <v>6.7233333333333336</v>
      </c>
      <c r="I284" s="122">
        <v>6.6983333333333333</v>
      </c>
      <c r="J284" s="122">
        <v>6.541666666666667</v>
      </c>
      <c r="K284" s="16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35"/>
    </row>
    <row r="285" spans="1:25">
      <c r="A285" s="140"/>
      <c r="B285" s="2" t="s">
        <v>185</v>
      </c>
      <c r="C285" s="136"/>
      <c r="D285" s="108">
        <v>6.66</v>
      </c>
      <c r="E285" s="108">
        <v>6.6091500000000005</v>
      </c>
      <c r="F285" s="108">
        <v>6.49</v>
      </c>
      <c r="G285" s="108">
        <v>6.3721216216216199</v>
      </c>
      <c r="H285" s="108">
        <v>6.77</v>
      </c>
      <c r="I285" s="108">
        <v>6.6349999999999998</v>
      </c>
      <c r="J285" s="108">
        <v>6.5950000000000006</v>
      </c>
      <c r="K285" s="16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35"/>
    </row>
    <row r="286" spans="1:25">
      <c r="A286" s="140"/>
      <c r="B286" s="2" t="s">
        <v>186</v>
      </c>
      <c r="C286" s="136"/>
      <c r="D286" s="123">
        <v>0.19191143790821824</v>
      </c>
      <c r="E286" s="123">
        <v>6.5522047180064963E-2</v>
      </c>
      <c r="F286" s="123">
        <v>0.11267948645013712</v>
      </c>
      <c r="G286" s="123">
        <v>0.10401666355232392</v>
      </c>
      <c r="H286" s="123">
        <v>0.18554424449889756</v>
      </c>
      <c r="I286" s="123">
        <v>0.16963686706216471</v>
      </c>
      <c r="J286" s="123">
        <v>0.1034246907980232</v>
      </c>
      <c r="K286" s="16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137"/>
    </row>
    <row r="287" spans="1:25">
      <c r="A287" s="140"/>
      <c r="B287" s="2" t="s">
        <v>96</v>
      </c>
      <c r="C287" s="136"/>
      <c r="D287" s="110">
        <v>2.866488990414014E-2</v>
      </c>
      <c r="E287" s="110">
        <v>9.9407870828522159E-3</v>
      </c>
      <c r="F287" s="110">
        <v>1.7313109313721452E-2</v>
      </c>
      <c r="G287" s="110">
        <v>1.6227132618708454E-2</v>
      </c>
      <c r="H287" s="110">
        <v>2.759706165080281E-2</v>
      </c>
      <c r="I287" s="110">
        <v>2.5325235192161937E-2</v>
      </c>
      <c r="J287" s="110">
        <v>1.5810143816258324E-2</v>
      </c>
      <c r="K287" s="16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8"/>
    </row>
    <row r="288" spans="1:25">
      <c r="A288" s="140"/>
      <c r="B288" s="118" t="s">
        <v>187</v>
      </c>
      <c r="C288" s="136"/>
      <c r="D288" s="110">
        <v>1.5002959853251063E-2</v>
      </c>
      <c r="E288" s="110">
        <v>-7.2870165545269039E-4</v>
      </c>
      <c r="F288" s="110">
        <v>-1.3296848835712027E-2</v>
      </c>
      <c r="G288" s="110">
        <v>-2.8197837745919552E-2</v>
      </c>
      <c r="H288" s="110">
        <v>1.9298466529254377E-2</v>
      </c>
      <c r="I288" s="110">
        <v>1.5508313579839506E-2</v>
      </c>
      <c r="J288" s="110">
        <v>-8.2433115698256065E-3</v>
      </c>
      <c r="K288" s="16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8"/>
    </row>
    <row r="289" spans="1:25">
      <c r="B289" s="146"/>
      <c r="C289" s="117"/>
      <c r="D289" s="133"/>
      <c r="E289" s="133"/>
      <c r="F289" s="133"/>
      <c r="G289" s="133"/>
      <c r="H289" s="133"/>
      <c r="I289" s="133"/>
      <c r="J289" s="133"/>
    </row>
    <row r="290" spans="1:25">
      <c r="B290" s="150" t="s">
        <v>321</v>
      </c>
      <c r="Y290" s="134" t="s">
        <v>67</v>
      </c>
    </row>
    <row r="291" spans="1:25">
      <c r="A291" s="125" t="s">
        <v>42</v>
      </c>
      <c r="B291" s="115" t="s">
        <v>142</v>
      </c>
      <c r="C291" s="112" t="s">
        <v>143</v>
      </c>
      <c r="D291" s="113" t="s">
        <v>165</v>
      </c>
      <c r="E291" s="114" t="s">
        <v>165</v>
      </c>
      <c r="F291" s="114" t="s">
        <v>165</v>
      </c>
      <c r="G291" s="114" t="s">
        <v>165</v>
      </c>
      <c r="H291" s="114" t="s">
        <v>165</v>
      </c>
      <c r="I291" s="114" t="s">
        <v>165</v>
      </c>
      <c r="J291" s="114" t="s">
        <v>165</v>
      </c>
      <c r="K291" s="114" t="s">
        <v>165</v>
      </c>
      <c r="L291" s="16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34">
        <v>1</v>
      </c>
    </row>
    <row r="292" spans="1:25">
      <c r="A292" s="140"/>
      <c r="B292" s="116" t="s">
        <v>166</v>
      </c>
      <c r="C292" s="105" t="s">
        <v>166</v>
      </c>
      <c r="D292" s="159" t="s">
        <v>167</v>
      </c>
      <c r="E292" s="160" t="s">
        <v>168</v>
      </c>
      <c r="F292" s="160" t="s">
        <v>169</v>
      </c>
      <c r="G292" s="160" t="s">
        <v>188</v>
      </c>
      <c r="H292" s="160" t="s">
        <v>170</v>
      </c>
      <c r="I292" s="160" t="s">
        <v>171</v>
      </c>
      <c r="J292" s="160" t="s">
        <v>172</v>
      </c>
      <c r="K292" s="160" t="s">
        <v>173</v>
      </c>
      <c r="L292" s="16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34" t="s">
        <v>3</v>
      </c>
    </row>
    <row r="293" spans="1:25">
      <c r="A293" s="140"/>
      <c r="B293" s="116"/>
      <c r="C293" s="105"/>
      <c r="D293" s="106" t="s">
        <v>144</v>
      </c>
      <c r="E293" s="107" t="s">
        <v>175</v>
      </c>
      <c r="F293" s="107" t="s">
        <v>175</v>
      </c>
      <c r="G293" s="107" t="s">
        <v>175</v>
      </c>
      <c r="H293" s="107" t="s">
        <v>175</v>
      </c>
      <c r="I293" s="107" t="s">
        <v>176</v>
      </c>
      <c r="J293" s="107" t="s">
        <v>175</v>
      </c>
      <c r="K293" s="107" t="s">
        <v>175</v>
      </c>
      <c r="L293" s="16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34">
        <v>1</v>
      </c>
    </row>
    <row r="294" spans="1:25">
      <c r="A294" s="140"/>
      <c r="B294" s="116"/>
      <c r="C294" s="105"/>
      <c r="D294" s="132"/>
      <c r="E294" s="132"/>
      <c r="F294" s="132"/>
      <c r="G294" s="132"/>
      <c r="H294" s="132"/>
      <c r="I294" s="132"/>
      <c r="J294" s="132"/>
      <c r="K294" s="132"/>
      <c r="L294" s="16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34">
        <v>2</v>
      </c>
    </row>
    <row r="295" spans="1:25">
      <c r="A295" s="140"/>
      <c r="B295" s="115">
        <v>1</v>
      </c>
      <c r="C295" s="111">
        <v>1</v>
      </c>
      <c r="D295" s="221">
        <v>20</v>
      </c>
      <c r="E295" s="203">
        <v>21.8</v>
      </c>
      <c r="F295" s="206">
        <v>25.4</v>
      </c>
      <c r="G295" s="203">
        <v>29</v>
      </c>
      <c r="H295" s="206">
        <v>26.5</v>
      </c>
      <c r="I295" s="203">
        <v>26.85</v>
      </c>
      <c r="J295" s="206">
        <v>26.5</v>
      </c>
      <c r="K295" s="203">
        <v>25.6</v>
      </c>
      <c r="L295" s="207"/>
      <c r="M295" s="208"/>
      <c r="N295" s="208"/>
      <c r="O295" s="208"/>
      <c r="P295" s="208"/>
      <c r="Q295" s="208"/>
      <c r="R295" s="208"/>
      <c r="S295" s="208"/>
      <c r="T295" s="208"/>
      <c r="U295" s="208"/>
      <c r="V295" s="208"/>
      <c r="W295" s="208"/>
      <c r="X295" s="208"/>
      <c r="Y295" s="209">
        <v>1</v>
      </c>
    </row>
    <row r="296" spans="1:25">
      <c r="A296" s="140"/>
      <c r="B296" s="116">
        <v>1</v>
      </c>
      <c r="C296" s="105">
        <v>2</v>
      </c>
      <c r="D296" s="213">
        <v>20</v>
      </c>
      <c r="E296" s="210">
        <v>23</v>
      </c>
      <c r="F296" s="212">
        <v>24.6</v>
      </c>
      <c r="G296" s="210">
        <v>25.4</v>
      </c>
      <c r="H296" s="212">
        <v>26.9</v>
      </c>
      <c r="I296" s="210">
        <v>26.86</v>
      </c>
      <c r="J296" s="212">
        <v>28.8</v>
      </c>
      <c r="K296" s="210">
        <v>25.5</v>
      </c>
      <c r="L296" s="207"/>
      <c r="M296" s="208"/>
      <c r="N296" s="208"/>
      <c r="O296" s="208"/>
      <c r="P296" s="208"/>
      <c r="Q296" s="208"/>
      <c r="R296" s="208"/>
      <c r="S296" s="208"/>
      <c r="T296" s="208"/>
      <c r="U296" s="208"/>
      <c r="V296" s="208"/>
      <c r="W296" s="208"/>
      <c r="X296" s="208"/>
      <c r="Y296" s="209" t="e">
        <v>#N/A</v>
      </c>
    </row>
    <row r="297" spans="1:25">
      <c r="A297" s="140"/>
      <c r="B297" s="116">
        <v>1</v>
      </c>
      <c r="C297" s="105">
        <v>3</v>
      </c>
      <c r="D297" s="213">
        <v>20</v>
      </c>
      <c r="E297" s="210">
        <v>22.6</v>
      </c>
      <c r="F297" s="212">
        <v>25</v>
      </c>
      <c r="G297" s="210">
        <v>25.2</v>
      </c>
      <c r="H297" s="212">
        <v>27</v>
      </c>
      <c r="I297" s="210">
        <v>27.61</v>
      </c>
      <c r="J297" s="212">
        <v>27</v>
      </c>
      <c r="K297" s="212">
        <v>25.7</v>
      </c>
      <c r="L297" s="207"/>
      <c r="M297" s="208"/>
      <c r="N297" s="208"/>
      <c r="O297" s="208"/>
      <c r="P297" s="208"/>
      <c r="Q297" s="208"/>
      <c r="R297" s="208"/>
      <c r="S297" s="208"/>
      <c r="T297" s="208"/>
      <c r="U297" s="208"/>
      <c r="V297" s="208"/>
      <c r="W297" s="208"/>
      <c r="X297" s="208"/>
      <c r="Y297" s="209">
        <v>16</v>
      </c>
    </row>
    <row r="298" spans="1:25">
      <c r="A298" s="140"/>
      <c r="B298" s="116">
        <v>1</v>
      </c>
      <c r="C298" s="105">
        <v>4</v>
      </c>
      <c r="D298" s="213">
        <v>20</v>
      </c>
      <c r="E298" s="210">
        <v>21.6</v>
      </c>
      <c r="F298" s="212">
        <v>24.9</v>
      </c>
      <c r="G298" s="210">
        <v>28.4</v>
      </c>
      <c r="H298" s="212">
        <v>26.4</v>
      </c>
      <c r="I298" s="210">
        <v>26.16</v>
      </c>
      <c r="J298" s="212">
        <v>27.5</v>
      </c>
      <c r="K298" s="212">
        <v>25.4</v>
      </c>
      <c r="L298" s="207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8"/>
      <c r="X298" s="208"/>
      <c r="Y298" s="209">
        <v>25.890714285714289</v>
      </c>
    </row>
    <row r="299" spans="1:25">
      <c r="A299" s="140"/>
      <c r="B299" s="116">
        <v>1</v>
      </c>
      <c r="C299" s="105">
        <v>5</v>
      </c>
      <c r="D299" s="213">
        <v>20</v>
      </c>
      <c r="E299" s="210">
        <v>25</v>
      </c>
      <c r="F299" s="210">
        <v>24.3</v>
      </c>
      <c r="G299" s="210">
        <v>27</v>
      </c>
      <c r="H299" s="210">
        <v>25.5</v>
      </c>
      <c r="I299" s="210">
        <v>26.33</v>
      </c>
      <c r="J299" s="210">
        <v>28.6</v>
      </c>
      <c r="K299" s="222">
        <v>24.2</v>
      </c>
      <c r="L299" s="207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08"/>
      <c r="Y299" s="214"/>
    </row>
    <row r="300" spans="1:25">
      <c r="A300" s="140"/>
      <c r="B300" s="116">
        <v>1</v>
      </c>
      <c r="C300" s="105">
        <v>6</v>
      </c>
      <c r="D300" s="213">
        <v>20</v>
      </c>
      <c r="E300" s="210">
        <v>23</v>
      </c>
      <c r="F300" s="210">
        <v>24.5</v>
      </c>
      <c r="G300" s="210">
        <v>27.8</v>
      </c>
      <c r="H300" s="210">
        <v>26.3</v>
      </c>
      <c r="I300" s="210">
        <v>26.44</v>
      </c>
      <c r="J300" s="210">
        <v>27.7</v>
      </c>
      <c r="K300" s="210">
        <v>26.1</v>
      </c>
      <c r="L300" s="207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08"/>
      <c r="Y300" s="214"/>
    </row>
    <row r="301" spans="1:25">
      <c r="A301" s="140"/>
      <c r="B301" s="117" t="s">
        <v>184</v>
      </c>
      <c r="C301" s="109"/>
      <c r="D301" s="215">
        <v>20</v>
      </c>
      <c r="E301" s="215">
        <v>22.833333333333332</v>
      </c>
      <c r="F301" s="215">
        <v>24.783333333333331</v>
      </c>
      <c r="G301" s="215">
        <v>27.133333333333336</v>
      </c>
      <c r="H301" s="215">
        <v>26.433333333333337</v>
      </c>
      <c r="I301" s="215">
        <v>26.708333333333332</v>
      </c>
      <c r="J301" s="215">
        <v>27.683333333333334</v>
      </c>
      <c r="K301" s="215">
        <v>25.416666666666668</v>
      </c>
      <c r="L301" s="207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08"/>
      <c r="Y301" s="214"/>
    </row>
    <row r="302" spans="1:25">
      <c r="A302" s="140"/>
      <c r="B302" s="2" t="s">
        <v>185</v>
      </c>
      <c r="C302" s="136"/>
      <c r="D302" s="216">
        <v>20</v>
      </c>
      <c r="E302" s="216">
        <v>22.8</v>
      </c>
      <c r="F302" s="216">
        <v>24.75</v>
      </c>
      <c r="G302" s="216">
        <v>27.4</v>
      </c>
      <c r="H302" s="216">
        <v>26.45</v>
      </c>
      <c r="I302" s="216">
        <v>26.645000000000003</v>
      </c>
      <c r="J302" s="216">
        <v>27.6</v>
      </c>
      <c r="K302" s="216">
        <v>25.55</v>
      </c>
      <c r="L302" s="207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08"/>
      <c r="Y302" s="214"/>
    </row>
    <row r="303" spans="1:25">
      <c r="A303" s="140"/>
      <c r="B303" s="2" t="s">
        <v>186</v>
      </c>
      <c r="C303" s="136"/>
      <c r="D303" s="108">
        <v>0</v>
      </c>
      <c r="E303" s="108">
        <v>1.216004385957002</v>
      </c>
      <c r="F303" s="108">
        <v>0.3970726214015089</v>
      </c>
      <c r="G303" s="108">
        <v>1.5680136053831508</v>
      </c>
      <c r="H303" s="108">
        <v>0.53541261347363345</v>
      </c>
      <c r="I303" s="108">
        <v>0.52380976190470774</v>
      </c>
      <c r="J303" s="108">
        <v>0.89312186551817629</v>
      </c>
      <c r="K303" s="108">
        <v>0.64316923641190071</v>
      </c>
      <c r="L303" s="188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35"/>
    </row>
    <row r="304" spans="1:25">
      <c r="A304" s="140"/>
      <c r="B304" s="2" t="s">
        <v>96</v>
      </c>
      <c r="C304" s="136"/>
      <c r="D304" s="110">
        <v>0</v>
      </c>
      <c r="E304" s="110">
        <v>5.3255666538262865E-2</v>
      </c>
      <c r="F304" s="110">
        <v>1.6021760110350058E-2</v>
      </c>
      <c r="G304" s="110">
        <v>5.7789199215595236E-2</v>
      </c>
      <c r="H304" s="110">
        <v>2.0255206058271125E-2</v>
      </c>
      <c r="I304" s="110">
        <v>1.9612221974591244E-2</v>
      </c>
      <c r="J304" s="110">
        <v>3.2262078224618046E-2</v>
      </c>
      <c r="K304" s="110">
        <v>2.5305019137517405E-2</v>
      </c>
      <c r="L304" s="16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38"/>
    </row>
    <row r="305" spans="1:25">
      <c r="A305" s="140"/>
      <c r="B305" s="118" t="s">
        <v>187</v>
      </c>
      <c r="C305" s="136"/>
      <c r="D305" s="110">
        <v>-0.22752227770574129</v>
      </c>
      <c r="E305" s="110">
        <v>-0.11808793371405468</v>
      </c>
      <c r="F305" s="110">
        <v>-4.2771355790364396E-2</v>
      </c>
      <c r="G305" s="110">
        <v>4.7994776579211251E-2</v>
      </c>
      <c r="H305" s="110">
        <v>2.0958056298912231E-2</v>
      </c>
      <c r="I305" s="110">
        <v>3.1579624980458076E-2</v>
      </c>
      <c r="J305" s="110">
        <v>6.9237913942303164E-2</v>
      </c>
      <c r="K305" s="110">
        <v>-1.8309561251046103E-2</v>
      </c>
      <c r="L305" s="16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38"/>
    </row>
    <row r="306" spans="1:25">
      <c r="B306" s="146"/>
      <c r="C306" s="117"/>
      <c r="D306" s="133"/>
      <c r="E306" s="133"/>
      <c r="F306" s="133"/>
      <c r="G306" s="133"/>
      <c r="H306" s="133"/>
      <c r="I306" s="133"/>
      <c r="J306" s="133"/>
      <c r="K306" s="133"/>
    </row>
    <row r="307" spans="1:25">
      <c r="B307" s="150" t="s">
        <v>322</v>
      </c>
      <c r="Y307" s="134" t="s">
        <v>190</v>
      </c>
    </row>
    <row r="308" spans="1:25">
      <c r="A308" s="125" t="s">
        <v>5</v>
      </c>
      <c r="B308" s="115" t="s">
        <v>142</v>
      </c>
      <c r="C308" s="112" t="s">
        <v>143</v>
      </c>
      <c r="D308" s="113" t="s">
        <v>165</v>
      </c>
      <c r="E308" s="114" t="s">
        <v>165</v>
      </c>
      <c r="F308" s="114" t="s">
        <v>165</v>
      </c>
      <c r="G308" s="16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34">
        <v>1</v>
      </c>
    </row>
    <row r="309" spans="1:25">
      <c r="A309" s="140"/>
      <c r="B309" s="116" t="s">
        <v>166</v>
      </c>
      <c r="C309" s="105" t="s">
        <v>166</v>
      </c>
      <c r="D309" s="159" t="s">
        <v>168</v>
      </c>
      <c r="E309" s="160" t="s">
        <v>188</v>
      </c>
      <c r="F309" s="160" t="s">
        <v>172</v>
      </c>
      <c r="G309" s="16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34" t="s">
        <v>3</v>
      </c>
    </row>
    <row r="310" spans="1:25">
      <c r="A310" s="140"/>
      <c r="B310" s="116"/>
      <c r="C310" s="105"/>
      <c r="D310" s="106" t="s">
        <v>175</v>
      </c>
      <c r="E310" s="107" t="s">
        <v>175</v>
      </c>
      <c r="F310" s="107" t="s">
        <v>175</v>
      </c>
      <c r="G310" s="16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34">
        <v>2</v>
      </c>
    </row>
    <row r="311" spans="1:25">
      <c r="A311" s="140"/>
      <c r="B311" s="116"/>
      <c r="C311" s="105"/>
      <c r="D311" s="132"/>
      <c r="E311" s="132"/>
      <c r="F311" s="132"/>
      <c r="G311" s="16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34">
        <v>2</v>
      </c>
    </row>
    <row r="312" spans="1:25">
      <c r="A312" s="140"/>
      <c r="B312" s="115">
        <v>1</v>
      </c>
      <c r="C312" s="111">
        <v>1</v>
      </c>
      <c r="D312" s="157">
        <v>4</v>
      </c>
      <c r="E312" s="119">
        <v>2.72</v>
      </c>
      <c r="F312" s="120">
        <v>3.1</v>
      </c>
      <c r="G312" s="16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34">
        <v>1</v>
      </c>
    </row>
    <row r="313" spans="1:25">
      <c r="A313" s="140"/>
      <c r="B313" s="116">
        <v>1</v>
      </c>
      <c r="C313" s="105">
        <v>2</v>
      </c>
      <c r="D313" s="107">
        <v>3</v>
      </c>
      <c r="E313" s="107">
        <v>2.4500000000000002</v>
      </c>
      <c r="F313" s="121">
        <v>3</v>
      </c>
      <c r="G313" s="16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34">
        <v>7</v>
      </c>
    </row>
    <row r="314" spans="1:25">
      <c r="A314" s="140"/>
      <c r="B314" s="116">
        <v>1</v>
      </c>
      <c r="C314" s="105">
        <v>3</v>
      </c>
      <c r="D314" s="107">
        <v>3</v>
      </c>
      <c r="E314" s="107">
        <v>2.41</v>
      </c>
      <c r="F314" s="121">
        <v>3</v>
      </c>
      <c r="G314" s="16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34">
        <v>16</v>
      </c>
    </row>
    <row r="315" spans="1:25">
      <c r="A315" s="140"/>
      <c r="B315" s="116">
        <v>1</v>
      </c>
      <c r="C315" s="105">
        <v>4</v>
      </c>
      <c r="D315" s="107">
        <v>3</v>
      </c>
      <c r="E315" s="107">
        <v>2.68</v>
      </c>
      <c r="F315" s="121">
        <v>3.2</v>
      </c>
      <c r="G315" s="16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34">
        <v>2.9138888888888892</v>
      </c>
    </row>
    <row r="316" spans="1:25">
      <c r="A316" s="140"/>
      <c r="B316" s="116">
        <v>1</v>
      </c>
      <c r="C316" s="105">
        <v>5</v>
      </c>
      <c r="D316" s="107">
        <v>3.2</v>
      </c>
      <c r="E316" s="107">
        <v>2.59</v>
      </c>
      <c r="F316" s="107">
        <v>3.4</v>
      </c>
      <c r="G316" s="16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35"/>
    </row>
    <row r="317" spans="1:25">
      <c r="A317" s="140"/>
      <c r="B317" s="116">
        <v>1</v>
      </c>
      <c r="C317" s="105">
        <v>6</v>
      </c>
      <c r="D317" s="107">
        <v>3</v>
      </c>
      <c r="E317" s="107">
        <v>2.46</v>
      </c>
      <c r="F317" s="107">
        <v>3.2</v>
      </c>
      <c r="G317" s="16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35"/>
    </row>
    <row r="318" spans="1:25">
      <c r="A318" s="140"/>
      <c r="B318" s="117" t="s">
        <v>184</v>
      </c>
      <c r="C318" s="109"/>
      <c r="D318" s="122">
        <v>3.1999999999999997</v>
      </c>
      <c r="E318" s="122">
        <v>2.5516666666666663</v>
      </c>
      <c r="F318" s="122">
        <v>3.1500000000000004</v>
      </c>
      <c r="G318" s="16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35"/>
    </row>
    <row r="319" spans="1:25">
      <c r="A319" s="140"/>
      <c r="B319" s="2" t="s">
        <v>185</v>
      </c>
      <c r="C319" s="136"/>
      <c r="D319" s="108">
        <v>3</v>
      </c>
      <c r="E319" s="108">
        <v>2.5249999999999999</v>
      </c>
      <c r="F319" s="108">
        <v>3.1500000000000004</v>
      </c>
      <c r="G319" s="16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35"/>
    </row>
    <row r="320" spans="1:25">
      <c r="A320" s="140"/>
      <c r="B320" s="2" t="s">
        <v>186</v>
      </c>
      <c r="C320" s="136"/>
      <c r="D320" s="108">
        <v>0.40000000000000108</v>
      </c>
      <c r="E320" s="108">
        <v>0.13044794619566333</v>
      </c>
      <c r="F320" s="108">
        <v>0.15165750888103099</v>
      </c>
      <c r="G320" s="188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35"/>
    </row>
    <row r="321" spans="1:25">
      <c r="A321" s="140"/>
      <c r="B321" s="2" t="s">
        <v>96</v>
      </c>
      <c r="C321" s="136"/>
      <c r="D321" s="110">
        <v>0.12500000000000033</v>
      </c>
      <c r="E321" s="110">
        <v>5.1122643838927506E-2</v>
      </c>
      <c r="F321" s="110">
        <v>4.8145240914613009E-2</v>
      </c>
      <c r="G321" s="16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38"/>
    </row>
    <row r="322" spans="1:25">
      <c r="A322" s="140"/>
      <c r="B322" s="118" t="s">
        <v>187</v>
      </c>
      <c r="C322" s="136"/>
      <c r="D322" s="110">
        <v>9.8188751191610857E-2</v>
      </c>
      <c r="E322" s="110">
        <v>-0.12430886558627285</v>
      </c>
      <c r="F322" s="110">
        <v>8.1029551954242107E-2</v>
      </c>
      <c r="G322" s="16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38"/>
    </row>
    <row r="323" spans="1:25">
      <c r="B323" s="146"/>
      <c r="C323" s="117"/>
      <c r="D323" s="133"/>
      <c r="E323" s="133"/>
      <c r="F323" s="133"/>
    </row>
    <row r="324" spans="1:25">
      <c r="B324" s="150" t="s">
        <v>323</v>
      </c>
      <c r="Y324" s="134" t="s">
        <v>190</v>
      </c>
    </row>
    <row r="325" spans="1:25">
      <c r="A325" s="125" t="s">
        <v>87</v>
      </c>
      <c r="B325" s="115" t="s">
        <v>142</v>
      </c>
      <c r="C325" s="112" t="s">
        <v>143</v>
      </c>
      <c r="D325" s="113" t="s">
        <v>165</v>
      </c>
      <c r="E325" s="114" t="s">
        <v>165</v>
      </c>
      <c r="F325" s="114" t="s">
        <v>165</v>
      </c>
      <c r="G325" s="16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34">
        <v>1</v>
      </c>
    </row>
    <row r="326" spans="1:25">
      <c r="A326" s="140"/>
      <c r="B326" s="116" t="s">
        <v>166</v>
      </c>
      <c r="C326" s="105" t="s">
        <v>166</v>
      </c>
      <c r="D326" s="159" t="s">
        <v>170</v>
      </c>
      <c r="E326" s="160" t="s">
        <v>172</v>
      </c>
      <c r="F326" s="160" t="s">
        <v>173</v>
      </c>
      <c r="G326" s="16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34" t="s">
        <v>3</v>
      </c>
    </row>
    <row r="327" spans="1:25">
      <c r="A327" s="140"/>
      <c r="B327" s="116"/>
      <c r="C327" s="105"/>
      <c r="D327" s="106" t="s">
        <v>175</v>
      </c>
      <c r="E327" s="107" t="s">
        <v>175</v>
      </c>
      <c r="F327" s="107" t="s">
        <v>175</v>
      </c>
      <c r="G327" s="16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34">
        <v>2</v>
      </c>
    </row>
    <row r="328" spans="1:25">
      <c r="A328" s="140"/>
      <c r="B328" s="116"/>
      <c r="C328" s="105"/>
      <c r="D328" s="132"/>
      <c r="E328" s="132"/>
      <c r="F328" s="132"/>
      <c r="G328" s="16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34">
        <v>2</v>
      </c>
    </row>
    <row r="329" spans="1:25">
      <c r="A329" s="140"/>
      <c r="B329" s="115">
        <v>1</v>
      </c>
      <c r="C329" s="111">
        <v>1</v>
      </c>
      <c r="D329" s="151">
        <v>1.9</v>
      </c>
      <c r="E329" s="119">
        <v>0.3</v>
      </c>
      <c r="F329" s="120">
        <v>0.19</v>
      </c>
      <c r="G329" s="16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34">
        <v>1</v>
      </c>
    </row>
    <row r="330" spans="1:25">
      <c r="A330" s="140"/>
      <c r="B330" s="116">
        <v>1</v>
      </c>
      <c r="C330" s="105">
        <v>2</v>
      </c>
      <c r="D330" s="153">
        <v>2</v>
      </c>
      <c r="E330" s="107">
        <v>0.2</v>
      </c>
      <c r="F330" s="121">
        <v>0.2</v>
      </c>
      <c r="G330" s="16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34">
        <v>19</v>
      </c>
    </row>
    <row r="331" spans="1:25">
      <c r="A331" s="140"/>
      <c r="B331" s="116">
        <v>1</v>
      </c>
      <c r="C331" s="105">
        <v>3</v>
      </c>
      <c r="D331" s="153">
        <v>1.9</v>
      </c>
      <c r="E331" s="107">
        <v>0.2</v>
      </c>
      <c r="F331" s="121">
        <v>0.22</v>
      </c>
      <c r="G331" s="16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34">
        <v>16</v>
      </c>
    </row>
    <row r="332" spans="1:25">
      <c r="A332" s="140"/>
      <c r="B332" s="116">
        <v>1</v>
      </c>
      <c r="C332" s="105">
        <v>4</v>
      </c>
      <c r="D332" s="153">
        <v>2.1</v>
      </c>
      <c r="E332" s="107">
        <v>0.2</v>
      </c>
      <c r="F332" s="121">
        <v>0.22</v>
      </c>
      <c r="G332" s="16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34">
        <v>0.22166666666666668</v>
      </c>
    </row>
    <row r="333" spans="1:25">
      <c r="A333" s="140"/>
      <c r="B333" s="116">
        <v>1</v>
      </c>
      <c r="C333" s="105">
        <v>5</v>
      </c>
      <c r="D333" s="153">
        <v>2</v>
      </c>
      <c r="E333" s="107">
        <v>0.3</v>
      </c>
      <c r="F333" s="107">
        <v>0.16</v>
      </c>
      <c r="G333" s="16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35"/>
    </row>
    <row r="334" spans="1:25">
      <c r="A334" s="140"/>
      <c r="B334" s="116">
        <v>1</v>
      </c>
      <c r="C334" s="105">
        <v>6</v>
      </c>
      <c r="D334" s="153">
        <v>1.9</v>
      </c>
      <c r="E334" s="107">
        <v>0.3</v>
      </c>
      <c r="F334" s="107">
        <v>0.17</v>
      </c>
      <c r="G334" s="16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35"/>
    </row>
    <row r="335" spans="1:25">
      <c r="A335" s="140"/>
      <c r="B335" s="117" t="s">
        <v>184</v>
      </c>
      <c r="C335" s="109"/>
      <c r="D335" s="122">
        <v>1.9666666666666668</v>
      </c>
      <c r="E335" s="122">
        <v>0.25</v>
      </c>
      <c r="F335" s="122">
        <v>0.19333333333333333</v>
      </c>
      <c r="G335" s="16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35"/>
    </row>
    <row r="336" spans="1:25">
      <c r="A336" s="140"/>
      <c r="B336" s="2" t="s">
        <v>185</v>
      </c>
      <c r="C336" s="136"/>
      <c r="D336" s="108">
        <v>1.95</v>
      </c>
      <c r="E336" s="108">
        <v>0.25</v>
      </c>
      <c r="F336" s="108">
        <v>0.19500000000000001</v>
      </c>
      <c r="G336" s="16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35"/>
    </row>
    <row r="337" spans="1:25">
      <c r="A337" s="140"/>
      <c r="B337" s="2" t="s">
        <v>186</v>
      </c>
      <c r="C337" s="136"/>
      <c r="D337" s="108">
        <v>8.1649658092772678E-2</v>
      </c>
      <c r="E337" s="108">
        <v>5.4772255750516634E-2</v>
      </c>
      <c r="F337" s="108">
        <v>2.5033311140691624E-2</v>
      </c>
      <c r="G337" s="188"/>
      <c r="H337" s="189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35"/>
    </row>
    <row r="338" spans="1:25">
      <c r="A338" s="140"/>
      <c r="B338" s="2" t="s">
        <v>96</v>
      </c>
      <c r="C338" s="136"/>
      <c r="D338" s="110">
        <v>4.1516775301409833E-2</v>
      </c>
      <c r="E338" s="110">
        <v>0.21908902300206654</v>
      </c>
      <c r="F338" s="110">
        <v>0.12948264383116356</v>
      </c>
      <c r="G338" s="16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38"/>
    </row>
    <row r="339" spans="1:25">
      <c r="A339" s="140"/>
      <c r="B339" s="118" t="s">
        <v>187</v>
      </c>
      <c r="C339" s="136"/>
      <c r="D339" s="110">
        <v>7.8721804511278197</v>
      </c>
      <c r="E339" s="110">
        <v>0.1278195488721805</v>
      </c>
      <c r="F339" s="110">
        <v>-0.1278195488721805</v>
      </c>
      <c r="G339" s="16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38"/>
    </row>
    <row r="340" spans="1:25">
      <c r="B340" s="146"/>
      <c r="C340" s="117"/>
      <c r="D340" s="133"/>
      <c r="E340" s="133"/>
      <c r="F340" s="133"/>
    </row>
    <row r="341" spans="1:25">
      <c r="B341" s="150" t="s">
        <v>324</v>
      </c>
      <c r="Y341" s="134" t="s">
        <v>67</v>
      </c>
    </row>
    <row r="342" spans="1:25">
      <c r="A342" s="125" t="s">
        <v>8</v>
      </c>
      <c r="B342" s="115" t="s">
        <v>142</v>
      </c>
      <c r="C342" s="112" t="s">
        <v>143</v>
      </c>
      <c r="D342" s="113" t="s">
        <v>165</v>
      </c>
      <c r="E342" s="114" t="s">
        <v>165</v>
      </c>
      <c r="F342" s="114" t="s">
        <v>165</v>
      </c>
      <c r="G342" s="114" t="s">
        <v>165</v>
      </c>
      <c r="H342" s="114" t="s">
        <v>165</v>
      </c>
      <c r="I342" s="114" t="s">
        <v>165</v>
      </c>
      <c r="J342" s="114" t="s">
        <v>165</v>
      </c>
      <c r="K342" s="114" t="s">
        <v>165</v>
      </c>
      <c r="L342" s="16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34">
        <v>1</v>
      </c>
    </row>
    <row r="343" spans="1:25">
      <c r="A343" s="140"/>
      <c r="B343" s="116" t="s">
        <v>166</v>
      </c>
      <c r="C343" s="105" t="s">
        <v>166</v>
      </c>
      <c r="D343" s="159" t="s">
        <v>168</v>
      </c>
      <c r="E343" s="160" t="s">
        <v>169</v>
      </c>
      <c r="F343" s="160" t="s">
        <v>188</v>
      </c>
      <c r="G343" s="160" t="s">
        <v>170</v>
      </c>
      <c r="H343" s="160" t="s">
        <v>171</v>
      </c>
      <c r="I343" s="160" t="s">
        <v>172</v>
      </c>
      <c r="J343" s="160" t="s">
        <v>173</v>
      </c>
      <c r="K343" s="160" t="s">
        <v>174</v>
      </c>
      <c r="L343" s="16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34" t="s">
        <v>3</v>
      </c>
    </row>
    <row r="344" spans="1:25">
      <c r="A344" s="140"/>
      <c r="B344" s="116"/>
      <c r="C344" s="105"/>
      <c r="D344" s="106" t="s">
        <v>175</v>
      </c>
      <c r="E344" s="107" t="s">
        <v>175</v>
      </c>
      <c r="F344" s="107" t="s">
        <v>175</v>
      </c>
      <c r="G344" s="107" t="s">
        <v>175</v>
      </c>
      <c r="H344" s="107" t="s">
        <v>176</v>
      </c>
      <c r="I344" s="107" t="s">
        <v>175</v>
      </c>
      <c r="J344" s="107" t="s">
        <v>175</v>
      </c>
      <c r="K344" s="107" t="s">
        <v>175</v>
      </c>
      <c r="L344" s="16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34">
        <v>2</v>
      </c>
    </row>
    <row r="345" spans="1:25">
      <c r="A345" s="140"/>
      <c r="B345" s="116"/>
      <c r="C345" s="105"/>
      <c r="D345" s="132"/>
      <c r="E345" s="132"/>
      <c r="F345" s="132"/>
      <c r="G345" s="132"/>
      <c r="H345" s="132"/>
      <c r="I345" s="132"/>
      <c r="J345" s="132"/>
      <c r="K345" s="132"/>
      <c r="L345" s="16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34">
        <v>2</v>
      </c>
    </row>
    <row r="346" spans="1:25">
      <c r="A346" s="140"/>
      <c r="B346" s="115">
        <v>1</v>
      </c>
      <c r="C346" s="111">
        <v>1</v>
      </c>
      <c r="D346" s="119">
        <v>5.2</v>
      </c>
      <c r="E346" s="119">
        <v>5.2</v>
      </c>
      <c r="F346" s="120">
        <v>4.1900000000000004</v>
      </c>
      <c r="G346" s="119">
        <v>4.8</v>
      </c>
      <c r="H346" s="120">
        <v>4.4663461538461497</v>
      </c>
      <c r="I346" s="151">
        <v>2.7</v>
      </c>
      <c r="J346" s="120">
        <v>4.0999999999999996</v>
      </c>
      <c r="K346" s="119">
        <v>4</v>
      </c>
      <c r="L346" s="16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34">
        <v>1</v>
      </c>
    </row>
    <row r="347" spans="1:25">
      <c r="A347" s="140"/>
      <c r="B347" s="116">
        <v>1</v>
      </c>
      <c r="C347" s="105">
        <v>2</v>
      </c>
      <c r="D347" s="107">
        <v>5.2</v>
      </c>
      <c r="E347" s="107">
        <v>5.0999999999999996</v>
      </c>
      <c r="F347" s="121">
        <v>4</v>
      </c>
      <c r="G347" s="107">
        <v>4.9000000000000004</v>
      </c>
      <c r="H347" s="121">
        <v>4.3620853080568702</v>
      </c>
      <c r="I347" s="153">
        <v>2.8</v>
      </c>
      <c r="J347" s="121">
        <v>4.0999999999999996</v>
      </c>
      <c r="K347" s="107">
        <v>4.2</v>
      </c>
      <c r="L347" s="16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34">
        <v>20</v>
      </c>
    </row>
    <row r="348" spans="1:25">
      <c r="A348" s="140"/>
      <c r="B348" s="116">
        <v>1</v>
      </c>
      <c r="C348" s="105">
        <v>3</v>
      </c>
      <c r="D348" s="107">
        <v>5.6</v>
      </c>
      <c r="E348" s="107">
        <v>5.0999999999999996</v>
      </c>
      <c r="F348" s="121">
        <v>3.84</v>
      </c>
      <c r="G348" s="107">
        <v>4.7</v>
      </c>
      <c r="H348" s="121">
        <v>4.3943661971830998</v>
      </c>
      <c r="I348" s="153">
        <v>1.8</v>
      </c>
      <c r="J348" s="121">
        <v>4.0999999999999996</v>
      </c>
      <c r="K348" s="121">
        <v>4</v>
      </c>
      <c r="L348" s="16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34">
        <v>16</v>
      </c>
    </row>
    <row r="349" spans="1:25">
      <c r="A349" s="140"/>
      <c r="B349" s="116">
        <v>1</v>
      </c>
      <c r="C349" s="105">
        <v>4</v>
      </c>
      <c r="D349" s="107">
        <v>5.6</v>
      </c>
      <c r="E349" s="107">
        <v>4.9000000000000004</v>
      </c>
      <c r="F349" s="121">
        <v>3.82</v>
      </c>
      <c r="G349" s="107">
        <v>4.7</v>
      </c>
      <c r="H349" s="121">
        <v>4.4475675675675701</v>
      </c>
      <c r="I349" s="155">
        <v>1.6</v>
      </c>
      <c r="J349" s="121">
        <v>4.0999999999999996</v>
      </c>
      <c r="K349" s="121">
        <v>4</v>
      </c>
      <c r="L349" s="16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34">
        <v>4.5319272555043515</v>
      </c>
    </row>
    <row r="350" spans="1:25">
      <c r="A350" s="140"/>
      <c r="B350" s="116">
        <v>1</v>
      </c>
      <c r="C350" s="105">
        <v>5</v>
      </c>
      <c r="D350" s="107">
        <v>5.8</v>
      </c>
      <c r="E350" s="107">
        <v>4.9000000000000004</v>
      </c>
      <c r="F350" s="107">
        <v>3.7</v>
      </c>
      <c r="G350" s="107">
        <v>4.7</v>
      </c>
      <c r="H350" s="107">
        <v>4.3326203208556198</v>
      </c>
      <c r="I350" s="153">
        <v>2.8</v>
      </c>
      <c r="J350" s="107">
        <v>4.2</v>
      </c>
      <c r="K350" s="107">
        <v>4.0999999999999996</v>
      </c>
      <c r="L350" s="16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35"/>
    </row>
    <row r="351" spans="1:25">
      <c r="A351" s="140"/>
      <c r="B351" s="116">
        <v>1</v>
      </c>
      <c r="C351" s="105">
        <v>6</v>
      </c>
      <c r="D351" s="107">
        <v>5.2</v>
      </c>
      <c r="E351" s="107">
        <v>4.9000000000000004</v>
      </c>
      <c r="F351" s="107">
        <v>4.04</v>
      </c>
      <c r="G351" s="107">
        <v>4.3</v>
      </c>
      <c r="H351" s="107">
        <v>4.4479591836734702</v>
      </c>
      <c r="I351" s="153">
        <v>2.7</v>
      </c>
      <c r="J351" s="107">
        <v>4.4000000000000004</v>
      </c>
      <c r="K351" s="107">
        <v>4.2</v>
      </c>
      <c r="L351" s="16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35"/>
    </row>
    <row r="352" spans="1:25">
      <c r="A352" s="140"/>
      <c r="B352" s="117" t="s">
        <v>184</v>
      </c>
      <c r="C352" s="109"/>
      <c r="D352" s="122">
        <v>5.4333333333333336</v>
      </c>
      <c r="E352" s="122">
        <v>5.0166666666666666</v>
      </c>
      <c r="F352" s="122">
        <v>3.9316666666666666</v>
      </c>
      <c r="G352" s="122">
        <v>4.6833333333333327</v>
      </c>
      <c r="H352" s="122">
        <v>4.4084907885304636</v>
      </c>
      <c r="I352" s="122">
        <v>2.4</v>
      </c>
      <c r="J352" s="122">
        <v>4.166666666666667</v>
      </c>
      <c r="K352" s="122">
        <v>4.083333333333333</v>
      </c>
      <c r="L352" s="16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35"/>
    </row>
    <row r="353" spans="1:25">
      <c r="A353" s="140"/>
      <c r="B353" s="2" t="s">
        <v>185</v>
      </c>
      <c r="C353" s="136"/>
      <c r="D353" s="108">
        <v>5.4</v>
      </c>
      <c r="E353" s="108">
        <v>5</v>
      </c>
      <c r="F353" s="108">
        <v>3.92</v>
      </c>
      <c r="G353" s="108">
        <v>4.7</v>
      </c>
      <c r="H353" s="108">
        <v>4.4209668823753354</v>
      </c>
      <c r="I353" s="108">
        <v>2.7</v>
      </c>
      <c r="J353" s="108">
        <v>4.0999999999999996</v>
      </c>
      <c r="K353" s="108">
        <v>4.05</v>
      </c>
      <c r="L353" s="16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35"/>
    </row>
    <row r="354" spans="1:25">
      <c r="A354" s="140"/>
      <c r="B354" s="2" t="s">
        <v>186</v>
      </c>
      <c r="C354" s="136"/>
      <c r="D354" s="108">
        <v>0.26583202716502491</v>
      </c>
      <c r="E354" s="108">
        <v>0.13291601358251234</v>
      </c>
      <c r="F354" s="108">
        <v>0.17758566008173829</v>
      </c>
      <c r="G354" s="108">
        <v>0.20412414523193165</v>
      </c>
      <c r="H354" s="108">
        <v>5.3928272241571866E-2</v>
      </c>
      <c r="I354" s="108">
        <v>0.54772255750516741</v>
      </c>
      <c r="J354" s="108">
        <v>0.12110601416389996</v>
      </c>
      <c r="K354" s="108">
        <v>9.8319208025017577E-2</v>
      </c>
      <c r="L354" s="188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35"/>
    </row>
    <row r="355" spans="1:25">
      <c r="A355" s="140"/>
      <c r="B355" s="2" t="s">
        <v>96</v>
      </c>
      <c r="C355" s="136"/>
      <c r="D355" s="110">
        <v>4.8926139969022987E-2</v>
      </c>
      <c r="E355" s="110">
        <v>2.6494886428407777E-2</v>
      </c>
      <c r="F355" s="110">
        <v>4.5168035629098338E-2</v>
      </c>
      <c r="G355" s="110">
        <v>4.3585226739914239E-2</v>
      </c>
      <c r="H355" s="110">
        <v>1.2232819535854908E-2</v>
      </c>
      <c r="I355" s="110">
        <v>0.22821773229381975</v>
      </c>
      <c r="J355" s="110">
        <v>2.9065443399335988E-2</v>
      </c>
      <c r="K355" s="110">
        <v>2.4078173393881856E-2</v>
      </c>
      <c r="L355" s="16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38"/>
    </row>
    <row r="356" spans="1:25">
      <c r="A356" s="140"/>
      <c r="B356" s="118" t="s">
        <v>187</v>
      </c>
      <c r="C356" s="136"/>
      <c r="D356" s="110">
        <v>0.19890126804973751</v>
      </c>
      <c r="E356" s="110">
        <v>0.10696098675757959</v>
      </c>
      <c r="F356" s="110">
        <v>-0.13245150572719921</v>
      </c>
      <c r="G356" s="110">
        <v>3.3408761723853209E-2</v>
      </c>
      <c r="H356" s="110">
        <v>-2.7237080388694546E-2</v>
      </c>
      <c r="I356" s="110">
        <v>-0.47042397975717121</v>
      </c>
      <c r="J356" s="110">
        <v>-8.0597187078422117E-2</v>
      </c>
      <c r="K356" s="110">
        <v>-9.8985243336853879E-2</v>
      </c>
      <c r="L356" s="16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38"/>
    </row>
    <row r="357" spans="1:25">
      <c r="B357" s="146"/>
      <c r="C357" s="117"/>
      <c r="D357" s="133"/>
      <c r="E357" s="133"/>
      <c r="F357" s="133"/>
      <c r="G357" s="133"/>
      <c r="H357" s="133"/>
      <c r="I357" s="133"/>
      <c r="J357" s="133"/>
      <c r="K357" s="133"/>
    </row>
    <row r="358" spans="1:25">
      <c r="B358" s="150" t="s">
        <v>325</v>
      </c>
      <c r="Y358" s="134" t="s">
        <v>190</v>
      </c>
    </row>
    <row r="359" spans="1:25">
      <c r="A359" s="125" t="s">
        <v>11</v>
      </c>
      <c r="B359" s="115" t="s">
        <v>142</v>
      </c>
      <c r="C359" s="112" t="s">
        <v>143</v>
      </c>
      <c r="D359" s="113" t="s">
        <v>165</v>
      </c>
      <c r="E359" s="114" t="s">
        <v>165</v>
      </c>
      <c r="F359" s="114" t="s">
        <v>165</v>
      </c>
      <c r="G359" s="16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34">
        <v>1</v>
      </c>
    </row>
    <row r="360" spans="1:25">
      <c r="A360" s="140"/>
      <c r="B360" s="116" t="s">
        <v>166</v>
      </c>
      <c r="C360" s="105" t="s">
        <v>166</v>
      </c>
      <c r="D360" s="159" t="s">
        <v>168</v>
      </c>
      <c r="E360" s="160" t="s">
        <v>188</v>
      </c>
      <c r="F360" s="160" t="s">
        <v>172</v>
      </c>
      <c r="G360" s="16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34" t="s">
        <v>3</v>
      </c>
    </row>
    <row r="361" spans="1:25">
      <c r="A361" s="140"/>
      <c r="B361" s="116"/>
      <c r="C361" s="105"/>
      <c r="D361" s="106" t="s">
        <v>175</v>
      </c>
      <c r="E361" s="107" t="s">
        <v>175</v>
      </c>
      <c r="F361" s="107" t="s">
        <v>175</v>
      </c>
      <c r="G361" s="16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34">
        <v>2</v>
      </c>
    </row>
    <row r="362" spans="1:25">
      <c r="A362" s="140"/>
      <c r="B362" s="116"/>
      <c r="C362" s="105"/>
      <c r="D362" s="132"/>
      <c r="E362" s="132"/>
      <c r="F362" s="132"/>
      <c r="G362" s="16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34">
        <v>2</v>
      </c>
    </row>
    <row r="363" spans="1:25">
      <c r="A363" s="140"/>
      <c r="B363" s="115">
        <v>1</v>
      </c>
      <c r="C363" s="111">
        <v>1</v>
      </c>
      <c r="D363" s="119">
        <v>0.56000000000000005</v>
      </c>
      <c r="E363" s="119">
        <v>0.26</v>
      </c>
      <c r="F363" s="120">
        <v>0.6</v>
      </c>
      <c r="G363" s="16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34">
        <v>1</v>
      </c>
    </row>
    <row r="364" spans="1:25">
      <c r="A364" s="140"/>
      <c r="B364" s="116">
        <v>1</v>
      </c>
      <c r="C364" s="105">
        <v>2</v>
      </c>
      <c r="D364" s="107">
        <v>0.57999999999999996</v>
      </c>
      <c r="E364" s="107">
        <v>0.28000000000000003</v>
      </c>
      <c r="F364" s="121">
        <v>0.6</v>
      </c>
      <c r="G364" s="16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134">
        <v>2</v>
      </c>
    </row>
    <row r="365" spans="1:25">
      <c r="A365" s="140"/>
      <c r="B365" s="116">
        <v>1</v>
      </c>
      <c r="C365" s="105">
        <v>3</v>
      </c>
      <c r="D365" s="107">
        <v>0.56000000000000005</v>
      </c>
      <c r="E365" s="155">
        <v>0.39</v>
      </c>
      <c r="F365" s="121">
        <v>0.6</v>
      </c>
      <c r="G365" s="16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34">
        <v>16</v>
      </c>
    </row>
    <row r="366" spans="1:25">
      <c r="A366" s="140"/>
      <c r="B366" s="116">
        <v>1</v>
      </c>
      <c r="C366" s="105">
        <v>4</v>
      </c>
      <c r="D366" s="107">
        <v>0.52</v>
      </c>
      <c r="E366" s="107">
        <v>0.22</v>
      </c>
      <c r="F366" s="121">
        <v>0.6</v>
      </c>
      <c r="G366" s="16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34">
        <v>0.46377777777777779</v>
      </c>
    </row>
    <row r="367" spans="1:25">
      <c r="A367" s="140"/>
      <c r="B367" s="116">
        <v>1</v>
      </c>
      <c r="C367" s="105">
        <v>5</v>
      </c>
      <c r="D367" s="107">
        <v>0.57999999999999996</v>
      </c>
      <c r="E367" s="107">
        <v>0.2</v>
      </c>
      <c r="F367" s="107">
        <v>0.6</v>
      </c>
      <c r="G367" s="16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35"/>
    </row>
    <row r="368" spans="1:25">
      <c r="A368" s="140"/>
      <c r="B368" s="116">
        <v>1</v>
      </c>
      <c r="C368" s="105">
        <v>6</v>
      </c>
      <c r="D368" s="107">
        <v>0.52</v>
      </c>
      <c r="E368" s="107">
        <v>0.23</v>
      </c>
      <c r="F368" s="107">
        <v>0.6</v>
      </c>
      <c r="G368" s="16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35"/>
    </row>
    <row r="369" spans="1:25">
      <c r="A369" s="140"/>
      <c r="B369" s="117" t="s">
        <v>184</v>
      </c>
      <c r="C369" s="109"/>
      <c r="D369" s="122">
        <v>0.55333333333333334</v>
      </c>
      <c r="E369" s="122">
        <v>0.26333333333333336</v>
      </c>
      <c r="F369" s="122">
        <v>0.6</v>
      </c>
      <c r="G369" s="16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35"/>
    </row>
    <row r="370" spans="1:25">
      <c r="A370" s="140"/>
      <c r="B370" s="2" t="s">
        <v>185</v>
      </c>
      <c r="C370" s="136"/>
      <c r="D370" s="108">
        <v>0.56000000000000005</v>
      </c>
      <c r="E370" s="108">
        <v>0.245</v>
      </c>
      <c r="F370" s="108">
        <v>0.6</v>
      </c>
      <c r="G370" s="16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35"/>
    </row>
    <row r="371" spans="1:25">
      <c r="A371" s="140"/>
      <c r="B371" s="2" t="s">
        <v>186</v>
      </c>
      <c r="C371" s="136"/>
      <c r="D371" s="108">
        <v>2.7325202042558911E-2</v>
      </c>
      <c r="E371" s="108">
        <v>6.8313005106397304E-2</v>
      </c>
      <c r="F371" s="108">
        <v>0</v>
      </c>
      <c r="G371" s="188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35"/>
    </row>
    <row r="372" spans="1:25">
      <c r="A372" s="140"/>
      <c r="B372" s="2" t="s">
        <v>96</v>
      </c>
      <c r="C372" s="136"/>
      <c r="D372" s="110">
        <v>4.9382895257636589E-2</v>
      </c>
      <c r="E372" s="110">
        <v>0.25941647508758464</v>
      </c>
      <c r="F372" s="110">
        <v>0</v>
      </c>
      <c r="G372" s="16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38"/>
    </row>
    <row r="373" spans="1:25">
      <c r="A373" s="140"/>
      <c r="B373" s="118" t="s">
        <v>187</v>
      </c>
      <c r="C373" s="136"/>
      <c r="D373" s="110">
        <v>0.19310014374700524</v>
      </c>
      <c r="E373" s="110">
        <v>-0.43219932918064197</v>
      </c>
      <c r="F373" s="110">
        <v>0.29372304743651156</v>
      </c>
      <c r="G373" s="16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38"/>
    </row>
    <row r="374" spans="1:25">
      <c r="B374" s="146"/>
      <c r="C374" s="117"/>
      <c r="D374" s="133"/>
      <c r="E374" s="133"/>
      <c r="F374" s="133"/>
    </row>
    <row r="375" spans="1:25">
      <c r="B375" s="150" t="s">
        <v>326</v>
      </c>
      <c r="Y375" s="134" t="s">
        <v>190</v>
      </c>
    </row>
    <row r="376" spans="1:25">
      <c r="A376" s="125" t="s">
        <v>14</v>
      </c>
      <c r="B376" s="115" t="s">
        <v>142</v>
      </c>
      <c r="C376" s="112" t="s">
        <v>143</v>
      </c>
      <c r="D376" s="113" t="s">
        <v>165</v>
      </c>
      <c r="E376" s="114" t="s">
        <v>165</v>
      </c>
      <c r="F376" s="114" t="s">
        <v>165</v>
      </c>
      <c r="G376" s="114" t="s">
        <v>165</v>
      </c>
      <c r="H376" s="114" t="s">
        <v>165</v>
      </c>
      <c r="I376" s="114" t="s">
        <v>165</v>
      </c>
      <c r="J376" s="114" t="s">
        <v>165</v>
      </c>
      <c r="K376" s="16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34">
        <v>1</v>
      </c>
    </row>
    <row r="377" spans="1:25">
      <c r="A377" s="140"/>
      <c r="B377" s="116" t="s">
        <v>166</v>
      </c>
      <c r="C377" s="105" t="s">
        <v>166</v>
      </c>
      <c r="D377" s="159" t="s">
        <v>168</v>
      </c>
      <c r="E377" s="160" t="s">
        <v>169</v>
      </c>
      <c r="F377" s="160" t="s">
        <v>188</v>
      </c>
      <c r="G377" s="160" t="s">
        <v>170</v>
      </c>
      <c r="H377" s="160" t="s">
        <v>171</v>
      </c>
      <c r="I377" s="160" t="s">
        <v>172</v>
      </c>
      <c r="J377" s="160" t="s">
        <v>173</v>
      </c>
      <c r="K377" s="16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34" t="s">
        <v>3</v>
      </c>
    </row>
    <row r="378" spans="1:25">
      <c r="A378" s="140"/>
      <c r="B378" s="116"/>
      <c r="C378" s="105"/>
      <c r="D378" s="106" t="s">
        <v>175</v>
      </c>
      <c r="E378" s="107" t="s">
        <v>175</v>
      </c>
      <c r="F378" s="107" t="s">
        <v>175</v>
      </c>
      <c r="G378" s="107" t="s">
        <v>175</v>
      </c>
      <c r="H378" s="107" t="s">
        <v>176</v>
      </c>
      <c r="I378" s="107" t="s">
        <v>175</v>
      </c>
      <c r="J378" s="107" t="s">
        <v>175</v>
      </c>
      <c r="K378" s="16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34">
        <v>3</v>
      </c>
    </row>
    <row r="379" spans="1:25">
      <c r="A379" s="140"/>
      <c r="B379" s="116"/>
      <c r="C379" s="105"/>
      <c r="D379" s="132"/>
      <c r="E379" s="132"/>
      <c r="F379" s="132"/>
      <c r="G379" s="132"/>
      <c r="H379" s="132"/>
      <c r="I379" s="132"/>
      <c r="J379" s="132"/>
      <c r="K379" s="16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34">
        <v>3</v>
      </c>
    </row>
    <row r="380" spans="1:25">
      <c r="A380" s="140"/>
      <c r="B380" s="115">
        <v>1</v>
      </c>
      <c r="C380" s="111">
        <v>1</v>
      </c>
      <c r="D380" s="177">
        <v>0.08</v>
      </c>
      <c r="E380" s="175" t="s">
        <v>177</v>
      </c>
      <c r="F380" s="178">
        <v>0.06</v>
      </c>
      <c r="G380" s="177">
        <v>0.09</v>
      </c>
      <c r="H380" s="176">
        <v>0.108653846153846</v>
      </c>
      <c r="I380" s="175" t="s">
        <v>135</v>
      </c>
      <c r="J380" s="176">
        <v>9.1999999999999998E-2</v>
      </c>
      <c r="K380" s="179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1">
        <v>1</v>
      </c>
    </row>
    <row r="381" spans="1:25">
      <c r="A381" s="140"/>
      <c r="B381" s="116">
        <v>1</v>
      </c>
      <c r="C381" s="105">
        <v>2</v>
      </c>
      <c r="D381" s="184">
        <v>0.08</v>
      </c>
      <c r="E381" s="182" t="s">
        <v>177</v>
      </c>
      <c r="F381" s="185">
        <v>0.04</v>
      </c>
      <c r="G381" s="184">
        <v>0.08</v>
      </c>
      <c r="H381" s="183">
        <v>0.106161137440758</v>
      </c>
      <c r="I381" s="182" t="s">
        <v>135</v>
      </c>
      <c r="J381" s="183">
        <v>8.5000000000000006E-2</v>
      </c>
      <c r="K381" s="179"/>
      <c r="L381" s="180"/>
      <c r="M381" s="180"/>
      <c r="N381" s="180"/>
      <c r="O381" s="180"/>
      <c r="P381" s="180"/>
      <c r="Q381" s="180"/>
      <c r="R381" s="180"/>
      <c r="S381" s="180"/>
      <c r="T381" s="180"/>
      <c r="U381" s="180"/>
      <c r="V381" s="180"/>
      <c r="W381" s="180"/>
      <c r="X381" s="180"/>
      <c r="Y381" s="181">
        <v>3</v>
      </c>
    </row>
    <row r="382" spans="1:25">
      <c r="A382" s="140"/>
      <c r="B382" s="116">
        <v>1</v>
      </c>
      <c r="C382" s="105">
        <v>3</v>
      </c>
      <c r="D382" s="184">
        <v>0.08</v>
      </c>
      <c r="E382" s="182" t="s">
        <v>177</v>
      </c>
      <c r="F382" s="185">
        <v>0.04</v>
      </c>
      <c r="G382" s="184">
        <v>0.1</v>
      </c>
      <c r="H382" s="183">
        <v>0.111737089201878</v>
      </c>
      <c r="I382" s="182" t="s">
        <v>135</v>
      </c>
      <c r="J382" s="183">
        <v>9.1999999999999998E-2</v>
      </c>
      <c r="K382" s="179"/>
      <c r="L382" s="180"/>
      <c r="M382" s="180"/>
      <c r="N382" s="180"/>
      <c r="O382" s="180"/>
      <c r="P382" s="180"/>
      <c r="Q382" s="180"/>
      <c r="R382" s="180"/>
      <c r="S382" s="180"/>
      <c r="T382" s="180"/>
      <c r="U382" s="180"/>
      <c r="V382" s="180"/>
      <c r="W382" s="180"/>
      <c r="X382" s="180"/>
      <c r="Y382" s="181">
        <v>16</v>
      </c>
    </row>
    <row r="383" spans="1:25">
      <c r="A383" s="140"/>
      <c r="B383" s="116">
        <v>1</v>
      </c>
      <c r="C383" s="105">
        <v>4</v>
      </c>
      <c r="D383" s="184">
        <v>0.08</v>
      </c>
      <c r="E383" s="182" t="s">
        <v>177</v>
      </c>
      <c r="F383" s="185">
        <v>0.05</v>
      </c>
      <c r="G383" s="184">
        <v>0.09</v>
      </c>
      <c r="H383" s="183">
        <v>0.11027027027027</v>
      </c>
      <c r="I383" s="182" t="s">
        <v>135</v>
      </c>
      <c r="J383" s="183">
        <v>8.8999999999999996E-2</v>
      </c>
      <c r="K383" s="179"/>
      <c r="L383" s="180"/>
      <c r="M383" s="180"/>
      <c r="N383" s="180"/>
      <c r="O383" s="180"/>
      <c r="P383" s="180"/>
      <c r="Q383" s="180"/>
      <c r="R383" s="180"/>
      <c r="S383" s="180"/>
      <c r="T383" s="180"/>
      <c r="U383" s="180"/>
      <c r="V383" s="180"/>
      <c r="W383" s="180"/>
      <c r="X383" s="180"/>
      <c r="Y383" s="181">
        <v>9.1487854821567918E-2</v>
      </c>
    </row>
    <row r="384" spans="1:25">
      <c r="A384" s="140"/>
      <c r="B384" s="116">
        <v>1</v>
      </c>
      <c r="C384" s="105">
        <v>5</v>
      </c>
      <c r="D384" s="184">
        <v>0.08</v>
      </c>
      <c r="E384" s="182" t="s">
        <v>177</v>
      </c>
      <c r="F384" s="182">
        <v>0.04</v>
      </c>
      <c r="G384" s="184">
        <v>0.08</v>
      </c>
      <c r="H384" s="184">
        <v>0.103743315508021</v>
      </c>
      <c r="I384" s="182" t="s">
        <v>135</v>
      </c>
      <c r="J384" s="184">
        <v>8.6999999999999994E-2</v>
      </c>
      <c r="K384" s="179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37"/>
    </row>
    <row r="385" spans="1:25">
      <c r="A385" s="140"/>
      <c r="B385" s="116">
        <v>1</v>
      </c>
      <c r="C385" s="105">
        <v>6</v>
      </c>
      <c r="D385" s="184">
        <v>0.08</v>
      </c>
      <c r="E385" s="182" t="s">
        <v>177</v>
      </c>
      <c r="F385" s="182">
        <v>0.05</v>
      </c>
      <c r="G385" s="184">
        <v>0.09</v>
      </c>
      <c r="H385" s="184">
        <v>0.107142857142857</v>
      </c>
      <c r="I385" s="182" t="s">
        <v>135</v>
      </c>
      <c r="J385" s="184">
        <v>9.2999999999999999E-2</v>
      </c>
      <c r="K385" s="179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37"/>
    </row>
    <row r="386" spans="1:25">
      <c r="A386" s="140"/>
      <c r="B386" s="117" t="s">
        <v>184</v>
      </c>
      <c r="C386" s="109"/>
      <c r="D386" s="187">
        <v>0.08</v>
      </c>
      <c r="E386" s="187" t="s">
        <v>512</v>
      </c>
      <c r="F386" s="187">
        <v>4.6666666666666669E-2</v>
      </c>
      <c r="G386" s="187">
        <v>8.8333333333333333E-2</v>
      </c>
      <c r="H386" s="187">
        <v>0.10795141928627167</v>
      </c>
      <c r="I386" s="187" t="s">
        <v>512</v>
      </c>
      <c r="J386" s="187">
        <v>8.9666666666666658E-2</v>
      </c>
      <c r="K386" s="179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37"/>
    </row>
    <row r="387" spans="1:25">
      <c r="A387" s="140"/>
      <c r="B387" s="2" t="s">
        <v>185</v>
      </c>
      <c r="C387" s="136"/>
      <c r="D387" s="123">
        <v>0.08</v>
      </c>
      <c r="E387" s="123" t="s">
        <v>512</v>
      </c>
      <c r="F387" s="123">
        <v>4.4999999999999998E-2</v>
      </c>
      <c r="G387" s="123">
        <v>0.09</v>
      </c>
      <c r="H387" s="123">
        <v>0.1078983516483515</v>
      </c>
      <c r="I387" s="123" t="s">
        <v>512</v>
      </c>
      <c r="J387" s="123">
        <v>9.0499999999999997E-2</v>
      </c>
      <c r="K387" s="179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37"/>
    </row>
    <row r="388" spans="1:25">
      <c r="A388" s="140"/>
      <c r="B388" s="2" t="s">
        <v>186</v>
      </c>
      <c r="C388" s="136"/>
      <c r="D388" s="123">
        <v>0</v>
      </c>
      <c r="E388" s="123" t="s">
        <v>512</v>
      </c>
      <c r="F388" s="123">
        <v>8.1649658092772352E-3</v>
      </c>
      <c r="G388" s="123">
        <v>7.5277265270908104E-3</v>
      </c>
      <c r="H388" s="123">
        <v>2.8902868139641037E-3</v>
      </c>
      <c r="I388" s="123" t="s">
        <v>512</v>
      </c>
      <c r="J388" s="123">
        <v>3.204163957519443E-3</v>
      </c>
      <c r="K388" s="16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37"/>
    </row>
    <row r="389" spans="1:25">
      <c r="A389" s="140"/>
      <c r="B389" s="2" t="s">
        <v>96</v>
      </c>
      <c r="C389" s="136"/>
      <c r="D389" s="110">
        <v>0</v>
      </c>
      <c r="E389" s="110" t="s">
        <v>512</v>
      </c>
      <c r="F389" s="110">
        <v>0.17496355305594075</v>
      </c>
      <c r="G389" s="110">
        <v>8.5219545589707291E-2</v>
      </c>
      <c r="H389" s="110">
        <v>2.6773958444209781E-2</v>
      </c>
      <c r="I389" s="110" t="s">
        <v>512</v>
      </c>
      <c r="J389" s="110">
        <v>3.5734170529956616E-2</v>
      </c>
      <c r="K389" s="16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38"/>
    </row>
    <row r="390" spans="1:25">
      <c r="A390" s="140"/>
      <c r="B390" s="118" t="s">
        <v>187</v>
      </c>
      <c r="C390" s="136"/>
      <c r="D390" s="110">
        <v>-0.12556699295193985</v>
      </c>
      <c r="E390" s="110" t="s">
        <v>512</v>
      </c>
      <c r="F390" s="110">
        <v>-0.48991407922196495</v>
      </c>
      <c r="G390" s="110">
        <v>-3.4480221384433629E-2</v>
      </c>
      <c r="H390" s="110">
        <v>0.17995355227000598</v>
      </c>
      <c r="I390" s="110" t="s">
        <v>512</v>
      </c>
      <c r="J390" s="110">
        <v>-1.9906337933632723E-2</v>
      </c>
      <c r="K390" s="16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38"/>
    </row>
    <row r="391" spans="1:25">
      <c r="B391" s="146"/>
      <c r="C391" s="117"/>
      <c r="D391" s="133"/>
      <c r="E391" s="133"/>
      <c r="F391" s="133"/>
      <c r="G391" s="133"/>
      <c r="H391" s="133"/>
      <c r="I391" s="133"/>
      <c r="J391" s="133"/>
    </row>
    <row r="392" spans="1:25">
      <c r="B392" s="150" t="s">
        <v>327</v>
      </c>
      <c r="Y392" s="134" t="s">
        <v>67</v>
      </c>
    </row>
    <row r="393" spans="1:25">
      <c r="A393" s="125" t="s">
        <v>54</v>
      </c>
      <c r="B393" s="115" t="s">
        <v>142</v>
      </c>
      <c r="C393" s="112" t="s">
        <v>143</v>
      </c>
      <c r="D393" s="113" t="s">
        <v>165</v>
      </c>
      <c r="E393" s="114" t="s">
        <v>165</v>
      </c>
      <c r="F393" s="114" t="s">
        <v>165</v>
      </c>
      <c r="G393" s="114" t="s">
        <v>165</v>
      </c>
      <c r="H393" s="114" t="s">
        <v>165</v>
      </c>
      <c r="I393" s="114" t="s">
        <v>165</v>
      </c>
      <c r="J393" s="114" t="s">
        <v>165</v>
      </c>
      <c r="K393" s="114" t="s">
        <v>165</v>
      </c>
      <c r="L393" s="114" t="s">
        <v>165</v>
      </c>
      <c r="M393" s="16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34">
        <v>1</v>
      </c>
    </row>
    <row r="394" spans="1:25">
      <c r="A394" s="140"/>
      <c r="B394" s="116" t="s">
        <v>166</v>
      </c>
      <c r="C394" s="105" t="s">
        <v>166</v>
      </c>
      <c r="D394" s="159" t="s">
        <v>167</v>
      </c>
      <c r="E394" s="160" t="s">
        <v>168</v>
      </c>
      <c r="F394" s="160" t="s">
        <v>169</v>
      </c>
      <c r="G394" s="160" t="s">
        <v>188</v>
      </c>
      <c r="H394" s="160" t="s">
        <v>170</v>
      </c>
      <c r="I394" s="160" t="s">
        <v>171</v>
      </c>
      <c r="J394" s="160" t="s">
        <v>172</v>
      </c>
      <c r="K394" s="160" t="s">
        <v>173</v>
      </c>
      <c r="L394" s="160" t="s">
        <v>174</v>
      </c>
      <c r="M394" s="16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34" t="s">
        <v>1</v>
      </c>
    </row>
    <row r="395" spans="1:25">
      <c r="A395" s="140"/>
      <c r="B395" s="116"/>
      <c r="C395" s="105"/>
      <c r="D395" s="106" t="s">
        <v>144</v>
      </c>
      <c r="E395" s="107" t="s">
        <v>144</v>
      </c>
      <c r="F395" s="107" t="s">
        <v>144</v>
      </c>
      <c r="G395" s="107" t="s">
        <v>144</v>
      </c>
      <c r="H395" s="107" t="s">
        <v>144</v>
      </c>
      <c r="I395" s="107" t="s">
        <v>176</v>
      </c>
      <c r="J395" s="107" t="s">
        <v>175</v>
      </c>
      <c r="K395" s="107" t="s">
        <v>175</v>
      </c>
      <c r="L395" s="107" t="s">
        <v>175</v>
      </c>
      <c r="M395" s="16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34">
        <v>3</v>
      </c>
    </row>
    <row r="396" spans="1:25">
      <c r="A396" s="140"/>
      <c r="B396" s="116"/>
      <c r="C396" s="105"/>
      <c r="D396" s="132"/>
      <c r="E396" s="132"/>
      <c r="F396" s="132"/>
      <c r="G396" s="132"/>
      <c r="H396" s="132"/>
      <c r="I396" s="132"/>
      <c r="J396" s="132"/>
      <c r="K396" s="132"/>
      <c r="L396" s="132"/>
      <c r="M396" s="16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34">
        <v>3</v>
      </c>
    </row>
    <row r="397" spans="1:25">
      <c r="A397" s="140"/>
      <c r="B397" s="115">
        <v>1</v>
      </c>
      <c r="C397" s="111">
        <v>1</v>
      </c>
      <c r="D397" s="177">
        <v>0.5</v>
      </c>
      <c r="E397" s="177">
        <v>0.48</v>
      </c>
      <c r="F397" s="178">
        <v>0.44419999999999998</v>
      </c>
      <c r="G397" s="177">
        <v>0.48</v>
      </c>
      <c r="H397" s="176">
        <v>0.47689999999999999</v>
      </c>
      <c r="I397" s="177">
        <v>0.50181730769230803</v>
      </c>
      <c r="J397" s="178">
        <v>0.51</v>
      </c>
      <c r="K397" s="177">
        <v>0.5</v>
      </c>
      <c r="L397" s="177">
        <v>0.46999999999999992</v>
      </c>
      <c r="M397" s="179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1">
        <v>1</v>
      </c>
    </row>
    <row r="398" spans="1:25">
      <c r="A398" s="140"/>
      <c r="B398" s="116">
        <v>1</v>
      </c>
      <c r="C398" s="105">
        <v>2</v>
      </c>
      <c r="D398" s="184">
        <v>0.45999999999999996</v>
      </c>
      <c r="E398" s="184">
        <v>0.5</v>
      </c>
      <c r="F398" s="185">
        <v>0.45040000000000002</v>
      </c>
      <c r="G398" s="186">
        <v>0.51</v>
      </c>
      <c r="H398" s="183">
        <v>0.49309999999999998</v>
      </c>
      <c r="I398" s="184">
        <v>0.49370616113744098</v>
      </c>
      <c r="J398" s="185">
        <v>0.54</v>
      </c>
      <c r="K398" s="184">
        <v>0.48</v>
      </c>
      <c r="L398" s="184">
        <v>0.49</v>
      </c>
      <c r="M398" s="179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1" t="e">
        <v>#N/A</v>
      </c>
    </row>
    <row r="399" spans="1:25">
      <c r="A399" s="140"/>
      <c r="B399" s="116">
        <v>1</v>
      </c>
      <c r="C399" s="105">
        <v>3</v>
      </c>
      <c r="D399" s="184">
        <v>0.46999999999999992</v>
      </c>
      <c r="E399" s="184">
        <v>0.49</v>
      </c>
      <c r="F399" s="185">
        <v>0.45830000000000004</v>
      </c>
      <c r="G399" s="184">
        <v>0.48</v>
      </c>
      <c r="H399" s="183">
        <v>0.49149999999999999</v>
      </c>
      <c r="I399" s="184">
        <v>0.50659154929577499</v>
      </c>
      <c r="J399" s="185">
        <v>0.57999999999999996</v>
      </c>
      <c r="K399" s="183">
        <v>0.48</v>
      </c>
      <c r="L399" s="123">
        <v>0.45000000000000007</v>
      </c>
      <c r="M399" s="179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1">
        <v>16</v>
      </c>
    </row>
    <row r="400" spans="1:25">
      <c r="A400" s="140"/>
      <c r="B400" s="116">
        <v>1</v>
      </c>
      <c r="C400" s="105">
        <v>4</v>
      </c>
      <c r="D400" s="184">
        <v>0.48</v>
      </c>
      <c r="E400" s="184">
        <v>0.48</v>
      </c>
      <c r="F400" s="185">
        <v>0.44339999999999996</v>
      </c>
      <c r="G400" s="184">
        <v>0.48</v>
      </c>
      <c r="H400" s="183">
        <v>0.48630000000000001</v>
      </c>
      <c r="I400" s="184">
        <v>0.49702702702702706</v>
      </c>
      <c r="J400" s="185">
        <v>0.53</v>
      </c>
      <c r="K400" s="183">
        <v>0.46999999999999992</v>
      </c>
      <c r="L400" s="123">
        <v>0.45000000000000007</v>
      </c>
      <c r="M400" s="179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1">
        <v>0.48247665757142555</v>
      </c>
    </row>
    <row r="401" spans="1:25">
      <c r="A401" s="140"/>
      <c r="B401" s="116">
        <v>1</v>
      </c>
      <c r="C401" s="105">
        <v>5</v>
      </c>
      <c r="D401" s="184">
        <v>0.45999999999999996</v>
      </c>
      <c r="E401" s="184">
        <v>0.5</v>
      </c>
      <c r="F401" s="182">
        <v>0.43439999999999995</v>
      </c>
      <c r="G401" s="184">
        <v>0.46999999999999992</v>
      </c>
      <c r="H401" s="184">
        <v>0.47739999999999994</v>
      </c>
      <c r="I401" s="184">
        <v>0.49484491978609602</v>
      </c>
      <c r="J401" s="182">
        <v>0.56000000000000005</v>
      </c>
      <c r="K401" s="184">
        <v>0.48</v>
      </c>
      <c r="L401" s="184">
        <v>0.46999999999999992</v>
      </c>
      <c r="M401" s="179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37"/>
    </row>
    <row r="402" spans="1:25">
      <c r="A402" s="140"/>
      <c r="B402" s="116">
        <v>1</v>
      </c>
      <c r="C402" s="105">
        <v>6</v>
      </c>
      <c r="D402" s="184">
        <v>0.48</v>
      </c>
      <c r="E402" s="184">
        <v>0.48</v>
      </c>
      <c r="F402" s="182">
        <v>0.4325</v>
      </c>
      <c r="G402" s="184">
        <v>0.48</v>
      </c>
      <c r="H402" s="184">
        <v>0.47720000000000001</v>
      </c>
      <c r="I402" s="184">
        <v>0.49963265306122501</v>
      </c>
      <c r="J402" s="182">
        <v>0.56999999999999995</v>
      </c>
      <c r="K402" s="184">
        <v>0.51</v>
      </c>
      <c r="L402" s="184">
        <v>0.46999999999999992</v>
      </c>
      <c r="M402" s="179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37"/>
    </row>
    <row r="403" spans="1:25">
      <c r="A403" s="140"/>
      <c r="B403" s="117" t="s">
        <v>184</v>
      </c>
      <c r="C403" s="109"/>
      <c r="D403" s="187">
        <v>0.47500000000000003</v>
      </c>
      <c r="E403" s="187">
        <v>0.48833333333333334</v>
      </c>
      <c r="F403" s="187">
        <v>0.44386666666666669</v>
      </c>
      <c r="G403" s="187">
        <v>0.48333333333333334</v>
      </c>
      <c r="H403" s="187">
        <v>0.48373333333333329</v>
      </c>
      <c r="I403" s="187">
        <v>0.49893660299997866</v>
      </c>
      <c r="J403" s="187">
        <v>0.54833333333333334</v>
      </c>
      <c r="K403" s="187">
        <v>0.48666666666666664</v>
      </c>
      <c r="L403" s="187">
        <v>0.46666666666666662</v>
      </c>
      <c r="M403" s="179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37"/>
    </row>
    <row r="404" spans="1:25">
      <c r="A404" s="140"/>
      <c r="B404" s="2" t="s">
        <v>185</v>
      </c>
      <c r="C404" s="136"/>
      <c r="D404" s="123">
        <v>0.47499999999999998</v>
      </c>
      <c r="E404" s="123">
        <v>0.48499999999999999</v>
      </c>
      <c r="F404" s="123">
        <v>0.44379999999999997</v>
      </c>
      <c r="G404" s="123">
        <v>0.48</v>
      </c>
      <c r="H404" s="123">
        <v>0.48185</v>
      </c>
      <c r="I404" s="123">
        <v>0.49832984004412606</v>
      </c>
      <c r="J404" s="123">
        <v>0.55000000000000004</v>
      </c>
      <c r="K404" s="123">
        <v>0.48</v>
      </c>
      <c r="L404" s="123">
        <v>0.46999999999999992</v>
      </c>
      <c r="M404" s="179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37"/>
    </row>
    <row r="405" spans="1:25">
      <c r="A405" s="140"/>
      <c r="B405" s="2" t="s">
        <v>186</v>
      </c>
      <c r="C405" s="136"/>
      <c r="D405" s="123">
        <v>1.5165750888103117E-2</v>
      </c>
      <c r="E405" s="123">
        <v>9.8319208025017587E-3</v>
      </c>
      <c r="F405" s="123">
        <v>9.6969410984427025E-3</v>
      </c>
      <c r="G405" s="123">
        <v>1.3662601021279487E-2</v>
      </c>
      <c r="H405" s="123">
        <v>7.5383464146102181E-3</v>
      </c>
      <c r="I405" s="123">
        <v>4.7984793841450478E-3</v>
      </c>
      <c r="J405" s="123">
        <v>2.6394443859772184E-2</v>
      </c>
      <c r="K405" s="123">
        <v>1.5055453054181647E-2</v>
      </c>
      <c r="L405" s="123">
        <v>1.5055453054181576E-2</v>
      </c>
      <c r="M405" s="16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37"/>
    </row>
    <row r="406" spans="1:25">
      <c r="A406" s="140"/>
      <c r="B406" s="2" t="s">
        <v>96</v>
      </c>
      <c r="C406" s="136"/>
      <c r="D406" s="110">
        <v>3.1927896606532877E-2</v>
      </c>
      <c r="E406" s="110">
        <v>2.0133626216727152E-2</v>
      </c>
      <c r="F406" s="110">
        <v>2.184651794482435E-2</v>
      </c>
      <c r="G406" s="110">
        <v>2.8267450388854112E-2</v>
      </c>
      <c r="H406" s="110">
        <v>1.5583681948615391E-2</v>
      </c>
      <c r="I406" s="110">
        <v>9.6174130246067611E-3</v>
      </c>
      <c r="J406" s="110">
        <v>4.813576387800398E-2</v>
      </c>
      <c r="K406" s="110">
        <v>3.0935862440099278E-2</v>
      </c>
      <c r="L406" s="110">
        <v>3.2261685116103382E-2</v>
      </c>
      <c r="M406" s="16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38"/>
    </row>
    <row r="407" spans="1:25">
      <c r="A407" s="140"/>
      <c r="B407" s="118" t="s">
        <v>187</v>
      </c>
      <c r="C407" s="136"/>
      <c r="D407" s="110">
        <v>-1.5496413047337287E-2</v>
      </c>
      <c r="E407" s="110">
        <v>1.2138775358351506E-2</v>
      </c>
      <c r="F407" s="110">
        <v>-8.0024577974620592E-2</v>
      </c>
      <c r="G407" s="110">
        <v>1.7755797062182221E-3</v>
      </c>
      <c r="H407" s="110">
        <v>2.6046353583886184E-3</v>
      </c>
      <c r="I407" s="110">
        <v>3.4115526979906496E-2</v>
      </c>
      <c r="J407" s="110">
        <v>0.13649712318395091</v>
      </c>
      <c r="K407" s="110">
        <v>8.6843768076403371E-3</v>
      </c>
      <c r="L407" s="110">
        <v>-3.2768405800892908E-2</v>
      </c>
      <c r="M407" s="16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38"/>
    </row>
    <row r="408" spans="1:25">
      <c r="B408" s="146"/>
      <c r="C408" s="117"/>
      <c r="D408" s="133"/>
      <c r="E408" s="133"/>
      <c r="F408" s="133"/>
      <c r="G408" s="133"/>
      <c r="H408" s="133"/>
      <c r="I408" s="133"/>
      <c r="J408" s="133"/>
      <c r="K408" s="133"/>
      <c r="L408" s="133"/>
    </row>
    <row r="409" spans="1:25">
      <c r="B409" s="150" t="s">
        <v>328</v>
      </c>
      <c r="Y409" s="134" t="s">
        <v>67</v>
      </c>
    </row>
    <row r="410" spans="1:25">
      <c r="A410" s="125" t="s">
        <v>17</v>
      </c>
      <c r="B410" s="115" t="s">
        <v>142</v>
      </c>
      <c r="C410" s="112" t="s">
        <v>143</v>
      </c>
      <c r="D410" s="113" t="s">
        <v>165</v>
      </c>
      <c r="E410" s="114" t="s">
        <v>165</v>
      </c>
      <c r="F410" s="114" t="s">
        <v>165</v>
      </c>
      <c r="G410" s="114" t="s">
        <v>165</v>
      </c>
      <c r="H410" s="114" t="s">
        <v>165</v>
      </c>
      <c r="I410" s="114" t="s">
        <v>165</v>
      </c>
      <c r="J410" s="114" t="s">
        <v>165</v>
      </c>
      <c r="K410" s="114" t="s">
        <v>165</v>
      </c>
      <c r="L410" s="16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34">
        <v>1</v>
      </c>
    </row>
    <row r="411" spans="1:25">
      <c r="A411" s="140"/>
      <c r="B411" s="116" t="s">
        <v>166</v>
      </c>
      <c r="C411" s="105" t="s">
        <v>166</v>
      </c>
      <c r="D411" s="159" t="s">
        <v>167</v>
      </c>
      <c r="E411" s="160" t="s">
        <v>168</v>
      </c>
      <c r="F411" s="160" t="s">
        <v>169</v>
      </c>
      <c r="G411" s="160" t="s">
        <v>188</v>
      </c>
      <c r="H411" s="160" t="s">
        <v>171</v>
      </c>
      <c r="I411" s="160" t="s">
        <v>172</v>
      </c>
      <c r="J411" s="160" t="s">
        <v>173</v>
      </c>
      <c r="K411" s="160" t="s">
        <v>174</v>
      </c>
      <c r="L411" s="16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34" t="s">
        <v>3</v>
      </c>
    </row>
    <row r="412" spans="1:25">
      <c r="A412" s="140"/>
      <c r="B412" s="116"/>
      <c r="C412" s="105"/>
      <c r="D412" s="106" t="s">
        <v>144</v>
      </c>
      <c r="E412" s="107" t="s">
        <v>175</v>
      </c>
      <c r="F412" s="107" t="s">
        <v>175</v>
      </c>
      <c r="G412" s="107" t="s">
        <v>175</v>
      </c>
      <c r="H412" s="107" t="s">
        <v>176</v>
      </c>
      <c r="I412" s="107" t="s">
        <v>175</v>
      </c>
      <c r="J412" s="107" t="s">
        <v>175</v>
      </c>
      <c r="K412" s="107" t="s">
        <v>175</v>
      </c>
      <c r="L412" s="16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34">
        <v>1</v>
      </c>
    </row>
    <row r="413" spans="1:25">
      <c r="A413" s="140"/>
      <c r="B413" s="116"/>
      <c r="C413" s="105"/>
      <c r="D413" s="132"/>
      <c r="E413" s="132"/>
      <c r="F413" s="132"/>
      <c r="G413" s="132"/>
      <c r="H413" s="132"/>
      <c r="I413" s="132"/>
      <c r="J413" s="132"/>
      <c r="K413" s="132"/>
      <c r="L413" s="16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34">
        <v>2</v>
      </c>
    </row>
    <row r="414" spans="1:25">
      <c r="A414" s="140"/>
      <c r="B414" s="115">
        <v>1</v>
      </c>
      <c r="C414" s="111">
        <v>1</v>
      </c>
      <c r="D414" s="203">
        <v>20</v>
      </c>
      <c r="E414" s="203">
        <v>20.3</v>
      </c>
      <c r="F414" s="206">
        <v>24.4</v>
      </c>
      <c r="G414" s="203">
        <v>18.899999999999999</v>
      </c>
      <c r="H414" s="206">
        <v>24.02</v>
      </c>
      <c r="I414" s="203">
        <v>21.4</v>
      </c>
      <c r="J414" s="206">
        <v>23.7</v>
      </c>
      <c r="K414" s="203">
        <v>22.2</v>
      </c>
      <c r="L414" s="207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9">
        <v>1</v>
      </c>
    </row>
    <row r="415" spans="1:25">
      <c r="A415" s="140"/>
      <c r="B415" s="116">
        <v>1</v>
      </c>
      <c r="C415" s="105">
        <v>2</v>
      </c>
      <c r="D415" s="210">
        <v>20</v>
      </c>
      <c r="E415" s="210">
        <v>21.2</v>
      </c>
      <c r="F415" s="212">
        <v>23.4</v>
      </c>
      <c r="G415" s="210">
        <v>17.899999999999999</v>
      </c>
      <c r="H415" s="212">
        <v>23.84</v>
      </c>
      <c r="I415" s="210">
        <v>20.9</v>
      </c>
      <c r="J415" s="212">
        <v>23.1</v>
      </c>
      <c r="K415" s="210">
        <v>22.5</v>
      </c>
      <c r="L415" s="207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9">
        <v>11</v>
      </c>
    </row>
    <row r="416" spans="1:25">
      <c r="A416" s="140"/>
      <c r="B416" s="116">
        <v>1</v>
      </c>
      <c r="C416" s="105">
        <v>3</v>
      </c>
      <c r="D416" s="210">
        <v>20</v>
      </c>
      <c r="E416" s="210">
        <v>21</v>
      </c>
      <c r="F416" s="212">
        <v>23.7</v>
      </c>
      <c r="G416" s="210">
        <v>18.399999999999999</v>
      </c>
      <c r="H416" s="212">
        <v>24.9</v>
      </c>
      <c r="I416" s="210">
        <v>22.1</v>
      </c>
      <c r="J416" s="212">
        <v>22.3</v>
      </c>
      <c r="K416" s="223">
        <v>20.2</v>
      </c>
      <c r="L416" s="207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9">
        <v>16</v>
      </c>
    </row>
    <row r="417" spans="1:25">
      <c r="A417" s="140"/>
      <c r="B417" s="116">
        <v>1</v>
      </c>
      <c r="C417" s="105">
        <v>4</v>
      </c>
      <c r="D417" s="210">
        <v>20</v>
      </c>
      <c r="E417" s="210">
        <v>20</v>
      </c>
      <c r="F417" s="212">
        <v>22.7</v>
      </c>
      <c r="G417" s="210">
        <v>19.3</v>
      </c>
      <c r="H417" s="212">
        <v>24.37</v>
      </c>
      <c r="I417" s="210">
        <v>22.7</v>
      </c>
      <c r="J417" s="212">
        <v>21.8</v>
      </c>
      <c r="K417" s="212">
        <v>21.1</v>
      </c>
      <c r="L417" s="207"/>
      <c r="M417" s="208"/>
      <c r="N417" s="208"/>
      <c r="O417" s="208"/>
      <c r="P417" s="208"/>
      <c r="Q417" s="208"/>
      <c r="R417" s="208"/>
      <c r="S417" s="208"/>
      <c r="T417" s="208"/>
      <c r="U417" s="208"/>
      <c r="V417" s="208"/>
      <c r="W417" s="208"/>
      <c r="X417" s="208"/>
      <c r="Y417" s="209">
        <v>21.830208333333331</v>
      </c>
    </row>
    <row r="418" spans="1:25">
      <c r="A418" s="140"/>
      <c r="B418" s="116">
        <v>1</v>
      </c>
      <c r="C418" s="105">
        <v>5</v>
      </c>
      <c r="D418" s="210">
        <v>20</v>
      </c>
      <c r="E418" s="210">
        <v>21.2</v>
      </c>
      <c r="F418" s="210">
        <v>22.7</v>
      </c>
      <c r="G418" s="210">
        <v>17.399999999999999</v>
      </c>
      <c r="H418" s="210">
        <v>24.62</v>
      </c>
      <c r="I418" s="210">
        <v>23.9</v>
      </c>
      <c r="J418" s="210">
        <v>23.6</v>
      </c>
      <c r="K418" s="210">
        <v>22.2</v>
      </c>
      <c r="L418" s="207"/>
      <c r="M418" s="208"/>
      <c r="N418" s="208"/>
      <c r="O418" s="208"/>
      <c r="P418" s="208"/>
      <c r="Q418" s="208"/>
      <c r="R418" s="208"/>
      <c r="S418" s="208"/>
      <c r="T418" s="208"/>
      <c r="U418" s="208"/>
      <c r="V418" s="208"/>
      <c r="W418" s="208"/>
      <c r="X418" s="208"/>
      <c r="Y418" s="214"/>
    </row>
    <row r="419" spans="1:25">
      <c r="A419" s="140"/>
      <c r="B419" s="116">
        <v>1</v>
      </c>
      <c r="C419" s="105">
        <v>6</v>
      </c>
      <c r="D419" s="210">
        <v>20</v>
      </c>
      <c r="E419" s="210">
        <v>21.8</v>
      </c>
      <c r="F419" s="210">
        <v>22.7</v>
      </c>
      <c r="G419" s="210">
        <v>18.100000000000001</v>
      </c>
      <c r="H419" s="210">
        <v>23.96</v>
      </c>
      <c r="I419" s="210">
        <v>23.2</v>
      </c>
      <c r="J419" s="210">
        <v>25.5</v>
      </c>
      <c r="K419" s="210">
        <v>22.7</v>
      </c>
      <c r="L419" s="207"/>
      <c r="M419" s="208"/>
      <c r="N419" s="208"/>
      <c r="O419" s="208"/>
      <c r="P419" s="208"/>
      <c r="Q419" s="208"/>
      <c r="R419" s="208"/>
      <c r="S419" s="208"/>
      <c r="T419" s="208"/>
      <c r="U419" s="208"/>
      <c r="V419" s="208"/>
      <c r="W419" s="208"/>
      <c r="X419" s="208"/>
      <c r="Y419" s="214"/>
    </row>
    <row r="420" spans="1:25">
      <c r="A420" s="140"/>
      <c r="B420" s="117" t="s">
        <v>184</v>
      </c>
      <c r="C420" s="109"/>
      <c r="D420" s="215">
        <v>20</v>
      </c>
      <c r="E420" s="215">
        <v>20.916666666666668</v>
      </c>
      <c r="F420" s="215">
        <v>23.266666666666666</v>
      </c>
      <c r="G420" s="215">
        <v>18.333333333333332</v>
      </c>
      <c r="H420" s="215">
        <v>24.285</v>
      </c>
      <c r="I420" s="215">
        <v>22.366666666666664</v>
      </c>
      <c r="J420" s="215">
        <v>23.333333333333332</v>
      </c>
      <c r="K420" s="215">
        <v>21.816666666666666</v>
      </c>
      <c r="L420" s="207"/>
      <c r="M420" s="208"/>
      <c r="N420" s="208"/>
      <c r="O420" s="208"/>
      <c r="P420" s="208"/>
      <c r="Q420" s="208"/>
      <c r="R420" s="208"/>
      <c r="S420" s="208"/>
      <c r="T420" s="208"/>
      <c r="U420" s="208"/>
      <c r="V420" s="208"/>
      <c r="W420" s="208"/>
      <c r="X420" s="208"/>
      <c r="Y420" s="214"/>
    </row>
    <row r="421" spans="1:25">
      <c r="A421" s="140"/>
      <c r="B421" s="2" t="s">
        <v>185</v>
      </c>
      <c r="C421" s="136"/>
      <c r="D421" s="216">
        <v>20</v>
      </c>
      <c r="E421" s="216">
        <v>21.1</v>
      </c>
      <c r="F421" s="216">
        <v>23.049999999999997</v>
      </c>
      <c r="G421" s="216">
        <v>18.25</v>
      </c>
      <c r="H421" s="216">
        <v>24.195</v>
      </c>
      <c r="I421" s="216">
        <v>22.4</v>
      </c>
      <c r="J421" s="216">
        <v>23.35</v>
      </c>
      <c r="K421" s="216">
        <v>22.2</v>
      </c>
      <c r="L421" s="207"/>
      <c r="M421" s="208"/>
      <c r="N421" s="208"/>
      <c r="O421" s="208"/>
      <c r="P421" s="208"/>
      <c r="Q421" s="208"/>
      <c r="R421" s="208"/>
      <c r="S421" s="208"/>
      <c r="T421" s="208"/>
      <c r="U421" s="208"/>
      <c r="V421" s="208"/>
      <c r="W421" s="208"/>
      <c r="X421" s="208"/>
      <c r="Y421" s="214"/>
    </row>
    <row r="422" spans="1:25">
      <c r="A422" s="140"/>
      <c r="B422" s="2" t="s">
        <v>186</v>
      </c>
      <c r="C422" s="136"/>
      <c r="D422" s="108">
        <v>0</v>
      </c>
      <c r="E422" s="108">
        <v>0.65853372477547922</v>
      </c>
      <c r="F422" s="108">
        <v>0.7004760286167302</v>
      </c>
      <c r="G422" s="108">
        <v>0.68896056974740372</v>
      </c>
      <c r="H422" s="108">
        <v>0.41750449099380926</v>
      </c>
      <c r="I422" s="108">
        <v>1.1236844159579087</v>
      </c>
      <c r="J422" s="108">
        <v>1.2940891262454322</v>
      </c>
      <c r="K422" s="108">
        <v>0.96626428406863207</v>
      </c>
      <c r="L422" s="188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35"/>
    </row>
    <row r="423" spans="1:25">
      <c r="A423" s="140"/>
      <c r="B423" s="2" t="s">
        <v>96</v>
      </c>
      <c r="C423" s="136"/>
      <c r="D423" s="110">
        <v>0</v>
      </c>
      <c r="E423" s="110">
        <v>3.1483684053010955E-2</v>
      </c>
      <c r="F423" s="110">
        <v>3.0106419568054307E-2</v>
      </c>
      <c r="G423" s="110">
        <v>3.7579667440767475E-2</v>
      </c>
      <c r="H423" s="110">
        <v>1.719186703701088E-2</v>
      </c>
      <c r="I423" s="110">
        <v>5.0239243634481769E-2</v>
      </c>
      <c r="J423" s="110">
        <v>5.5460962553375667E-2</v>
      </c>
      <c r="K423" s="110">
        <v>4.4290188727362817E-2</v>
      </c>
      <c r="L423" s="16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38"/>
    </row>
    <row r="424" spans="1:25">
      <c r="A424" s="140"/>
      <c r="B424" s="118" t="s">
        <v>187</v>
      </c>
      <c r="C424" s="136"/>
      <c r="D424" s="110">
        <v>-8.3838335639643047E-2</v>
      </c>
      <c r="E424" s="110">
        <v>-4.1847592689793212E-2</v>
      </c>
      <c r="F424" s="110">
        <v>6.5801402872548653E-2</v>
      </c>
      <c r="G424" s="110">
        <v>-0.16018514100300618</v>
      </c>
      <c r="H424" s="110">
        <v>0.11244930094956351</v>
      </c>
      <c r="I424" s="110">
        <v>2.4574127976332516E-2</v>
      </c>
      <c r="J424" s="110">
        <v>6.8855275087083223E-2</v>
      </c>
      <c r="K424" s="110">
        <v>-6.2031779357729633E-4</v>
      </c>
      <c r="L424" s="16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38"/>
    </row>
    <row r="425" spans="1:25">
      <c r="B425" s="146"/>
      <c r="C425" s="117"/>
      <c r="D425" s="133"/>
      <c r="E425" s="133"/>
      <c r="F425" s="133"/>
      <c r="G425" s="133"/>
      <c r="H425" s="133"/>
      <c r="I425" s="133"/>
      <c r="J425" s="133"/>
      <c r="K425" s="133"/>
    </row>
    <row r="426" spans="1:25">
      <c r="B426" s="150" t="s">
        <v>329</v>
      </c>
      <c r="Y426" s="134" t="s">
        <v>67</v>
      </c>
    </row>
    <row r="427" spans="1:25">
      <c r="A427" s="125" t="s">
        <v>20</v>
      </c>
      <c r="B427" s="115" t="s">
        <v>142</v>
      </c>
      <c r="C427" s="112" t="s">
        <v>143</v>
      </c>
      <c r="D427" s="113" t="s">
        <v>165</v>
      </c>
      <c r="E427" s="114" t="s">
        <v>165</v>
      </c>
      <c r="F427" s="114" t="s">
        <v>165</v>
      </c>
      <c r="G427" s="114" t="s">
        <v>165</v>
      </c>
      <c r="H427" s="114" t="s">
        <v>165</v>
      </c>
      <c r="I427" s="114" t="s">
        <v>165</v>
      </c>
      <c r="J427" s="114" t="s">
        <v>165</v>
      </c>
      <c r="K427" s="114" t="s">
        <v>165</v>
      </c>
      <c r="L427" s="16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34">
        <v>1</v>
      </c>
    </row>
    <row r="428" spans="1:25">
      <c r="A428" s="140"/>
      <c r="B428" s="116" t="s">
        <v>166</v>
      </c>
      <c r="C428" s="105" t="s">
        <v>166</v>
      </c>
      <c r="D428" s="159" t="s">
        <v>168</v>
      </c>
      <c r="E428" s="160" t="s">
        <v>169</v>
      </c>
      <c r="F428" s="160" t="s">
        <v>188</v>
      </c>
      <c r="G428" s="160" t="s">
        <v>170</v>
      </c>
      <c r="H428" s="160" t="s">
        <v>171</v>
      </c>
      <c r="I428" s="160" t="s">
        <v>172</v>
      </c>
      <c r="J428" s="160" t="s">
        <v>173</v>
      </c>
      <c r="K428" s="160" t="s">
        <v>174</v>
      </c>
      <c r="L428" s="16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34" t="s">
        <v>3</v>
      </c>
    </row>
    <row r="429" spans="1:25">
      <c r="A429" s="140"/>
      <c r="B429" s="116"/>
      <c r="C429" s="105"/>
      <c r="D429" s="106" t="s">
        <v>175</v>
      </c>
      <c r="E429" s="107" t="s">
        <v>144</v>
      </c>
      <c r="F429" s="107" t="s">
        <v>144</v>
      </c>
      <c r="G429" s="107" t="s">
        <v>175</v>
      </c>
      <c r="H429" s="107" t="s">
        <v>176</v>
      </c>
      <c r="I429" s="107" t="s">
        <v>175</v>
      </c>
      <c r="J429" s="107" t="s">
        <v>175</v>
      </c>
      <c r="K429" s="107" t="s">
        <v>175</v>
      </c>
      <c r="L429" s="16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34">
        <v>1</v>
      </c>
    </row>
    <row r="430" spans="1:25">
      <c r="A430" s="140"/>
      <c r="B430" s="116"/>
      <c r="C430" s="105"/>
      <c r="D430" s="132"/>
      <c r="E430" s="132"/>
      <c r="F430" s="132"/>
      <c r="G430" s="132"/>
      <c r="H430" s="132"/>
      <c r="I430" s="132"/>
      <c r="J430" s="132"/>
      <c r="K430" s="132"/>
      <c r="L430" s="16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34">
        <v>2</v>
      </c>
    </row>
    <row r="431" spans="1:25">
      <c r="A431" s="140"/>
      <c r="B431" s="115">
        <v>1</v>
      </c>
      <c r="C431" s="111">
        <v>1</v>
      </c>
      <c r="D431" s="221">
        <v>32</v>
      </c>
      <c r="E431" s="203">
        <v>36</v>
      </c>
      <c r="F431" s="206">
        <v>38</v>
      </c>
      <c r="G431" s="203">
        <v>35.1</v>
      </c>
      <c r="H431" s="206">
        <v>36.811538461538497</v>
      </c>
      <c r="I431" s="221">
        <v>39.1</v>
      </c>
      <c r="J431" s="206">
        <v>38.5</v>
      </c>
      <c r="K431" s="203">
        <v>36</v>
      </c>
      <c r="L431" s="207"/>
      <c r="M431" s="208"/>
      <c r="N431" s="208"/>
      <c r="O431" s="208"/>
      <c r="P431" s="208"/>
      <c r="Q431" s="208"/>
      <c r="R431" s="208"/>
      <c r="S431" s="208"/>
      <c r="T431" s="208"/>
      <c r="U431" s="208"/>
      <c r="V431" s="208"/>
      <c r="W431" s="208"/>
      <c r="X431" s="208"/>
      <c r="Y431" s="209">
        <v>1</v>
      </c>
    </row>
    <row r="432" spans="1:25">
      <c r="A432" s="140"/>
      <c r="B432" s="116">
        <v>1</v>
      </c>
      <c r="C432" s="105">
        <v>2</v>
      </c>
      <c r="D432" s="213">
        <v>31.5</v>
      </c>
      <c r="E432" s="210">
        <v>36</v>
      </c>
      <c r="F432" s="212">
        <v>39</v>
      </c>
      <c r="G432" s="210">
        <v>35.6</v>
      </c>
      <c r="H432" s="212">
        <v>35.934597156398098</v>
      </c>
      <c r="I432" s="213">
        <v>42.9</v>
      </c>
      <c r="J432" s="212">
        <v>37.1</v>
      </c>
      <c r="K432" s="210">
        <v>37.299999999999997</v>
      </c>
      <c r="L432" s="207"/>
      <c r="M432" s="208"/>
      <c r="N432" s="208"/>
      <c r="O432" s="208"/>
      <c r="P432" s="208"/>
      <c r="Q432" s="208"/>
      <c r="R432" s="208"/>
      <c r="S432" s="208"/>
      <c r="T432" s="208"/>
      <c r="U432" s="208"/>
      <c r="V432" s="208"/>
      <c r="W432" s="208"/>
      <c r="X432" s="208"/>
      <c r="Y432" s="209">
        <v>12</v>
      </c>
    </row>
    <row r="433" spans="1:25">
      <c r="A433" s="140"/>
      <c r="B433" s="116">
        <v>1</v>
      </c>
      <c r="C433" s="105">
        <v>3</v>
      </c>
      <c r="D433" s="213">
        <v>32.5</v>
      </c>
      <c r="E433" s="210">
        <v>37</v>
      </c>
      <c r="F433" s="212">
        <v>37</v>
      </c>
      <c r="G433" s="210">
        <v>35.9</v>
      </c>
      <c r="H433" s="212">
        <v>36.942723004694798</v>
      </c>
      <c r="I433" s="213">
        <v>44.7</v>
      </c>
      <c r="J433" s="212">
        <v>37.9</v>
      </c>
      <c r="K433" s="212">
        <v>36.200000000000003</v>
      </c>
      <c r="L433" s="207"/>
      <c r="M433" s="208"/>
      <c r="N433" s="208"/>
      <c r="O433" s="208"/>
      <c r="P433" s="208"/>
      <c r="Q433" s="208"/>
      <c r="R433" s="208"/>
      <c r="S433" s="208"/>
      <c r="T433" s="208"/>
      <c r="U433" s="208"/>
      <c r="V433" s="208"/>
      <c r="W433" s="208"/>
      <c r="X433" s="208"/>
      <c r="Y433" s="209">
        <v>16</v>
      </c>
    </row>
    <row r="434" spans="1:25">
      <c r="A434" s="140"/>
      <c r="B434" s="116">
        <v>1</v>
      </c>
      <c r="C434" s="105">
        <v>4</v>
      </c>
      <c r="D434" s="213">
        <v>31</v>
      </c>
      <c r="E434" s="210">
        <v>37</v>
      </c>
      <c r="F434" s="212">
        <v>37</v>
      </c>
      <c r="G434" s="210">
        <v>34.799999999999997</v>
      </c>
      <c r="H434" s="212">
        <v>36.8691891891892</v>
      </c>
      <c r="I434" s="213">
        <v>40.9</v>
      </c>
      <c r="J434" s="212">
        <v>38.299999999999997</v>
      </c>
      <c r="K434" s="212">
        <v>37.799999999999997</v>
      </c>
      <c r="L434" s="207"/>
      <c r="M434" s="208"/>
      <c r="N434" s="208"/>
      <c r="O434" s="208"/>
      <c r="P434" s="208"/>
      <c r="Q434" s="208"/>
      <c r="R434" s="208"/>
      <c r="S434" s="208"/>
      <c r="T434" s="208"/>
      <c r="U434" s="208"/>
      <c r="V434" s="208"/>
      <c r="W434" s="208"/>
      <c r="X434" s="208"/>
      <c r="Y434" s="209">
        <v>36.747094571464075</v>
      </c>
    </row>
    <row r="435" spans="1:25">
      <c r="A435" s="140"/>
      <c r="B435" s="116">
        <v>1</v>
      </c>
      <c r="C435" s="105">
        <v>5</v>
      </c>
      <c r="D435" s="222">
        <v>36</v>
      </c>
      <c r="E435" s="210">
        <v>36</v>
      </c>
      <c r="F435" s="210">
        <v>36</v>
      </c>
      <c r="G435" s="210">
        <v>35.1</v>
      </c>
      <c r="H435" s="210">
        <v>37.080213903743299</v>
      </c>
      <c r="I435" s="213">
        <v>45.5</v>
      </c>
      <c r="J435" s="210">
        <v>34.4</v>
      </c>
      <c r="K435" s="210">
        <v>39.5</v>
      </c>
      <c r="L435" s="207"/>
      <c r="M435" s="208"/>
      <c r="N435" s="208"/>
      <c r="O435" s="208"/>
      <c r="P435" s="208"/>
      <c r="Q435" s="208"/>
      <c r="R435" s="208"/>
      <c r="S435" s="208"/>
      <c r="T435" s="208"/>
      <c r="U435" s="208"/>
      <c r="V435" s="208"/>
      <c r="W435" s="208"/>
      <c r="X435" s="208"/>
      <c r="Y435" s="214"/>
    </row>
    <row r="436" spans="1:25">
      <c r="A436" s="140"/>
      <c r="B436" s="116">
        <v>1</v>
      </c>
      <c r="C436" s="105">
        <v>6</v>
      </c>
      <c r="D436" s="213">
        <v>30.5</v>
      </c>
      <c r="E436" s="210">
        <v>36</v>
      </c>
      <c r="F436" s="210">
        <v>36</v>
      </c>
      <c r="G436" s="210">
        <v>34.799999999999997</v>
      </c>
      <c r="H436" s="210">
        <v>36.757142857142902</v>
      </c>
      <c r="I436" s="213">
        <v>45.5</v>
      </c>
      <c r="J436" s="210">
        <v>36.6</v>
      </c>
      <c r="K436" s="210">
        <v>40.6</v>
      </c>
      <c r="L436" s="207"/>
      <c r="M436" s="208"/>
      <c r="N436" s="208"/>
      <c r="O436" s="208"/>
      <c r="P436" s="208"/>
      <c r="Q436" s="208"/>
      <c r="R436" s="208"/>
      <c r="S436" s="208"/>
      <c r="T436" s="208"/>
      <c r="U436" s="208"/>
      <c r="V436" s="208"/>
      <c r="W436" s="208"/>
      <c r="X436" s="208"/>
      <c r="Y436" s="214"/>
    </row>
    <row r="437" spans="1:25">
      <c r="A437" s="140"/>
      <c r="B437" s="117" t="s">
        <v>184</v>
      </c>
      <c r="C437" s="109"/>
      <c r="D437" s="215">
        <v>32.25</v>
      </c>
      <c r="E437" s="215">
        <v>36.333333333333336</v>
      </c>
      <c r="F437" s="215">
        <v>37.166666666666664</v>
      </c>
      <c r="G437" s="215">
        <v>35.216666666666661</v>
      </c>
      <c r="H437" s="215">
        <v>36.732567428784463</v>
      </c>
      <c r="I437" s="215">
        <v>43.1</v>
      </c>
      <c r="J437" s="215">
        <v>37.133333333333333</v>
      </c>
      <c r="K437" s="215">
        <v>37.9</v>
      </c>
      <c r="L437" s="207"/>
      <c r="M437" s="208"/>
      <c r="N437" s="208"/>
      <c r="O437" s="208"/>
      <c r="P437" s="208"/>
      <c r="Q437" s="208"/>
      <c r="R437" s="208"/>
      <c r="S437" s="208"/>
      <c r="T437" s="208"/>
      <c r="U437" s="208"/>
      <c r="V437" s="208"/>
      <c r="W437" s="208"/>
      <c r="X437" s="208"/>
      <c r="Y437" s="214"/>
    </row>
    <row r="438" spans="1:25">
      <c r="A438" s="140"/>
      <c r="B438" s="2" t="s">
        <v>185</v>
      </c>
      <c r="C438" s="136"/>
      <c r="D438" s="216">
        <v>31.75</v>
      </c>
      <c r="E438" s="216">
        <v>36</v>
      </c>
      <c r="F438" s="216">
        <v>37</v>
      </c>
      <c r="G438" s="216">
        <v>35.1</v>
      </c>
      <c r="H438" s="216">
        <v>36.840363825363852</v>
      </c>
      <c r="I438" s="216">
        <v>43.8</v>
      </c>
      <c r="J438" s="216">
        <v>37.5</v>
      </c>
      <c r="K438" s="216">
        <v>37.549999999999997</v>
      </c>
      <c r="L438" s="207"/>
      <c r="M438" s="208"/>
      <c r="N438" s="208"/>
      <c r="O438" s="208"/>
      <c r="P438" s="208"/>
      <c r="Q438" s="208"/>
      <c r="R438" s="208"/>
      <c r="S438" s="208"/>
      <c r="T438" s="208"/>
      <c r="U438" s="208"/>
      <c r="V438" s="208"/>
      <c r="W438" s="208"/>
      <c r="X438" s="208"/>
      <c r="Y438" s="214"/>
    </row>
    <row r="439" spans="1:25">
      <c r="A439" s="140"/>
      <c r="B439" s="2" t="s">
        <v>186</v>
      </c>
      <c r="C439" s="136"/>
      <c r="D439" s="108">
        <v>1.9685019685029528</v>
      </c>
      <c r="E439" s="108">
        <v>0.51639777949432231</v>
      </c>
      <c r="F439" s="108">
        <v>1.169045194450012</v>
      </c>
      <c r="G439" s="108">
        <v>0.44459719597256497</v>
      </c>
      <c r="H439" s="108">
        <v>0.4067642743307745</v>
      </c>
      <c r="I439" s="108">
        <v>2.6442390209661459</v>
      </c>
      <c r="J439" s="108">
        <v>1.5214028613968971</v>
      </c>
      <c r="K439" s="108">
        <v>1.8286607121059937</v>
      </c>
      <c r="L439" s="188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35"/>
    </row>
    <row r="440" spans="1:25">
      <c r="A440" s="140"/>
      <c r="B440" s="2" t="s">
        <v>96</v>
      </c>
      <c r="C440" s="136"/>
      <c r="D440" s="110">
        <v>6.1038820728773729E-2</v>
      </c>
      <c r="E440" s="110">
        <v>1.4212782921862082E-2</v>
      </c>
      <c r="F440" s="110">
        <v>3.1454130792377008E-2</v>
      </c>
      <c r="G440" s="110">
        <v>1.2624624589850404E-2</v>
      </c>
      <c r="H440" s="110">
        <v>1.1073668485585489E-2</v>
      </c>
      <c r="I440" s="110">
        <v>6.1351253386685518E-2</v>
      </c>
      <c r="J440" s="110">
        <v>4.0971351743183941E-2</v>
      </c>
      <c r="K440" s="110">
        <v>4.8249623010712235E-2</v>
      </c>
      <c r="L440" s="16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38"/>
    </row>
    <row r="441" spans="1:25">
      <c r="A441" s="140"/>
      <c r="B441" s="118" t="s">
        <v>187</v>
      </c>
      <c r="C441" s="136"/>
      <c r="D441" s="110">
        <v>-0.12237959555464528</v>
      </c>
      <c r="E441" s="110">
        <v>-1.1259699384561506E-2</v>
      </c>
      <c r="F441" s="110">
        <v>1.14178304460677E-2</v>
      </c>
      <c r="G441" s="110">
        <v>-4.1647589357605042E-2</v>
      </c>
      <c r="H441" s="110">
        <v>-3.9532765376482093E-4</v>
      </c>
      <c r="I441" s="110">
        <v>0.1728818428401484</v>
      </c>
      <c r="J441" s="110">
        <v>1.0510729252842577E-2</v>
      </c>
      <c r="K441" s="110">
        <v>3.1374056697021535E-2</v>
      </c>
      <c r="L441" s="16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38"/>
    </row>
    <row r="442" spans="1:25">
      <c r="B442" s="146"/>
      <c r="C442" s="117"/>
      <c r="D442" s="133"/>
      <c r="E442" s="133"/>
      <c r="F442" s="133"/>
      <c r="G442" s="133"/>
      <c r="H442" s="133"/>
      <c r="I442" s="133"/>
      <c r="J442" s="133"/>
      <c r="K442" s="133"/>
    </row>
    <row r="443" spans="1:25">
      <c r="B443" s="150" t="s">
        <v>330</v>
      </c>
      <c r="Y443" s="134" t="s">
        <v>190</v>
      </c>
    </row>
    <row r="444" spans="1:25">
      <c r="A444" s="125" t="s">
        <v>23</v>
      </c>
      <c r="B444" s="115" t="s">
        <v>142</v>
      </c>
      <c r="C444" s="112" t="s">
        <v>143</v>
      </c>
      <c r="D444" s="113" t="s">
        <v>165</v>
      </c>
      <c r="E444" s="114" t="s">
        <v>165</v>
      </c>
      <c r="F444" s="114" t="s">
        <v>165</v>
      </c>
      <c r="G444" s="114" t="s">
        <v>165</v>
      </c>
      <c r="H444" s="16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34">
        <v>1</v>
      </c>
    </row>
    <row r="445" spans="1:25">
      <c r="A445" s="140"/>
      <c r="B445" s="116" t="s">
        <v>166</v>
      </c>
      <c r="C445" s="105" t="s">
        <v>166</v>
      </c>
      <c r="D445" s="159" t="s">
        <v>168</v>
      </c>
      <c r="E445" s="160" t="s">
        <v>188</v>
      </c>
      <c r="F445" s="160" t="s">
        <v>171</v>
      </c>
      <c r="G445" s="160" t="s">
        <v>172</v>
      </c>
      <c r="H445" s="16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34" t="s">
        <v>3</v>
      </c>
    </row>
    <row r="446" spans="1:25">
      <c r="A446" s="140"/>
      <c r="B446" s="116"/>
      <c r="C446" s="105"/>
      <c r="D446" s="106" t="s">
        <v>175</v>
      </c>
      <c r="E446" s="107" t="s">
        <v>175</v>
      </c>
      <c r="F446" s="107" t="s">
        <v>176</v>
      </c>
      <c r="G446" s="107" t="s">
        <v>175</v>
      </c>
      <c r="H446" s="16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34">
        <v>2</v>
      </c>
    </row>
    <row r="447" spans="1:25">
      <c r="A447" s="140"/>
      <c r="B447" s="116"/>
      <c r="C447" s="105"/>
      <c r="D447" s="132"/>
      <c r="E447" s="132"/>
      <c r="F447" s="132"/>
      <c r="G447" s="132"/>
      <c r="H447" s="16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34">
        <v>2</v>
      </c>
    </row>
    <row r="448" spans="1:25">
      <c r="A448" s="140"/>
      <c r="B448" s="115">
        <v>1</v>
      </c>
      <c r="C448" s="111">
        <v>1</v>
      </c>
      <c r="D448" s="119">
        <v>0.26</v>
      </c>
      <c r="E448" s="119">
        <v>0.15</v>
      </c>
      <c r="F448" s="120">
        <v>0.20200000000000001</v>
      </c>
      <c r="G448" s="119">
        <v>0.3</v>
      </c>
      <c r="H448" s="16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34">
        <v>1</v>
      </c>
    </row>
    <row r="449" spans="1:25">
      <c r="A449" s="140"/>
      <c r="B449" s="116">
        <v>1</v>
      </c>
      <c r="C449" s="105">
        <v>2</v>
      </c>
      <c r="D449" s="107">
        <v>0.26</v>
      </c>
      <c r="E449" s="107">
        <v>0.14000000000000001</v>
      </c>
      <c r="F449" s="121">
        <v>0.20399999999999999</v>
      </c>
      <c r="G449" s="107">
        <v>0.3</v>
      </c>
      <c r="H449" s="16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34">
        <v>4</v>
      </c>
    </row>
    <row r="450" spans="1:25">
      <c r="A450" s="140"/>
      <c r="B450" s="116">
        <v>1</v>
      </c>
      <c r="C450" s="105">
        <v>3</v>
      </c>
      <c r="D450" s="107">
        <v>0.28000000000000003</v>
      </c>
      <c r="E450" s="107">
        <v>0.16</v>
      </c>
      <c r="F450" s="121">
        <v>0.19400000000000001</v>
      </c>
      <c r="G450" s="107">
        <v>0.3</v>
      </c>
      <c r="H450" s="16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34">
        <v>16</v>
      </c>
    </row>
    <row r="451" spans="1:25">
      <c r="A451" s="140"/>
      <c r="B451" s="116">
        <v>1</v>
      </c>
      <c r="C451" s="105">
        <v>4</v>
      </c>
      <c r="D451" s="107">
        <v>0.26</v>
      </c>
      <c r="E451" s="107">
        <v>0.14000000000000001</v>
      </c>
      <c r="F451" s="121">
        <v>0.20399999999999999</v>
      </c>
      <c r="G451" s="107">
        <v>0.3</v>
      </c>
      <c r="H451" s="16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34">
        <v>0.22583333333333333</v>
      </c>
    </row>
    <row r="452" spans="1:25">
      <c r="A452" s="140"/>
      <c r="B452" s="116">
        <v>1</v>
      </c>
      <c r="C452" s="105">
        <v>5</v>
      </c>
      <c r="D452" s="107">
        <v>0.26</v>
      </c>
      <c r="E452" s="107">
        <v>0.12</v>
      </c>
      <c r="F452" s="107">
        <v>0.192</v>
      </c>
      <c r="G452" s="107">
        <v>0.3</v>
      </c>
      <c r="H452" s="16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135"/>
    </row>
    <row r="453" spans="1:25">
      <c r="A453" s="140"/>
      <c r="B453" s="116">
        <v>1</v>
      </c>
      <c r="C453" s="105">
        <v>6</v>
      </c>
      <c r="D453" s="107">
        <v>0.24</v>
      </c>
      <c r="E453" s="107">
        <v>0.16</v>
      </c>
      <c r="F453" s="107">
        <v>0.19400000000000001</v>
      </c>
      <c r="G453" s="107">
        <v>0.3</v>
      </c>
      <c r="H453" s="16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35"/>
    </row>
    <row r="454" spans="1:25">
      <c r="A454" s="140"/>
      <c r="B454" s="117" t="s">
        <v>184</v>
      </c>
      <c r="C454" s="109"/>
      <c r="D454" s="122">
        <v>0.26</v>
      </c>
      <c r="E454" s="122">
        <v>0.14500000000000002</v>
      </c>
      <c r="F454" s="122">
        <v>0.19833333333333333</v>
      </c>
      <c r="G454" s="122">
        <v>0.3</v>
      </c>
      <c r="H454" s="16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35"/>
    </row>
    <row r="455" spans="1:25">
      <c r="A455" s="140"/>
      <c r="B455" s="2" t="s">
        <v>185</v>
      </c>
      <c r="C455" s="136"/>
      <c r="D455" s="108">
        <v>0.26</v>
      </c>
      <c r="E455" s="108">
        <v>0.14500000000000002</v>
      </c>
      <c r="F455" s="108">
        <v>0.19800000000000001</v>
      </c>
      <c r="G455" s="108">
        <v>0.3</v>
      </c>
      <c r="H455" s="16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135"/>
    </row>
    <row r="456" spans="1:25">
      <c r="A456" s="140"/>
      <c r="B456" s="2" t="s">
        <v>186</v>
      </c>
      <c r="C456" s="136"/>
      <c r="D456" s="108">
        <v>1.2649110640673528E-2</v>
      </c>
      <c r="E456" s="108">
        <v>1.5165750888103102E-2</v>
      </c>
      <c r="F456" s="108">
        <v>5.5737479909542548E-3</v>
      </c>
      <c r="G456" s="108">
        <v>0</v>
      </c>
      <c r="H456" s="188"/>
      <c r="I456" s="189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  <c r="Y456" s="135"/>
    </row>
    <row r="457" spans="1:25">
      <c r="A457" s="140"/>
      <c r="B457" s="2" t="s">
        <v>96</v>
      </c>
      <c r="C457" s="136"/>
      <c r="D457" s="110">
        <v>4.8650425541052027E-2</v>
      </c>
      <c r="E457" s="110">
        <v>0.10459138543519379</v>
      </c>
      <c r="F457" s="110">
        <v>2.8102931046828174E-2</v>
      </c>
      <c r="G457" s="110">
        <v>0</v>
      </c>
      <c r="H457" s="16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38"/>
    </row>
    <row r="458" spans="1:25">
      <c r="A458" s="140"/>
      <c r="B458" s="118" t="s">
        <v>187</v>
      </c>
      <c r="C458" s="136"/>
      <c r="D458" s="110">
        <v>0.1512915129151291</v>
      </c>
      <c r="E458" s="110">
        <v>-0.35793357933579328</v>
      </c>
      <c r="F458" s="110">
        <v>-0.12177121771217714</v>
      </c>
      <c r="G458" s="110">
        <v>0.32841328413284132</v>
      </c>
      <c r="H458" s="16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38"/>
    </row>
    <row r="459" spans="1:25">
      <c r="B459" s="146"/>
      <c r="C459" s="117"/>
      <c r="D459" s="133"/>
      <c r="E459" s="133"/>
      <c r="F459" s="133"/>
      <c r="G459" s="133"/>
    </row>
    <row r="460" spans="1:25">
      <c r="B460" s="150" t="s">
        <v>331</v>
      </c>
      <c r="Y460" s="134" t="s">
        <v>67</v>
      </c>
    </row>
    <row r="461" spans="1:25">
      <c r="A461" s="125" t="s">
        <v>55</v>
      </c>
      <c r="B461" s="115" t="s">
        <v>142</v>
      </c>
      <c r="C461" s="112" t="s">
        <v>143</v>
      </c>
      <c r="D461" s="113" t="s">
        <v>165</v>
      </c>
      <c r="E461" s="114" t="s">
        <v>165</v>
      </c>
      <c r="F461" s="114" t="s">
        <v>165</v>
      </c>
      <c r="G461" s="114" t="s">
        <v>165</v>
      </c>
      <c r="H461" s="114" t="s">
        <v>165</v>
      </c>
      <c r="I461" s="114" t="s">
        <v>165</v>
      </c>
      <c r="J461" s="114" t="s">
        <v>165</v>
      </c>
      <c r="K461" s="16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34">
        <v>1</v>
      </c>
    </row>
    <row r="462" spans="1:25">
      <c r="A462" s="140"/>
      <c r="B462" s="116" t="s">
        <v>166</v>
      </c>
      <c r="C462" s="105" t="s">
        <v>166</v>
      </c>
      <c r="D462" s="159" t="s">
        <v>167</v>
      </c>
      <c r="E462" s="160" t="s">
        <v>169</v>
      </c>
      <c r="F462" s="160" t="s">
        <v>170</v>
      </c>
      <c r="G462" s="160" t="s">
        <v>171</v>
      </c>
      <c r="H462" s="160" t="s">
        <v>172</v>
      </c>
      <c r="I462" s="160" t="s">
        <v>173</v>
      </c>
      <c r="J462" s="160" t="s">
        <v>174</v>
      </c>
      <c r="K462" s="16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34" t="s">
        <v>1</v>
      </c>
    </row>
    <row r="463" spans="1:25">
      <c r="A463" s="140"/>
      <c r="B463" s="116"/>
      <c r="C463" s="105"/>
      <c r="D463" s="106" t="s">
        <v>144</v>
      </c>
      <c r="E463" s="107" t="s">
        <v>144</v>
      </c>
      <c r="F463" s="107" t="s">
        <v>144</v>
      </c>
      <c r="G463" s="107" t="s">
        <v>176</v>
      </c>
      <c r="H463" s="107" t="s">
        <v>175</v>
      </c>
      <c r="I463" s="107" t="s">
        <v>175</v>
      </c>
      <c r="J463" s="107" t="s">
        <v>175</v>
      </c>
      <c r="K463" s="16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34">
        <v>3</v>
      </c>
    </row>
    <row r="464" spans="1:25">
      <c r="A464" s="140"/>
      <c r="B464" s="116"/>
      <c r="C464" s="105"/>
      <c r="D464" s="132"/>
      <c r="E464" s="132"/>
      <c r="F464" s="132"/>
      <c r="G464" s="132"/>
      <c r="H464" s="132"/>
      <c r="I464" s="132"/>
      <c r="J464" s="132"/>
      <c r="K464" s="16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34">
        <v>3</v>
      </c>
    </row>
    <row r="465" spans="1:25">
      <c r="A465" s="140"/>
      <c r="B465" s="115">
        <v>1</v>
      </c>
      <c r="C465" s="111">
        <v>1</v>
      </c>
      <c r="D465" s="177">
        <v>0.33</v>
      </c>
      <c r="E465" s="177">
        <v>0.33389999999999997</v>
      </c>
      <c r="F465" s="176">
        <v>0.32250000000000001</v>
      </c>
      <c r="G465" s="177">
        <v>0.334971153846154</v>
      </c>
      <c r="H465" s="202">
        <v>0.35</v>
      </c>
      <c r="I465" s="175">
        <v>0.31</v>
      </c>
      <c r="J465" s="176">
        <v>0.37</v>
      </c>
      <c r="K465" s="179"/>
      <c r="L465" s="180"/>
      <c r="M465" s="180"/>
      <c r="N465" s="180"/>
      <c r="O465" s="180"/>
      <c r="P465" s="180"/>
      <c r="Q465" s="180"/>
      <c r="R465" s="180"/>
      <c r="S465" s="180"/>
      <c r="T465" s="180"/>
      <c r="U465" s="180"/>
      <c r="V465" s="180"/>
      <c r="W465" s="180"/>
      <c r="X465" s="180"/>
      <c r="Y465" s="181">
        <v>1</v>
      </c>
    </row>
    <row r="466" spans="1:25">
      <c r="A466" s="140"/>
      <c r="B466" s="116">
        <v>1</v>
      </c>
      <c r="C466" s="105">
        <v>2</v>
      </c>
      <c r="D466" s="184">
        <v>0.31</v>
      </c>
      <c r="E466" s="184">
        <v>0.33019999999999999</v>
      </c>
      <c r="F466" s="183">
        <v>0.33260000000000001</v>
      </c>
      <c r="G466" s="184">
        <v>0.32940284360189598</v>
      </c>
      <c r="H466" s="185">
        <v>0.42</v>
      </c>
      <c r="I466" s="182">
        <v>0.3</v>
      </c>
      <c r="J466" s="183">
        <v>0.37</v>
      </c>
      <c r="K466" s="179"/>
      <c r="L466" s="180"/>
      <c r="M466" s="180"/>
      <c r="N466" s="180"/>
      <c r="O466" s="180"/>
      <c r="P466" s="180"/>
      <c r="Q466" s="180"/>
      <c r="R466" s="180"/>
      <c r="S466" s="180"/>
      <c r="T466" s="180"/>
      <c r="U466" s="180"/>
      <c r="V466" s="180"/>
      <c r="W466" s="180"/>
      <c r="X466" s="180"/>
      <c r="Y466" s="181">
        <v>14</v>
      </c>
    </row>
    <row r="467" spans="1:25">
      <c r="A467" s="140"/>
      <c r="B467" s="116">
        <v>1</v>
      </c>
      <c r="C467" s="105">
        <v>3</v>
      </c>
      <c r="D467" s="184">
        <v>0.3</v>
      </c>
      <c r="E467" s="184">
        <v>0.33710000000000001</v>
      </c>
      <c r="F467" s="183">
        <v>0.33160000000000001</v>
      </c>
      <c r="G467" s="184">
        <v>0.33648826291079798</v>
      </c>
      <c r="H467" s="185">
        <v>0.4</v>
      </c>
      <c r="I467" s="182">
        <v>0.3</v>
      </c>
      <c r="J467" s="183">
        <v>0.28999999999999998</v>
      </c>
      <c r="K467" s="179"/>
      <c r="L467" s="180"/>
      <c r="M467" s="180"/>
      <c r="N467" s="180"/>
      <c r="O467" s="180"/>
      <c r="P467" s="180"/>
      <c r="Q467" s="180"/>
      <c r="R467" s="180"/>
      <c r="S467" s="180"/>
      <c r="T467" s="180"/>
      <c r="U467" s="180"/>
      <c r="V467" s="180"/>
      <c r="W467" s="180"/>
      <c r="X467" s="180"/>
      <c r="Y467" s="181">
        <v>16</v>
      </c>
    </row>
    <row r="468" spans="1:25">
      <c r="A468" s="140"/>
      <c r="B468" s="116">
        <v>1</v>
      </c>
      <c r="C468" s="105">
        <v>4</v>
      </c>
      <c r="D468" s="184">
        <v>0.31</v>
      </c>
      <c r="E468" s="184">
        <v>0.33379999999999999</v>
      </c>
      <c r="F468" s="183">
        <v>0.32450000000000001</v>
      </c>
      <c r="G468" s="184">
        <v>0.33260540540540501</v>
      </c>
      <c r="H468" s="185">
        <v>0.40999999999999992</v>
      </c>
      <c r="I468" s="182">
        <v>0.3</v>
      </c>
      <c r="J468" s="183">
        <v>0.31</v>
      </c>
      <c r="K468" s="179"/>
      <c r="L468" s="180"/>
      <c r="M468" s="180"/>
      <c r="N468" s="180"/>
      <c r="O468" s="180"/>
      <c r="P468" s="180"/>
      <c r="Q468" s="180"/>
      <c r="R468" s="180"/>
      <c r="S468" s="180"/>
      <c r="T468" s="180"/>
      <c r="U468" s="180"/>
      <c r="V468" s="180"/>
      <c r="W468" s="180"/>
      <c r="X468" s="180"/>
      <c r="Y468" s="181">
        <v>0.32716459646184964</v>
      </c>
    </row>
    <row r="469" spans="1:25">
      <c r="A469" s="140"/>
      <c r="B469" s="116">
        <v>1</v>
      </c>
      <c r="C469" s="105">
        <v>5</v>
      </c>
      <c r="D469" s="184">
        <v>0.3</v>
      </c>
      <c r="E469" s="184">
        <v>0.3291</v>
      </c>
      <c r="F469" s="184">
        <v>0.32050000000000001</v>
      </c>
      <c r="G469" s="184">
        <v>0.33152941176470602</v>
      </c>
      <c r="H469" s="182">
        <v>0.44</v>
      </c>
      <c r="I469" s="182">
        <v>0.31</v>
      </c>
      <c r="J469" s="184">
        <v>0.33</v>
      </c>
      <c r="K469" s="179"/>
      <c r="L469" s="180"/>
      <c r="M469" s="180"/>
      <c r="N469" s="180"/>
      <c r="O469" s="180"/>
      <c r="P469" s="180"/>
      <c r="Q469" s="180"/>
      <c r="R469" s="180"/>
      <c r="S469" s="180"/>
      <c r="T469" s="180"/>
      <c r="U469" s="180"/>
      <c r="V469" s="180"/>
      <c r="W469" s="180"/>
      <c r="X469" s="180"/>
      <c r="Y469" s="137"/>
    </row>
    <row r="470" spans="1:25">
      <c r="A470" s="140"/>
      <c r="B470" s="116">
        <v>1</v>
      </c>
      <c r="C470" s="105">
        <v>6</v>
      </c>
      <c r="D470" s="184">
        <v>0.32</v>
      </c>
      <c r="E470" s="184">
        <v>0.32590000000000002</v>
      </c>
      <c r="F470" s="184">
        <v>0.32469999999999999</v>
      </c>
      <c r="G470" s="184">
        <v>0.33354081632653099</v>
      </c>
      <c r="H470" s="182">
        <v>0.42</v>
      </c>
      <c r="I470" s="182">
        <v>0.32</v>
      </c>
      <c r="J470" s="184">
        <v>0.33</v>
      </c>
      <c r="K470" s="179"/>
      <c r="L470" s="180"/>
      <c r="M470" s="180"/>
      <c r="N470" s="180"/>
      <c r="O470" s="180"/>
      <c r="P470" s="180"/>
      <c r="Q470" s="180"/>
      <c r="R470" s="180"/>
      <c r="S470" s="180"/>
      <c r="T470" s="180"/>
      <c r="U470" s="180"/>
      <c r="V470" s="180"/>
      <c r="W470" s="180"/>
      <c r="X470" s="180"/>
      <c r="Y470" s="137"/>
    </row>
    <row r="471" spans="1:25">
      <c r="A471" s="140"/>
      <c r="B471" s="117" t="s">
        <v>184</v>
      </c>
      <c r="C471" s="109"/>
      <c r="D471" s="187">
        <v>0.3116666666666667</v>
      </c>
      <c r="E471" s="187">
        <v>0.33166666666666667</v>
      </c>
      <c r="F471" s="187">
        <v>0.32606666666666667</v>
      </c>
      <c r="G471" s="187">
        <v>0.33308964897591503</v>
      </c>
      <c r="H471" s="187">
        <v>0.40666666666666668</v>
      </c>
      <c r="I471" s="187">
        <v>0.3066666666666667</v>
      </c>
      <c r="J471" s="187">
        <v>0.33333333333333331</v>
      </c>
      <c r="K471" s="179"/>
      <c r="L471" s="180"/>
      <c r="M471" s="180"/>
      <c r="N471" s="180"/>
      <c r="O471" s="180"/>
      <c r="P471" s="180"/>
      <c r="Q471" s="180"/>
      <c r="R471" s="180"/>
      <c r="S471" s="180"/>
      <c r="T471" s="180"/>
      <c r="U471" s="180"/>
      <c r="V471" s="180"/>
      <c r="W471" s="180"/>
      <c r="X471" s="180"/>
      <c r="Y471" s="137"/>
    </row>
    <row r="472" spans="1:25">
      <c r="A472" s="140"/>
      <c r="B472" s="2" t="s">
        <v>185</v>
      </c>
      <c r="C472" s="136"/>
      <c r="D472" s="123">
        <v>0.31</v>
      </c>
      <c r="E472" s="123">
        <v>0.33199999999999996</v>
      </c>
      <c r="F472" s="123">
        <v>0.3246</v>
      </c>
      <c r="G472" s="123">
        <v>0.33307311086596803</v>
      </c>
      <c r="H472" s="123">
        <v>0.41499999999999992</v>
      </c>
      <c r="I472" s="123">
        <v>0.30499999999999999</v>
      </c>
      <c r="J472" s="123">
        <v>0.33</v>
      </c>
      <c r="K472" s="179"/>
      <c r="L472" s="180"/>
      <c r="M472" s="180"/>
      <c r="N472" s="180"/>
      <c r="O472" s="180"/>
      <c r="P472" s="180"/>
      <c r="Q472" s="180"/>
      <c r="R472" s="180"/>
      <c r="S472" s="180"/>
      <c r="T472" s="180"/>
      <c r="U472" s="180"/>
      <c r="V472" s="180"/>
      <c r="W472" s="180"/>
      <c r="X472" s="180"/>
      <c r="Y472" s="137"/>
    </row>
    <row r="473" spans="1:25">
      <c r="A473" s="140"/>
      <c r="B473" s="2" t="s">
        <v>186</v>
      </c>
      <c r="C473" s="136"/>
      <c r="D473" s="123">
        <v>1.1690451944500132E-2</v>
      </c>
      <c r="E473" s="123">
        <v>4.0262472187716693E-3</v>
      </c>
      <c r="F473" s="123">
        <v>4.9261208538429781E-3</v>
      </c>
      <c r="G473" s="123">
        <v>2.5121924723274154E-3</v>
      </c>
      <c r="H473" s="123">
        <v>3.0767948691238205E-2</v>
      </c>
      <c r="I473" s="123">
        <v>8.1649658092772665E-3</v>
      </c>
      <c r="J473" s="123">
        <v>3.2041639575194444E-2</v>
      </c>
      <c r="K473" s="16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37"/>
    </row>
    <row r="474" spans="1:25">
      <c r="A474" s="140"/>
      <c r="B474" s="2" t="s">
        <v>96</v>
      </c>
      <c r="C474" s="136"/>
      <c r="D474" s="110">
        <v>3.7509471479679563E-2</v>
      </c>
      <c r="E474" s="110">
        <v>1.2139438850567848E-2</v>
      </c>
      <c r="F474" s="110">
        <v>1.5107710653781367E-2</v>
      </c>
      <c r="G474" s="110">
        <v>7.5420910858417772E-3</v>
      </c>
      <c r="H474" s="110">
        <v>7.5658890224356234E-2</v>
      </c>
      <c r="I474" s="110">
        <v>2.6624888508512821E-2</v>
      </c>
      <c r="J474" s="110">
        <v>9.6124918725583333E-2</v>
      </c>
      <c r="K474" s="16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38"/>
    </row>
    <row r="475" spans="1:25">
      <c r="A475" s="140"/>
      <c r="B475" s="118" t="s">
        <v>187</v>
      </c>
      <c r="C475" s="136"/>
      <c r="D475" s="110">
        <v>-4.7370436663339066E-2</v>
      </c>
      <c r="E475" s="110">
        <v>1.376087221387956E-2</v>
      </c>
      <c r="F475" s="110">
        <v>-3.3558942717415441E-3</v>
      </c>
      <c r="G475" s="110">
        <v>1.8110310767553761E-2</v>
      </c>
      <c r="H475" s="110">
        <v>0.24300328050345055</v>
      </c>
      <c r="I475" s="110">
        <v>-6.2653263882643806E-2</v>
      </c>
      <c r="J475" s="110">
        <v>1.8855147953647844E-2</v>
      </c>
      <c r="K475" s="16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38"/>
    </row>
    <row r="476" spans="1:25">
      <c r="B476" s="146"/>
      <c r="C476" s="117"/>
      <c r="D476" s="133"/>
      <c r="E476" s="133"/>
      <c r="F476" s="133"/>
      <c r="G476" s="133"/>
      <c r="H476" s="133"/>
      <c r="I476" s="133"/>
      <c r="J476" s="133"/>
    </row>
    <row r="477" spans="1:25">
      <c r="B477" s="150" t="s">
        <v>332</v>
      </c>
      <c r="Y477" s="134" t="s">
        <v>67</v>
      </c>
    </row>
    <row r="478" spans="1:25">
      <c r="A478" s="125" t="s">
        <v>56</v>
      </c>
      <c r="B478" s="115" t="s">
        <v>142</v>
      </c>
      <c r="C478" s="112" t="s">
        <v>143</v>
      </c>
      <c r="D478" s="113" t="s">
        <v>165</v>
      </c>
      <c r="E478" s="114" t="s">
        <v>165</v>
      </c>
      <c r="F478" s="114" t="s">
        <v>165</v>
      </c>
      <c r="G478" s="114" t="s">
        <v>165</v>
      </c>
      <c r="H478" s="114" t="s">
        <v>165</v>
      </c>
      <c r="I478" s="114" t="s">
        <v>165</v>
      </c>
      <c r="J478" s="114" t="s">
        <v>165</v>
      </c>
      <c r="K478" s="114" t="s">
        <v>165</v>
      </c>
      <c r="L478" s="114" t="s">
        <v>165</v>
      </c>
      <c r="M478" s="16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34">
        <v>1</v>
      </c>
    </row>
    <row r="479" spans="1:25">
      <c r="A479" s="140"/>
      <c r="B479" s="116" t="s">
        <v>166</v>
      </c>
      <c r="C479" s="105" t="s">
        <v>166</v>
      </c>
      <c r="D479" s="159" t="s">
        <v>167</v>
      </c>
      <c r="E479" s="160" t="s">
        <v>168</v>
      </c>
      <c r="F479" s="160" t="s">
        <v>169</v>
      </c>
      <c r="G479" s="160" t="s">
        <v>188</v>
      </c>
      <c r="H479" s="160" t="s">
        <v>170</v>
      </c>
      <c r="I479" s="160" t="s">
        <v>171</v>
      </c>
      <c r="J479" s="160" t="s">
        <v>172</v>
      </c>
      <c r="K479" s="160" t="s">
        <v>173</v>
      </c>
      <c r="L479" s="160" t="s">
        <v>174</v>
      </c>
      <c r="M479" s="16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34" t="s">
        <v>1</v>
      </c>
    </row>
    <row r="480" spans="1:25">
      <c r="A480" s="140"/>
      <c r="B480" s="116"/>
      <c r="C480" s="105"/>
      <c r="D480" s="106" t="s">
        <v>144</v>
      </c>
      <c r="E480" s="107" t="s">
        <v>144</v>
      </c>
      <c r="F480" s="107" t="s">
        <v>144</v>
      </c>
      <c r="G480" s="107" t="s">
        <v>144</v>
      </c>
      <c r="H480" s="107" t="s">
        <v>144</v>
      </c>
      <c r="I480" s="107" t="s">
        <v>176</v>
      </c>
      <c r="J480" s="107" t="s">
        <v>175</v>
      </c>
      <c r="K480" s="107" t="s">
        <v>175</v>
      </c>
      <c r="L480" s="107" t="s">
        <v>175</v>
      </c>
      <c r="M480" s="16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34">
        <v>3</v>
      </c>
    </row>
    <row r="481" spans="1:25">
      <c r="A481" s="140"/>
      <c r="B481" s="116"/>
      <c r="C481" s="105"/>
      <c r="D481" s="132"/>
      <c r="E481" s="132"/>
      <c r="F481" s="132"/>
      <c r="G481" s="132"/>
      <c r="H481" s="132"/>
      <c r="I481" s="132"/>
      <c r="J481" s="132"/>
      <c r="K481" s="132"/>
      <c r="L481" s="132"/>
      <c r="M481" s="16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34">
        <v>3</v>
      </c>
    </row>
    <row r="482" spans="1:25">
      <c r="A482" s="140"/>
      <c r="B482" s="115">
        <v>1</v>
      </c>
      <c r="C482" s="111">
        <v>1</v>
      </c>
      <c r="D482" s="177">
        <v>5.0600000000000006E-2</v>
      </c>
      <c r="E482" s="177">
        <v>4.82E-2</v>
      </c>
      <c r="F482" s="176">
        <v>4.5999999999999999E-2</v>
      </c>
      <c r="G482" s="177">
        <v>4.5199999999999997E-2</v>
      </c>
      <c r="H482" s="176">
        <v>4.8299999999999996E-2</v>
      </c>
      <c r="I482" s="177">
        <v>4.7548076923076901E-2</v>
      </c>
      <c r="J482" s="176">
        <v>4.6300000000000001E-2</v>
      </c>
      <c r="K482" s="177">
        <v>4.8000000000000001E-2</v>
      </c>
      <c r="L482" s="177">
        <v>4.8500000000000001E-2</v>
      </c>
      <c r="M482" s="179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1">
        <v>1</v>
      </c>
    </row>
    <row r="483" spans="1:25">
      <c r="A483" s="140"/>
      <c r="B483" s="116">
        <v>1</v>
      </c>
      <c r="C483" s="105">
        <v>2</v>
      </c>
      <c r="D483" s="184">
        <v>4.7500000000000001E-2</v>
      </c>
      <c r="E483" s="184">
        <v>4.9000000000000002E-2</v>
      </c>
      <c r="F483" s="183">
        <v>4.58E-2</v>
      </c>
      <c r="G483" s="184">
        <v>4.6900000000000004E-2</v>
      </c>
      <c r="H483" s="183">
        <v>4.9399999999999999E-2</v>
      </c>
      <c r="I483" s="184">
        <v>4.67516587677725E-2</v>
      </c>
      <c r="J483" s="183">
        <v>4.8099999999999997E-2</v>
      </c>
      <c r="K483" s="184">
        <v>4.6800000000000001E-2</v>
      </c>
      <c r="L483" s="184">
        <v>5.1000000000000004E-2</v>
      </c>
      <c r="M483" s="179"/>
      <c r="N483" s="180"/>
      <c r="O483" s="180"/>
      <c r="P483" s="180"/>
      <c r="Q483" s="180"/>
      <c r="R483" s="180"/>
      <c r="S483" s="180"/>
      <c r="T483" s="180"/>
      <c r="U483" s="180"/>
      <c r="V483" s="180"/>
      <c r="W483" s="180"/>
      <c r="X483" s="180"/>
      <c r="Y483" s="181" t="e">
        <v>#N/A</v>
      </c>
    </row>
    <row r="484" spans="1:25">
      <c r="A484" s="140"/>
      <c r="B484" s="116">
        <v>1</v>
      </c>
      <c r="C484" s="105">
        <v>3</v>
      </c>
      <c r="D484" s="184">
        <v>4.7399999999999998E-2</v>
      </c>
      <c r="E484" s="184">
        <v>4.8599999999999997E-2</v>
      </c>
      <c r="F484" s="183">
        <v>4.7100000000000003E-2</v>
      </c>
      <c r="G484" s="184">
        <v>4.4499999999999998E-2</v>
      </c>
      <c r="H484" s="183">
        <v>4.9099999999999998E-2</v>
      </c>
      <c r="I484" s="184">
        <v>4.7952112676056299E-2</v>
      </c>
      <c r="J484" s="183">
        <v>4.8099999999999997E-2</v>
      </c>
      <c r="K484" s="183">
        <v>4.7600000000000003E-2</v>
      </c>
      <c r="L484" s="123">
        <v>4.4900000000000002E-2</v>
      </c>
      <c r="M484" s="179"/>
      <c r="N484" s="180"/>
      <c r="O484" s="180"/>
      <c r="P484" s="180"/>
      <c r="Q484" s="180"/>
      <c r="R484" s="180"/>
      <c r="S484" s="180"/>
      <c r="T484" s="180"/>
      <c r="U484" s="180"/>
      <c r="V484" s="180"/>
      <c r="W484" s="180"/>
      <c r="X484" s="180"/>
      <c r="Y484" s="181">
        <v>16</v>
      </c>
    </row>
    <row r="485" spans="1:25">
      <c r="A485" s="140"/>
      <c r="B485" s="116">
        <v>1</v>
      </c>
      <c r="C485" s="105">
        <v>4</v>
      </c>
      <c r="D485" s="184">
        <v>4.87E-2</v>
      </c>
      <c r="E485" s="184">
        <v>4.8599999999999997E-2</v>
      </c>
      <c r="F485" s="183">
        <v>4.6700000000000005E-2</v>
      </c>
      <c r="G485" s="184">
        <v>4.4700000000000004E-2</v>
      </c>
      <c r="H485" s="183">
        <v>4.9000000000000002E-2</v>
      </c>
      <c r="I485" s="184">
        <v>4.6882162162162198E-2</v>
      </c>
      <c r="J485" s="183">
        <v>4.9600000000000005E-2</v>
      </c>
      <c r="K485" s="183">
        <v>4.6900000000000004E-2</v>
      </c>
      <c r="L485" s="123">
        <v>4.4700000000000004E-2</v>
      </c>
      <c r="M485" s="179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1">
        <v>4.744334474896595E-2</v>
      </c>
    </row>
    <row r="486" spans="1:25">
      <c r="A486" s="140"/>
      <c r="B486" s="116">
        <v>1</v>
      </c>
      <c r="C486" s="105">
        <v>5</v>
      </c>
      <c r="D486" s="184">
        <v>4.7399999999999998E-2</v>
      </c>
      <c r="E486" s="184">
        <v>0.05</v>
      </c>
      <c r="F486" s="184">
        <v>4.5600000000000002E-2</v>
      </c>
      <c r="G486" s="184">
        <v>4.3900000000000002E-2</v>
      </c>
      <c r="H486" s="184">
        <v>4.7800000000000002E-2</v>
      </c>
      <c r="I486" s="184">
        <v>4.7614973262032102E-2</v>
      </c>
      <c r="J486" s="184">
        <v>4.87E-2</v>
      </c>
      <c r="K486" s="184">
        <v>4.7500000000000001E-2</v>
      </c>
      <c r="L486" s="184">
        <v>4.7399999999999998E-2</v>
      </c>
      <c r="M486" s="179"/>
      <c r="N486" s="180"/>
      <c r="O486" s="180"/>
      <c r="P486" s="180"/>
      <c r="Q486" s="180"/>
      <c r="R486" s="180"/>
      <c r="S486" s="180"/>
      <c r="T486" s="180"/>
      <c r="U486" s="180"/>
      <c r="V486" s="180"/>
      <c r="W486" s="180"/>
      <c r="X486" s="180"/>
      <c r="Y486" s="137"/>
    </row>
    <row r="487" spans="1:25">
      <c r="A487" s="140"/>
      <c r="B487" s="116">
        <v>1</v>
      </c>
      <c r="C487" s="105">
        <v>6</v>
      </c>
      <c r="D487" s="184">
        <v>4.8899999999999999E-2</v>
      </c>
      <c r="E487" s="184">
        <v>4.8599999999999997E-2</v>
      </c>
      <c r="F487" s="184">
        <v>4.5399999999999996E-2</v>
      </c>
      <c r="G487" s="184">
        <v>4.3900000000000002E-2</v>
      </c>
      <c r="H487" s="184">
        <v>4.7800000000000002E-2</v>
      </c>
      <c r="I487" s="184">
        <v>4.7331632653061201E-2</v>
      </c>
      <c r="J487" s="184">
        <v>4.9299999999999997E-2</v>
      </c>
      <c r="K487" s="186">
        <v>0.05</v>
      </c>
      <c r="L487" s="184">
        <v>4.65E-2</v>
      </c>
      <c r="M487" s="179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37"/>
    </row>
    <row r="488" spans="1:25">
      <c r="A488" s="140"/>
      <c r="B488" s="117" t="s">
        <v>184</v>
      </c>
      <c r="C488" s="109"/>
      <c r="D488" s="187">
        <v>4.8416666666666663E-2</v>
      </c>
      <c r="E488" s="187">
        <v>4.8833333333333333E-2</v>
      </c>
      <c r="F488" s="187">
        <v>4.6099999999999995E-2</v>
      </c>
      <c r="G488" s="187">
        <v>4.4850000000000001E-2</v>
      </c>
      <c r="H488" s="187">
        <v>4.8566666666666668E-2</v>
      </c>
      <c r="I488" s="187">
        <v>4.7346769407360191E-2</v>
      </c>
      <c r="J488" s="187">
        <v>4.8349999999999997E-2</v>
      </c>
      <c r="K488" s="187">
        <v>4.7800000000000002E-2</v>
      </c>
      <c r="L488" s="187">
        <v>4.7166666666666662E-2</v>
      </c>
      <c r="M488" s="179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37"/>
    </row>
    <row r="489" spans="1:25">
      <c r="A489" s="140"/>
      <c r="B489" s="2" t="s">
        <v>185</v>
      </c>
      <c r="C489" s="136"/>
      <c r="D489" s="123">
        <v>4.8100000000000004E-2</v>
      </c>
      <c r="E489" s="123">
        <v>4.8599999999999997E-2</v>
      </c>
      <c r="F489" s="123">
        <v>4.5899999999999996E-2</v>
      </c>
      <c r="G489" s="123">
        <v>4.4600000000000001E-2</v>
      </c>
      <c r="H489" s="123">
        <v>4.8649999999999999E-2</v>
      </c>
      <c r="I489" s="123">
        <v>4.7439854788069051E-2</v>
      </c>
      <c r="J489" s="123">
        <v>4.8399999999999999E-2</v>
      </c>
      <c r="K489" s="123">
        <v>4.7550000000000002E-2</v>
      </c>
      <c r="L489" s="123">
        <v>4.6949999999999999E-2</v>
      </c>
      <c r="M489" s="179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37"/>
    </row>
    <row r="490" spans="1:25">
      <c r="A490" s="140"/>
      <c r="B490" s="2" t="s">
        <v>186</v>
      </c>
      <c r="C490" s="136"/>
      <c r="D490" s="123">
        <v>1.2639883965712159E-3</v>
      </c>
      <c r="E490" s="123">
        <v>6.2503333244449358E-4</v>
      </c>
      <c r="F490" s="123">
        <v>6.633249580710824E-4</v>
      </c>
      <c r="G490" s="123">
        <v>1.1202678251204048E-3</v>
      </c>
      <c r="H490" s="123">
        <v>6.9474215840602727E-4</v>
      </c>
      <c r="I490" s="123">
        <v>4.5807077694876822E-4</v>
      </c>
      <c r="J490" s="123">
        <v>1.1760102040373635E-3</v>
      </c>
      <c r="K490" s="123">
        <v>1.1679041056525147E-3</v>
      </c>
      <c r="L490" s="123">
        <v>2.3745876835077426E-3</v>
      </c>
      <c r="M490" s="16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37"/>
    </row>
    <row r="491" spans="1:25">
      <c r="A491" s="140"/>
      <c r="B491" s="2" t="s">
        <v>96</v>
      </c>
      <c r="C491" s="136"/>
      <c r="D491" s="110">
        <v>2.6106472906806528E-2</v>
      </c>
      <c r="E491" s="110">
        <v>1.2799317387941848E-2</v>
      </c>
      <c r="F491" s="110">
        <v>1.4388827723884652E-2</v>
      </c>
      <c r="G491" s="110">
        <v>2.4978100894546371E-2</v>
      </c>
      <c r="H491" s="110">
        <v>1.4304917468895551E-2</v>
      </c>
      <c r="I491" s="110">
        <v>9.6748053284826611E-3</v>
      </c>
      <c r="J491" s="110">
        <v>2.4322858408218483E-2</v>
      </c>
      <c r="K491" s="110">
        <v>2.4433140285617463E-2</v>
      </c>
      <c r="L491" s="110">
        <v>5.0344615198044021E-2</v>
      </c>
      <c r="M491" s="16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38"/>
    </row>
    <row r="492" spans="1:25">
      <c r="A492" s="140"/>
      <c r="B492" s="118" t="s">
        <v>187</v>
      </c>
      <c r="C492" s="136"/>
      <c r="D492" s="110">
        <v>2.0515457391353742E-2</v>
      </c>
      <c r="E492" s="110">
        <v>2.9297862360298188E-2</v>
      </c>
      <c r="F492" s="110">
        <v>-2.8314714235977978E-2</v>
      </c>
      <c r="G492" s="110">
        <v>-5.4661929142811427E-2</v>
      </c>
      <c r="H492" s="110">
        <v>2.3677123180173787E-2</v>
      </c>
      <c r="I492" s="110">
        <v>-2.0355930239902564E-3</v>
      </c>
      <c r="J492" s="110">
        <v>1.9110272596322586E-2</v>
      </c>
      <c r="K492" s="110">
        <v>7.5174980373158284E-3</v>
      </c>
      <c r="L492" s="110">
        <v>-5.8317575154799295E-3</v>
      </c>
      <c r="M492" s="16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38"/>
    </row>
    <row r="493" spans="1:25">
      <c r="B493" s="146"/>
      <c r="C493" s="117"/>
      <c r="D493" s="133"/>
      <c r="E493" s="133"/>
      <c r="F493" s="133"/>
      <c r="G493" s="133"/>
      <c r="H493" s="133"/>
      <c r="I493" s="133"/>
      <c r="J493" s="133"/>
      <c r="K493" s="133"/>
      <c r="L493" s="133"/>
    </row>
    <row r="494" spans="1:25">
      <c r="B494" s="150" t="s">
        <v>333</v>
      </c>
      <c r="Y494" s="134" t="s">
        <v>67</v>
      </c>
    </row>
    <row r="495" spans="1:25">
      <c r="A495" s="125" t="s">
        <v>26</v>
      </c>
      <c r="B495" s="115" t="s">
        <v>142</v>
      </c>
      <c r="C495" s="112" t="s">
        <v>143</v>
      </c>
      <c r="D495" s="113" t="s">
        <v>165</v>
      </c>
      <c r="E495" s="114" t="s">
        <v>165</v>
      </c>
      <c r="F495" s="114" t="s">
        <v>165</v>
      </c>
      <c r="G495" s="114" t="s">
        <v>165</v>
      </c>
      <c r="H495" s="114" t="s">
        <v>165</v>
      </c>
      <c r="I495" s="114" t="s">
        <v>165</v>
      </c>
      <c r="J495" s="114" t="s">
        <v>165</v>
      </c>
      <c r="K495" s="114" t="s">
        <v>165</v>
      </c>
      <c r="L495" s="114" t="s">
        <v>165</v>
      </c>
      <c r="M495" s="16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134">
        <v>1</v>
      </c>
    </row>
    <row r="496" spans="1:25">
      <c r="A496" s="140"/>
      <c r="B496" s="116" t="s">
        <v>166</v>
      </c>
      <c r="C496" s="105" t="s">
        <v>166</v>
      </c>
      <c r="D496" s="159" t="s">
        <v>167</v>
      </c>
      <c r="E496" s="160" t="s">
        <v>168</v>
      </c>
      <c r="F496" s="160" t="s">
        <v>169</v>
      </c>
      <c r="G496" s="160" t="s">
        <v>188</v>
      </c>
      <c r="H496" s="160" t="s">
        <v>170</v>
      </c>
      <c r="I496" s="160" t="s">
        <v>171</v>
      </c>
      <c r="J496" s="160" t="s">
        <v>172</v>
      </c>
      <c r="K496" s="160" t="s">
        <v>173</v>
      </c>
      <c r="L496" s="160" t="s">
        <v>174</v>
      </c>
      <c r="M496" s="16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34" t="s">
        <v>3</v>
      </c>
    </row>
    <row r="497" spans="1:25">
      <c r="A497" s="140"/>
      <c r="B497" s="116"/>
      <c r="C497" s="105"/>
      <c r="D497" s="106" t="s">
        <v>144</v>
      </c>
      <c r="E497" s="107" t="s">
        <v>175</v>
      </c>
      <c r="F497" s="107" t="s">
        <v>175</v>
      </c>
      <c r="G497" s="107" t="s">
        <v>175</v>
      </c>
      <c r="H497" s="107" t="s">
        <v>175</v>
      </c>
      <c r="I497" s="107" t="s">
        <v>176</v>
      </c>
      <c r="J497" s="107" t="s">
        <v>175</v>
      </c>
      <c r="K497" s="107" t="s">
        <v>175</v>
      </c>
      <c r="L497" s="107" t="s">
        <v>175</v>
      </c>
      <c r="M497" s="16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34">
        <v>2</v>
      </c>
    </row>
    <row r="498" spans="1:25">
      <c r="A498" s="140"/>
      <c r="B498" s="116"/>
      <c r="C498" s="105"/>
      <c r="D498" s="132"/>
      <c r="E498" s="132"/>
      <c r="F498" s="132"/>
      <c r="G498" s="132"/>
      <c r="H498" s="132"/>
      <c r="I498" s="132"/>
      <c r="J498" s="132"/>
      <c r="K498" s="132"/>
      <c r="L498" s="132"/>
      <c r="M498" s="16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34">
        <v>3</v>
      </c>
    </row>
    <row r="499" spans="1:25">
      <c r="A499" s="140"/>
      <c r="B499" s="115">
        <v>1</v>
      </c>
      <c r="C499" s="111">
        <v>1</v>
      </c>
      <c r="D499" s="151">
        <v>2</v>
      </c>
      <c r="E499" s="119">
        <v>2.5</v>
      </c>
      <c r="F499" s="120">
        <v>2.7</v>
      </c>
      <c r="G499" s="151">
        <v>3.24</v>
      </c>
      <c r="H499" s="120">
        <v>2.6</v>
      </c>
      <c r="I499" s="119">
        <v>2.6471153846153901</v>
      </c>
      <c r="J499" s="152">
        <v>0.2</v>
      </c>
      <c r="K499" s="119">
        <v>2.33</v>
      </c>
      <c r="L499" s="119">
        <v>2.8</v>
      </c>
      <c r="M499" s="16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34">
        <v>1</v>
      </c>
    </row>
    <row r="500" spans="1:25">
      <c r="A500" s="140"/>
      <c r="B500" s="116">
        <v>1</v>
      </c>
      <c r="C500" s="105">
        <v>2</v>
      </c>
      <c r="D500" s="153">
        <v>2</v>
      </c>
      <c r="E500" s="107">
        <v>2.5</v>
      </c>
      <c r="F500" s="121">
        <v>2.5</v>
      </c>
      <c r="G500" s="153">
        <v>3.52</v>
      </c>
      <c r="H500" s="121">
        <v>2.7</v>
      </c>
      <c r="I500" s="107">
        <v>2.69383886255924</v>
      </c>
      <c r="J500" s="154" t="s">
        <v>135</v>
      </c>
      <c r="K500" s="107">
        <v>2.29</v>
      </c>
      <c r="L500" s="107">
        <v>2.8</v>
      </c>
      <c r="M500" s="16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134">
        <v>15</v>
      </c>
    </row>
    <row r="501" spans="1:25">
      <c r="A501" s="140"/>
      <c r="B501" s="116">
        <v>1</v>
      </c>
      <c r="C501" s="105">
        <v>3</v>
      </c>
      <c r="D501" s="153">
        <v>2</v>
      </c>
      <c r="E501" s="107">
        <v>2.5</v>
      </c>
      <c r="F501" s="121">
        <v>2.7</v>
      </c>
      <c r="G501" s="153">
        <v>2.96</v>
      </c>
      <c r="H501" s="121">
        <v>2.8</v>
      </c>
      <c r="I501" s="107">
        <v>2.7201877934272298</v>
      </c>
      <c r="J501" s="154" t="s">
        <v>135</v>
      </c>
      <c r="K501" s="121">
        <v>2.33</v>
      </c>
      <c r="L501" s="108">
        <v>2.4</v>
      </c>
      <c r="M501" s="16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134">
        <v>16</v>
      </c>
    </row>
    <row r="502" spans="1:25">
      <c r="A502" s="140"/>
      <c r="B502" s="116">
        <v>1</v>
      </c>
      <c r="C502" s="105">
        <v>4</v>
      </c>
      <c r="D502" s="153">
        <v>2</v>
      </c>
      <c r="E502" s="107">
        <v>2.5</v>
      </c>
      <c r="F502" s="121">
        <v>2.5</v>
      </c>
      <c r="G502" s="153">
        <v>3.06</v>
      </c>
      <c r="H502" s="121">
        <v>2.8</v>
      </c>
      <c r="I502" s="107">
        <v>2.61513513513514</v>
      </c>
      <c r="J502" s="154" t="s">
        <v>135</v>
      </c>
      <c r="K502" s="121">
        <v>2.29</v>
      </c>
      <c r="L502" s="108">
        <v>2.5</v>
      </c>
      <c r="M502" s="16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134">
        <v>2.5504931359249094</v>
      </c>
    </row>
    <row r="503" spans="1:25">
      <c r="A503" s="140"/>
      <c r="B503" s="116">
        <v>1</v>
      </c>
      <c r="C503" s="105">
        <v>5</v>
      </c>
      <c r="D503" s="153">
        <v>2</v>
      </c>
      <c r="E503" s="107">
        <v>2.5</v>
      </c>
      <c r="F503" s="107">
        <v>2.5</v>
      </c>
      <c r="G503" s="153">
        <v>3.02</v>
      </c>
      <c r="H503" s="107">
        <v>2.7</v>
      </c>
      <c r="I503" s="107">
        <v>2.5850267379679099</v>
      </c>
      <c r="J503" s="153">
        <v>0.3</v>
      </c>
      <c r="K503" s="107">
        <v>2.33</v>
      </c>
      <c r="L503" s="107">
        <v>2.8</v>
      </c>
      <c r="M503" s="16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135"/>
    </row>
    <row r="504" spans="1:25">
      <c r="A504" s="140"/>
      <c r="B504" s="116">
        <v>1</v>
      </c>
      <c r="C504" s="105">
        <v>6</v>
      </c>
      <c r="D504" s="153">
        <v>2</v>
      </c>
      <c r="E504" s="107">
        <v>2.5</v>
      </c>
      <c r="F504" s="107">
        <v>2.5</v>
      </c>
      <c r="G504" s="153">
        <v>3.21</v>
      </c>
      <c r="H504" s="107">
        <v>2.4</v>
      </c>
      <c r="I504" s="107">
        <v>2.5724489795918402</v>
      </c>
      <c r="J504" s="153" t="s">
        <v>135</v>
      </c>
      <c r="K504" s="155">
        <v>2.4900000000000002</v>
      </c>
      <c r="L504" s="107">
        <v>2.4</v>
      </c>
      <c r="M504" s="16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135"/>
    </row>
    <row r="505" spans="1:25">
      <c r="A505" s="140"/>
      <c r="B505" s="117" t="s">
        <v>184</v>
      </c>
      <c r="C505" s="109"/>
      <c r="D505" s="122">
        <v>2</v>
      </c>
      <c r="E505" s="122">
        <v>2.5</v>
      </c>
      <c r="F505" s="122">
        <v>2.5666666666666669</v>
      </c>
      <c r="G505" s="122">
        <v>3.168333333333333</v>
      </c>
      <c r="H505" s="122">
        <v>2.6666666666666665</v>
      </c>
      <c r="I505" s="122">
        <v>2.6389588155494583</v>
      </c>
      <c r="J505" s="122">
        <v>0.25</v>
      </c>
      <c r="K505" s="122">
        <v>2.3433333333333333</v>
      </c>
      <c r="L505" s="122">
        <v>2.6166666666666667</v>
      </c>
      <c r="M505" s="16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35"/>
    </row>
    <row r="506" spans="1:25">
      <c r="A506" s="140"/>
      <c r="B506" s="2" t="s">
        <v>185</v>
      </c>
      <c r="C506" s="136"/>
      <c r="D506" s="108">
        <v>2</v>
      </c>
      <c r="E506" s="108">
        <v>2.5</v>
      </c>
      <c r="F506" s="108">
        <v>2.5</v>
      </c>
      <c r="G506" s="108">
        <v>3.1349999999999998</v>
      </c>
      <c r="H506" s="108">
        <v>2.7</v>
      </c>
      <c r="I506" s="108">
        <v>2.6311252598752652</v>
      </c>
      <c r="J506" s="108">
        <v>0.25</v>
      </c>
      <c r="K506" s="108">
        <v>2.33</v>
      </c>
      <c r="L506" s="108">
        <v>2.65</v>
      </c>
      <c r="M506" s="16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35"/>
    </row>
    <row r="507" spans="1:25">
      <c r="A507" s="140"/>
      <c r="B507" s="2" t="s">
        <v>186</v>
      </c>
      <c r="C507" s="136"/>
      <c r="D507" s="123">
        <v>0</v>
      </c>
      <c r="E507" s="123">
        <v>0</v>
      </c>
      <c r="F507" s="123">
        <v>0.10327955589886455</v>
      </c>
      <c r="G507" s="123">
        <v>0.20380546279888251</v>
      </c>
      <c r="H507" s="123">
        <v>0.15055453054181619</v>
      </c>
      <c r="I507" s="123">
        <v>5.9289612995272051E-2</v>
      </c>
      <c r="J507" s="123">
        <v>7.0710678118654779E-2</v>
      </c>
      <c r="K507" s="123">
        <v>7.4475946900101078E-2</v>
      </c>
      <c r="L507" s="123">
        <v>0.20412414523193145</v>
      </c>
      <c r="M507" s="16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137"/>
    </row>
    <row r="508" spans="1:25">
      <c r="A508" s="140"/>
      <c r="B508" s="2" t="s">
        <v>96</v>
      </c>
      <c r="C508" s="136"/>
      <c r="D508" s="110">
        <v>0</v>
      </c>
      <c r="E508" s="110">
        <v>0</v>
      </c>
      <c r="F508" s="110">
        <v>4.0238788012544623E-2</v>
      </c>
      <c r="G508" s="110">
        <v>6.4325764165875599E-2</v>
      </c>
      <c r="H508" s="110">
        <v>5.6457948953181077E-2</v>
      </c>
      <c r="I508" s="110">
        <v>2.2467047475664127E-2</v>
      </c>
      <c r="J508" s="110">
        <v>0.28284271247461912</v>
      </c>
      <c r="K508" s="110">
        <v>3.1782054153670448E-2</v>
      </c>
      <c r="L508" s="110">
        <v>7.8009227477171261E-2</v>
      </c>
      <c r="M508" s="16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138"/>
    </row>
    <row r="509" spans="1:25">
      <c r="A509" s="140"/>
      <c r="B509" s="118" t="s">
        <v>187</v>
      </c>
      <c r="C509" s="136"/>
      <c r="D509" s="110">
        <v>-0.21583792097730103</v>
      </c>
      <c r="E509" s="110">
        <v>-1.9797401221626321E-2</v>
      </c>
      <c r="F509" s="110">
        <v>6.3413347457970115E-3</v>
      </c>
      <c r="G509" s="110">
        <v>0.24224342685179212</v>
      </c>
      <c r="H509" s="110">
        <v>4.5549438696931732E-2</v>
      </c>
      <c r="I509" s="110">
        <v>3.4685715628271163E-2</v>
      </c>
      <c r="J509" s="110">
        <v>-0.90197974012216264</v>
      </c>
      <c r="K509" s="110">
        <v>-8.1223430745071101E-2</v>
      </c>
      <c r="L509" s="110">
        <v>2.5945386721364372E-2</v>
      </c>
      <c r="M509" s="16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38"/>
    </row>
    <row r="510" spans="1:25">
      <c r="B510" s="146"/>
      <c r="C510" s="117"/>
      <c r="D510" s="133"/>
      <c r="E510" s="133"/>
      <c r="F510" s="133"/>
      <c r="G510" s="133"/>
      <c r="H510" s="133"/>
      <c r="I510" s="133"/>
      <c r="J510" s="133"/>
      <c r="K510" s="133"/>
      <c r="L510" s="133"/>
    </row>
    <row r="511" spans="1:25">
      <c r="B511" s="150" t="s">
        <v>334</v>
      </c>
      <c r="Y511" s="134" t="s">
        <v>67</v>
      </c>
    </row>
    <row r="512" spans="1:25">
      <c r="A512" s="125" t="s">
        <v>57</v>
      </c>
      <c r="B512" s="115" t="s">
        <v>142</v>
      </c>
      <c r="C512" s="112" t="s">
        <v>143</v>
      </c>
      <c r="D512" s="113" t="s">
        <v>165</v>
      </c>
      <c r="E512" s="114" t="s">
        <v>165</v>
      </c>
      <c r="F512" s="114" t="s">
        <v>165</v>
      </c>
      <c r="G512" s="114" t="s">
        <v>165</v>
      </c>
      <c r="H512" s="114" t="s">
        <v>165</v>
      </c>
      <c r="I512" s="114" t="s">
        <v>165</v>
      </c>
      <c r="J512" s="114" t="s">
        <v>165</v>
      </c>
      <c r="K512" s="114" t="s">
        <v>165</v>
      </c>
      <c r="L512" s="114" t="s">
        <v>165</v>
      </c>
      <c r="M512" s="16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34">
        <v>1</v>
      </c>
    </row>
    <row r="513" spans="1:25">
      <c r="A513" s="140"/>
      <c r="B513" s="116" t="s">
        <v>166</v>
      </c>
      <c r="C513" s="105" t="s">
        <v>166</v>
      </c>
      <c r="D513" s="159" t="s">
        <v>167</v>
      </c>
      <c r="E513" s="160" t="s">
        <v>168</v>
      </c>
      <c r="F513" s="160" t="s">
        <v>169</v>
      </c>
      <c r="G513" s="160" t="s">
        <v>188</v>
      </c>
      <c r="H513" s="160" t="s">
        <v>170</v>
      </c>
      <c r="I513" s="160" t="s">
        <v>171</v>
      </c>
      <c r="J513" s="160" t="s">
        <v>172</v>
      </c>
      <c r="K513" s="160" t="s">
        <v>173</v>
      </c>
      <c r="L513" s="160" t="s">
        <v>174</v>
      </c>
      <c r="M513" s="16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34" t="s">
        <v>1</v>
      </c>
    </row>
    <row r="514" spans="1:25">
      <c r="A514" s="140"/>
      <c r="B514" s="116"/>
      <c r="C514" s="105"/>
      <c r="D514" s="106" t="s">
        <v>144</v>
      </c>
      <c r="E514" s="107" t="s">
        <v>144</v>
      </c>
      <c r="F514" s="107" t="s">
        <v>144</v>
      </c>
      <c r="G514" s="107" t="s">
        <v>144</v>
      </c>
      <c r="H514" s="107" t="s">
        <v>144</v>
      </c>
      <c r="I514" s="107" t="s">
        <v>176</v>
      </c>
      <c r="J514" s="107" t="s">
        <v>175</v>
      </c>
      <c r="K514" s="107" t="s">
        <v>175</v>
      </c>
      <c r="L514" s="107" t="s">
        <v>175</v>
      </c>
      <c r="M514" s="16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34">
        <v>3</v>
      </c>
    </row>
    <row r="515" spans="1:25">
      <c r="A515" s="140"/>
      <c r="B515" s="116"/>
      <c r="C515" s="105"/>
      <c r="D515" s="132"/>
      <c r="E515" s="132"/>
      <c r="F515" s="132"/>
      <c r="G515" s="132"/>
      <c r="H515" s="132"/>
      <c r="I515" s="132"/>
      <c r="J515" s="132"/>
      <c r="K515" s="132"/>
      <c r="L515" s="132"/>
      <c r="M515" s="16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34">
        <v>3</v>
      </c>
    </row>
    <row r="516" spans="1:25">
      <c r="A516" s="140"/>
      <c r="B516" s="115">
        <v>1</v>
      </c>
      <c r="C516" s="111">
        <v>1</v>
      </c>
      <c r="D516" s="177">
        <v>0.14000000000000001</v>
      </c>
      <c r="E516" s="175">
        <v>0.15</v>
      </c>
      <c r="F516" s="176">
        <v>0.13470000000000001</v>
      </c>
      <c r="G516" s="177">
        <v>0.14000000000000001</v>
      </c>
      <c r="H516" s="176">
        <v>0.13110000000000002</v>
      </c>
      <c r="I516" s="177">
        <v>0.13546153846153799</v>
      </c>
      <c r="J516" s="178">
        <v>0.16</v>
      </c>
      <c r="K516" s="177">
        <v>0.13</v>
      </c>
      <c r="L516" s="177">
        <v>0.13600000000000001</v>
      </c>
      <c r="M516" s="179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1">
        <v>1</v>
      </c>
    </row>
    <row r="517" spans="1:25">
      <c r="A517" s="140"/>
      <c r="B517" s="116">
        <v>1</v>
      </c>
      <c r="C517" s="105">
        <v>2</v>
      </c>
      <c r="D517" s="184">
        <v>0.13</v>
      </c>
      <c r="E517" s="182">
        <v>0.15</v>
      </c>
      <c r="F517" s="183">
        <v>0.13600000000000001</v>
      </c>
      <c r="G517" s="184">
        <v>0.14000000000000001</v>
      </c>
      <c r="H517" s="183">
        <v>0.1368</v>
      </c>
      <c r="I517" s="184">
        <v>0.13277725118483399</v>
      </c>
      <c r="J517" s="185">
        <v>0.19</v>
      </c>
      <c r="K517" s="184">
        <v>0.13</v>
      </c>
      <c r="L517" s="184">
        <v>0.13600000000000001</v>
      </c>
      <c r="M517" s="179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1">
        <v>16</v>
      </c>
    </row>
    <row r="518" spans="1:25">
      <c r="A518" s="140"/>
      <c r="B518" s="116">
        <v>1</v>
      </c>
      <c r="C518" s="105">
        <v>3</v>
      </c>
      <c r="D518" s="184">
        <v>0.13</v>
      </c>
      <c r="E518" s="182">
        <v>0.15</v>
      </c>
      <c r="F518" s="183">
        <v>0.13799999999999998</v>
      </c>
      <c r="G518" s="184">
        <v>0.14000000000000001</v>
      </c>
      <c r="H518" s="183">
        <v>0.13589999999999999</v>
      </c>
      <c r="I518" s="184">
        <v>0.13648826291079799</v>
      </c>
      <c r="J518" s="185">
        <v>0.16</v>
      </c>
      <c r="K518" s="183">
        <v>0.13</v>
      </c>
      <c r="L518" s="123">
        <v>0.13</v>
      </c>
      <c r="M518" s="179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1">
        <v>16</v>
      </c>
    </row>
    <row r="519" spans="1:25">
      <c r="A519" s="140"/>
      <c r="B519" s="116">
        <v>1</v>
      </c>
      <c r="C519" s="105">
        <v>4</v>
      </c>
      <c r="D519" s="184">
        <v>0.13</v>
      </c>
      <c r="E519" s="182">
        <v>0.14000000000000001</v>
      </c>
      <c r="F519" s="183">
        <v>0.1353</v>
      </c>
      <c r="G519" s="184">
        <v>0.14000000000000001</v>
      </c>
      <c r="H519" s="183">
        <v>0.13439999999999999</v>
      </c>
      <c r="I519" s="184">
        <v>0.13391351351351399</v>
      </c>
      <c r="J519" s="185">
        <v>0.17</v>
      </c>
      <c r="K519" s="183">
        <v>0.13</v>
      </c>
      <c r="L519" s="123">
        <v>0.123</v>
      </c>
      <c r="M519" s="179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1">
        <v>0.13354449937612883</v>
      </c>
    </row>
    <row r="520" spans="1:25">
      <c r="A520" s="140"/>
      <c r="B520" s="116">
        <v>1</v>
      </c>
      <c r="C520" s="105">
        <v>5</v>
      </c>
      <c r="D520" s="184">
        <v>0.13</v>
      </c>
      <c r="E520" s="182">
        <v>0.15</v>
      </c>
      <c r="F520" s="184">
        <v>0.13190000000000002</v>
      </c>
      <c r="G520" s="184">
        <v>0.14000000000000001</v>
      </c>
      <c r="H520" s="184">
        <v>0.13070000000000001</v>
      </c>
      <c r="I520" s="184">
        <v>0.134663101604278</v>
      </c>
      <c r="J520" s="182">
        <v>0.19</v>
      </c>
      <c r="K520" s="184">
        <v>0.13</v>
      </c>
      <c r="L520" s="184">
        <v>0.129</v>
      </c>
      <c r="M520" s="179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37"/>
    </row>
    <row r="521" spans="1:25">
      <c r="A521" s="140"/>
      <c r="B521" s="116">
        <v>1</v>
      </c>
      <c r="C521" s="105">
        <v>6</v>
      </c>
      <c r="D521" s="184">
        <v>0.13</v>
      </c>
      <c r="E521" s="182">
        <v>0.14000000000000001</v>
      </c>
      <c r="F521" s="184">
        <v>0.13270000000000001</v>
      </c>
      <c r="G521" s="184">
        <v>0.13</v>
      </c>
      <c r="H521" s="184">
        <v>0.1313</v>
      </c>
      <c r="I521" s="184">
        <v>0.13176530612244899</v>
      </c>
      <c r="J521" s="182">
        <v>0.19</v>
      </c>
      <c r="K521" s="184">
        <v>0.14000000000000001</v>
      </c>
      <c r="L521" s="184">
        <v>0.13100000000000001</v>
      </c>
      <c r="M521" s="179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37"/>
    </row>
    <row r="522" spans="1:25">
      <c r="A522" s="140"/>
      <c r="B522" s="117" t="s">
        <v>184</v>
      </c>
      <c r="C522" s="109"/>
      <c r="D522" s="187">
        <v>0.13166666666666668</v>
      </c>
      <c r="E522" s="187">
        <v>0.14666666666666667</v>
      </c>
      <c r="F522" s="187">
        <v>0.13476666666666667</v>
      </c>
      <c r="G522" s="187">
        <v>0.13833333333333334</v>
      </c>
      <c r="H522" s="187">
        <v>0.13336666666666666</v>
      </c>
      <c r="I522" s="187">
        <v>0.1341781622995685</v>
      </c>
      <c r="J522" s="187">
        <v>0.17666666666666667</v>
      </c>
      <c r="K522" s="187">
        <v>0.13166666666666668</v>
      </c>
      <c r="L522" s="187">
        <v>0.13083333333333333</v>
      </c>
      <c r="M522" s="179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37"/>
    </row>
    <row r="523" spans="1:25">
      <c r="A523" s="140"/>
      <c r="B523" s="2" t="s">
        <v>185</v>
      </c>
      <c r="C523" s="136"/>
      <c r="D523" s="123">
        <v>0.13</v>
      </c>
      <c r="E523" s="123">
        <v>0.15</v>
      </c>
      <c r="F523" s="123">
        <v>0.13500000000000001</v>
      </c>
      <c r="G523" s="123">
        <v>0.14000000000000001</v>
      </c>
      <c r="H523" s="123">
        <v>0.13285</v>
      </c>
      <c r="I523" s="123">
        <v>0.13428830755889598</v>
      </c>
      <c r="J523" s="123">
        <v>0.18</v>
      </c>
      <c r="K523" s="123">
        <v>0.13</v>
      </c>
      <c r="L523" s="123">
        <v>0.1305</v>
      </c>
      <c r="M523" s="179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37"/>
    </row>
    <row r="524" spans="1:25">
      <c r="A524" s="140"/>
      <c r="B524" s="2" t="s">
        <v>186</v>
      </c>
      <c r="C524" s="136"/>
      <c r="D524" s="123">
        <v>4.0824829046386341E-3</v>
      </c>
      <c r="E524" s="123">
        <v>5.163977794943213E-3</v>
      </c>
      <c r="F524" s="123">
        <v>2.2250093632761687E-3</v>
      </c>
      <c r="G524" s="123">
        <v>4.0824829046386332E-3</v>
      </c>
      <c r="H524" s="123">
        <v>2.6755684754209957E-3</v>
      </c>
      <c r="I524" s="123">
        <v>1.7362748169098754E-3</v>
      </c>
      <c r="J524" s="123">
        <v>1.5055453054181619E-2</v>
      </c>
      <c r="K524" s="123">
        <v>4.0824829046386332E-3</v>
      </c>
      <c r="L524" s="123">
        <v>4.8751068364361726E-3</v>
      </c>
      <c r="M524" s="16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37"/>
    </row>
    <row r="525" spans="1:25">
      <c r="A525" s="140"/>
      <c r="B525" s="2" t="s">
        <v>96</v>
      </c>
      <c r="C525" s="136"/>
      <c r="D525" s="110">
        <v>3.100619927573646E-2</v>
      </c>
      <c r="E525" s="110">
        <v>3.520893951097645E-2</v>
      </c>
      <c r="F525" s="110">
        <v>1.6510086791561972E-2</v>
      </c>
      <c r="G525" s="110">
        <v>2.9511924611845541E-2</v>
      </c>
      <c r="H525" s="110">
        <v>2.0061748128625313E-2</v>
      </c>
      <c r="I525" s="110">
        <v>1.2940070031913524E-2</v>
      </c>
      <c r="J525" s="110">
        <v>8.5219545589707277E-2</v>
      </c>
      <c r="K525" s="110">
        <v>3.1006199275736453E-2</v>
      </c>
      <c r="L525" s="110">
        <v>3.7261963081040808E-2</v>
      </c>
      <c r="M525" s="16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38"/>
    </row>
    <row r="526" spans="1:25">
      <c r="A526" s="140"/>
      <c r="B526" s="118" t="s">
        <v>187</v>
      </c>
      <c r="C526" s="136"/>
      <c r="D526" s="110">
        <v>-1.4061475524897671E-2</v>
      </c>
      <c r="E526" s="110">
        <v>9.8260634858341689E-2</v>
      </c>
      <c r="F526" s="110">
        <v>9.1517606209716718E-3</v>
      </c>
      <c r="G526" s="110">
        <v>3.5859462423208699E-2</v>
      </c>
      <c r="H526" s="110">
        <v>-1.3316363481307159E-3</v>
      </c>
      <c r="I526" s="110">
        <v>4.7449571221571674E-3</v>
      </c>
      <c r="J526" s="110">
        <v>0.32290485562482063</v>
      </c>
      <c r="K526" s="110">
        <v>-1.4061475524897671E-2</v>
      </c>
      <c r="L526" s="110">
        <v>-2.0301592768411147E-2</v>
      </c>
      <c r="M526" s="16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38"/>
    </row>
    <row r="527" spans="1:25">
      <c r="B527" s="146"/>
      <c r="C527" s="117"/>
      <c r="D527" s="133"/>
      <c r="E527" s="133"/>
      <c r="F527" s="133"/>
      <c r="G527" s="133"/>
      <c r="H527" s="133"/>
      <c r="I527" s="133"/>
      <c r="J527" s="133"/>
      <c r="K527" s="133"/>
      <c r="L527" s="133"/>
    </row>
    <row r="528" spans="1:25">
      <c r="B528" s="150" t="s">
        <v>335</v>
      </c>
      <c r="Y528" s="134" t="s">
        <v>67</v>
      </c>
    </row>
    <row r="529" spans="1:25">
      <c r="A529" s="125" t="s">
        <v>29</v>
      </c>
      <c r="B529" s="115" t="s">
        <v>142</v>
      </c>
      <c r="C529" s="112" t="s">
        <v>143</v>
      </c>
      <c r="D529" s="113" t="s">
        <v>165</v>
      </c>
      <c r="E529" s="114" t="s">
        <v>165</v>
      </c>
      <c r="F529" s="114" t="s">
        <v>165</v>
      </c>
      <c r="G529" s="114" t="s">
        <v>165</v>
      </c>
      <c r="H529" s="114" t="s">
        <v>165</v>
      </c>
      <c r="I529" s="114" t="s">
        <v>165</v>
      </c>
      <c r="J529" s="114" t="s">
        <v>165</v>
      </c>
      <c r="K529" s="114" t="s">
        <v>165</v>
      </c>
      <c r="L529" s="16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34">
        <v>1</v>
      </c>
    </row>
    <row r="530" spans="1:25">
      <c r="A530" s="140"/>
      <c r="B530" s="116" t="s">
        <v>166</v>
      </c>
      <c r="C530" s="105" t="s">
        <v>166</v>
      </c>
      <c r="D530" s="159" t="s">
        <v>168</v>
      </c>
      <c r="E530" s="160" t="s">
        <v>169</v>
      </c>
      <c r="F530" s="160" t="s">
        <v>188</v>
      </c>
      <c r="G530" s="160" t="s">
        <v>170</v>
      </c>
      <c r="H530" s="160" t="s">
        <v>171</v>
      </c>
      <c r="I530" s="160" t="s">
        <v>172</v>
      </c>
      <c r="J530" s="160" t="s">
        <v>173</v>
      </c>
      <c r="K530" s="160" t="s">
        <v>174</v>
      </c>
      <c r="L530" s="16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34" t="s">
        <v>3</v>
      </c>
    </row>
    <row r="531" spans="1:25">
      <c r="A531" s="140"/>
      <c r="B531" s="116"/>
      <c r="C531" s="105"/>
      <c r="D531" s="106" t="s">
        <v>175</v>
      </c>
      <c r="E531" s="107" t="s">
        <v>175</v>
      </c>
      <c r="F531" s="107" t="s">
        <v>175</v>
      </c>
      <c r="G531" s="107" t="s">
        <v>175</v>
      </c>
      <c r="H531" s="107" t="s">
        <v>176</v>
      </c>
      <c r="I531" s="107" t="s">
        <v>175</v>
      </c>
      <c r="J531" s="107" t="s">
        <v>175</v>
      </c>
      <c r="K531" s="107" t="s">
        <v>175</v>
      </c>
      <c r="L531" s="16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34">
        <v>1</v>
      </c>
    </row>
    <row r="532" spans="1:25">
      <c r="A532" s="140"/>
      <c r="B532" s="116"/>
      <c r="C532" s="105"/>
      <c r="D532" s="132"/>
      <c r="E532" s="132"/>
      <c r="F532" s="132"/>
      <c r="G532" s="132"/>
      <c r="H532" s="132"/>
      <c r="I532" s="132"/>
      <c r="J532" s="132"/>
      <c r="K532" s="132"/>
      <c r="L532" s="16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34">
        <v>2</v>
      </c>
    </row>
    <row r="533" spans="1:25">
      <c r="A533" s="140"/>
      <c r="B533" s="115">
        <v>1</v>
      </c>
      <c r="C533" s="111">
        <v>1</v>
      </c>
      <c r="D533" s="203">
        <v>25</v>
      </c>
      <c r="E533" s="203">
        <v>24.5</v>
      </c>
      <c r="F533" s="206">
        <v>22.7</v>
      </c>
      <c r="G533" s="203">
        <v>23.1</v>
      </c>
      <c r="H533" s="206">
        <v>21.385576923076901</v>
      </c>
      <c r="I533" s="221">
        <v>0.7</v>
      </c>
      <c r="J533" s="206">
        <v>22.5</v>
      </c>
      <c r="K533" s="203">
        <v>19</v>
      </c>
      <c r="L533" s="207"/>
      <c r="M533" s="208"/>
      <c r="N533" s="208"/>
      <c r="O533" s="208"/>
      <c r="P533" s="208"/>
      <c r="Q533" s="208"/>
      <c r="R533" s="208"/>
      <c r="S533" s="208"/>
      <c r="T533" s="208"/>
      <c r="U533" s="208"/>
      <c r="V533" s="208"/>
      <c r="W533" s="208"/>
      <c r="X533" s="208"/>
      <c r="Y533" s="209">
        <v>1</v>
      </c>
    </row>
    <row r="534" spans="1:25">
      <c r="A534" s="140"/>
      <c r="B534" s="116">
        <v>1</v>
      </c>
      <c r="C534" s="105">
        <v>2</v>
      </c>
      <c r="D534" s="210">
        <v>24</v>
      </c>
      <c r="E534" s="210">
        <v>23.7</v>
      </c>
      <c r="F534" s="212">
        <v>22</v>
      </c>
      <c r="G534" s="210">
        <v>23.9</v>
      </c>
      <c r="H534" s="212">
        <v>21.071090047393401</v>
      </c>
      <c r="I534" s="213">
        <v>0.2</v>
      </c>
      <c r="J534" s="212">
        <v>22.7</v>
      </c>
      <c r="K534" s="210">
        <v>19.600000000000001</v>
      </c>
      <c r="L534" s="207"/>
      <c r="M534" s="208"/>
      <c r="N534" s="208"/>
      <c r="O534" s="208"/>
      <c r="P534" s="208"/>
      <c r="Q534" s="208"/>
      <c r="R534" s="208"/>
      <c r="S534" s="208"/>
      <c r="T534" s="208"/>
      <c r="U534" s="208"/>
      <c r="V534" s="208"/>
      <c r="W534" s="208"/>
      <c r="X534" s="208"/>
      <c r="Y534" s="209">
        <v>17</v>
      </c>
    </row>
    <row r="535" spans="1:25">
      <c r="A535" s="140"/>
      <c r="B535" s="116">
        <v>1</v>
      </c>
      <c r="C535" s="105">
        <v>3</v>
      </c>
      <c r="D535" s="210">
        <v>26</v>
      </c>
      <c r="E535" s="210">
        <v>24.2</v>
      </c>
      <c r="F535" s="212">
        <v>22.3</v>
      </c>
      <c r="G535" s="210">
        <v>21.9</v>
      </c>
      <c r="H535" s="212">
        <v>20.891079812206598</v>
      </c>
      <c r="I535" s="213">
        <v>0.3</v>
      </c>
      <c r="J535" s="212">
        <v>22.8</v>
      </c>
      <c r="K535" s="212">
        <v>20.3</v>
      </c>
      <c r="L535" s="207"/>
      <c r="M535" s="208"/>
      <c r="N535" s="208"/>
      <c r="O535" s="208"/>
      <c r="P535" s="208"/>
      <c r="Q535" s="208"/>
      <c r="R535" s="208"/>
      <c r="S535" s="208"/>
      <c r="T535" s="208"/>
      <c r="U535" s="208"/>
      <c r="V535" s="208"/>
      <c r="W535" s="208"/>
      <c r="X535" s="208"/>
      <c r="Y535" s="209">
        <v>16</v>
      </c>
    </row>
    <row r="536" spans="1:25">
      <c r="A536" s="140"/>
      <c r="B536" s="116">
        <v>1</v>
      </c>
      <c r="C536" s="105">
        <v>4</v>
      </c>
      <c r="D536" s="210">
        <v>25.5</v>
      </c>
      <c r="E536" s="210">
        <v>23.4</v>
      </c>
      <c r="F536" s="212">
        <v>21.4</v>
      </c>
      <c r="G536" s="210">
        <v>22</v>
      </c>
      <c r="H536" s="212">
        <v>20.974054054054101</v>
      </c>
      <c r="I536" s="213">
        <v>0.3</v>
      </c>
      <c r="J536" s="212">
        <v>22.5</v>
      </c>
      <c r="K536" s="212">
        <v>20.100000000000001</v>
      </c>
      <c r="L536" s="207"/>
      <c r="M536" s="208"/>
      <c r="N536" s="208"/>
      <c r="O536" s="208"/>
      <c r="P536" s="208"/>
      <c r="Q536" s="208"/>
      <c r="R536" s="208"/>
      <c r="S536" s="208"/>
      <c r="T536" s="208"/>
      <c r="U536" s="208"/>
      <c r="V536" s="208"/>
      <c r="W536" s="208"/>
      <c r="X536" s="208"/>
      <c r="Y536" s="209">
        <v>22.401994852660458</v>
      </c>
    </row>
    <row r="537" spans="1:25">
      <c r="A537" s="140"/>
      <c r="B537" s="116">
        <v>1</v>
      </c>
      <c r="C537" s="105">
        <v>5</v>
      </c>
      <c r="D537" s="210">
        <v>26</v>
      </c>
      <c r="E537" s="210">
        <v>23.2</v>
      </c>
      <c r="F537" s="210">
        <v>20.3</v>
      </c>
      <c r="G537" s="210">
        <v>21.6</v>
      </c>
      <c r="H537" s="210">
        <v>20.660962566844901</v>
      </c>
      <c r="I537" s="213">
        <v>0.8</v>
      </c>
      <c r="J537" s="210">
        <v>22</v>
      </c>
      <c r="K537" s="210">
        <v>22</v>
      </c>
      <c r="L537" s="207"/>
      <c r="M537" s="208"/>
      <c r="N537" s="208"/>
      <c r="O537" s="208"/>
      <c r="P537" s="208"/>
      <c r="Q537" s="208"/>
      <c r="R537" s="208"/>
      <c r="S537" s="208"/>
      <c r="T537" s="208"/>
      <c r="U537" s="208"/>
      <c r="V537" s="208"/>
      <c r="W537" s="208"/>
      <c r="X537" s="208"/>
      <c r="Y537" s="214"/>
    </row>
    <row r="538" spans="1:25">
      <c r="A538" s="140"/>
      <c r="B538" s="116">
        <v>1</v>
      </c>
      <c r="C538" s="105">
        <v>6</v>
      </c>
      <c r="D538" s="210">
        <v>24</v>
      </c>
      <c r="E538" s="210">
        <v>23.5</v>
      </c>
      <c r="F538" s="210">
        <v>22.5</v>
      </c>
      <c r="G538" s="210">
        <v>20.8</v>
      </c>
      <c r="H538" s="210">
        <v>20.3010204081633</v>
      </c>
      <c r="I538" s="213">
        <v>0.7</v>
      </c>
      <c r="J538" s="210">
        <v>23.7</v>
      </c>
      <c r="K538" s="210">
        <v>20.9</v>
      </c>
      <c r="L538" s="207"/>
      <c r="M538" s="208"/>
      <c r="N538" s="208"/>
      <c r="O538" s="208"/>
      <c r="P538" s="208"/>
      <c r="Q538" s="208"/>
      <c r="R538" s="208"/>
      <c r="S538" s="208"/>
      <c r="T538" s="208"/>
      <c r="U538" s="208"/>
      <c r="V538" s="208"/>
      <c r="W538" s="208"/>
      <c r="X538" s="208"/>
      <c r="Y538" s="214"/>
    </row>
    <row r="539" spans="1:25">
      <c r="A539" s="140"/>
      <c r="B539" s="117" t="s">
        <v>184</v>
      </c>
      <c r="C539" s="109"/>
      <c r="D539" s="215">
        <v>25.083333333333332</v>
      </c>
      <c r="E539" s="215">
        <v>23.75</v>
      </c>
      <c r="F539" s="215">
        <v>21.866666666666664</v>
      </c>
      <c r="G539" s="215">
        <v>22.216666666666669</v>
      </c>
      <c r="H539" s="215">
        <v>20.880630635289865</v>
      </c>
      <c r="I539" s="215">
        <v>0.5</v>
      </c>
      <c r="J539" s="215">
        <v>22.7</v>
      </c>
      <c r="K539" s="215">
        <v>20.316666666666666</v>
      </c>
      <c r="L539" s="207"/>
      <c r="M539" s="208"/>
      <c r="N539" s="208"/>
      <c r="O539" s="208"/>
      <c r="P539" s="208"/>
      <c r="Q539" s="208"/>
      <c r="R539" s="208"/>
      <c r="S539" s="208"/>
      <c r="T539" s="208"/>
      <c r="U539" s="208"/>
      <c r="V539" s="208"/>
      <c r="W539" s="208"/>
      <c r="X539" s="208"/>
      <c r="Y539" s="214"/>
    </row>
    <row r="540" spans="1:25">
      <c r="A540" s="140"/>
      <c r="B540" s="2" t="s">
        <v>185</v>
      </c>
      <c r="C540" s="136"/>
      <c r="D540" s="216">
        <v>25.25</v>
      </c>
      <c r="E540" s="216">
        <v>23.6</v>
      </c>
      <c r="F540" s="216">
        <v>22.15</v>
      </c>
      <c r="G540" s="216">
        <v>21.95</v>
      </c>
      <c r="H540" s="216">
        <v>20.932566933130349</v>
      </c>
      <c r="I540" s="216">
        <v>0.5</v>
      </c>
      <c r="J540" s="216">
        <v>22.6</v>
      </c>
      <c r="K540" s="216">
        <v>20.200000000000003</v>
      </c>
      <c r="L540" s="207"/>
      <c r="M540" s="208"/>
      <c r="N540" s="208"/>
      <c r="O540" s="208"/>
      <c r="P540" s="208"/>
      <c r="Q540" s="208"/>
      <c r="R540" s="208"/>
      <c r="S540" s="208"/>
      <c r="T540" s="208"/>
      <c r="U540" s="208"/>
      <c r="V540" s="208"/>
      <c r="W540" s="208"/>
      <c r="X540" s="208"/>
      <c r="Y540" s="214"/>
    </row>
    <row r="541" spans="1:25">
      <c r="A541" s="140"/>
      <c r="B541" s="2" t="s">
        <v>186</v>
      </c>
      <c r="C541" s="136"/>
      <c r="D541" s="108">
        <v>0.91742392963485897</v>
      </c>
      <c r="E541" s="108">
        <v>0.50099900199501413</v>
      </c>
      <c r="F541" s="108">
        <v>0.89144078135716143</v>
      </c>
      <c r="G541" s="108">
        <v>1.1089033621856621</v>
      </c>
      <c r="H541" s="108">
        <v>0.36994181633457357</v>
      </c>
      <c r="I541" s="108">
        <v>0.26076809620810598</v>
      </c>
      <c r="J541" s="108">
        <v>0.5621387729022076</v>
      </c>
      <c r="K541" s="108">
        <v>1.0457851914550453</v>
      </c>
      <c r="L541" s="188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35"/>
    </row>
    <row r="542" spans="1:25">
      <c r="A542" s="140"/>
      <c r="B542" s="2" t="s">
        <v>96</v>
      </c>
      <c r="C542" s="136"/>
      <c r="D542" s="110">
        <v>3.657504038411398E-2</v>
      </c>
      <c r="E542" s="110">
        <v>2.10946948208427E-2</v>
      </c>
      <c r="F542" s="110">
        <v>4.0767108903528727E-2</v>
      </c>
      <c r="G542" s="110">
        <v>4.9913129580749976E-2</v>
      </c>
      <c r="H542" s="110">
        <v>1.7716984836144919E-2</v>
      </c>
      <c r="I542" s="110">
        <v>0.52153619241621196</v>
      </c>
      <c r="J542" s="110">
        <v>2.4763822594810907E-2</v>
      </c>
      <c r="K542" s="110">
        <v>5.1474250604842266E-2</v>
      </c>
      <c r="L542" s="16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38"/>
    </row>
    <row r="543" spans="1:25">
      <c r="A543" s="140"/>
      <c r="B543" s="118" t="s">
        <v>187</v>
      </c>
      <c r="C543" s="136"/>
      <c r="D543" s="110">
        <v>0.11969195146718992</v>
      </c>
      <c r="E543" s="110">
        <v>6.0173442419100054E-2</v>
      </c>
      <c r="F543" s="110">
        <v>-2.3896451611326919E-2</v>
      </c>
      <c r="G543" s="110">
        <v>-8.2728429862031216E-3</v>
      </c>
      <c r="H543" s="110">
        <v>-6.7911997452758777E-2</v>
      </c>
      <c r="I543" s="110">
        <v>-0.97768055910696627</v>
      </c>
      <c r="J543" s="110">
        <v>1.3302616543729329E-2</v>
      </c>
      <c r="K543" s="110">
        <v>-9.3086718379731148E-2</v>
      </c>
      <c r="L543" s="16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38"/>
    </row>
    <row r="544" spans="1:25">
      <c r="B544" s="146"/>
      <c r="C544" s="117"/>
      <c r="D544" s="133"/>
      <c r="E544" s="133"/>
      <c r="F544" s="133"/>
      <c r="G544" s="133"/>
      <c r="H544" s="133"/>
      <c r="I544" s="133"/>
      <c r="J544" s="133"/>
      <c r="K544" s="133"/>
    </row>
    <row r="545" spans="1:25">
      <c r="B545" s="150" t="s">
        <v>336</v>
      </c>
      <c r="Y545" s="134" t="s">
        <v>190</v>
      </c>
    </row>
    <row r="546" spans="1:25">
      <c r="A546" s="125" t="s">
        <v>31</v>
      </c>
      <c r="B546" s="115" t="s">
        <v>142</v>
      </c>
      <c r="C546" s="112" t="s">
        <v>143</v>
      </c>
      <c r="D546" s="113" t="s">
        <v>165</v>
      </c>
      <c r="E546" s="114" t="s">
        <v>165</v>
      </c>
      <c r="F546" s="114" t="s">
        <v>165</v>
      </c>
      <c r="G546" s="16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34">
        <v>1</v>
      </c>
    </row>
    <row r="547" spans="1:25">
      <c r="A547" s="140"/>
      <c r="B547" s="116" t="s">
        <v>166</v>
      </c>
      <c r="C547" s="105" t="s">
        <v>166</v>
      </c>
      <c r="D547" s="159" t="s">
        <v>168</v>
      </c>
      <c r="E547" s="160" t="s">
        <v>188</v>
      </c>
      <c r="F547" s="160" t="s">
        <v>172</v>
      </c>
      <c r="G547" s="16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34" t="s">
        <v>3</v>
      </c>
    </row>
    <row r="548" spans="1:25">
      <c r="A548" s="140"/>
      <c r="B548" s="116"/>
      <c r="C548" s="105"/>
      <c r="D548" s="106" t="s">
        <v>175</v>
      </c>
      <c r="E548" s="107" t="s">
        <v>175</v>
      </c>
      <c r="F548" s="107" t="s">
        <v>175</v>
      </c>
      <c r="G548" s="16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134">
        <v>1</v>
      </c>
    </row>
    <row r="549" spans="1:25">
      <c r="A549" s="140"/>
      <c r="B549" s="116"/>
      <c r="C549" s="105"/>
      <c r="D549" s="132"/>
      <c r="E549" s="132"/>
      <c r="F549" s="132"/>
      <c r="G549" s="16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134">
        <v>1</v>
      </c>
    </row>
    <row r="550" spans="1:25">
      <c r="A550" s="140"/>
      <c r="B550" s="115">
        <v>1</v>
      </c>
      <c r="C550" s="111">
        <v>1</v>
      </c>
      <c r="D550" s="203">
        <v>17.3</v>
      </c>
      <c r="E550" s="203">
        <v>15.299999999999999</v>
      </c>
      <c r="F550" s="206">
        <v>17.7</v>
      </c>
      <c r="G550" s="207"/>
      <c r="H550" s="208"/>
      <c r="I550" s="208"/>
      <c r="J550" s="208"/>
      <c r="K550" s="208"/>
      <c r="L550" s="208"/>
      <c r="M550" s="208"/>
      <c r="N550" s="208"/>
      <c r="O550" s="208"/>
      <c r="P550" s="208"/>
      <c r="Q550" s="208"/>
      <c r="R550" s="208"/>
      <c r="S550" s="208"/>
      <c r="T550" s="208"/>
      <c r="U550" s="208"/>
      <c r="V550" s="208"/>
      <c r="W550" s="208"/>
      <c r="X550" s="208"/>
      <c r="Y550" s="209">
        <v>1</v>
      </c>
    </row>
    <row r="551" spans="1:25">
      <c r="A551" s="140"/>
      <c r="B551" s="116">
        <v>1</v>
      </c>
      <c r="C551" s="105">
        <v>2</v>
      </c>
      <c r="D551" s="210">
        <v>16.8</v>
      </c>
      <c r="E551" s="210">
        <v>15.6</v>
      </c>
      <c r="F551" s="212">
        <v>16.7</v>
      </c>
      <c r="G551" s="207"/>
      <c r="H551" s="208"/>
      <c r="I551" s="208"/>
      <c r="J551" s="208"/>
      <c r="K551" s="208"/>
      <c r="L551" s="208"/>
      <c r="M551" s="208"/>
      <c r="N551" s="208"/>
      <c r="O551" s="208"/>
      <c r="P551" s="208"/>
      <c r="Q551" s="208"/>
      <c r="R551" s="208"/>
      <c r="S551" s="208"/>
      <c r="T551" s="208"/>
      <c r="U551" s="208"/>
      <c r="V551" s="208"/>
      <c r="W551" s="208"/>
      <c r="X551" s="208"/>
      <c r="Y551" s="209">
        <v>5</v>
      </c>
    </row>
    <row r="552" spans="1:25">
      <c r="A552" s="140"/>
      <c r="B552" s="116">
        <v>1</v>
      </c>
      <c r="C552" s="105">
        <v>3</v>
      </c>
      <c r="D552" s="210">
        <v>17.899999999999999</v>
      </c>
      <c r="E552" s="210">
        <v>14.7</v>
      </c>
      <c r="F552" s="212">
        <v>18.3</v>
      </c>
      <c r="G552" s="207"/>
      <c r="H552" s="208"/>
      <c r="I552" s="208"/>
      <c r="J552" s="208"/>
      <c r="K552" s="208"/>
      <c r="L552" s="208"/>
      <c r="M552" s="208"/>
      <c r="N552" s="208"/>
      <c r="O552" s="208"/>
      <c r="P552" s="208"/>
      <c r="Q552" s="208"/>
      <c r="R552" s="208"/>
      <c r="S552" s="208"/>
      <c r="T552" s="208"/>
      <c r="U552" s="208"/>
      <c r="V552" s="208"/>
      <c r="W552" s="208"/>
      <c r="X552" s="208"/>
      <c r="Y552" s="209">
        <v>16</v>
      </c>
    </row>
    <row r="553" spans="1:25">
      <c r="A553" s="140"/>
      <c r="B553" s="116">
        <v>1</v>
      </c>
      <c r="C553" s="105">
        <v>4</v>
      </c>
      <c r="D553" s="210">
        <v>16.600000000000001</v>
      </c>
      <c r="E553" s="210">
        <v>15.1</v>
      </c>
      <c r="F553" s="212">
        <v>18</v>
      </c>
      <c r="G553" s="207"/>
      <c r="H553" s="208"/>
      <c r="I553" s="208"/>
      <c r="J553" s="208"/>
      <c r="K553" s="208"/>
      <c r="L553" s="208"/>
      <c r="M553" s="208"/>
      <c r="N553" s="208"/>
      <c r="O553" s="208"/>
      <c r="P553" s="208"/>
      <c r="Q553" s="208"/>
      <c r="R553" s="208"/>
      <c r="S553" s="208"/>
      <c r="T553" s="208"/>
      <c r="U553" s="208"/>
      <c r="V553" s="208"/>
      <c r="W553" s="208"/>
      <c r="X553" s="208"/>
      <c r="Y553" s="209">
        <v>16.977777777777778</v>
      </c>
    </row>
    <row r="554" spans="1:25">
      <c r="A554" s="140"/>
      <c r="B554" s="116">
        <v>1</v>
      </c>
      <c r="C554" s="105">
        <v>5</v>
      </c>
      <c r="D554" s="210">
        <v>18.2</v>
      </c>
      <c r="E554" s="210">
        <v>14.8</v>
      </c>
      <c r="F554" s="210">
        <v>19.8</v>
      </c>
      <c r="G554" s="207"/>
      <c r="H554" s="208"/>
      <c r="I554" s="208"/>
      <c r="J554" s="208"/>
      <c r="K554" s="208"/>
      <c r="L554" s="208"/>
      <c r="M554" s="208"/>
      <c r="N554" s="208"/>
      <c r="O554" s="208"/>
      <c r="P554" s="208"/>
      <c r="Q554" s="208"/>
      <c r="R554" s="208"/>
      <c r="S554" s="208"/>
      <c r="T554" s="208"/>
      <c r="U554" s="208"/>
      <c r="V554" s="208"/>
      <c r="W554" s="208"/>
      <c r="X554" s="208"/>
      <c r="Y554" s="214"/>
    </row>
    <row r="555" spans="1:25">
      <c r="A555" s="140"/>
      <c r="B555" s="116">
        <v>1</v>
      </c>
      <c r="C555" s="105">
        <v>6</v>
      </c>
      <c r="D555" s="210">
        <v>18.399999999999999</v>
      </c>
      <c r="E555" s="210">
        <v>16.2</v>
      </c>
      <c r="F555" s="210">
        <v>18.2</v>
      </c>
      <c r="G555" s="207"/>
      <c r="H555" s="208"/>
      <c r="I555" s="208"/>
      <c r="J555" s="208"/>
      <c r="K555" s="208"/>
      <c r="L555" s="208"/>
      <c r="M555" s="208"/>
      <c r="N555" s="208"/>
      <c r="O555" s="208"/>
      <c r="P555" s="208"/>
      <c r="Q555" s="208"/>
      <c r="R555" s="208"/>
      <c r="S555" s="208"/>
      <c r="T555" s="208"/>
      <c r="U555" s="208"/>
      <c r="V555" s="208"/>
      <c r="W555" s="208"/>
      <c r="X555" s="208"/>
      <c r="Y555" s="214"/>
    </row>
    <row r="556" spans="1:25">
      <c r="A556" s="140"/>
      <c r="B556" s="117" t="s">
        <v>184</v>
      </c>
      <c r="C556" s="109"/>
      <c r="D556" s="215">
        <v>17.533333333333331</v>
      </c>
      <c r="E556" s="215">
        <v>15.283333333333333</v>
      </c>
      <c r="F556" s="215">
        <v>18.116666666666667</v>
      </c>
      <c r="G556" s="207"/>
      <c r="H556" s="208"/>
      <c r="I556" s="208"/>
      <c r="J556" s="208"/>
      <c r="K556" s="208"/>
      <c r="L556" s="208"/>
      <c r="M556" s="208"/>
      <c r="N556" s="208"/>
      <c r="O556" s="208"/>
      <c r="P556" s="208"/>
      <c r="Q556" s="208"/>
      <c r="R556" s="208"/>
      <c r="S556" s="208"/>
      <c r="T556" s="208"/>
      <c r="U556" s="208"/>
      <c r="V556" s="208"/>
      <c r="W556" s="208"/>
      <c r="X556" s="208"/>
      <c r="Y556" s="214"/>
    </row>
    <row r="557" spans="1:25">
      <c r="A557" s="140"/>
      <c r="B557" s="2" t="s">
        <v>185</v>
      </c>
      <c r="C557" s="136"/>
      <c r="D557" s="216">
        <v>17.600000000000001</v>
      </c>
      <c r="E557" s="216">
        <v>15.2</v>
      </c>
      <c r="F557" s="216">
        <v>18.100000000000001</v>
      </c>
      <c r="G557" s="207"/>
      <c r="H557" s="208"/>
      <c r="I557" s="208"/>
      <c r="J557" s="208"/>
      <c r="K557" s="208"/>
      <c r="L557" s="208"/>
      <c r="M557" s="208"/>
      <c r="N557" s="208"/>
      <c r="O557" s="208"/>
      <c r="P557" s="208"/>
      <c r="Q557" s="208"/>
      <c r="R557" s="208"/>
      <c r="S557" s="208"/>
      <c r="T557" s="208"/>
      <c r="U557" s="208"/>
      <c r="V557" s="208"/>
      <c r="W557" s="208"/>
      <c r="X557" s="208"/>
      <c r="Y557" s="214"/>
    </row>
    <row r="558" spans="1:25">
      <c r="A558" s="140"/>
      <c r="B558" s="2" t="s">
        <v>186</v>
      </c>
      <c r="C558" s="136"/>
      <c r="D558" s="216">
        <v>0.7474400756359435</v>
      </c>
      <c r="E558" s="216">
        <v>0.55647701360134039</v>
      </c>
      <c r="F558" s="216">
        <v>1.0068101443006361</v>
      </c>
      <c r="G558" s="207"/>
      <c r="H558" s="208"/>
      <c r="I558" s="208"/>
      <c r="J558" s="208"/>
      <c r="K558" s="208"/>
      <c r="L558" s="208"/>
      <c r="M558" s="208"/>
      <c r="N558" s="208"/>
      <c r="O558" s="208"/>
      <c r="P558" s="208"/>
      <c r="Q558" s="208"/>
      <c r="R558" s="208"/>
      <c r="S558" s="208"/>
      <c r="T558" s="208"/>
      <c r="U558" s="208"/>
      <c r="V558" s="208"/>
      <c r="W558" s="208"/>
      <c r="X558" s="208"/>
      <c r="Y558" s="214"/>
    </row>
    <row r="559" spans="1:25">
      <c r="A559" s="140"/>
      <c r="B559" s="2" t="s">
        <v>96</v>
      </c>
      <c r="C559" s="136"/>
      <c r="D559" s="110">
        <v>4.2629662108513891E-2</v>
      </c>
      <c r="E559" s="110">
        <v>3.6410709723097519E-2</v>
      </c>
      <c r="F559" s="110">
        <v>5.5573697017514412E-2</v>
      </c>
      <c r="G559" s="16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138"/>
    </row>
    <row r="560" spans="1:25">
      <c r="A560" s="140"/>
      <c r="B560" s="118" t="s">
        <v>187</v>
      </c>
      <c r="C560" s="136"/>
      <c r="D560" s="110">
        <v>3.2722513089005201E-2</v>
      </c>
      <c r="E560" s="110">
        <v>-9.9803664921465973E-2</v>
      </c>
      <c r="F560" s="110">
        <v>6.7081151832460773E-2</v>
      </c>
      <c r="G560" s="16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138"/>
    </row>
    <row r="561" spans="1:25">
      <c r="B561" s="146"/>
      <c r="C561" s="117"/>
      <c r="D561" s="133"/>
      <c r="E561" s="133"/>
      <c r="F561" s="133"/>
    </row>
    <row r="562" spans="1:25">
      <c r="B562" s="150" t="s">
        <v>337</v>
      </c>
      <c r="Y562" s="134" t="s">
        <v>67</v>
      </c>
    </row>
    <row r="563" spans="1:25">
      <c r="A563" s="125" t="s">
        <v>34</v>
      </c>
      <c r="B563" s="115" t="s">
        <v>142</v>
      </c>
      <c r="C563" s="112" t="s">
        <v>143</v>
      </c>
      <c r="D563" s="113" t="s">
        <v>165</v>
      </c>
      <c r="E563" s="114" t="s">
        <v>165</v>
      </c>
      <c r="F563" s="114" t="s">
        <v>165</v>
      </c>
      <c r="G563" s="114" t="s">
        <v>165</v>
      </c>
      <c r="H563" s="114" t="s">
        <v>165</v>
      </c>
      <c r="I563" s="114" t="s">
        <v>165</v>
      </c>
      <c r="J563" s="114" t="s">
        <v>165</v>
      </c>
      <c r="K563" s="114" t="s">
        <v>165</v>
      </c>
      <c r="L563" s="114" t="s">
        <v>165</v>
      </c>
      <c r="M563" s="16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34">
        <v>1</v>
      </c>
    </row>
    <row r="564" spans="1:25">
      <c r="A564" s="140"/>
      <c r="B564" s="116" t="s">
        <v>166</v>
      </c>
      <c r="C564" s="105" t="s">
        <v>166</v>
      </c>
      <c r="D564" s="159" t="s">
        <v>167</v>
      </c>
      <c r="E564" s="160" t="s">
        <v>168</v>
      </c>
      <c r="F564" s="160" t="s">
        <v>169</v>
      </c>
      <c r="G564" s="160" t="s">
        <v>188</v>
      </c>
      <c r="H564" s="160" t="s">
        <v>170</v>
      </c>
      <c r="I564" s="160" t="s">
        <v>171</v>
      </c>
      <c r="J564" s="160" t="s">
        <v>172</v>
      </c>
      <c r="K564" s="160" t="s">
        <v>173</v>
      </c>
      <c r="L564" s="160" t="s">
        <v>174</v>
      </c>
      <c r="M564" s="16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34" t="s">
        <v>3</v>
      </c>
    </row>
    <row r="565" spans="1:25">
      <c r="A565" s="140"/>
      <c r="B565" s="116"/>
      <c r="C565" s="105"/>
      <c r="D565" s="106" t="s">
        <v>144</v>
      </c>
      <c r="E565" s="107" t="s">
        <v>144</v>
      </c>
      <c r="F565" s="107" t="s">
        <v>175</v>
      </c>
      <c r="G565" s="107" t="s">
        <v>175</v>
      </c>
      <c r="H565" s="107" t="s">
        <v>144</v>
      </c>
      <c r="I565" s="107" t="s">
        <v>176</v>
      </c>
      <c r="J565" s="107" t="s">
        <v>175</v>
      </c>
      <c r="K565" s="107" t="s">
        <v>175</v>
      </c>
      <c r="L565" s="107" t="s">
        <v>175</v>
      </c>
      <c r="M565" s="16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134">
        <v>1</v>
      </c>
    </row>
    <row r="566" spans="1:25">
      <c r="A566" s="140"/>
      <c r="B566" s="116"/>
      <c r="C566" s="105"/>
      <c r="D566" s="132"/>
      <c r="E566" s="132"/>
      <c r="F566" s="132"/>
      <c r="G566" s="132"/>
      <c r="H566" s="132"/>
      <c r="I566" s="132"/>
      <c r="J566" s="132"/>
      <c r="K566" s="132"/>
      <c r="L566" s="132"/>
      <c r="M566" s="16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134">
        <v>2</v>
      </c>
    </row>
    <row r="567" spans="1:25">
      <c r="A567" s="140"/>
      <c r="B567" s="115">
        <v>1</v>
      </c>
      <c r="C567" s="111">
        <v>1</v>
      </c>
      <c r="D567" s="203">
        <v>43</v>
      </c>
      <c r="E567" s="203">
        <v>50</v>
      </c>
      <c r="F567" s="206">
        <v>49</v>
      </c>
      <c r="G567" s="203">
        <v>42.2</v>
      </c>
      <c r="H567" s="206">
        <v>42</v>
      </c>
      <c r="I567" s="203">
        <v>42.522115384615397</v>
      </c>
      <c r="J567" s="206">
        <v>49.3</v>
      </c>
      <c r="K567" s="203">
        <v>45.4</v>
      </c>
      <c r="L567" s="203">
        <v>53.3</v>
      </c>
      <c r="M567" s="207"/>
      <c r="N567" s="208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9">
        <v>1</v>
      </c>
    </row>
    <row r="568" spans="1:25">
      <c r="A568" s="140"/>
      <c r="B568" s="116">
        <v>1</v>
      </c>
      <c r="C568" s="105">
        <v>2</v>
      </c>
      <c r="D568" s="210">
        <v>39</v>
      </c>
      <c r="E568" s="210">
        <v>52</v>
      </c>
      <c r="F568" s="212">
        <v>48</v>
      </c>
      <c r="G568" s="210">
        <v>45</v>
      </c>
      <c r="H568" s="212">
        <v>44</v>
      </c>
      <c r="I568" s="210">
        <v>42.541232227488202</v>
      </c>
      <c r="J568" s="212">
        <v>51.9</v>
      </c>
      <c r="K568" s="210">
        <v>46.1</v>
      </c>
      <c r="L568" s="210">
        <v>53.7</v>
      </c>
      <c r="M568" s="207"/>
      <c r="N568" s="208"/>
      <c r="O568" s="208"/>
      <c r="P568" s="208"/>
      <c r="Q568" s="208"/>
      <c r="R568" s="208"/>
      <c r="S568" s="208"/>
      <c r="T568" s="208"/>
      <c r="U568" s="208"/>
      <c r="V568" s="208"/>
      <c r="W568" s="208"/>
      <c r="X568" s="208"/>
      <c r="Y568" s="209">
        <v>30</v>
      </c>
    </row>
    <row r="569" spans="1:25">
      <c r="A569" s="140"/>
      <c r="B569" s="116">
        <v>1</v>
      </c>
      <c r="C569" s="105">
        <v>3</v>
      </c>
      <c r="D569" s="210">
        <v>39</v>
      </c>
      <c r="E569" s="210">
        <v>48</v>
      </c>
      <c r="F569" s="212">
        <v>50</v>
      </c>
      <c r="G569" s="210">
        <v>42.4</v>
      </c>
      <c r="H569" s="212">
        <v>43</v>
      </c>
      <c r="I569" s="210">
        <v>42.441314553990601</v>
      </c>
      <c r="J569" s="212">
        <v>52.7</v>
      </c>
      <c r="K569" s="212">
        <v>44.6</v>
      </c>
      <c r="L569" s="216">
        <v>44.7</v>
      </c>
      <c r="M569" s="207"/>
      <c r="N569" s="208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9">
        <v>16</v>
      </c>
    </row>
    <row r="570" spans="1:25">
      <c r="A570" s="140"/>
      <c r="B570" s="116">
        <v>1</v>
      </c>
      <c r="C570" s="105">
        <v>4</v>
      </c>
      <c r="D570" s="210">
        <v>41</v>
      </c>
      <c r="E570" s="210">
        <v>48</v>
      </c>
      <c r="F570" s="212">
        <v>49</v>
      </c>
      <c r="G570" s="210">
        <v>43.7</v>
      </c>
      <c r="H570" s="212">
        <v>43</v>
      </c>
      <c r="I570" s="210">
        <v>42.271351351351399</v>
      </c>
      <c r="J570" s="212">
        <v>48.7</v>
      </c>
      <c r="K570" s="212">
        <v>44.8</v>
      </c>
      <c r="L570" s="216">
        <v>42.5</v>
      </c>
      <c r="M570" s="207"/>
      <c r="N570" s="208"/>
      <c r="O570" s="208"/>
      <c r="P570" s="208"/>
      <c r="Q570" s="208"/>
      <c r="R570" s="208"/>
      <c r="S570" s="208"/>
      <c r="T570" s="208"/>
      <c r="U570" s="208"/>
      <c r="V570" s="208"/>
      <c r="W570" s="208"/>
      <c r="X570" s="208"/>
      <c r="Y570" s="209">
        <v>45.843397281862956</v>
      </c>
    </row>
    <row r="571" spans="1:25">
      <c r="A571" s="140"/>
      <c r="B571" s="116">
        <v>1</v>
      </c>
      <c r="C571" s="105">
        <v>5</v>
      </c>
      <c r="D571" s="210">
        <v>41</v>
      </c>
      <c r="E571" s="210">
        <v>50</v>
      </c>
      <c r="F571" s="210">
        <v>48</v>
      </c>
      <c r="G571" s="210">
        <v>43.1</v>
      </c>
      <c r="H571" s="210">
        <v>43</v>
      </c>
      <c r="I571" s="210">
        <v>41.890909090909098</v>
      </c>
      <c r="J571" s="210">
        <v>51.4</v>
      </c>
      <c r="K571" s="210">
        <v>45.2</v>
      </c>
      <c r="L571" s="210">
        <v>44.7</v>
      </c>
      <c r="M571" s="207"/>
      <c r="N571" s="208"/>
      <c r="O571" s="208"/>
      <c r="P571" s="208"/>
      <c r="Q571" s="208"/>
      <c r="R571" s="208"/>
      <c r="S571" s="208"/>
      <c r="T571" s="208"/>
      <c r="U571" s="208"/>
      <c r="V571" s="208"/>
      <c r="W571" s="208"/>
      <c r="X571" s="208"/>
      <c r="Y571" s="214"/>
    </row>
    <row r="572" spans="1:25">
      <c r="A572" s="140"/>
      <c r="B572" s="116">
        <v>1</v>
      </c>
      <c r="C572" s="105">
        <v>6</v>
      </c>
      <c r="D572" s="210">
        <v>42</v>
      </c>
      <c r="E572" s="210">
        <v>54</v>
      </c>
      <c r="F572" s="210">
        <v>50</v>
      </c>
      <c r="G572" s="210">
        <v>43.8</v>
      </c>
      <c r="H572" s="210">
        <v>42</v>
      </c>
      <c r="I572" s="210">
        <v>42.676530612244903</v>
      </c>
      <c r="J572" s="210">
        <v>53</v>
      </c>
      <c r="K572" s="210">
        <v>46.6</v>
      </c>
      <c r="L572" s="210">
        <v>44.4</v>
      </c>
      <c r="M572" s="207"/>
      <c r="N572" s="208"/>
      <c r="O572" s="208"/>
      <c r="P572" s="208"/>
      <c r="Q572" s="208"/>
      <c r="R572" s="208"/>
      <c r="S572" s="208"/>
      <c r="T572" s="208"/>
      <c r="U572" s="208"/>
      <c r="V572" s="208"/>
      <c r="W572" s="208"/>
      <c r="X572" s="208"/>
      <c r="Y572" s="214"/>
    </row>
    <row r="573" spans="1:25">
      <c r="A573" s="140"/>
      <c r="B573" s="117" t="s">
        <v>184</v>
      </c>
      <c r="C573" s="109"/>
      <c r="D573" s="215">
        <v>40.833333333333336</v>
      </c>
      <c r="E573" s="215">
        <v>50.333333333333336</v>
      </c>
      <c r="F573" s="215">
        <v>49</v>
      </c>
      <c r="G573" s="215">
        <v>43.366666666666667</v>
      </c>
      <c r="H573" s="215">
        <v>42.833333333333336</v>
      </c>
      <c r="I573" s="215">
        <v>42.390575536766598</v>
      </c>
      <c r="J573" s="215">
        <v>51.166666666666664</v>
      </c>
      <c r="K573" s="215">
        <v>45.449999999999996</v>
      </c>
      <c r="L573" s="215">
        <v>47.216666666666661</v>
      </c>
      <c r="M573" s="207"/>
      <c r="N573" s="208"/>
      <c r="O573" s="208"/>
      <c r="P573" s="208"/>
      <c r="Q573" s="208"/>
      <c r="R573" s="208"/>
      <c r="S573" s="208"/>
      <c r="T573" s="208"/>
      <c r="U573" s="208"/>
      <c r="V573" s="208"/>
      <c r="W573" s="208"/>
      <c r="X573" s="208"/>
      <c r="Y573" s="214"/>
    </row>
    <row r="574" spans="1:25">
      <c r="A574" s="140"/>
      <c r="B574" s="2" t="s">
        <v>185</v>
      </c>
      <c r="C574" s="136"/>
      <c r="D574" s="216">
        <v>41</v>
      </c>
      <c r="E574" s="216">
        <v>50</v>
      </c>
      <c r="F574" s="216">
        <v>49</v>
      </c>
      <c r="G574" s="216">
        <v>43.400000000000006</v>
      </c>
      <c r="H574" s="216">
        <v>43</v>
      </c>
      <c r="I574" s="216">
        <v>42.481714969302999</v>
      </c>
      <c r="J574" s="216">
        <v>51.65</v>
      </c>
      <c r="K574" s="216">
        <v>45.3</v>
      </c>
      <c r="L574" s="216">
        <v>44.7</v>
      </c>
      <c r="M574" s="207"/>
      <c r="N574" s="208"/>
      <c r="O574" s="208"/>
      <c r="P574" s="208"/>
      <c r="Q574" s="208"/>
      <c r="R574" s="208"/>
      <c r="S574" s="208"/>
      <c r="T574" s="208"/>
      <c r="U574" s="208"/>
      <c r="V574" s="208"/>
      <c r="W574" s="208"/>
      <c r="X574" s="208"/>
      <c r="Y574" s="214"/>
    </row>
    <row r="575" spans="1:25">
      <c r="A575" s="140"/>
      <c r="B575" s="2" t="s">
        <v>186</v>
      </c>
      <c r="C575" s="136"/>
      <c r="D575" s="108">
        <v>1.602081978759722</v>
      </c>
      <c r="E575" s="108">
        <v>2.3380903889000244</v>
      </c>
      <c r="F575" s="108">
        <v>0.89442719099991586</v>
      </c>
      <c r="G575" s="108">
        <v>1.0327955589886442</v>
      </c>
      <c r="H575" s="108">
        <v>0.752772652709081</v>
      </c>
      <c r="I575" s="108">
        <v>0.27864884230720038</v>
      </c>
      <c r="J575" s="108">
        <v>1.7817594300765374</v>
      </c>
      <c r="K575" s="108">
        <v>0.76876524375130351</v>
      </c>
      <c r="L575" s="108">
        <v>4.9373744709781393</v>
      </c>
      <c r="M575" s="188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  <c r="Y575" s="135"/>
    </row>
    <row r="576" spans="1:25">
      <c r="A576" s="140"/>
      <c r="B576" s="2" t="s">
        <v>96</v>
      </c>
      <c r="C576" s="136"/>
      <c r="D576" s="110">
        <v>3.9234660704319718E-2</v>
      </c>
      <c r="E576" s="110">
        <v>4.6452126931788559E-2</v>
      </c>
      <c r="F576" s="110">
        <v>1.8253616142855426E-2</v>
      </c>
      <c r="G576" s="110">
        <v>2.3815424111959513E-2</v>
      </c>
      <c r="H576" s="110">
        <v>1.7574458818110841E-2</v>
      </c>
      <c r="I576" s="110">
        <v>6.573367754007492E-3</v>
      </c>
      <c r="J576" s="110">
        <v>3.4822659871202685E-2</v>
      </c>
      <c r="K576" s="110">
        <v>1.6914526815210201E-2</v>
      </c>
      <c r="L576" s="110">
        <v>0.10456846744041243</v>
      </c>
      <c r="M576" s="16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138"/>
    </row>
    <row r="577" spans="1:25">
      <c r="A577" s="140"/>
      <c r="B577" s="118" t="s">
        <v>187</v>
      </c>
      <c r="C577" s="136"/>
      <c r="D577" s="110">
        <v>-0.10928648934383745</v>
      </c>
      <c r="E577" s="110">
        <v>9.794073558433114E-2</v>
      </c>
      <c r="F577" s="110">
        <v>6.8856212787395066E-2</v>
      </c>
      <c r="G577" s="110">
        <v>-5.4025896029659237E-2</v>
      </c>
      <c r="H577" s="110">
        <v>-6.5659705148433556E-2</v>
      </c>
      <c r="I577" s="110">
        <v>-7.5317754569258266E-2</v>
      </c>
      <c r="J577" s="110">
        <v>0.11611856233241591</v>
      </c>
      <c r="K577" s="110">
        <v>-8.581329159446871E-3</v>
      </c>
      <c r="L577" s="110">
        <v>2.9955663546493261E-2</v>
      </c>
      <c r="M577" s="16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138"/>
    </row>
    <row r="578" spans="1:25">
      <c r="B578" s="146"/>
      <c r="C578" s="117"/>
      <c r="D578" s="133"/>
      <c r="E578" s="133"/>
      <c r="F578" s="133"/>
      <c r="G578" s="133"/>
      <c r="H578" s="133"/>
      <c r="I578" s="133"/>
      <c r="J578" s="133"/>
      <c r="K578" s="133"/>
      <c r="L578" s="133"/>
    </row>
    <row r="579" spans="1:25">
      <c r="B579" s="150" t="s">
        <v>338</v>
      </c>
      <c r="Y579" s="134" t="s">
        <v>67</v>
      </c>
    </row>
    <row r="580" spans="1:25">
      <c r="A580" s="125" t="s">
        <v>58</v>
      </c>
      <c r="B580" s="115" t="s">
        <v>142</v>
      </c>
      <c r="C580" s="112" t="s">
        <v>143</v>
      </c>
      <c r="D580" s="113" t="s">
        <v>165</v>
      </c>
      <c r="E580" s="114" t="s">
        <v>165</v>
      </c>
      <c r="F580" s="114" t="s">
        <v>165</v>
      </c>
      <c r="G580" s="114" t="s">
        <v>165</v>
      </c>
      <c r="H580" s="114" t="s">
        <v>165</v>
      </c>
      <c r="I580" s="114" t="s">
        <v>165</v>
      </c>
      <c r="J580" s="114" t="s">
        <v>165</v>
      </c>
      <c r="K580" s="114" t="s">
        <v>165</v>
      </c>
      <c r="L580" s="16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34">
        <v>1</v>
      </c>
    </row>
    <row r="581" spans="1:25">
      <c r="A581" s="140"/>
      <c r="B581" s="116" t="s">
        <v>166</v>
      </c>
      <c r="C581" s="105" t="s">
        <v>166</v>
      </c>
      <c r="D581" s="159" t="s">
        <v>167</v>
      </c>
      <c r="E581" s="160" t="s">
        <v>168</v>
      </c>
      <c r="F581" s="160" t="s">
        <v>169</v>
      </c>
      <c r="G581" s="160" t="s">
        <v>188</v>
      </c>
      <c r="H581" s="160" t="s">
        <v>170</v>
      </c>
      <c r="I581" s="160" t="s">
        <v>171</v>
      </c>
      <c r="J581" s="160" t="s">
        <v>173</v>
      </c>
      <c r="K581" s="160" t="s">
        <v>174</v>
      </c>
      <c r="L581" s="16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34" t="s">
        <v>1</v>
      </c>
    </row>
    <row r="582" spans="1:25">
      <c r="A582" s="140"/>
      <c r="B582" s="116"/>
      <c r="C582" s="105"/>
      <c r="D582" s="106" t="s">
        <v>144</v>
      </c>
      <c r="E582" s="107" t="s">
        <v>144</v>
      </c>
      <c r="F582" s="107" t="s">
        <v>144</v>
      </c>
      <c r="G582" s="107" t="s">
        <v>144</v>
      </c>
      <c r="H582" s="107" t="s">
        <v>144</v>
      </c>
      <c r="I582" s="107" t="s">
        <v>176</v>
      </c>
      <c r="J582" s="107" t="s">
        <v>175</v>
      </c>
      <c r="K582" s="107" t="s">
        <v>175</v>
      </c>
      <c r="L582" s="16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34">
        <v>3</v>
      </c>
    </row>
    <row r="583" spans="1:25">
      <c r="A583" s="140"/>
      <c r="B583" s="116"/>
      <c r="C583" s="105"/>
      <c r="D583" s="132"/>
      <c r="E583" s="132"/>
      <c r="F583" s="132"/>
      <c r="G583" s="132"/>
      <c r="H583" s="132"/>
      <c r="I583" s="132"/>
      <c r="J583" s="132"/>
      <c r="K583" s="132"/>
      <c r="L583" s="16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34">
        <v>3</v>
      </c>
    </row>
    <row r="584" spans="1:25">
      <c r="A584" s="140"/>
      <c r="B584" s="115">
        <v>1</v>
      </c>
      <c r="C584" s="111">
        <v>1</v>
      </c>
      <c r="D584" s="177">
        <v>5.1999999999999998E-2</v>
      </c>
      <c r="E584" s="175">
        <v>5.5E-2</v>
      </c>
      <c r="F584" s="176">
        <v>4.53E-2</v>
      </c>
      <c r="G584" s="177">
        <v>4.5999999999999999E-2</v>
      </c>
      <c r="H584" s="176">
        <v>4.6399999999999997E-2</v>
      </c>
      <c r="I584" s="177">
        <v>5.18663461538462E-2</v>
      </c>
      <c r="J584" s="176">
        <v>0.05</v>
      </c>
      <c r="K584" s="177">
        <v>0.05</v>
      </c>
      <c r="L584" s="179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1">
        <v>1</v>
      </c>
    </row>
    <row r="585" spans="1:25">
      <c r="A585" s="140"/>
      <c r="B585" s="116">
        <v>1</v>
      </c>
      <c r="C585" s="105">
        <v>2</v>
      </c>
      <c r="D585" s="184">
        <v>4.9000000000000002E-2</v>
      </c>
      <c r="E585" s="182">
        <v>5.5E-2</v>
      </c>
      <c r="F585" s="183">
        <v>4.4999999999999998E-2</v>
      </c>
      <c r="G585" s="184">
        <v>4.7E-2</v>
      </c>
      <c r="H585" s="183">
        <v>4.7699999999999999E-2</v>
      </c>
      <c r="I585" s="184">
        <v>5.0078672985781995E-2</v>
      </c>
      <c r="J585" s="183">
        <v>4.8000000000000001E-2</v>
      </c>
      <c r="K585" s="184">
        <v>4.5999999999999999E-2</v>
      </c>
      <c r="L585" s="179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1" t="e">
        <v>#N/A</v>
      </c>
    </row>
    <row r="586" spans="1:25">
      <c r="A586" s="140"/>
      <c r="B586" s="116">
        <v>1</v>
      </c>
      <c r="C586" s="105">
        <v>3</v>
      </c>
      <c r="D586" s="184">
        <v>4.8000000000000001E-2</v>
      </c>
      <c r="E586" s="182">
        <v>5.5E-2</v>
      </c>
      <c r="F586" s="183">
        <v>4.5100000000000001E-2</v>
      </c>
      <c r="G586" s="184">
        <v>4.5999999999999999E-2</v>
      </c>
      <c r="H586" s="183">
        <v>4.7100000000000003E-2</v>
      </c>
      <c r="I586" s="184">
        <v>5.0207511737089205E-2</v>
      </c>
      <c r="J586" s="183">
        <v>4.9000000000000002E-2</v>
      </c>
      <c r="K586" s="183">
        <v>4.8000000000000001E-2</v>
      </c>
      <c r="L586" s="179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1">
        <v>16</v>
      </c>
    </row>
    <row r="587" spans="1:25">
      <c r="A587" s="140"/>
      <c r="B587" s="116">
        <v>1</v>
      </c>
      <c r="C587" s="105">
        <v>4</v>
      </c>
      <c r="D587" s="184">
        <v>0.05</v>
      </c>
      <c r="E587" s="182">
        <v>5.5E-2</v>
      </c>
      <c r="F587" s="183">
        <v>4.4600000000000001E-2</v>
      </c>
      <c r="G587" s="184">
        <v>4.4999999999999998E-2</v>
      </c>
      <c r="H587" s="183">
        <v>4.9000000000000002E-2</v>
      </c>
      <c r="I587" s="184">
        <v>4.9111351351351397E-2</v>
      </c>
      <c r="J587" s="183">
        <v>4.9000000000000002E-2</v>
      </c>
      <c r="K587" s="183">
        <v>4.9000000000000002E-2</v>
      </c>
      <c r="L587" s="179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1">
        <v>4.8025579200136663E-2</v>
      </c>
    </row>
    <row r="588" spans="1:25">
      <c r="A588" s="140"/>
      <c r="B588" s="116">
        <v>1</v>
      </c>
      <c r="C588" s="105">
        <v>5</v>
      </c>
      <c r="D588" s="184">
        <v>4.9000000000000002E-2</v>
      </c>
      <c r="E588" s="182">
        <v>5.5E-2</v>
      </c>
      <c r="F588" s="184">
        <v>4.5100000000000001E-2</v>
      </c>
      <c r="G588" s="184">
        <v>4.2999999999999997E-2</v>
      </c>
      <c r="H588" s="184">
        <v>4.6600000000000003E-2</v>
      </c>
      <c r="I588" s="184">
        <v>5.0894117647058798E-2</v>
      </c>
      <c r="J588" s="184">
        <v>4.9000000000000002E-2</v>
      </c>
      <c r="K588" s="184">
        <v>0.05</v>
      </c>
      <c r="L588" s="179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37"/>
    </row>
    <row r="589" spans="1:25">
      <c r="A589" s="140"/>
      <c r="B589" s="116">
        <v>1</v>
      </c>
      <c r="C589" s="105">
        <v>6</v>
      </c>
      <c r="D589" s="184">
        <v>0.05</v>
      </c>
      <c r="E589" s="182">
        <v>5.5E-2</v>
      </c>
      <c r="F589" s="184">
        <v>4.4400000000000002E-2</v>
      </c>
      <c r="G589" s="184">
        <v>4.4999999999999998E-2</v>
      </c>
      <c r="H589" s="184">
        <v>4.7300000000000002E-2</v>
      </c>
      <c r="I589" s="184">
        <v>5.0316326530612208E-2</v>
      </c>
      <c r="J589" s="186">
        <v>5.1999999999999998E-2</v>
      </c>
      <c r="K589" s="184">
        <v>5.3999999999999999E-2</v>
      </c>
      <c r="L589" s="179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37"/>
    </row>
    <row r="590" spans="1:25">
      <c r="A590" s="140"/>
      <c r="B590" s="117" t="s">
        <v>184</v>
      </c>
      <c r="C590" s="109"/>
      <c r="D590" s="187">
        <v>4.9666666666666665E-2</v>
      </c>
      <c r="E590" s="187">
        <v>5.5E-2</v>
      </c>
      <c r="F590" s="187">
        <v>4.4916666666666667E-2</v>
      </c>
      <c r="G590" s="187">
        <v>4.533333333333333E-2</v>
      </c>
      <c r="H590" s="187">
        <v>4.7349999999999996E-2</v>
      </c>
      <c r="I590" s="187">
        <v>5.0412387734289965E-2</v>
      </c>
      <c r="J590" s="187">
        <v>4.9499999999999995E-2</v>
      </c>
      <c r="K590" s="187">
        <v>4.9499999999999995E-2</v>
      </c>
      <c r="L590" s="179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37"/>
    </row>
    <row r="591" spans="1:25">
      <c r="A591" s="140"/>
      <c r="B591" s="2" t="s">
        <v>185</v>
      </c>
      <c r="C591" s="136"/>
      <c r="D591" s="123">
        <v>4.9500000000000002E-2</v>
      </c>
      <c r="E591" s="123">
        <v>5.5E-2</v>
      </c>
      <c r="F591" s="123">
        <v>4.505E-2</v>
      </c>
      <c r="G591" s="123">
        <v>4.5499999999999999E-2</v>
      </c>
      <c r="H591" s="123">
        <v>4.7200000000000006E-2</v>
      </c>
      <c r="I591" s="123">
        <v>5.026191913385071E-2</v>
      </c>
      <c r="J591" s="123">
        <v>4.9000000000000002E-2</v>
      </c>
      <c r="K591" s="123">
        <v>4.9500000000000002E-2</v>
      </c>
      <c r="L591" s="179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37"/>
    </row>
    <row r="592" spans="1:25">
      <c r="A592" s="140"/>
      <c r="B592" s="2" t="s">
        <v>186</v>
      </c>
      <c r="C592" s="136"/>
      <c r="D592" s="123">
        <v>1.3662601021279452E-3</v>
      </c>
      <c r="E592" s="123">
        <v>0</v>
      </c>
      <c r="F592" s="123">
        <v>3.4302575219167771E-4</v>
      </c>
      <c r="G592" s="123">
        <v>1.3662601021279476E-3</v>
      </c>
      <c r="H592" s="123">
        <v>9.3541434669348607E-4</v>
      </c>
      <c r="I592" s="123">
        <v>9.1665936168648481E-4</v>
      </c>
      <c r="J592" s="123">
        <v>1.3784048752090209E-3</v>
      </c>
      <c r="K592" s="123">
        <v>2.6645825188948455E-3</v>
      </c>
      <c r="L592" s="16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137"/>
    </row>
    <row r="593" spans="1:25">
      <c r="A593" s="140"/>
      <c r="B593" s="2" t="s">
        <v>96</v>
      </c>
      <c r="C593" s="136"/>
      <c r="D593" s="110">
        <v>2.75085926602942E-2</v>
      </c>
      <c r="E593" s="110">
        <v>0</v>
      </c>
      <c r="F593" s="110">
        <v>7.6369369690169435E-3</v>
      </c>
      <c r="G593" s="110">
        <v>3.0138090488116494E-2</v>
      </c>
      <c r="H593" s="110">
        <v>1.9755318831963804E-2</v>
      </c>
      <c r="I593" s="110">
        <v>1.8183216524437364E-2</v>
      </c>
      <c r="J593" s="110">
        <v>2.7846563135535778E-2</v>
      </c>
      <c r="K593" s="110">
        <v>5.3829949876663549E-2</v>
      </c>
      <c r="L593" s="16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38"/>
    </row>
    <row r="594" spans="1:25">
      <c r="A594" s="140"/>
      <c r="B594" s="118" t="s">
        <v>187</v>
      </c>
      <c r="C594" s="136"/>
      <c r="D594" s="110">
        <v>3.4171112433462048E-2</v>
      </c>
      <c r="E594" s="110">
        <v>0.14522304396994112</v>
      </c>
      <c r="F594" s="110">
        <v>-6.4734514091214779E-2</v>
      </c>
      <c r="G594" s="110">
        <v>-5.605858193992741E-2</v>
      </c>
      <c r="H594" s="110">
        <v>-1.4067070327696163E-2</v>
      </c>
      <c r="I594" s="110">
        <v>4.9698693361026836E-2</v>
      </c>
      <c r="J594" s="110">
        <v>3.0700739572946834E-2</v>
      </c>
      <c r="K594" s="110">
        <v>3.0700739572946834E-2</v>
      </c>
      <c r="L594" s="16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38"/>
    </row>
    <row r="595" spans="1:25">
      <c r="B595" s="146"/>
      <c r="C595" s="117"/>
      <c r="D595" s="133"/>
      <c r="E595" s="133"/>
      <c r="F595" s="133"/>
      <c r="G595" s="133"/>
      <c r="H595" s="133"/>
      <c r="I595" s="133"/>
      <c r="J595" s="133"/>
      <c r="K595" s="133"/>
    </row>
    <row r="596" spans="1:25">
      <c r="B596" s="150" t="s">
        <v>339</v>
      </c>
      <c r="Y596" s="134" t="s">
        <v>67</v>
      </c>
    </row>
    <row r="597" spans="1:25">
      <c r="A597" s="125" t="s">
        <v>37</v>
      </c>
      <c r="B597" s="115" t="s">
        <v>142</v>
      </c>
      <c r="C597" s="112" t="s">
        <v>143</v>
      </c>
      <c r="D597" s="113" t="s">
        <v>165</v>
      </c>
      <c r="E597" s="114" t="s">
        <v>165</v>
      </c>
      <c r="F597" s="114" t="s">
        <v>165</v>
      </c>
      <c r="G597" s="114" t="s">
        <v>165</v>
      </c>
      <c r="H597" s="114" t="s">
        <v>165</v>
      </c>
      <c r="I597" s="114" t="s">
        <v>165</v>
      </c>
      <c r="J597" s="114" t="s">
        <v>165</v>
      </c>
      <c r="K597" s="114" t="s">
        <v>165</v>
      </c>
      <c r="L597" s="16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34">
        <v>1</v>
      </c>
    </row>
    <row r="598" spans="1:25">
      <c r="A598" s="140"/>
      <c r="B598" s="116" t="s">
        <v>166</v>
      </c>
      <c r="C598" s="105" t="s">
        <v>166</v>
      </c>
      <c r="D598" s="159" t="s">
        <v>167</v>
      </c>
      <c r="E598" s="160" t="s">
        <v>168</v>
      </c>
      <c r="F598" s="160" t="s">
        <v>169</v>
      </c>
      <c r="G598" s="160" t="s">
        <v>170</v>
      </c>
      <c r="H598" s="160" t="s">
        <v>171</v>
      </c>
      <c r="I598" s="160" t="s">
        <v>172</v>
      </c>
      <c r="J598" s="160" t="s">
        <v>173</v>
      </c>
      <c r="K598" s="160" t="s">
        <v>174</v>
      </c>
      <c r="L598" s="16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34" t="s">
        <v>3</v>
      </c>
    </row>
    <row r="599" spans="1:25">
      <c r="A599" s="140"/>
      <c r="B599" s="116"/>
      <c r="C599" s="105"/>
      <c r="D599" s="106" t="s">
        <v>144</v>
      </c>
      <c r="E599" s="107" t="s">
        <v>175</v>
      </c>
      <c r="F599" s="107" t="s">
        <v>144</v>
      </c>
      <c r="G599" s="107" t="s">
        <v>175</v>
      </c>
      <c r="H599" s="107" t="s">
        <v>176</v>
      </c>
      <c r="I599" s="107" t="s">
        <v>175</v>
      </c>
      <c r="J599" s="107" t="s">
        <v>175</v>
      </c>
      <c r="K599" s="107" t="s">
        <v>175</v>
      </c>
      <c r="L599" s="16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34">
        <v>1</v>
      </c>
    </row>
    <row r="600" spans="1:25">
      <c r="A600" s="140"/>
      <c r="B600" s="116"/>
      <c r="C600" s="105"/>
      <c r="D600" s="132"/>
      <c r="E600" s="132"/>
      <c r="F600" s="132"/>
      <c r="G600" s="132"/>
      <c r="H600" s="132"/>
      <c r="I600" s="132"/>
      <c r="J600" s="132"/>
      <c r="K600" s="132"/>
      <c r="L600" s="16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34">
        <v>2</v>
      </c>
    </row>
    <row r="601" spans="1:25">
      <c r="A601" s="140"/>
      <c r="B601" s="115">
        <v>1</v>
      </c>
      <c r="C601" s="111">
        <v>1</v>
      </c>
      <c r="D601" s="203">
        <v>25</v>
      </c>
      <c r="E601" s="203">
        <v>21</v>
      </c>
      <c r="F601" s="206">
        <v>27</v>
      </c>
      <c r="G601" s="203">
        <v>25</v>
      </c>
      <c r="H601" s="206">
        <v>24.524999999999999</v>
      </c>
      <c r="I601" s="203">
        <v>25.8</v>
      </c>
      <c r="J601" s="206">
        <v>25.1</v>
      </c>
      <c r="K601" s="203">
        <v>23.9</v>
      </c>
      <c r="L601" s="207"/>
      <c r="M601" s="208"/>
      <c r="N601" s="208"/>
      <c r="O601" s="208"/>
      <c r="P601" s="208"/>
      <c r="Q601" s="208"/>
      <c r="R601" s="208"/>
      <c r="S601" s="208"/>
      <c r="T601" s="208"/>
      <c r="U601" s="208"/>
      <c r="V601" s="208"/>
      <c r="W601" s="208"/>
      <c r="X601" s="208"/>
      <c r="Y601" s="209">
        <v>1</v>
      </c>
    </row>
    <row r="602" spans="1:25">
      <c r="A602" s="140"/>
      <c r="B602" s="116">
        <v>1</v>
      </c>
      <c r="C602" s="105">
        <v>2</v>
      </c>
      <c r="D602" s="210">
        <v>25</v>
      </c>
      <c r="E602" s="210">
        <v>24</v>
      </c>
      <c r="F602" s="212">
        <v>28</v>
      </c>
      <c r="G602" s="210">
        <v>27</v>
      </c>
      <c r="H602" s="212">
        <v>24.5431279620853</v>
      </c>
      <c r="I602" s="210">
        <v>28.4</v>
      </c>
      <c r="J602" s="212">
        <v>23.8</v>
      </c>
      <c r="K602" s="210">
        <v>25.6</v>
      </c>
      <c r="L602" s="207"/>
      <c r="M602" s="208"/>
      <c r="N602" s="208"/>
      <c r="O602" s="208"/>
      <c r="P602" s="208"/>
      <c r="Q602" s="208"/>
      <c r="R602" s="208"/>
      <c r="S602" s="208"/>
      <c r="T602" s="208"/>
      <c r="U602" s="208"/>
      <c r="V602" s="208"/>
      <c r="W602" s="208"/>
      <c r="X602" s="208"/>
      <c r="Y602" s="209">
        <v>31</v>
      </c>
    </row>
    <row r="603" spans="1:25">
      <c r="A603" s="140"/>
      <c r="B603" s="116">
        <v>1</v>
      </c>
      <c r="C603" s="105">
        <v>3</v>
      </c>
      <c r="D603" s="210">
        <v>21</v>
      </c>
      <c r="E603" s="222">
        <v>49</v>
      </c>
      <c r="F603" s="212">
        <v>27</v>
      </c>
      <c r="G603" s="210">
        <v>26</v>
      </c>
      <c r="H603" s="212">
        <v>24.953990610328599</v>
      </c>
      <c r="I603" s="210">
        <v>26.4</v>
      </c>
      <c r="J603" s="212">
        <v>23.8</v>
      </c>
      <c r="K603" s="212">
        <v>26.2</v>
      </c>
      <c r="L603" s="207"/>
      <c r="M603" s="208"/>
      <c r="N603" s="208"/>
      <c r="O603" s="208"/>
      <c r="P603" s="208"/>
      <c r="Q603" s="208"/>
      <c r="R603" s="208"/>
      <c r="S603" s="208"/>
      <c r="T603" s="208"/>
      <c r="U603" s="208"/>
      <c r="V603" s="208"/>
      <c r="W603" s="208"/>
      <c r="X603" s="208"/>
      <c r="Y603" s="209">
        <v>16</v>
      </c>
    </row>
    <row r="604" spans="1:25">
      <c r="A604" s="140"/>
      <c r="B604" s="116">
        <v>1</v>
      </c>
      <c r="C604" s="105">
        <v>4</v>
      </c>
      <c r="D604" s="210">
        <v>23</v>
      </c>
      <c r="E604" s="210">
        <v>23</v>
      </c>
      <c r="F604" s="212">
        <v>28</v>
      </c>
      <c r="G604" s="210">
        <v>26</v>
      </c>
      <c r="H604" s="212">
        <v>25.4064864864865</v>
      </c>
      <c r="I604" s="210">
        <v>27.2</v>
      </c>
      <c r="J604" s="212">
        <v>23.6</v>
      </c>
      <c r="K604" s="212">
        <v>25.9</v>
      </c>
      <c r="L604" s="207"/>
      <c r="M604" s="208"/>
      <c r="N604" s="208"/>
      <c r="O604" s="208"/>
      <c r="P604" s="208"/>
      <c r="Q604" s="208"/>
      <c r="R604" s="208"/>
      <c r="S604" s="208"/>
      <c r="T604" s="208"/>
      <c r="U604" s="208"/>
      <c r="V604" s="208"/>
      <c r="W604" s="208"/>
      <c r="X604" s="208"/>
      <c r="Y604" s="209">
        <v>25.211558732935686</v>
      </c>
    </row>
    <row r="605" spans="1:25">
      <c r="A605" s="140"/>
      <c r="B605" s="116">
        <v>1</v>
      </c>
      <c r="C605" s="105">
        <v>5</v>
      </c>
      <c r="D605" s="210">
        <v>22</v>
      </c>
      <c r="E605" s="210">
        <v>24</v>
      </c>
      <c r="F605" s="210">
        <v>26</v>
      </c>
      <c r="G605" s="210">
        <v>26</v>
      </c>
      <c r="H605" s="210">
        <v>24.548663101604301</v>
      </c>
      <c r="I605" s="210">
        <v>27.7</v>
      </c>
      <c r="J605" s="210">
        <v>25.1</v>
      </c>
      <c r="K605" s="210">
        <v>27.7</v>
      </c>
      <c r="L605" s="207"/>
      <c r="M605" s="208"/>
      <c r="N605" s="208"/>
      <c r="O605" s="208"/>
      <c r="P605" s="208"/>
      <c r="Q605" s="208"/>
      <c r="R605" s="208"/>
      <c r="S605" s="208"/>
      <c r="T605" s="208"/>
      <c r="U605" s="208"/>
      <c r="V605" s="208"/>
      <c r="W605" s="208"/>
      <c r="X605" s="208"/>
      <c r="Y605" s="214"/>
    </row>
    <row r="606" spans="1:25">
      <c r="A606" s="140"/>
      <c r="B606" s="116">
        <v>1</v>
      </c>
      <c r="C606" s="105">
        <v>6</v>
      </c>
      <c r="D606" s="210">
        <v>22</v>
      </c>
      <c r="E606" s="210">
        <v>23</v>
      </c>
      <c r="F606" s="210">
        <v>29</v>
      </c>
      <c r="G606" s="210">
        <v>25</v>
      </c>
      <c r="H606" s="210">
        <v>24.677551020408199</v>
      </c>
      <c r="I606" s="210">
        <v>25.7</v>
      </c>
      <c r="J606" s="210">
        <v>26.2</v>
      </c>
      <c r="K606" s="210">
        <v>27.4</v>
      </c>
      <c r="L606" s="207"/>
      <c r="M606" s="208"/>
      <c r="N606" s="208"/>
      <c r="O606" s="208"/>
      <c r="P606" s="208"/>
      <c r="Q606" s="208"/>
      <c r="R606" s="208"/>
      <c r="S606" s="208"/>
      <c r="T606" s="208"/>
      <c r="U606" s="208"/>
      <c r="V606" s="208"/>
      <c r="W606" s="208"/>
      <c r="X606" s="208"/>
      <c r="Y606" s="214"/>
    </row>
    <row r="607" spans="1:25">
      <c r="A607" s="140"/>
      <c r="B607" s="117" t="s">
        <v>184</v>
      </c>
      <c r="C607" s="109"/>
      <c r="D607" s="215">
        <v>23</v>
      </c>
      <c r="E607" s="215">
        <v>27.333333333333332</v>
      </c>
      <c r="F607" s="215">
        <v>27.5</v>
      </c>
      <c r="G607" s="215">
        <v>25.833333333333332</v>
      </c>
      <c r="H607" s="215">
        <v>24.775803196818817</v>
      </c>
      <c r="I607" s="215">
        <v>26.866666666666664</v>
      </c>
      <c r="J607" s="215">
        <v>24.599999999999998</v>
      </c>
      <c r="K607" s="215">
        <v>26.116666666666664</v>
      </c>
      <c r="L607" s="207"/>
      <c r="M607" s="208"/>
      <c r="N607" s="208"/>
      <c r="O607" s="208"/>
      <c r="P607" s="208"/>
      <c r="Q607" s="208"/>
      <c r="R607" s="208"/>
      <c r="S607" s="208"/>
      <c r="T607" s="208"/>
      <c r="U607" s="208"/>
      <c r="V607" s="208"/>
      <c r="W607" s="208"/>
      <c r="X607" s="208"/>
      <c r="Y607" s="214"/>
    </row>
    <row r="608" spans="1:25">
      <c r="A608" s="140"/>
      <c r="B608" s="2" t="s">
        <v>185</v>
      </c>
      <c r="C608" s="136"/>
      <c r="D608" s="216">
        <v>22.5</v>
      </c>
      <c r="E608" s="216">
        <v>23.5</v>
      </c>
      <c r="F608" s="216">
        <v>27.5</v>
      </c>
      <c r="G608" s="216">
        <v>26</v>
      </c>
      <c r="H608" s="216">
        <v>24.61310706100625</v>
      </c>
      <c r="I608" s="216">
        <v>26.799999999999997</v>
      </c>
      <c r="J608" s="216">
        <v>24.450000000000003</v>
      </c>
      <c r="K608" s="216">
        <v>26.049999999999997</v>
      </c>
      <c r="L608" s="207"/>
      <c r="M608" s="208"/>
      <c r="N608" s="208"/>
      <c r="O608" s="208"/>
      <c r="P608" s="208"/>
      <c r="Q608" s="208"/>
      <c r="R608" s="208"/>
      <c r="S608" s="208"/>
      <c r="T608" s="208"/>
      <c r="U608" s="208"/>
      <c r="V608" s="208"/>
      <c r="W608" s="208"/>
      <c r="X608" s="208"/>
      <c r="Y608" s="214"/>
    </row>
    <row r="609" spans="1:25">
      <c r="A609" s="140"/>
      <c r="B609" s="2" t="s">
        <v>186</v>
      </c>
      <c r="C609" s="136"/>
      <c r="D609" s="108">
        <v>1.6733200530681511</v>
      </c>
      <c r="E609" s="108">
        <v>10.670832519848984</v>
      </c>
      <c r="F609" s="108">
        <v>1.0488088481701516</v>
      </c>
      <c r="G609" s="108">
        <v>0.752772652709081</v>
      </c>
      <c r="H609" s="108">
        <v>0.34865406569138852</v>
      </c>
      <c r="I609" s="108">
        <v>1.08382040332643</v>
      </c>
      <c r="J609" s="108">
        <v>1.0334408546211047</v>
      </c>
      <c r="K609" s="108">
        <v>1.3702797767852617</v>
      </c>
      <c r="L609" s="188"/>
      <c r="M609" s="189"/>
      <c r="N609" s="189"/>
      <c r="O609" s="189"/>
      <c r="P609" s="189"/>
      <c r="Q609" s="189"/>
      <c r="R609" s="189"/>
      <c r="S609" s="189"/>
      <c r="T609" s="189"/>
      <c r="U609" s="189"/>
      <c r="V609" s="189"/>
      <c r="W609" s="189"/>
      <c r="X609" s="189"/>
      <c r="Y609" s="135"/>
    </row>
    <row r="610" spans="1:25">
      <c r="A610" s="140"/>
      <c r="B610" s="2" t="s">
        <v>96</v>
      </c>
      <c r="C610" s="136"/>
      <c r="D610" s="110">
        <v>7.275304578557179E-2</v>
      </c>
      <c r="E610" s="110">
        <v>0.39039631170179212</v>
      </c>
      <c r="F610" s="110">
        <v>3.8138503569823692E-2</v>
      </c>
      <c r="G610" s="110">
        <v>2.9139586556480555E-2</v>
      </c>
      <c r="H610" s="110">
        <v>1.4072361768524028E-2</v>
      </c>
      <c r="I610" s="110">
        <v>4.0340709801231889E-2</v>
      </c>
      <c r="J610" s="110">
        <v>4.2009790838256289E-2</v>
      </c>
      <c r="K610" s="110">
        <v>5.2467636635045126E-2</v>
      </c>
      <c r="L610" s="16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38"/>
    </row>
    <row r="611" spans="1:25">
      <c r="A611" s="140"/>
      <c r="B611" s="118" t="s">
        <v>187</v>
      </c>
      <c r="C611" s="136"/>
      <c r="D611" s="110">
        <v>-8.7720031766483575E-2</v>
      </c>
      <c r="E611" s="110">
        <v>8.4158802828236734E-2</v>
      </c>
      <c r="F611" s="110">
        <v>9.0769527235726066E-2</v>
      </c>
      <c r="G611" s="110">
        <v>2.4662283160833631E-2</v>
      </c>
      <c r="H611" s="110">
        <v>-1.7283958549838108E-2</v>
      </c>
      <c r="I611" s="110">
        <v>6.5648774487266914E-2</v>
      </c>
      <c r="J611" s="110">
        <v>-2.4257077454586939E-2</v>
      </c>
      <c r="K611" s="110">
        <v>3.5900514653565141E-2</v>
      </c>
      <c r="L611" s="16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38"/>
    </row>
    <row r="612" spans="1:25">
      <c r="B612" s="146"/>
      <c r="C612" s="117"/>
      <c r="D612" s="133"/>
      <c r="E612" s="133"/>
      <c r="F612" s="133"/>
      <c r="G612" s="133"/>
      <c r="H612" s="133"/>
      <c r="I612" s="133"/>
      <c r="J612" s="133"/>
      <c r="K612" s="133"/>
    </row>
    <row r="613" spans="1:25">
      <c r="B613" s="150" t="s">
        <v>340</v>
      </c>
      <c r="Y613" s="134" t="s">
        <v>190</v>
      </c>
    </row>
    <row r="614" spans="1:25">
      <c r="A614" s="125" t="s">
        <v>40</v>
      </c>
      <c r="B614" s="115" t="s">
        <v>142</v>
      </c>
      <c r="C614" s="112" t="s">
        <v>143</v>
      </c>
      <c r="D614" s="113" t="s">
        <v>165</v>
      </c>
      <c r="E614" s="114" t="s">
        <v>165</v>
      </c>
      <c r="F614" s="114" t="s">
        <v>165</v>
      </c>
      <c r="G614" s="16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34">
        <v>1</v>
      </c>
    </row>
    <row r="615" spans="1:25">
      <c r="A615" s="140"/>
      <c r="B615" s="116" t="s">
        <v>166</v>
      </c>
      <c r="C615" s="105" t="s">
        <v>166</v>
      </c>
      <c r="D615" s="159" t="s">
        <v>168</v>
      </c>
      <c r="E615" s="160" t="s">
        <v>188</v>
      </c>
      <c r="F615" s="160" t="s">
        <v>172</v>
      </c>
      <c r="G615" s="16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34" t="s">
        <v>3</v>
      </c>
    </row>
    <row r="616" spans="1:25">
      <c r="A616" s="140"/>
      <c r="B616" s="116"/>
      <c r="C616" s="105"/>
      <c r="D616" s="106" t="s">
        <v>175</v>
      </c>
      <c r="E616" s="107" t="s">
        <v>175</v>
      </c>
      <c r="F616" s="107" t="s">
        <v>175</v>
      </c>
      <c r="G616" s="16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134">
        <v>2</v>
      </c>
    </row>
    <row r="617" spans="1:25">
      <c r="A617" s="140"/>
      <c r="B617" s="116"/>
      <c r="C617" s="105"/>
      <c r="D617" s="132"/>
      <c r="E617" s="132"/>
      <c r="F617" s="132"/>
      <c r="G617" s="16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34">
        <v>2</v>
      </c>
    </row>
    <row r="618" spans="1:25">
      <c r="A618" s="140"/>
      <c r="B618" s="115">
        <v>1</v>
      </c>
      <c r="C618" s="111">
        <v>1</v>
      </c>
      <c r="D618" s="119">
        <v>4.7</v>
      </c>
      <c r="E618" s="119">
        <v>4.4000000000000004</v>
      </c>
      <c r="F618" s="120">
        <v>5.2</v>
      </c>
      <c r="G618" s="16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134">
        <v>1</v>
      </c>
    </row>
    <row r="619" spans="1:25">
      <c r="A619" s="140"/>
      <c r="B619" s="116">
        <v>1</v>
      </c>
      <c r="C619" s="105">
        <v>2</v>
      </c>
      <c r="D619" s="107">
        <v>4.8</v>
      </c>
      <c r="E619" s="107">
        <v>3.8299999999999996</v>
      </c>
      <c r="F619" s="121">
        <v>4.9000000000000004</v>
      </c>
      <c r="G619" s="16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134">
        <v>6</v>
      </c>
    </row>
    <row r="620" spans="1:25">
      <c r="A620" s="140"/>
      <c r="B620" s="116">
        <v>1</v>
      </c>
      <c r="C620" s="105">
        <v>3</v>
      </c>
      <c r="D620" s="107">
        <v>4.82</v>
      </c>
      <c r="E620" s="107">
        <v>3.76</v>
      </c>
      <c r="F620" s="121">
        <v>5.4</v>
      </c>
      <c r="G620" s="16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134">
        <v>16</v>
      </c>
    </row>
    <row r="621" spans="1:25">
      <c r="A621" s="140"/>
      <c r="B621" s="116">
        <v>1</v>
      </c>
      <c r="C621" s="105">
        <v>4</v>
      </c>
      <c r="D621" s="107">
        <v>4.62</v>
      </c>
      <c r="E621" s="107">
        <v>4.12</v>
      </c>
      <c r="F621" s="121">
        <v>5.3</v>
      </c>
      <c r="G621" s="16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134">
        <v>4.708333333333333</v>
      </c>
    </row>
    <row r="622" spans="1:25">
      <c r="A622" s="140"/>
      <c r="B622" s="116">
        <v>1</v>
      </c>
      <c r="C622" s="105">
        <v>5</v>
      </c>
      <c r="D622" s="107">
        <v>5.0199999999999996</v>
      </c>
      <c r="E622" s="107">
        <v>4.0199999999999996</v>
      </c>
      <c r="F622" s="107">
        <v>5.8</v>
      </c>
      <c r="G622" s="16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135"/>
    </row>
    <row r="623" spans="1:25">
      <c r="A623" s="140"/>
      <c r="B623" s="116">
        <v>1</v>
      </c>
      <c r="C623" s="105">
        <v>6</v>
      </c>
      <c r="D623" s="107">
        <v>4.92</v>
      </c>
      <c r="E623" s="107">
        <v>3.74</v>
      </c>
      <c r="F623" s="107">
        <v>5.4</v>
      </c>
      <c r="G623" s="16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135"/>
    </row>
    <row r="624" spans="1:25">
      <c r="A624" s="140"/>
      <c r="B624" s="117" t="s">
        <v>184</v>
      </c>
      <c r="C624" s="109"/>
      <c r="D624" s="122">
        <v>4.8133333333333335</v>
      </c>
      <c r="E624" s="122">
        <v>3.9783333333333331</v>
      </c>
      <c r="F624" s="122">
        <v>5.333333333333333</v>
      </c>
      <c r="G624" s="16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135"/>
    </row>
    <row r="625" spans="1:25">
      <c r="A625" s="140"/>
      <c r="B625" s="2" t="s">
        <v>185</v>
      </c>
      <c r="C625" s="136"/>
      <c r="D625" s="108">
        <v>4.8100000000000005</v>
      </c>
      <c r="E625" s="108">
        <v>3.9249999999999998</v>
      </c>
      <c r="F625" s="108">
        <v>5.35</v>
      </c>
      <c r="G625" s="16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135"/>
    </row>
    <row r="626" spans="1:25">
      <c r="A626" s="140"/>
      <c r="B626" s="2" t="s">
        <v>186</v>
      </c>
      <c r="C626" s="136"/>
      <c r="D626" s="108">
        <v>0.14459137825841004</v>
      </c>
      <c r="E626" s="108">
        <v>0.25537554046279909</v>
      </c>
      <c r="F626" s="108">
        <v>0.29439202887759475</v>
      </c>
      <c r="G626" s="188"/>
      <c r="H626" s="189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35"/>
    </row>
    <row r="627" spans="1:25">
      <c r="A627" s="140"/>
      <c r="B627" s="2" t="s">
        <v>96</v>
      </c>
      <c r="C627" s="136"/>
      <c r="D627" s="110">
        <v>3.0039760025985462E-2</v>
      </c>
      <c r="E627" s="110">
        <v>6.419158955914514E-2</v>
      </c>
      <c r="F627" s="110">
        <v>5.5198505414549015E-2</v>
      </c>
      <c r="G627" s="16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138"/>
    </row>
    <row r="628" spans="1:25">
      <c r="A628" s="140"/>
      <c r="B628" s="118" t="s">
        <v>187</v>
      </c>
      <c r="C628" s="136"/>
      <c r="D628" s="110">
        <v>2.230088495575222E-2</v>
      </c>
      <c r="E628" s="110">
        <v>-0.15504424778761061</v>
      </c>
      <c r="F628" s="110">
        <v>0.13274336283185839</v>
      </c>
      <c r="G628" s="16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138"/>
    </row>
    <row r="629" spans="1:25">
      <c r="B629" s="146"/>
      <c r="C629" s="117"/>
      <c r="D629" s="133"/>
      <c r="E629" s="133"/>
      <c r="F629" s="133"/>
    </row>
    <row r="630" spans="1:25">
      <c r="B630" s="150" t="s">
        <v>341</v>
      </c>
      <c r="Y630" s="134" t="s">
        <v>67</v>
      </c>
    </row>
    <row r="631" spans="1:25">
      <c r="A631" s="125" t="s">
        <v>43</v>
      </c>
      <c r="B631" s="115" t="s">
        <v>142</v>
      </c>
      <c r="C631" s="112" t="s">
        <v>143</v>
      </c>
      <c r="D631" s="113" t="s">
        <v>165</v>
      </c>
      <c r="E631" s="114" t="s">
        <v>165</v>
      </c>
      <c r="F631" s="114" t="s">
        <v>165</v>
      </c>
      <c r="G631" s="114" t="s">
        <v>165</v>
      </c>
      <c r="H631" s="114" t="s">
        <v>165</v>
      </c>
      <c r="I631" s="114" t="s">
        <v>165</v>
      </c>
      <c r="J631" s="114" t="s">
        <v>165</v>
      </c>
      <c r="K631" s="114" t="s">
        <v>165</v>
      </c>
      <c r="L631" s="16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134">
        <v>1</v>
      </c>
    </row>
    <row r="632" spans="1:25">
      <c r="A632" s="140"/>
      <c r="B632" s="116" t="s">
        <v>166</v>
      </c>
      <c r="C632" s="105" t="s">
        <v>166</v>
      </c>
      <c r="D632" s="159" t="s">
        <v>168</v>
      </c>
      <c r="E632" s="160" t="s">
        <v>169</v>
      </c>
      <c r="F632" s="160" t="s">
        <v>188</v>
      </c>
      <c r="G632" s="160" t="s">
        <v>170</v>
      </c>
      <c r="H632" s="160" t="s">
        <v>171</v>
      </c>
      <c r="I632" s="160" t="s">
        <v>172</v>
      </c>
      <c r="J632" s="160" t="s">
        <v>173</v>
      </c>
      <c r="K632" s="160" t="s">
        <v>174</v>
      </c>
      <c r="L632" s="16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134" t="s">
        <v>3</v>
      </c>
    </row>
    <row r="633" spans="1:25">
      <c r="A633" s="140"/>
      <c r="B633" s="116"/>
      <c r="C633" s="105"/>
      <c r="D633" s="106" t="s">
        <v>175</v>
      </c>
      <c r="E633" s="107" t="s">
        <v>175</v>
      </c>
      <c r="F633" s="107" t="s">
        <v>175</v>
      </c>
      <c r="G633" s="107" t="s">
        <v>175</v>
      </c>
      <c r="H633" s="107" t="s">
        <v>176</v>
      </c>
      <c r="I633" s="107" t="s">
        <v>175</v>
      </c>
      <c r="J633" s="107" t="s">
        <v>175</v>
      </c>
      <c r="K633" s="107" t="s">
        <v>175</v>
      </c>
      <c r="L633" s="16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34">
        <v>0</v>
      </c>
    </row>
    <row r="634" spans="1:25">
      <c r="A634" s="140"/>
      <c r="B634" s="116"/>
      <c r="C634" s="105"/>
      <c r="D634" s="132"/>
      <c r="E634" s="132"/>
      <c r="F634" s="132"/>
      <c r="G634" s="132"/>
      <c r="H634" s="132"/>
      <c r="I634" s="132"/>
      <c r="J634" s="132"/>
      <c r="K634" s="132"/>
      <c r="L634" s="16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134">
        <v>1</v>
      </c>
    </row>
    <row r="635" spans="1:25">
      <c r="A635" s="140"/>
      <c r="B635" s="115">
        <v>1</v>
      </c>
      <c r="C635" s="111">
        <v>1</v>
      </c>
      <c r="D635" s="190">
        <v>54.6</v>
      </c>
      <c r="E635" s="190">
        <v>64.400000000000006</v>
      </c>
      <c r="F635" s="191">
        <v>56.2</v>
      </c>
      <c r="G635" s="190">
        <v>60.9</v>
      </c>
      <c r="H635" s="191">
        <v>62.69807692307689</v>
      </c>
      <c r="I635" s="190">
        <v>62.5</v>
      </c>
      <c r="J635" s="191">
        <v>62.5</v>
      </c>
      <c r="K635" s="190">
        <v>61.70000000000001</v>
      </c>
      <c r="L635" s="193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5">
        <v>1</v>
      </c>
    </row>
    <row r="636" spans="1:25">
      <c r="A636" s="140"/>
      <c r="B636" s="116">
        <v>1</v>
      </c>
      <c r="C636" s="105">
        <v>2</v>
      </c>
      <c r="D636" s="196">
        <v>60.4</v>
      </c>
      <c r="E636" s="196">
        <v>63.7</v>
      </c>
      <c r="F636" s="197">
        <v>54.8</v>
      </c>
      <c r="G636" s="196">
        <v>61.600000000000009</v>
      </c>
      <c r="H636" s="197">
        <v>62.819905213270196</v>
      </c>
      <c r="I636" s="196">
        <v>60.7</v>
      </c>
      <c r="J636" s="197">
        <v>60.7</v>
      </c>
      <c r="K636" s="196">
        <v>64.2</v>
      </c>
      <c r="L636" s="193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5">
        <v>9</v>
      </c>
    </row>
    <row r="637" spans="1:25">
      <c r="A637" s="140"/>
      <c r="B637" s="116">
        <v>1</v>
      </c>
      <c r="C637" s="105">
        <v>3</v>
      </c>
      <c r="D637" s="196">
        <v>55.8</v>
      </c>
      <c r="E637" s="196">
        <v>63.5</v>
      </c>
      <c r="F637" s="197">
        <v>56.2</v>
      </c>
      <c r="G637" s="196">
        <v>61.199999999999996</v>
      </c>
      <c r="H637" s="197">
        <v>64.830985915493002</v>
      </c>
      <c r="I637" s="196">
        <v>67.900000000000006</v>
      </c>
      <c r="J637" s="197">
        <v>60.7</v>
      </c>
      <c r="K637" s="197">
        <v>56.6</v>
      </c>
      <c r="L637" s="193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5">
        <v>16</v>
      </c>
    </row>
    <row r="638" spans="1:25">
      <c r="A638" s="140"/>
      <c r="B638" s="116">
        <v>1</v>
      </c>
      <c r="C638" s="105">
        <v>4</v>
      </c>
      <c r="D638" s="196">
        <v>55</v>
      </c>
      <c r="E638" s="196">
        <v>58.3</v>
      </c>
      <c r="F638" s="197">
        <v>57.9</v>
      </c>
      <c r="G638" s="196">
        <v>60.3</v>
      </c>
      <c r="H638" s="197">
        <v>62.17621621621619</v>
      </c>
      <c r="I638" s="196">
        <v>67.900000000000006</v>
      </c>
      <c r="J638" s="197">
        <v>59.9</v>
      </c>
      <c r="K638" s="197">
        <v>55</v>
      </c>
      <c r="L638" s="193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5">
        <v>60.780948318982595</v>
      </c>
    </row>
    <row r="639" spans="1:25">
      <c r="A639" s="140"/>
      <c r="B639" s="116">
        <v>1</v>
      </c>
      <c r="C639" s="105">
        <v>5</v>
      </c>
      <c r="D639" s="196">
        <v>57.2</v>
      </c>
      <c r="E639" s="196">
        <v>58.7</v>
      </c>
      <c r="F639" s="196">
        <v>56.6</v>
      </c>
      <c r="G639" s="196">
        <v>59.3</v>
      </c>
      <c r="H639" s="196">
        <v>62.869518716577502</v>
      </c>
      <c r="I639" s="196">
        <v>69</v>
      </c>
      <c r="J639" s="196">
        <v>60.5</v>
      </c>
      <c r="K639" s="196">
        <v>60.8</v>
      </c>
      <c r="L639" s="193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9"/>
    </row>
    <row r="640" spans="1:25">
      <c r="A640" s="140"/>
      <c r="B640" s="116">
        <v>1</v>
      </c>
      <c r="C640" s="105">
        <v>6</v>
      </c>
      <c r="D640" s="196">
        <v>54.8</v>
      </c>
      <c r="E640" s="196">
        <v>59.9</v>
      </c>
      <c r="F640" s="196">
        <v>60.4</v>
      </c>
      <c r="G640" s="196">
        <v>59.8</v>
      </c>
      <c r="H640" s="196">
        <v>61.890816326530604</v>
      </c>
      <c r="I640" s="196">
        <v>72.5</v>
      </c>
      <c r="J640" s="196">
        <v>66.099999999999994</v>
      </c>
      <c r="K640" s="196">
        <v>59.5</v>
      </c>
      <c r="L640" s="193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9"/>
    </row>
    <row r="641" spans="1:25">
      <c r="A641" s="140"/>
      <c r="B641" s="117" t="s">
        <v>184</v>
      </c>
      <c r="C641" s="109"/>
      <c r="D641" s="200">
        <v>56.300000000000004</v>
      </c>
      <c r="E641" s="200">
        <v>61.416666666666664</v>
      </c>
      <c r="F641" s="200">
        <v>57.016666666666659</v>
      </c>
      <c r="G641" s="200">
        <v>60.516666666666673</v>
      </c>
      <c r="H641" s="200">
        <v>62.880919885194061</v>
      </c>
      <c r="I641" s="200">
        <v>66.75</v>
      </c>
      <c r="J641" s="200">
        <v>61.733333333333327</v>
      </c>
      <c r="K641" s="200">
        <v>59.633333333333333</v>
      </c>
      <c r="L641" s="193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9"/>
    </row>
    <row r="642" spans="1:25">
      <c r="A642" s="140"/>
      <c r="B642" s="2" t="s">
        <v>185</v>
      </c>
      <c r="C642" s="136"/>
      <c r="D642" s="198">
        <v>55.4</v>
      </c>
      <c r="E642" s="198">
        <v>61.7</v>
      </c>
      <c r="F642" s="198">
        <v>56.400000000000006</v>
      </c>
      <c r="G642" s="198">
        <v>60.599999999999994</v>
      </c>
      <c r="H642" s="198">
        <v>62.758991068173543</v>
      </c>
      <c r="I642" s="198">
        <v>67.900000000000006</v>
      </c>
      <c r="J642" s="198">
        <v>60.7</v>
      </c>
      <c r="K642" s="198">
        <v>60.15</v>
      </c>
      <c r="L642" s="193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9"/>
    </row>
    <row r="643" spans="1:25">
      <c r="A643" s="140"/>
      <c r="B643" s="2" t="s">
        <v>186</v>
      </c>
      <c r="C643" s="136"/>
      <c r="D643" s="216">
        <v>2.2226110770892866</v>
      </c>
      <c r="E643" s="216">
        <v>2.751302721742316</v>
      </c>
      <c r="F643" s="216">
        <v>1.9312344929258758</v>
      </c>
      <c r="G643" s="216">
        <v>0.87502380919988199</v>
      </c>
      <c r="H643" s="216">
        <v>1.0312084334513918</v>
      </c>
      <c r="I643" s="216">
        <v>4.3688671300464144</v>
      </c>
      <c r="J643" s="216">
        <v>2.3096897338531543</v>
      </c>
      <c r="K643" s="216">
        <v>3.3815183966181044</v>
      </c>
      <c r="L643" s="207"/>
      <c r="M643" s="208"/>
      <c r="N643" s="208"/>
      <c r="O643" s="208"/>
      <c r="P643" s="208"/>
      <c r="Q643" s="208"/>
      <c r="R643" s="208"/>
      <c r="S643" s="208"/>
      <c r="T643" s="208"/>
      <c r="U643" s="208"/>
      <c r="V643" s="208"/>
      <c r="W643" s="208"/>
      <c r="X643" s="208"/>
      <c r="Y643" s="214"/>
    </row>
    <row r="644" spans="1:25">
      <c r="A644" s="140"/>
      <c r="B644" s="2" t="s">
        <v>96</v>
      </c>
      <c r="C644" s="136"/>
      <c r="D644" s="110">
        <v>3.9477994264463349E-2</v>
      </c>
      <c r="E644" s="110">
        <v>4.4797330611815185E-2</v>
      </c>
      <c r="F644" s="110">
        <v>3.3871402974438046E-2</v>
      </c>
      <c r="G644" s="110">
        <v>1.4459220201595405E-2</v>
      </c>
      <c r="H644" s="110">
        <v>1.6399385303747762E-2</v>
      </c>
      <c r="I644" s="110">
        <v>6.5451192959496848E-2</v>
      </c>
      <c r="J644" s="110">
        <v>3.7413980569975504E-2</v>
      </c>
      <c r="K644" s="110">
        <v>5.6705171547536688E-2</v>
      </c>
      <c r="L644" s="16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38"/>
    </row>
    <row r="645" spans="1:25">
      <c r="A645" s="140"/>
      <c r="B645" s="118" t="s">
        <v>187</v>
      </c>
      <c r="C645" s="136"/>
      <c r="D645" s="110">
        <v>-7.3722908952757127E-2</v>
      </c>
      <c r="E645" s="110">
        <v>1.0459171257871436E-2</v>
      </c>
      <c r="F645" s="110">
        <v>-6.1931933548662776E-2</v>
      </c>
      <c r="G645" s="110">
        <v>-4.3481001798286734E-3</v>
      </c>
      <c r="H645" s="110">
        <v>3.4549832213717213E-2</v>
      </c>
      <c r="I645" s="110">
        <v>9.8205964962761128E-2</v>
      </c>
      <c r="J645" s="110">
        <v>1.566913713409912E-2</v>
      </c>
      <c r="K645" s="110">
        <v>-1.8881162887201097E-2</v>
      </c>
      <c r="L645" s="16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38"/>
    </row>
    <row r="646" spans="1:25">
      <c r="B646" s="146"/>
      <c r="C646" s="117"/>
      <c r="D646" s="133"/>
      <c r="E646" s="133"/>
      <c r="F646" s="133"/>
      <c r="G646" s="133"/>
      <c r="H646" s="133"/>
      <c r="I646" s="133"/>
      <c r="J646" s="133"/>
      <c r="K646" s="133"/>
    </row>
    <row r="647" spans="1:25">
      <c r="B647" s="150" t="s">
        <v>342</v>
      </c>
      <c r="Y647" s="134" t="s">
        <v>67</v>
      </c>
    </row>
    <row r="648" spans="1:25">
      <c r="A648" s="125" t="s">
        <v>60</v>
      </c>
      <c r="B648" s="115" t="s">
        <v>142</v>
      </c>
      <c r="C648" s="112" t="s">
        <v>143</v>
      </c>
      <c r="D648" s="113" t="s">
        <v>165</v>
      </c>
      <c r="E648" s="114" t="s">
        <v>165</v>
      </c>
      <c r="F648" s="114" t="s">
        <v>165</v>
      </c>
      <c r="G648" s="114" t="s">
        <v>165</v>
      </c>
      <c r="H648" s="114" t="s">
        <v>165</v>
      </c>
      <c r="I648" s="114" t="s">
        <v>165</v>
      </c>
      <c r="J648" s="114" t="s">
        <v>165</v>
      </c>
      <c r="K648" s="114" t="s">
        <v>165</v>
      </c>
      <c r="L648" s="16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34">
        <v>1</v>
      </c>
    </row>
    <row r="649" spans="1:25">
      <c r="A649" s="140"/>
      <c r="B649" s="116" t="s">
        <v>166</v>
      </c>
      <c r="C649" s="105" t="s">
        <v>166</v>
      </c>
      <c r="D649" s="159" t="s">
        <v>167</v>
      </c>
      <c r="E649" s="160" t="s">
        <v>168</v>
      </c>
      <c r="F649" s="160" t="s">
        <v>169</v>
      </c>
      <c r="G649" s="160" t="s">
        <v>188</v>
      </c>
      <c r="H649" s="160" t="s">
        <v>170</v>
      </c>
      <c r="I649" s="160" t="s">
        <v>171</v>
      </c>
      <c r="J649" s="160" t="s">
        <v>173</v>
      </c>
      <c r="K649" s="160" t="s">
        <v>174</v>
      </c>
      <c r="L649" s="16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34" t="s">
        <v>1</v>
      </c>
    </row>
    <row r="650" spans="1:25">
      <c r="A650" s="140"/>
      <c r="B650" s="116"/>
      <c r="C650" s="105"/>
      <c r="D650" s="106" t="s">
        <v>144</v>
      </c>
      <c r="E650" s="107" t="s">
        <v>144</v>
      </c>
      <c r="F650" s="107" t="s">
        <v>144</v>
      </c>
      <c r="G650" s="107" t="s">
        <v>144</v>
      </c>
      <c r="H650" s="107" t="s">
        <v>144</v>
      </c>
      <c r="I650" s="107" t="s">
        <v>176</v>
      </c>
      <c r="J650" s="107" t="s">
        <v>175</v>
      </c>
      <c r="K650" s="107" t="s">
        <v>175</v>
      </c>
      <c r="L650" s="16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134">
        <v>3</v>
      </c>
    </row>
    <row r="651" spans="1:25">
      <c r="A651" s="140"/>
      <c r="B651" s="116"/>
      <c r="C651" s="105"/>
      <c r="D651" s="132"/>
      <c r="E651" s="132"/>
      <c r="F651" s="132"/>
      <c r="G651" s="132"/>
      <c r="H651" s="132"/>
      <c r="I651" s="132"/>
      <c r="J651" s="132"/>
      <c r="K651" s="132"/>
      <c r="L651" s="16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34">
        <v>3</v>
      </c>
    </row>
    <row r="652" spans="1:25">
      <c r="A652" s="140"/>
      <c r="B652" s="115">
        <v>1</v>
      </c>
      <c r="C652" s="111">
        <v>1</v>
      </c>
      <c r="D652" s="201">
        <v>0.06</v>
      </c>
      <c r="E652" s="177">
        <v>5.5E-2</v>
      </c>
      <c r="F652" s="176">
        <v>5.1099999999999993E-2</v>
      </c>
      <c r="G652" s="177">
        <v>0.05</v>
      </c>
      <c r="H652" s="176">
        <v>4.8500000000000001E-2</v>
      </c>
      <c r="I652" s="177">
        <v>5.3021153846153898E-2</v>
      </c>
      <c r="J652" s="176">
        <v>0.05</v>
      </c>
      <c r="K652" s="175" t="s">
        <v>135</v>
      </c>
      <c r="L652" s="179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1">
        <v>1</v>
      </c>
    </row>
    <row r="653" spans="1:25">
      <c r="A653" s="140"/>
      <c r="B653" s="116">
        <v>1</v>
      </c>
      <c r="C653" s="105">
        <v>2</v>
      </c>
      <c r="D653" s="184">
        <v>0.05</v>
      </c>
      <c r="E653" s="184">
        <v>5.5E-2</v>
      </c>
      <c r="F653" s="183">
        <v>5.2299999999999999E-2</v>
      </c>
      <c r="G653" s="184">
        <v>0.05</v>
      </c>
      <c r="H653" s="183">
        <v>4.9600000000000005E-2</v>
      </c>
      <c r="I653" s="184">
        <v>5.2608530805687205E-2</v>
      </c>
      <c r="J653" s="183">
        <v>0.05</v>
      </c>
      <c r="K653" s="182" t="s">
        <v>135</v>
      </c>
      <c r="L653" s="179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1">
        <v>35</v>
      </c>
    </row>
    <row r="654" spans="1:25">
      <c r="A654" s="140"/>
      <c r="B654" s="116">
        <v>1</v>
      </c>
      <c r="C654" s="105">
        <v>3</v>
      </c>
      <c r="D654" s="184">
        <v>0.05</v>
      </c>
      <c r="E654" s="184">
        <v>5.5E-2</v>
      </c>
      <c r="F654" s="183">
        <v>5.1500000000000004E-2</v>
      </c>
      <c r="G654" s="184">
        <v>0.05</v>
      </c>
      <c r="H654" s="183">
        <v>4.7899999999999998E-2</v>
      </c>
      <c r="I654" s="184">
        <v>5.4109859154929607E-2</v>
      </c>
      <c r="J654" s="183">
        <v>0.05</v>
      </c>
      <c r="K654" s="185" t="s">
        <v>135</v>
      </c>
      <c r="L654" s="179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1">
        <v>16</v>
      </c>
    </row>
    <row r="655" spans="1:25">
      <c r="A655" s="140"/>
      <c r="B655" s="116">
        <v>1</v>
      </c>
      <c r="C655" s="105">
        <v>4</v>
      </c>
      <c r="D655" s="184">
        <v>0.05</v>
      </c>
      <c r="E655" s="184">
        <v>5.5E-2</v>
      </c>
      <c r="F655" s="183">
        <v>5.1000000000000004E-2</v>
      </c>
      <c r="G655" s="184">
        <v>0.05</v>
      </c>
      <c r="H655" s="183">
        <v>4.6399999999999997E-2</v>
      </c>
      <c r="I655" s="184">
        <v>5.1596756756756804E-2</v>
      </c>
      <c r="J655" s="183">
        <v>0.05</v>
      </c>
      <c r="K655" s="185" t="s">
        <v>135</v>
      </c>
      <c r="L655" s="179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1">
        <v>5.0835075126319622E-2</v>
      </c>
    </row>
    <row r="656" spans="1:25">
      <c r="A656" s="140"/>
      <c r="B656" s="116">
        <v>1</v>
      </c>
      <c r="C656" s="105">
        <v>5</v>
      </c>
      <c r="D656" s="184">
        <v>0.05</v>
      </c>
      <c r="E656" s="184">
        <v>5.5E-2</v>
      </c>
      <c r="F656" s="184">
        <v>5.1000000000000004E-2</v>
      </c>
      <c r="G656" s="184">
        <v>0.05</v>
      </c>
      <c r="H656" s="184">
        <v>4.53E-2</v>
      </c>
      <c r="I656" s="184">
        <v>5.3247058823529397E-2</v>
      </c>
      <c r="J656" s="184">
        <v>0.05</v>
      </c>
      <c r="K656" s="182" t="s">
        <v>135</v>
      </c>
      <c r="L656" s="179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37"/>
    </row>
    <row r="657" spans="1:25">
      <c r="A657" s="140"/>
      <c r="B657" s="116">
        <v>1</v>
      </c>
      <c r="C657" s="105">
        <v>6</v>
      </c>
      <c r="D657" s="184">
        <v>0.05</v>
      </c>
      <c r="E657" s="184">
        <v>0.05</v>
      </c>
      <c r="F657" s="184">
        <v>5.0500000000000003E-2</v>
      </c>
      <c r="G657" s="184">
        <v>0.05</v>
      </c>
      <c r="H657" s="184">
        <v>4.8099999999999997E-2</v>
      </c>
      <c r="I657" s="184">
        <v>5.2289795918367292E-2</v>
      </c>
      <c r="J657" s="186">
        <v>0.06</v>
      </c>
      <c r="K657" s="182" t="s">
        <v>135</v>
      </c>
      <c r="L657" s="179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37"/>
    </row>
    <row r="658" spans="1:25">
      <c r="A658" s="140"/>
      <c r="B658" s="117" t="s">
        <v>184</v>
      </c>
      <c r="C658" s="109"/>
      <c r="D658" s="187">
        <v>5.1666666666666666E-2</v>
      </c>
      <c r="E658" s="187">
        <v>5.4166666666666669E-2</v>
      </c>
      <c r="F658" s="187">
        <v>5.1233333333333325E-2</v>
      </c>
      <c r="G658" s="187">
        <v>4.9999999999999996E-2</v>
      </c>
      <c r="H658" s="187">
        <v>4.7633333333333333E-2</v>
      </c>
      <c r="I658" s="187">
        <v>5.2812192550904032E-2</v>
      </c>
      <c r="J658" s="187">
        <v>5.1666666666666666E-2</v>
      </c>
      <c r="K658" s="187" t="s">
        <v>512</v>
      </c>
      <c r="L658" s="179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37"/>
    </row>
    <row r="659" spans="1:25">
      <c r="A659" s="140"/>
      <c r="B659" s="2" t="s">
        <v>185</v>
      </c>
      <c r="C659" s="136"/>
      <c r="D659" s="123">
        <v>0.05</v>
      </c>
      <c r="E659" s="123">
        <v>5.5E-2</v>
      </c>
      <c r="F659" s="123">
        <v>5.1049999999999998E-2</v>
      </c>
      <c r="G659" s="123">
        <v>0.05</v>
      </c>
      <c r="H659" s="123">
        <v>4.8000000000000001E-2</v>
      </c>
      <c r="I659" s="123">
        <v>5.2814842325920555E-2</v>
      </c>
      <c r="J659" s="123">
        <v>0.05</v>
      </c>
      <c r="K659" s="123" t="s">
        <v>512</v>
      </c>
      <c r="L659" s="179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37"/>
    </row>
    <row r="660" spans="1:25">
      <c r="A660" s="140"/>
      <c r="B660" s="2" t="s">
        <v>186</v>
      </c>
      <c r="C660" s="136"/>
      <c r="D660" s="123">
        <v>4.0824829046386272E-3</v>
      </c>
      <c r="E660" s="123">
        <v>2.041241452319314E-3</v>
      </c>
      <c r="F660" s="123">
        <v>6.1210020966069405E-4</v>
      </c>
      <c r="G660" s="123">
        <v>7.6011774306101464E-18</v>
      </c>
      <c r="H660" s="123">
        <v>1.5409953493332393E-3</v>
      </c>
      <c r="I660" s="123">
        <v>8.6120527530056878E-4</v>
      </c>
      <c r="J660" s="123">
        <v>4.082482904638628E-3</v>
      </c>
      <c r="K660" s="123" t="s">
        <v>512</v>
      </c>
      <c r="L660" s="16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137"/>
    </row>
    <row r="661" spans="1:25">
      <c r="A661" s="140"/>
      <c r="B661" s="2" t="s">
        <v>96</v>
      </c>
      <c r="C661" s="136"/>
      <c r="D661" s="110">
        <v>7.9015798154296005E-2</v>
      </c>
      <c r="E661" s="110">
        <v>3.768445758127964E-2</v>
      </c>
      <c r="F661" s="110">
        <v>1.1947304027209385E-2</v>
      </c>
      <c r="G661" s="110">
        <v>1.5202354861220294E-16</v>
      </c>
      <c r="H661" s="110">
        <v>3.2351196976904951E-2</v>
      </c>
      <c r="I661" s="110">
        <v>1.6306940380679702E-2</v>
      </c>
      <c r="J661" s="110">
        <v>7.9015798154296032E-2</v>
      </c>
      <c r="K661" s="110" t="s">
        <v>512</v>
      </c>
      <c r="L661" s="16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138"/>
    </row>
    <row r="662" spans="1:25">
      <c r="A662" s="140"/>
      <c r="B662" s="118" t="s">
        <v>187</v>
      </c>
      <c r="C662" s="136"/>
      <c r="D662" s="110">
        <v>1.6358617318468216E-2</v>
      </c>
      <c r="E662" s="110">
        <v>6.5537260091942606E-2</v>
      </c>
      <c r="F662" s="110">
        <v>7.8343192377325899E-3</v>
      </c>
      <c r="G662" s="110">
        <v>-1.6427144530514748E-2</v>
      </c>
      <c r="H662" s="110">
        <v>-6.2982926356070279E-2</v>
      </c>
      <c r="I662" s="110">
        <v>3.8892780617939327E-2</v>
      </c>
      <c r="J662" s="110">
        <v>1.6358617318468216E-2</v>
      </c>
      <c r="K662" s="110" t="s">
        <v>512</v>
      </c>
      <c r="L662" s="16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138"/>
    </row>
    <row r="663" spans="1:25">
      <c r="B663" s="146"/>
      <c r="C663" s="117"/>
      <c r="D663" s="133"/>
      <c r="E663" s="133"/>
      <c r="F663" s="133"/>
      <c r="G663" s="133"/>
      <c r="H663" s="133"/>
      <c r="I663" s="133"/>
      <c r="J663" s="133"/>
      <c r="K663" s="133"/>
    </row>
    <row r="664" spans="1:25">
      <c r="B664" s="150" t="s">
        <v>343</v>
      </c>
      <c r="Y664" s="134" t="s">
        <v>67</v>
      </c>
    </row>
    <row r="665" spans="1:25">
      <c r="A665" s="125" t="s">
        <v>6</v>
      </c>
      <c r="B665" s="115" t="s">
        <v>142</v>
      </c>
      <c r="C665" s="112" t="s">
        <v>143</v>
      </c>
      <c r="D665" s="113" t="s">
        <v>165</v>
      </c>
      <c r="E665" s="114" t="s">
        <v>165</v>
      </c>
      <c r="F665" s="114" t="s">
        <v>165</v>
      </c>
      <c r="G665" s="114" t="s">
        <v>165</v>
      </c>
      <c r="H665" s="114" t="s">
        <v>165</v>
      </c>
      <c r="I665" s="114" t="s">
        <v>165</v>
      </c>
      <c r="J665" s="114" t="s">
        <v>165</v>
      </c>
      <c r="K665" s="114" t="s">
        <v>165</v>
      </c>
      <c r="L665" s="114" t="s">
        <v>165</v>
      </c>
      <c r="M665" s="16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34">
        <v>1</v>
      </c>
    </row>
    <row r="666" spans="1:25">
      <c r="A666" s="140"/>
      <c r="B666" s="116" t="s">
        <v>166</v>
      </c>
      <c r="C666" s="105" t="s">
        <v>166</v>
      </c>
      <c r="D666" s="159" t="s">
        <v>167</v>
      </c>
      <c r="E666" s="160" t="s">
        <v>168</v>
      </c>
      <c r="F666" s="160" t="s">
        <v>169</v>
      </c>
      <c r="G666" s="160" t="s">
        <v>188</v>
      </c>
      <c r="H666" s="160" t="s">
        <v>170</v>
      </c>
      <c r="I666" s="160" t="s">
        <v>171</v>
      </c>
      <c r="J666" s="160" t="s">
        <v>172</v>
      </c>
      <c r="K666" s="160" t="s">
        <v>173</v>
      </c>
      <c r="L666" s="160" t="s">
        <v>174</v>
      </c>
      <c r="M666" s="16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34" t="s">
        <v>3</v>
      </c>
    </row>
    <row r="667" spans="1:25">
      <c r="A667" s="140"/>
      <c r="B667" s="116"/>
      <c r="C667" s="105"/>
      <c r="D667" s="106" t="s">
        <v>144</v>
      </c>
      <c r="E667" s="107" t="s">
        <v>175</v>
      </c>
      <c r="F667" s="107" t="s">
        <v>175</v>
      </c>
      <c r="G667" s="107" t="s">
        <v>175</v>
      </c>
      <c r="H667" s="107" t="s">
        <v>175</v>
      </c>
      <c r="I667" s="107" t="s">
        <v>176</v>
      </c>
      <c r="J667" s="107" t="s">
        <v>175</v>
      </c>
      <c r="K667" s="107" t="s">
        <v>175</v>
      </c>
      <c r="L667" s="107" t="s">
        <v>175</v>
      </c>
      <c r="M667" s="16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34">
        <v>2</v>
      </c>
    </row>
    <row r="668" spans="1:25">
      <c r="A668" s="140"/>
      <c r="B668" s="116"/>
      <c r="C668" s="105"/>
      <c r="D668" s="132"/>
      <c r="E668" s="132"/>
      <c r="F668" s="132"/>
      <c r="G668" s="132"/>
      <c r="H668" s="132"/>
      <c r="I668" s="132"/>
      <c r="J668" s="132"/>
      <c r="K668" s="132"/>
      <c r="L668" s="132"/>
      <c r="M668" s="16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34">
        <v>3</v>
      </c>
    </row>
    <row r="669" spans="1:25">
      <c r="A669" s="140"/>
      <c r="B669" s="115">
        <v>1</v>
      </c>
      <c r="C669" s="111">
        <v>1</v>
      </c>
      <c r="D669" s="151" t="s">
        <v>134</v>
      </c>
      <c r="E669" s="151">
        <v>0.6</v>
      </c>
      <c r="F669" s="120">
        <v>0.7</v>
      </c>
      <c r="G669" s="151">
        <v>1.01</v>
      </c>
      <c r="H669" s="120">
        <v>0.7</v>
      </c>
      <c r="I669" s="119">
        <v>0.68173076923076903</v>
      </c>
      <c r="J669" s="152" t="s">
        <v>135</v>
      </c>
      <c r="K669" s="119">
        <v>0.67</v>
      </c>
      <c r="L669" s="119">
        <v>0.7</v>
      </c>
      <c r="M669" s="16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34">
        <v>1</v>
      </c>
    </row>
    <row r="670" spans="1:25">
      <c r="A670" s="140"/>
      <c r="B670" s="116">
        <v>1</v>
      </c>
      <c r="C670" s="105">
        <v>2</v>
      </c>
      <c r="D670" s="153" t="s">
        <v>134</v>
      </c>
      <c r="E670" s="153">
        <v>0.6</v>
      </c>
      <c r="F670" s="121">
        <v>0.6</v>
      </c>
      <c r="G670" s="153">
        <v>1.05</v>
      </c>
      <c r="H670" s="121">
        <v>0.7</v>
      </c>
      <c r="I670" s="107">
        <v>0.66445497630331796</v>
      </c>
      <c r="J670" s="154" t="s">
        <v>135</v>
      </c>
      <c r="K670" s="107">
        <v>0.68</v>
      </c>
      <c r="L670" s="107">
        <v>0.7</v>
      </c>
      <c r="M670" s="16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134">
        <v>12</v>
      </c>
    </row>
    <row r="671" spans="1:25">
      <c r="A671" s="140"/>
      <c r="B671" s="116">
        <v>1</v>
      </c>
      <c r="C671" s="105">
        <v>3</v>
      </c>
      <c r="D671" s="153" t="s">
        <v>134</v>
      </c>
      <c r="E671" s="155">
        <v>0.8</v>
      </c>
      <c r="F671" s="121">
        <v>0.7</v>
      </c>
      <c r="G671" s="153">
        <v>1.0900000000000001</v>
      </c>
      <c r="H671" s="121">
        <v>0.7</v>
      </c>
      <c r="I671" s="107">
        <v>0.67417840375586902</v>
      </c>
      <c r="J671" s="154" t="s">
        <v>135</v>
      </c>
      <c r="K671" s="121">
        <v>0.67</v>
      </c>
      <c r="L671" s="108">
        <v>0.6</v>
      </c>
      <c r="M671" s="16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134">
        <v>16</v>
      </c>
    </row>
    <row r="672" spans="1:25">
      <c r="A672" s="140"/>
      <c r="B672" s="116">
        <v>1</v>
      </c>
      <c r="C672" s="105">
        <v>4</v>
      </c>
      <c r="D672" s="153" t="s">
        <v>134</v>
      </c>
      <c r="E672" s="153">
        <v>0.6</v>
      </c>
      <c r="F672" s="121">
        <v>0.6</v>
      </c>
      <c r="G672" s="153">
        <v>1.08</v>
      </c>
      <c r="H672" s="121">
        <v>0.7</v>
      </c>
      <c r="I672" s="107">
        <v>0.69513513513513503</v>
      </c>
      <c r="J672" s="154" t="s">
        <v>135</v>
      </c>
      <c r="K672" s="121">
        <v>0.64</v>
      </c>
      <c r="L672" s="108">
        <v>0.6</v>
      </c>
      <c r="M672" s="16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34">
        <v>0.67064913217354982</v>
      </c>
    </row>
    <row r="673" spans="1:25">
      <c r="A673" s="140"/>
      <c r="B673" s="116">
        <v>1</v>
      </c>
      <c r="C673" s="105">
        <v>5</v>
      </c>
      <c r="D673" s="153" t="s">
        <v>134</v>
      </c>
      <c r="E673" s="153">
        <v>0.6</v>
      </c>
      <c r="F673" s="107">
        <v>0.6</v>
      </c>
      <c r="G673" s="153">
        <v>1.1100000000000001</v>
      </c>
      <c r="H673" s="107">
        <v>0.6</v>
      </c>
      <c r="I673" s="107">
        <v>0.65989304812834204</v>
      </c>
      <c r="J673" s="153" t="s">
        <v>135</v>
      </c>
      <c r="K673" s="107">
        <v>0.65</v>
      </c>
      <c r="L673" s="107">
        <v>0.7</v>
      </c>
      <c r="M673" s="16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35"/>
    </row>
    <row r="674" spans="1:25">
      <c r="A674" s="140"/>
      <c r="B674" s="116">
        <v>1</v>
      </c>
      <c r="C674" s="105">
        <v>6</v>
      </c>
      <c r="D674" s="153" t="s">
        <v>134</v>
      </c>
      <c r="E674" s="153">
        <v>0.4</v>
      </c>
      <c r="F674" s="107">
        <v>0.7</v>
      </c>
      <c r="G674" s="153">
        <v>1.1599999999999999</v>
      </c>
      <c r="H674" s="107">
        <v>0.7</v>
      </c>
      <c r="I674" s="107">
        <v>0.80408163265306098</v>
      </c>
      <c r="J674" s="153" t="s">
        <v>135</v>
      </c>
      <c r="K674" s="107">
        <v>0.73</v>
      </c>
      <c r="L674" s="107">
        <v>0.6</v>
      </c>
      <c r="M674" s="16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35"/>
    </row>
    <row r="675" spans="1:25">
      <c r="A675" s="140"/>
      <c r="B675" s="117" t="s">
        <v>184</v>
      </c>
      <c r="C675" s="109"/>
      <c r="D675" s="122" t="s">
        <v>512</v>
      </c>
      <c r="E675" s="122">
        <v>0.6</v>
      </c>
      <c r="F675" s="122">
        <v>0.64999999999999991</v>
      </c>
      <c r="G675" s="122">
        <v>1.0833333333333335</v>
      </c>
      <c r="H675" s="122">
        <v>0.68333333333333324</v>
      </c>
      <c r="I675" s="122">
        <v>0.69657899420108238</v>
      </c>
      <c r="J675" s="122" t="s">
        <v>512</v>
      </c>
      <c r="K675" s="122">
        <v>0.67333333333333334</v>
      </c>
      <c r="L675" s="122">
        <v>0.65</v>
      </c>
      <c r="M675" s="16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35"/>
    </row>
    <row r="676" spans="1:25">
      <c r="A676" s="140"/>
      <c r="B676" s="2" t="s">
        <v>185</v>
      </c>
      <c r="C676" s="136"/>
      <c r="D676" s="108" t="s">
        <v>512</v>
      </c>
      <c r="E676" s="108">
        <v>0.6</v>
      </c>
      <c r="F676" s="108">
        <v>0.64999999999999991</v>
      </c>
      <c r="G676" s="108">
        <v>1.085</v>
      </c>
      <c r="H676" s="108">
        <v>0.7</v>
      </c>
      <c r="I676" s="108">
        <v>0.67795458649331897</v>
      </c>
      <c r="J676" s="108" t="s">
        <v>512</v>
      </c>
      <c r="K676" s="108">
        <v>0.67</v>
      </c>
      <c r="L676" s="108">
        <v>0.64999999999999991</v>
      </c>
      <c r="M676" s="16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35"/>
    </row>
    <row r="677" spans="1:25">
      <c r="A677" s="140"/>
      <c r="B677" s="2" t="s">
        <v>186</v>
      </c>
      <c r="C677" s="136"/>
      <c r="D677" s="123" t="s">
        <v>512</v>
      </c>
      <c r="E677" s="123">
        <v>0.12649110640673522</v>
      </c>
      <c r="F677" s="123">
        <v>5.4772255750516599E-2</v>
      </c>
      <c r="G677" s="123">
        <v>5.1251016250086837E-2</v>
      </c>
      <c r="H677" s="123">
        <v>4.0824829046386291E-2</v>
      </c>
      <c r="I677" s="123">
        <v>5.4146042155175607E-2</v>
      </c>
      <c r="J677" s="123" t="s">
        <v>512</v>
      </c>
      <c r="K677" s="123">
        <v>3.1411250638372641E-2</v>
      </c>
      <c r="L677" s="123">
        <v>5.4772255750516599E-2</v>
      </c>
      <c r="M677" s="16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137"/>
    </row>
    <row r="678" spans="1:25">
      <c r="A678" s="140"/>
      <c r="B678" s="2" t="s">
        <v>96</v>
      </c>
      <c r="C678" s="136"/>
      <c r="D678" s="110" t="s">
        <v>512</v>
      </c>
      <c r="E678" s="110">
        <v>0.21081851067789203</v>
      </c>
      <c r="F678" s="110">
        <v>8.4265008846948625E-2</v>
      </c>
      <c r="G678" s="110">
        <v>4.7308630384695537E-2</v>
      </c>
      <c r="H678" s="110">
        <v>5.9743652263004335E-2</v>
      </c>
      <c r="I678" s="110">
        <v>7.7731373765119877E-2</v>
      </c>
      <c r="J678" s="110" t="s">
        <v>512</v>
      </c>
      <c r="K678" s="110">
        <v>4.6650372235206891E-2</v>
      </c>
      <c r="L678" s="110">
        <v>8.4265008846948611E-2</v>
      </c>
      <c r="M678" s="16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38"/>
    </row>
    <row r="679" spans="1:25">
      <c r="A679" s="140"/>
      <c r="B679" s="118" t="s">
        <v>187</v>
      </c>
      <c r="C679" s="136"/>
      <c r="D679" s="110" t="s">
        <v>512</v>
      </c>
      <c r="E679" s="110">
        <v>-0.10534440258586264</v>
      </c>
      <c r="F679" s="110">
        <v>-3.0789769468017925E-2</v>
      </c>
      <c r="G679" s="110">
        <v>0.61535038421997057</v>
      </c>
      <c r="H679" s="110">
        <v>1.891331927721196E-2</v>
      </c>
      <c r="I679" s="110">
        <v>3.8663827005180451E-2</v>
      </c>
      <c r="J679" s="110" t="s">
        <v>512</v>
      </c>
      <c r="K679" s="110">
        <v>4.0023926536429943E-3</v>
      </c>
      <c r="L679" s="110">
        <v>-3.0789769468017814E-2</v>
      </c>
      <c r="M679" s="16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38"/>
    </row>
    <row r="680" spans="1:25">
      <c r="B680" s="146"/>
      <c r="C680" s="117"/>
      <c r="D680" s="133"/>
      <c r="E680" s="133"/>
      <c r="F680" s="133"/>
      <c r="G680" s="133"/>
      <c r="H680" s="133"/>
      <c r="I680" s="133"/>
      <c r="J680" s="133"/>
      <c r="K680" s="133"/>
      <c r="L680" s="133"/>
    </row>
    <row r="681" spans="1:25">
      <c r="B681" s="150" t="s">
        <v>344</v>
      </c>
      <c r="Y681" s="134" t="s">
        <v>67</v>
      </c>
    </row>
    <row r="682" spans="1:25">
      <c r="A682" s="125" t="s">
        <v>9</v>
      </c>
      <c r="B682" s="115" t="s">
        <v>142</v>
      </c>
      <c r="C682" s="112" t="s">
        <v>143</v>
      </c>
      <c r="D682" s="113" t="s">
        <v>165</v>
      </c>
      <c r="E682" s="114" t="s">
        <v>165</v>
      </c>
      <c r="F682" s="114" t="s">
        <v>165</v>
      </c>
      <c r="G682" s="114" t="s">
        <v>165</v>
      </c>
      <c r="H682" s="114" t="s">
        <v>165</v>
      </c>
      <c r="I682" s="114" t="s">
        <v>165</v>
      </c>
      <c r="J682" s="114" t="s">
        <v>165</v>
      </c>
      <c r="K682" s="114" t="s">
        <v>165</v>
      </c>
      <c r="L682" s="16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34">
        <v>1</v>
      </c>
    </row>
    <row r="683" spans="1:25">
      <c r="A683" s="140"/>
      <c r="B683" s="116" t="s">
        <v>166</v>
      </c>
      <c r="C683" s="105" t="s">
        <v>166</v>
      </c>
      <c r="D683" s="159" t="s">
        <v>167</v>
      </c>
      <c r="E683" s="160" t="s">
        <v>168</v>
      </c>
      <c r="F683" s="160" t="s">
        <v>169</v>
      </c>
      <c r="G683" s="160" t="s">
        <v>188</v>
      </c>
      <c r="H683" s="160" t="s">
        <v>170</v>
      </c>
      <c r="I683" s="160" t="s">
        <v>171</v>
      </c>
      <c r="J683" s="160" t="s">
        <v>173</v>
      </c>
      <c r="K683" s="160" t="s">
        <v>174</v>
      </c>
      <c r="L683" s="16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34" t="s">
        <v>3</v>
      </c>
    </row>
    <row r="684" spans="1:25">
      <c r="A684" s="140"/>
      <c r="B684" s="116"/>
      <c r="C684" s="105"/>
      <c r="D684" s="106" t="s">
        <v>144</v>
      </c>
      <c r="E684" s="107" t="s">
        <v>144</v>
      </c>
      <c r="F684" s="107" t="s">
        <v>144</v>
      </c>
      <c r="G684" s="107" t="s">
        <v>175</v>
      </c>
      <c r="H684" s="107" t="s">
        <v>144</v>
      </c>
      <c r="I684" s="107" t="s">
        <v>176</v>
      </c>
      <c r="J684" s="107" t="s">
        <v>175</v>
      </c>
      <c r="K684" s="107" t="s">
        <v>175</v>
      </c>
      <c r="L684" s="16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34">
        <v>1</v>
      </c>
    </row>
    <row r="685" spans="1:25">
      <c r="A685" s="140"/>
      <c r="B685" s="116"/>
      <c r="C685" s="105"/>
      <c r="D685" s="132"/>
      <c r="E685" s="132"/>
      <c r="F685" s="132"/>
      <c r="G685" s="132"/>
      <c r="H685" s="132"/>
      <c r="I685" s="132"/>
      <c r="J685" s="132"/>
      <c r="K685" s="132"/>
      <c r="L685" s="16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34">
        <v>2</v>
      </c>
    </row>
    <row r="686" spans="1:25">
      <c r="A686" s="140"/>
      <c r="B686" s="115">
        <v>1</v>
      </c>
      <c r="C686" s="111">
        <v>1</v>
      </c>
      <c r="D686" s="203">
        <v>15</v>
      </c>
      <c r="E686" s="203">
        <v>14</v>
      </c>
      <c r="F686" s="206">
        <v>13</v>
      </c>
      <c r="G686" s="203">
        <v>14.7</v>
      </c>
      <c r="H686" s="206">
        <v>13</v>
      </c>
      <c r="I686" s="221">
        <v>20.0903846153846</v>
      </c>
      <c r="J686" s="206">
        <v>15.6</v>
      </c>
      <c r="K686" s="203">
        <v>13</v>
      </c>
      <c r="L686" s="207"/>
      <c r="M686" s="208"/>
      <c r="N686" s="208"/>
      <c r="O686" s="208"/>
      <c r="P686" s="208"/>
      <c r="Q686" s="208"/>
      <c r="R686" s="208"/>
      <c r="S686" s="208"/>
      <c r="T686" s="208"/>
      <c r="U686" s="208"/>
      <c r="V686" s="208"/>
      <c r="W686" s="208"/>
      <c r="X686" s="208"/>
      <c r="Y686" s="209">
        <v>1</v>
      </c>
    </row>
    <row r="687" spans="1:25">
      <c r="A687" s="140"/>
      <c r="B687" s="116">
        <v>1</v>
      </c>
      <c r="C687" s="105">
        <v>2</v>
      </c>
      <c r="D687" s="210">
        <v>14</v>
      </c>
      <c r="E687" s="210">
        <v>15</v>
      </c>
      <c r="F687" s="212">
        <v>13</v>
      </c>
      <c r="G687" s="210">
        <v>14.7</v>
      </c>
      <c r="H687" s="223">
        <v>14</v>
      </c>
      <c r="I687" s="213">
        <v>19.9952606635071</v>
      </c>
      <c r="J687" s="212">
        <v>15</v>
      </c>
      <c r="K687" s="210">
        <v>13</v>
      </c>
      <c r="L687" s="207"/>
      <c r="M687" s="208"/>
      <c r="N687" s="208"/>
      <c r="O687" s="208"/>
      <c r="P687" s="208"/>
      <c r="Q687" s="208"/>
      <c r="R687" s="208"/>
      <c r="S687" s="208"/>
      <c r="T687" s="208"/>
      <c r="U687" s="208"/>
      <c r="V687" s="208"/>
      <c r="W687" s="208"/>
      <c r="X687" s="208"/>
      <c r="Y687" s="209" t="e">
        <v>#N/A</v>
      </c>
    </row>
    <row r="688" spans="1:25">
      <c r="A688" s="140"/>
      <c r="B688" s="116">
        <v>1</v>
      </c>
      <c r="C688" s="105">
        <v>3</v>
      </c>
      <c r="D688" s="210">
        <v>14</v>
      </c>
      <c r="E688" s="210">
        <v>14</v>
      </c>
      <c r="F688" s="212">
        <v>13</v>
      </c>
      <c r="G688" s="210">
        <v>13.9</v>
      </c>
      <c r="H688" s="212">
        <v>13</v>
      </c>
      <c r="I688" s="213">
        <v>19.969014084506998</v>
      </c>
      <c r="J688" s="212">
        <v>15.1</v>
      </c>
      <c r="K688" s="212">
        <v>11</v>
      </c>
      <c r="L688" s="207"/>
      <c r="M688" s="208"/>
      <c r="N688" s="208"/>
      <c r="O688" s="208"/>
      <c r="P688" s="208"/>
      <c r="Q688" s="208"/>
      <c r="R688" s="208"/>
      <c r="S688" s="208"/>
      <c r="T688" s="208"/>
      <c r="U688" s="208"/>
      <c r="V688" s="208"/>
      <c r="W688" s="208"/>
      <c r="X688" s="208"/>
      <c r="Y688" s="209">
        <v>16</v>
      </c>
    </row>
    <row r="689" spans="1:25">
      <c r="A689" s="140"/>
      <c r="B689" s="116">
        <v>1</v>
      </c>
      <c r="C689" s="105">
        <v>4</v>
      </c>
      <c r="D689" s="210">
        <v>14</v>
      </c>
      <c r="E689" s="210">
        <v>14</v>
      </c>
      <c r="F689" s="212">
        <v>13</v>
      </c>
      <c r="G689" s="210">
        <v>14</v>
      </c>
      <c r="H689" s="212">
        <v>13</v>
      </c>
      <c r="I689" s="213">
        <v>18.559999999999999</v>
      </c>
      <c r="J689" s="212">
        <v>15</v>
      </c>
      <c r="K689" s="212">
        <v>12</v>
      </c>
      <c r="L689" s="207"/>
      <c r="M689" s="208"/>
      <c r="N689" s="208"/>
      <c r="O689" s="208"/>
      <c r="P689" s="208"/>
      <c r="Q689" s="208"/>
      <c r="R689" s="208"/>
      <c r="S689" s="208"/>
      <c r="T689" s="208"/>
      <c r="U689" s="208"/>
      <c r="V689" s="208"/>
      <c r="W689" s="208"/>
      <c r="X689" s="208"/>
      <c r="Y689" s="209">
        <v>13.717619047619049</v>
      </c>
    </row>
    <row r="690" spans="1:25">
      <c r="A690" s="140"/>
      <c r="B690" s="116">
        <v>1</v>
      </c>
      <c r="C690" s="105">
        <v>5</v>
      </c>
      <c r="D690" s="210">
        <v>13</v>
      </c>
      <c r="E690" s="210">
        <v>15</v>
      </c>
      <c r="F690" s="210">
        <v>13</v>
      </c>
      <c r="G690" s="210">
        <v>13.9</v>
      </c>
      <c r="H690" s="210">
        <v>13</v>
      </c>
      <c r="I690" s="213">
        <v>18.4106951871658</v>
      </c>
      <c r="J690" s="222">
        <v>14.1</v>
      </c>
      <c r="K690" s="210">
        <v>12</v>
      </c>
      <c r="L690" s="207"/>
      <c r="M690" s="208"/>
      <c r="N690" s="208"/>
      <c r="O690" s="208"/>
      <c r="P690" s="208"/>
      <c r="Q690" s="208"/>
      <c r="R690" s="208"/>
      <c r="S690" s="208"/>
      <c r="T690" s="208"/>
      <c r="U690" s="208"/>
      <c r="V690" s="208"/>
      <c r="W690" s="208"/>
      <c r="X690" s="208"/>
      <c r="Y690" s="214"/>
    </row>
    <row r="691" spans="1:25">
      <c r="A691" s="140"/>
      <c r="B691" s="116">
        <v>1</v>
      </c>
      <c r="C691" s="105">
        <v>6</v>
      </c>
      <c r="D691" s="210">
        <v>14</v>
      </c>
      <c r="E691" s="210">
        <v>14</v>
      </c>
      <c r="F691" s="210">
        <v>13</v>
      </c>
      <c r="G691" s="210">
        <v>15.1</v>
      </c>
      <c r="H691" s="210">
        <v>13</v>
      </c>
      <c r="I691" s="213">
        <v>17.665306122449</v>
      </c>
      <c r="J691" s="210">
        <v>15</v>
      </c>
      <c r="K691" s="210">
        <v>12</v>
      </c>
      <c r="L691" s="207"/>
      <c r="M691" s="208"/>
      <c r="N691" s="208"/>
      <c r="O691" s="208"/>
      <c r="P691" s="208"/>
      <c r="Q691" s="208"/>
      <c r="R691" s="208"/>
      <c r="S691" s="208"/>
      <c r="T691" s="208"/>
      <c r="U691" s="208"/>
      <c r="V691" s="208"/>
      <c r="W691" s="208"/>
      <c r="X691" s="208"/>
      <c r="Y691" s="214"/>
    </row>
    <row r="692" spans="1:25">
      <c r="A692" s="140"/>
      <c r="B692" s="117" t="s">
        <v>184</v>
      </c>
      <c r="C692" s="109"/>
      <c r="D692" s="215">
        <v>14</v>
      </c>
      <c r="E692" s="215">
        <v>14.333333333333334</v>
      </c>
      <c r="F692" s="215">
        <v>13</v>
      </c>
      <c r="G692" s="215">
        <v>14.383333333333333</v>
      </c>
      <c r="H692" s="215">
        <v>13.166666666666666</v>
      </c>
      <c r="I692" s="215">
        <v>19.115110112168917</v>
      </c>
      <c r="J692" s="215">
        <v>14.966666666666667</v>
      </c>
      <c r="K692" s="215">
        <v>12.166666666666666</v>
      </c>
      <c r="L692" s="207"/>
      <c r="M692" s="208"/>
      <c r="N692" s="208"/>
      <c r="O692" s="208"/>
      <c r="P692" s="208"/>
      <c r="Q692" s="208"/>
      <c r="R692" s="208"/>
      <c r="S692" s="208"/>
      <c r="T692" s="208"/>
      <c r="U692" s="208"/>
      <c r="V692" s="208"/>
      <c r="W692" s="208"/>
      <c r="X692" s="208"/>
      <c r="Y692" s="214"/>
    </row>
    <row r="693" spans="1:25">
      <c r="A693" s="140"/>
      <c r="B693" s="2" t="s">
        <v>185</v>
      </c>
      <c r="C693" s="136"/>
      <c r="D693" s="216">
        <v>14</v>
      </c>
      <c r="E693" s="216">
        <v>14</v>
      </c>
      <c r="F693" s="216">
        <v>13</v>
      </c>
      <c r="G693" s="216">
        <v>14.35</v>
      </c>
      <c r="H693" s="216">
        <v>13</v>
      </c>
      <c r="I693" s="216">
        <v>19.264507042253499</v>
      </c>
      <c r="J693" s="216">
        <v>15</v>
      </c>
      <c r="K693" s="216">
        <v>12</v>
      </c>
      <c r="L693" s="207"/>
      <c r="M693" s="208"/>
      <c r="N693" s="208"/>
      <c r="O693" s="208"/>
      <c r="P693" s="208"/>
      <c r="Q693" s="208"/>
      <c r="R693" s="208"/>
      <c r="S693" s="208"/>
      <c r="T693" s="208"/>
      <c r="U693" s="208"/>
      <c r="V693" s="208"/>
      <c r="W693" s="208"/>
      <c r="X693" s="208"/>
      <c r="Y693" s="214"/>
    </row>
    <row r="694" spans="1:25">
      <c r="A694" s="140"/>
      <c r="B694" s="2" t="s">
        <v>186</v>
      </c>
      <c r="C694" s="136"/>
      <c r="D694" s="108">
        <v>0.63245553203367588</v>
      </c>
      <c r="E694" s="108">
        <v>0.51639777949432231</v>
      </c>
      <c r="F694" s="108">
        <v>0</v>
      </c>
      <c r="G694" s="108">
        <v>0.51542862422130409</v>
      </c>
      <c r="H694" s="108">
        <v>0.40824829046386302</v>
      </c>
      <c r="I694" s="108">
        <v>1.0354956856911945</v>
      </c>
      <c r="J694" s="108">
        <v>0.48442405665559873</v>
      </c>
      <c r="K694" s="108">
        <v>0.75277265270908111</v>
      </c>
      <c r="L694" s="188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35"/>
    </row>
    <row r="695" spans="1:25">
      <c r="A695" s="140"/>
      <c r="B695" s="2" t="s">
        <v>96</v>
      </c>
      <c r="C695" s="136"/>
      <c r="D695" s="110">
        <v>4.5175395145262566E-2</v>
      </c>
      <c r="E695" s="110">
        <v>3.6027752057743417E-2</v>
      </c>
      <c r="F695" s="110">
        <v>0</v>
      </c>
      <c r="G695" s="110">
        <v>3.5835130305073286E-2</v>
      </c>
      <c r="H695" s="110">
        <v>3.1006199275736432E-2</v>
      </c>
      <c r="I695" s="110">
        <v>5.4171578380392646E-2</v>
      </c>
      <c r="J695" s="110">
        <v>3.2366863473648019E-2</v>
      </c>
      <c r="K695" s="110">
        <v>6.1871724880198452E-2</v>
      </c>
      <c r="L695" s="16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38"/>
    </row>
    <row r="696" spans="1:25">
      <c r="A696" s="140"/>
      <c r="B696" s="118" t="s">
        <v>187</v>
      </c>
      <c r="C696" s="136"/>
      <c r="D696" s="110">
        <v>2.0585274412469046E-2</v>
      </c>
      <c r="E696" s="110">
        <v>4.4884923803242271E-2</v>
      </c>
      <c r="F696" s="110">
        <v>-5.2313673759850188E-2</v>
      </c>
      <c r="G696" s="110">
        <v>4.8529871211858033E-2</v>
      </c>
      <c r="H696" s="110">
        <v>-4.0163849064463686E-2</v>
      </c>
      <c r="I696" s="110">
        <v>0.39347142137517688</v>
      </c>
      <c r="J696" s="110">
        <v>9.1054257645710956E-2</v>
      </c>
      <c r="K696" s="110">
        <v>-0.11306279723678292</v>
      </c>
      <c r="L696" s="16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38"/>
    </row>
    <row r="697" spans="1:25">
      <c r="B697" s="146"/>
      <c r="C697" s="117"/>
      <c r="D697" s="133"/>
      <c r="E697" s="133"/>
      <c r="F697" s="133"/>
      <c r="G697" s="133"/>
      <c r="H697" s="133"/>
      <c r="I697" s="133"/>
      <c r="J697" s="133"/>
      <c r="K697" s="133"/>
    </row>
    <row r="698" spans="1:25">
      <c r="B698" s="150" t="s">
        <v>345</v>
      </c>
      <c r="Y698" s="134" t="s">
        <v>190</v>
      </c>
    </row>
    <row r="699" spans="1:25">
      <c r="A699" s="125" t="s">
        <v>61</v>
      </c>
      <c r="B699" s="115" t="s">
        <v>142</v>
      </c>
      <c r="C699" s="112" t="s">
        <v>143</v>
      </c>
      <c r="D699" s="113" t="s">
        <v>165</v>
      </c>
      <c r="E699" s="114" t="s">
        <v>165</v>
      </c>
      <c r="F699" s="114" t="s">
        <v>165</v>
      </c>
      <c r="G699" s="114" t="s">
        <v>165</v>
      </c>
      <c r="H699" s="114" t="s">
        <v>165</v>
      </c>
      <c r="I699" s="114" t="s">
        <v>165</v>
      </c>
      <c r="J699" s="114" t="s">
        <v>165</v>
      </c>
      <c r="K699" s="16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34">
        <v>1</v>
      </c>
    </row>
    <row r="700" spans="1:25">
      <c r="A700" s="140"/>
      <c r="B700" s="116" t="s">
        <v>166</v>
      </c>
      <c r="C700" s="105" t="s">
        <v>166</v>
      </c>
      <c r="D700" s="159" t="s">
        <v>168</v>
      </c>
      <c r="E700" s="160" t="s">
        <v>169</v>
      </c>
      <c r="F700" s="160" t="s">
        <v>188</v>
      </c>
      <c r="G700" s="160" t="s">
        <v>170</v>
      </c>
      <c r="H700" s="160" t="s">
        <v>171</v>
      </c>
      <c r="I700" s="160" t="s">
        <v>172</v>
      </c>
      <c r="J700" s="160" t="s">
        <v>173</v>
      </c>
      <c r="K700" s="16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34" t="s">
        <v>3</v>
      </c>
    </row>
    <row r="701" spans="1:25">
      <c r="A701" s="140"/>
      <c r="B701" s="116"/>
      <c r="C701" s="105"/>
      <c r="D701" s="106" t="s">
        <v>175</v>
      </c>
      <c r="E701" s="107" t="s">
        <v>175</v>
      </c>
      <c r="F701" s="107" t="s">
        <v>175</v>
      </c>
      <c r="G701" s="107" t="s">
        <v>175</v>
      </c>
      <c r="H701" s="107" t="s">
        <v>176</v>
      </c>
      <c r="I701" s="107" t="s">
        <v>175</v>
      </c>
      <c r="J701" s="107" t="s">
        <v>175</v>
      </c>
      <c r="K701" s="16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34">
        <v>2</v>
      </c>
    </row>
    <row r="702" spans="1:25">
      <c r="A702" s="140"/>
      <c r="B702" s="116"/>
      <c r="C702" s="105"/>
      <c r="D702" s="132"/>
      <c r="E702" s="132"/>
      <c r="F702" s="132"/>
      <c r="G702" s="132"/>
      <c r="H702" s="132"/>
      <c r="I702" s="132"/>
      <c r="J702" s="132"/>
      <c r="K702" s="16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34">
        <v>2</v>
      </c>
    </row>
    <row r="703" spans="1:25">
      <c r="A703" s="140"/>
      <c r="B703" s="115">
        <v>1</v>
      </c>
      <c r="C703" s="111">
        <v>1</v>
      </c>
      <c r="D703" s="151" t="s">
        <v>134</v>
      </c>
      <c r="E703" s="119">
        <v>2.9</v>
      </c>
      <c r="F703" s="152" t="s">
        <v>133</v>
      </c>
      <c r="G703" s="119">
        <v>3</v>
      </c>
      <c r="H703" s="120">
        <v>2.4692307692307698</v>
      </c>
      <c r="I703" s="157">
        <v>2.8</v>
      </c>
      <c r="J703" s="120">
        <v>3</v>
      </c>
      <c r="K703" s="16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34">
        <v>1</v>
      </c>
    </row>
    <row r="704" spans="1:25">
      <c r="A704" s="140"/>
      <c r="B704" s="116">
        <v>1</v>
      </c>
      <c r="C704" s="105">
        <v>2</v>
      </c>
      <c r="D704" s="153" t="s">
        <v>134</v>
      </c>
      <c r="E704" s="107">
        <v>2.8</v>
      </c>
      <c r="F704" s="154" t="s">
        <v>133</v>
      </c>
      <c r="G704" s="107">
        <v>3</v>
      </c>
      <c r="H704" s="121">
        <v>2.57535545023697</v>
      </c>
      <c r="I704" s="153">
        <v>1.9</v>
      </c>
      <c r="J704" s="121">
        <v>3</v>
      </c>
      <c r="K704" s="16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34">
        <v>7</v>
      </c>
    </row>
    <row r="705" spans="1:25">
      <c r="A705" s="140"/>
      <c r="B705" s="116">
        <v>1</v>
      </c>
      <c r="C705" s="105">
        <v>3</v>
      </c>
      <c r="D705" s="153" t="s">
        <v>134</v>
      </c>
      <c r="E705" s="107">
        <v>2.9</v>
      </c>
      <c r="F705" s="154" t="s">
        <v>133</v>
      </c>
      <c r="G705" s="107">
        <v>3</v>
      </c>
      <c r="H705" s="121">
        <v>2.6431924882629101</v>
      </c>
      <c r="I705" s="153">
        <v>1.3</v>
      </c>
      <c r="J705" s="121">
        <v>3</v>
      </c>
      <c r="K705" s="16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34">
        <v>16</v>
      </c>
    </row>
    <row r="706" spans="1:25">
      <c r="A706" s="140"/>
      <c r="B706" s="116">
        <v>1</v>
      </c>
      <c r="C706" s="105">
        <v>4</v>
      </c>
      <c r="D706" s="153" t="s">
        <v>134</v>
      </c>
      <c r="E706" s="107">
        <v>2.9</v>
      </c>
      <c r="F706" s="154" t="s">
        <v>133</v>
      </c>
      <c r="G706" s="107">
        <v>3</v>
      </c>
      <c r="H706" s="121">
        <v>2.44324324324324</v>
      </c>
      <c r="I706" s="153">
        <v>1.6</v>
      </c>
      <c r="J706" s="121">
        <v>3</v>
      </c>
      <c r="K706" s="16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34">
        <v>2.8575278026518505</v>
      </c>
    </row>
    <row r="707" spans="1:25">
      <c r="A707" s="140"/>
      <c r="B707" s="116">
        <v>1</v>
      </c>
      <c r="C707" s="105">
        <v>5</v>
      </c>
      <c r="D707" s="153" t="s">
        <v>134</v>
      </c>
      <c r="E707" s="107">
        <v>2.8</v>
      </c>
      <c r="F707" s="153" t="s">
        <v>133</v>
      </c>
      <c r="G707" s="155">
        <v>2</v>
      </c>
      <c r="H707" s="107">
        <v>2.57005347593583</v>
      </c>
      <c r="I707" s="153">
        <v>1.7</v>
      </c>
      <c r="J707" s="107">
        <v>3</v>
      </c>
      <c r="K707" s="16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35"/>
    </row>
    <row r="708" spans="1:25">
      <c r="A708" s="140"/>
      <c r="B708" s="116">
        <v>1</v>
      </c>
      <c r="C708" s="105">
        <v>6</v>
      </c>
      <c r="D708" s="153" t="s">
        <v>134</v>
      </c>
      <c r="E708" s="107">
        <v>2.9</v>
      </c>
      <c r="F708" s="153" t="s">
        <v>133</v>
      </c>
      <c r="G708" s="107">
        <v>3</v>
      </c>
      <c r="H708" s="107">
        <v>2.6795918367346898</v>
      </c>
      <c r="I708" s="153">
        <v>1.7</v>
      </c>
      <c r="J708" s="107">
        <v>3</v>
      </c>
      <c r="K708" s="16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35"/>
    </row>
    <row r="709" spans="1:25">
      <c r="A709" s="140"/>
      <c r="B709" s="117" t="s">
        <v>184</v>
      </c>
      <c r="C709" s="109"/>
      <c r="D709" s="122" t="s">
        <v>512</v>
      </c>
      <c r="E709" s="122">
        <v>2.8666666666666667</v>
      </c>
      <c r="F709" s="122" t="s">
        <v>512</v>
      </c>
      <c r="G709" s="122">
        <v>2.8333333333333335</v>
      </c>
      <c r="H709" s="122">
        <v>2.5634445439407352</v>
      </c>
      <c r="I709" s="122">
        <v>1.833333333333333</v>
      </c>
      <c r="J709" s="122">
        <v>3</v>
      </c>
      <c r="K709" s="16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35"/>
    </row>
    <row r="710" spans="1:25">
      <c r="A710" s="140"/>
      <c r="B710" s="2" t="s">
        <v>185</v>
      </c>
      <c r="C710" s="136"/>
      <c r="D710" s="108" t="s">
        <v>512</v>
      </c>
      <c r="E710" s="108">
        <v>2.9</v>
      </c>
      <c r="F710" s="108" t="s">
        <v>512</v>
      </c>
      <c r="G710" s="108">
        <v>3</v>
      </c>
      <c r="H710" s="108">
        <v>2.5727044630864002</v>
      </c>
      <c r="I710" s="108">
        <v>1.7</v>
      </c>
      <c r="J710" s="108">
        <v>3</v>
      </c>
      <c r="K710" s="16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35"/>
    </row>
    <row r="711" spans="1:25">
      <c r="A711" s="140"/>
      <c r="B711" s="2" t="s">
        <v>186</v>
      </c>
      <c r="C711" s="136"/>
      <c r="D711" s="108" t="s">
        <v>512</v>
      </c>
      <c r="E711" s="108">
        <v>5.1639777949432274E-2</v>
      </c>
      <c r="F711" s="108" t="s">
        <v>512</v>
      </c>
      <c r="G711" s="108">
        <v>0.40824829046386357</v>
      </c>
      <c r="H711" s="108">
        <v>9.3123642489284716E-2</v>
      </c>
      <c r="I711" s="108">
        <v>0.51251016250086978</v>
      </c>
      <c r="J711" s="108">
        <v>0</v>
      </c>
      <c r="K711" s="188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35"/>
    </row>
    <row r="712" spans="1:25">
      <c r="A712" s="140"/>
      <c r="B712" s="2" t="s">
        <v>96</v>
      </c>
      <c r="C712" s="136"/>
      <c r="D712" s="110" t="s">
        <v>512</v>
      </c>
      <c r="E712" s="110">
        <v>1.8013876028871723E-2</v>
      </c>
      <c r="F712" s="110" t="s">
        <v>512</v>
      </c>
      <c r="G712" s="110">
        <v>0.14408763192842242</v>
      </c>
      <c r="H712" s="110">
        <v>3.6327543230612463E-2</v>
      </c>
      <c r="I712" s="110">
        <v>0.27955099772774722</v>
      </c>
      <c r="J712" s="110">
        <v>0</v>
      </c>
      <c r="K712" s="16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38"/>
    </row>
    <row r="713" spans="1:25">
      <c r="A713" s="140"/>
      <c r="B713" s="118" t="s">
        <v>187</v>
      </c>
      <c r="C713" s="136"/>
      <c r="D713" s="110" t="s">
        <v>512</v>
      </c>
      <c r="E713" s="110">
        <v>3.1981715125695143E-3</v>
      </c>
      <c r="F713" s="110" t="s">
        <v>512</v>
      </c>
      <c r="G713" s="110">
        <v>-8.4669235050185421E-3</v>
      </c>
      <c r="H713" s="110">
        <v>-0.10291527467841233</v>
      </c>
      <c r="I713" s="110">
        <v>-0.35841977403265923</v>
      </c>
      <c r="J713" s="110">
        <v>4.9858551582921518E-2</v>
      </c>
      <c r="K713" s="16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38"/>
    </row>
    <row r="714" spans="1:25">
      <c r="B714" s="146"/>
      <c r="C714" s="117"/>
      <c r="D714" s="133"/>
      <c r="E714" s="133"/>
      <c r="F714" s="133"/>
      <c r="G714" s="133"/>
      <c r="H714" s="133"/>
      <c r="I714" s="133"/>
      <c r="J714" s="133"/>
    </row>
    <row r="715" spans="1:25">
      <c r="B715" s="150" t="s">
        <v>346</v>
      </c>
      <c r="Y715" s="134" t="s">
        <v>190</v>
      </c>
    </row>
    <row r="716" spans="1:25">
      <c r="A716" s="125" t="s">
        <v>12</v>
      </c>
      <c r="B716" s="115" t="s">
        <v>142</v>
      </c>
      <c r="C716" s="112" t="s">
        <v>143</v>
      </c>
      <c r="D716" s="113" t="s">
        <v>165</v>
      </c>
      <c r="E716" s="114" t="s">
        <v>165</v>
      </c>
      <c r="F716" s="114" t="s">
        <v>165</v>
      </c>
      <c r="G716" s="16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34">
        <v>1</v>
      </c>
    </row>
    <row r="717" spans="1:25">
      <c r="A717" s="140"/>
      <c r="B717" s="116" t="s">
        <v>166</v>
      </c>
      <c r="C717" s="105" t="s">
        <v>166</v>
      </c>
      <c r="D717" s="159" t="s">
        <v>168</v>
      </c>
      <c r="E717" s="160" t="s">
        <v>188</v>
      </c>
      <c r="F717" s="160" t="s">
        <v>172</v>
      </c>
      <c r="G717" s="16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34" t="s">
        <v>3</v>
      </c>
    </row>
    <row r="718" spans="1:25">
      <c r="A718" s="140"/>
      <c r="B718" s="116"/>
      <c r="C718" s="105"/>
      <c r="D718" s="106" t="s">
        <v>175</v>
      </c>
      <c r="E718" s="107" t="s">
        <v>175</v>
      </c>
      <c r="F718" s="107" t="s">
        <v>175</v>
      </c>
      <c r="G718" s="16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34">
        <v>2</v>
      </c>
    </row>
    <row r="719" spans="1:25">
      <c r="A719" s="140"/>
      <c r="B719" s="116"/>
      <c r="C719" s="105"/>
      <c r="D719" s="132"/>
      <c r="E719" s="132"/>
      <c r="F719" s="132"/>
      <c r="G719" s="16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34">
        <v>2</v>
      </c>
    </row>
    <row r="720" spans="1:25">
      <c r="A720" s="140"/>
      <c r="B720" s="115">
        <v>1</v>
      </c>
      <c r="C720" s="111">
        <v>1</v>
      </c>
      <c r="D720" s="119">
        <v>3.8</v>
      </c>
      <c r="E720" s="119">
        <v>2.8</v>
      </c>
      <c r="F720" s="120">
        <v>3.5</v>
      </c>
      <c r="G720" s="16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134">
        <v>1</v>
      </c>
    </row>
    <row r="721" spans="1:25">
      <c r="A721" s="140"/>
      <c r="B721" s="116">
        <v>1</v>
      </c>
      <c r="C721" s="105">
        <v>2</v>
      </c>
      <c r="D721" s="107">
        <v>3.75</v>
      </c>
      <c r="E721" s="107">
        <v>2.9</v>
      </c>
      <c r="F721" s="121">
        <v>3.3</v>
      </c>
      <c r="G721" s="16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134">
        <v>1</v>
      </c>
    </row>
    <row r="722" spans="1:25">
      <c r="A722" s="140"/>
      <c r="B722" s="116">
        <v>1</v>
      </c>
      <c r="C722" s="105">
        <v>3</v>
      </c>
      <c r="D722" s="107">
        <v>3.75</v>
      </c>
      <c r="E722" s="107">
        <v>2.8</v>
      </c>
      <c r="F722" s="121">
        <v>3.6</v>
      </c>
      <c r="G722" s="16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134">
        <v>16</v>
      </c>
    </row>
    <row r="723" spans="1:25">
      <c r="A723" s="140"/>
      <c r="B723" s="116">
        <v>1</v>
      </c>
      <c r="C723" s="105">
        <v>4</v>
      </c>
      <c r="D723" s="107">
        <v>3.7</v>
      </c>
      <c r="E723" s="107">
        <v>2.9</v>
      </c>
      <c r="F723" s="121">
        <v>3.6</v>
      </c>
      <c r="G723" s="16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134">
        <v>3.4055555555555554</v>
      </c>
    </row>
    <row r="724" spans="1:25">
      <c r="A724" s="140"/>
      <c r="B724" s="116">
        <v>1</v>
      </c>
      <c r="C724" s="105">
        <v>5</v>
      </c>
      <c r="D724" s="107">
        <v>3.95</v>
      </c>
      <c r="E724" s="107">
        <v>2.7</v>
      </c>
      <c r="F724" s="107">
        <v>3.9</v>
      </c>
      <c r="G724" s="16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135"/>
    </row>
    <row r="725" spans="1:25">
      <c r="A725" s="140"/>
      <c r="B725" s="116">
        <v>1</v>
      </c>
      <c r="C725" s="105">
        <v>6</v>
      </c>
      <c r="D725" s="107">
        <v>3.75</v>
      </c>
      <c r="E725" s="107">
        <v>2.9</v>
      </c>
      <c r="F725" s="107">
        <v>3.7</v>
      </c>
      <c r="G725" s="16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135"/>
    </row>
    <row r="726" spans="1:25">
      <c r="A726" s="140"/>
      <c r="B726" s="117" t="s">
        <v>184</v>
      </c>
      <c r="C726" s="109"/>
      <c r="D726" s="122">
        <v>3.7833333333333332</v>
      </c>
      <c r="E726" s="122">
        <v>2.8333333333333335</v>
      </c>
      <c r="F726" s="122">
        <v>3.5999999999999996</v>
      </c>
      <c r="G726" s="16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135"/>
    </row>
    <row r="727" spans="1:25">
      <c r="A727" s="140"/>
      <c r="B727" s="2" t="s">
        <v>185</v>
      </c>
      <c r="C727" s="136"/>
      <c r="D727" s="108">
        <v>3.75</v>
      </c>
      <c r="E727" s="108">
        <v>2.8499999999999996</v>
      </c>
      <c r="F727" s="108">
        <v>3.6</v>
      </c>
      <c r="G727" s="16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135"/>
    </row>
    <row r="728" spans="1:25">
      <c r="A728" s="140"/>
      <c r="B728" s="2" t="s">
        <v>186</v>
      </c>
      <c r="C728" s="136"/>
      <c r="D728" s="108">
        <v>8.7559503577091344E-2</v>
      </c>
      <c r="E728" s="108">
        <v>8.164965809277254E-2</v>
      </c>
      <c r="F728" s="108">
        <v>0.20000000000000007</v>
      </c>
      <c r="G728" s="188"/>
      <c r="H728" s="189"/>
      <c r="I728" s="189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  <c r="Y728" s="135"/>
    </row>
    <row r="729" spans="1:25">
      <c r="A729" s="140"/>
      <c r="B729" s="2" t="s">
        <v>96</v>
      </c>
      <c r="C729" s="136"/>
      <c r="D729" s="110">
        <v>2.3143481121698152E-2</v>
      </c>
      <c r="E729" s="110">
        <v>2.8817526385684425E-2</v>
      </c>
      <c r="F729" s="110">
        <v>5.555555555555558E-2</v>
      </c>
      <c r="G729" s="16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38"/>
    </row>
    <row r="730" spans="1:25">
      <c r="A730" s="140"/>
      <c r="B730" s="118" t="s">
        <v>187</v>
      </c>
      <c r="C730" s="136"/>
      <c r="D730" s="110">
        <v>0.11092985318107673</v>
      </c>
      <c r="E730" s="110">
        <v>-0.16802610114192484</v>
      </c>
      <c r="F730" s="110">
        <v>5.7096247960848112E-2</v>
      </c>
      <c r="G730" s="16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38"/>
    </row>
    <row r="731" spans="1:25">
      <c r="B731" s="146"/>
      <c r="C731" s="117"/>
      <c r="D731" s="133"/>
      <c r="E731" s="133"/>
      <c r="F731" s="133"/>
    </row>
    <row r="732" spans="1:25">
      <c r="B732" s="150" t="s">
        <v>347</v>
      </c>
      <c r="Y732" s="134" t="s">
        <v>67</v>
      </c>
    </row>
    <row r="733" spans="1:25">
      <c r="A733" s="125" t="s">
        <v>15</v>
      </c>
      <c r="B733" s="115" t="s">
        <v>142</v>
      </c>
      <c r="C733" s="112" t="s">
        <v>143</v>
      </c>
      <c r="D733" s="113" t="s">
        <v>165</v>
      </c>
      <c r="E733" s="114" t="s">
        <v>165</v>
      </c>
      <c r="F733" s="114" t="s">
        <v>165</v>
      </c>
      <c r="G733" s="114" t="s">
        <v>165</v>
      </c>
      <c r="H733" s="114" t="s">
        <v>165</v>
      </c>
      <c r="I733" s="114" t="s">
        <v>165</v>
      </c>
      <c r="J733" s="114" t="s">
        <v>165</v>
      </c>
      <c r="K733" s="114" t="s">
        <v>165</v>
      </c>
      <c r="L733" s="16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34">
        <v>1</v>
      </c>
    </row>
    <row r="734" spans="1:25">
      <c r="A734" s="140"/>
      <c r="B734" s="116" t="s">
        <v>166</v>
      </c>
      <c r="C734" s="105" t="s">
        <v>166</v>
      </c>
      <c r="D734" s="159" t="s">
        <v>168</v>
      </c>
      <c r="E734" s="160" t="s">
        <v>169</v>
      </c>
      <c r="F734" s="160" t="s">
        <v>188</v>
      </c>
      <c r="G734" s="160" t="s">
        <v>170</v>
      </c>
      <c r="H734" s="160" t="s">
        <v>171</v>
      </c>
      <c r="I734" s="160" t="s">
        <v>172</v>
      </c>
      <c r="J734" s="160" t="s">
        <v>173</v>
      </c>
      <c r="K734" s="160" t="s">
        <v>174</v>
      </c>
      <c r="L734" s="16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34" t="s">
        <v>3</v>
      </c>
    </row>
    <row r="735" spans="1:25">
      <c r="A735" s="140"/>
      <c r="B735" s="116"/>
      <c r="C735" s="105"/>
      <c r="D735" s="106" t="s">
        <v>175</v>
      </c>
      <c r="E735" s="107" t="s">
        <v>175</v>
      </c>
      <c r="F735" s="107" t="s">
        <v>175</v>
      </c>
      <c r="G735" s="107" t="s">
        <v>175</v>
      </c>
      <c r="H735" s="107" t="s">
        <v>176</v>
      </c>
      <c r="I735" s="107" t="s">
        <v>175</v>
      </c>
      <c r="J735" s="107" t="s">
        <v>175</v>
      </c>
      <c r="K735" s="107" t="s">
        <v>175</v>
      </c>
      <c r="L735" s="16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34">
        <v>2</v>
      </c>
    </row>
    <row r="736" spans="1:25">
      <c r="A736" s="140"/>
      <c r="B736" s="116"/>
      <c r="C736" s="105"/>
      <c r="D736" s="132"/>
      <c r="E736" s="132"/>
      <c r="F736" s="132"/>
      <c r="G736" s="132"/>
      <c r="H736" s="132"/>
      <c r="I736" s="132"/>
      <c r="J736" s="132"/>
      <c r="K736" s="132"/>
      <c r="L736" s="16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34">
        <v>3</v>
      </c>
    </row>
    <row r="737" spans="1:25">
      <c r="A737" s="140"/>
      <c r="B737" s="115">
        <v>1</v>
      </c>
      <c r="C737" s="111">
        <v>1</v>
      </c>
      <c r="D737" s="119">
        <v>4</v>
      </c>
      <c r="E737" s="151">
        <v>4.5999999999999996</v>
      </c>
      <c r="F737" s="120">
        <v>4.5</v>
      </c>
      <c r="G737" s="119">
        <v>4.2</v>
      </c>
      <c r="H737" s="120">
        <v>4</v>
      </c>
      <c r="I737" s="119"/>
      <c r="J737" s="120">
        <v>3.9</v>
      </c>
      <c r="K737" s="119">
        <v>3.9</v>
      </c>
      <c r="L737" s="16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134">
        <v>1</v>
      </c>
    </row>
    <row r="738" spans="1:25">
      <c r="A738" s="140"/>
      <c r="B738" s="116">
        <v>1</v>
      </c>
      <c r="C738" s="105">
        <v>2</v>
      </c>
      <c r="D738" s="107">
        <v>4</v>
      </c>
      <c r="E738" s="153">
        <v>4.5</v>
      </c>
      <c r="F738" s="121">
        <v>4.0999999999999996</v>
      </c>
      <c r="G738" s="107">
        <v>4.5</v>
      </c>
      <c r="H738" s="121">
        <v>3.8800000000000003</v>
      </c>
      <c r="I738" s="153" t="s">
        <v>132</v>
      </c>
      <c r="J738" s="121">
        <v>4</v>
      </c>
      <c r="K738" s="107">
        <v>3.9</v>
      </c>
      <c r="L738" s="16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134" t="e">
        <v>#N/A</v>
      </c>
    </row>
    <row r="739" spans="1:25">
      <c r="A739" s="140"/>
      <c r="B739" s="116">
        <v>1</v>
      </c>
      <c r="C739" s="105">
        <v>3</v>
      </c>
      <c r="D739" s="107">
        <v>4</v>
      </c>
      <c r="E739" s="153">
        <v>4.5</v>
      </c>
      <c r="F739" s="121">
        <v>4.2</v>
      </c>
      <c r="G739" s="107">
        <v>4.3</v>
      </c>
      <c r="H739" s="121">
        <v>3.97</v>
      </c>
      <c r="I739" s="153" t="s">
        <v>132</v>
      </c>
      <c r="J739" s="121">
        <v>4</v>
      </c>
      <c r="K739" s="121">
        <v>3.7</v>
      </c>
      <c r="L739" s="16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134">
        <v>16</v>
      </c>
    </row>
    <row r="740" spans="1:25">
      <c r="A740" s="140"/>
      <c r="B740" s="116">
        <v>1</v>
      </c>
      <c r="C740" s="105">
        <v>4</v>
      </c>
      <c r="D740" s="107">
        <v>4</v>
      </c>
      <c r="E740" s="153">
        <v>4.5</v>
      </c>
      <c r="F740" s="121">
        <v>4.2</v>
      </c>
      <c r="G740" s="107">
        <v>4.3</v>
      </c>
      <c r="H740" s="121">
        <v>4.0999999999999996</v>
      </c>
      <c r="I740" s="153" t="s">
        <v>132</v>
      </c>
      <c r="J740" s="121">
        <v>3.9</v>
      </c>
      <c r="K740" s="121">
        <v>4</v>
      </c>
      <c r="L740" s="16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134">
        <v>4.0622222222222222</v>
      </c>
    </row>
    <row r="741" spans="1:25">
      <c r="A741" s="140"/>
      <c r="B741" s="116">
        <v>1</v>
      </c>
      <c r="C741" s="105">
        <v>5</v>
      </c>
      <c r="D741" s="107">
        <v>4</v>
      </c>
      <c r="E741" s="153">
        <v>4.5</v>
      </c>
      <c r="F741" s="107">
        <v>3.8</v>
      </c>
      <c r="G741" s="107">
        <v>4.0999999999999996</v>
      </c>
      <c r="H741" s="107">
        <v>3.8299999999999996</v>
      </c>
      <c r="I741" s="153" t="s">
        <v>132</v>
      </c>
      <c r="J741" s="107">
        <v>4</v>
      </c>
      <c r="K741" s="107">
        <v>4.2</v>
      </c>
      <c r="L741" s="16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135"/>
    </row>
    <row r="742" spans="1:25">
      <c r="A742" s="140"/>
      <c r="B742" s="116">
        <v>1</v>
      </c>
      <c r="C742" s="105">
        <v>6</v>
      </c>
      <c r="D742" s="155">
        <v>3</v>
      </c>
      <c r="E742" s="153">
        <v>4.7</v>
      </c>
      <c r="F742" s="107">
        <v>4.5</v>
      </c>
      <c r="G742" s="107">
        <v>3.9</v>
      </c>
      <c r="H742" s="107">
        <v>4.2</v>
      </c>
      <c r="I742" s="153" t="s">
        <v>132</v>
      </c>
      <c r="J742" s="155">
        <v>4.4000000000000004</v>
      </c>
      <c r="K742" s="107">
        <v>4.2</v>
      </c>
      <c r="L742" s="16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135"/>
    </row>
    <row r="743" spans="1:25">
      <c r="A743" s="140"/>
      <c r="B743" s="117" t="s">
        <v>184</v>
      </c>
      <c r="C743" s="109"/>
      <c r="D743" s="122">
        <v>3.8333333333333335</v>
      </c>
      <c r="E743" s="122">
        <v>4.55</v>
      </c>
      <c r="F743" s="122">
        <v>4.2166666666666668</v>
      </c>
      <c r="G743" s="122">
        <v>4.2166666666666659</v>
      </c>
      <c r="H743" s="122">
        <v>3.9966666666666666</v>
      </c>
      <c r="I743" s="122" t="s">
        <v>512</v>
      </c>
      <c r="J743" s="122">
        <v>4.0333333333333341</v>
      </c>
      <c r="K743" s="122">
        <v>3.9833333333333329</v>
      </c>
      <c r="L743" s="16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135"/>
    </row>
    <row r="744" spans="1:25">
      <c r="A744" s="140"/>
      <c r="B744" s="2" t="s">
        <v>185</v>
      </c>
      <c r="C744" s="136"/>
      <c r="D744" s="108">
        <v>4</v>
      </c>
      <c r="E744" s="108">
        <v>4.5</v>
      </c>
      <c r="F744" s="108">
        <v>4.2</v>
      </c>
      <c r="G744" s="108">
        <v>4.25</v>
      </c>
      <c r="H744" s="108">
        <v>3.9850000000000003</v>
      </c>
      <c r="I744" s="108" t="s">
        <v>512</v>
      </c>
      <c r="J744" s="108">
        <v>4</v>
      </c>
      <c r="K744" s="108">
        <v>3.95</v>
      </c>
      <c r="L744" s="16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135"/>
    </row>
    <row r="745" spans="1:25">
      <c r="A745" s="140"/>
      <c r="B745" s="2" t="s">
        <v>186</v>
      </c>
      <c r="C745" s="136"/>
      <c r="D745" s="123">
        <v>0.40824829046386302</v>
      </c>
      <c r="E745" s="123">
        <v>8.3666002653407581E-2</v>
      </c>
      <c r="F745" s="123">
        <v>0.26394443859772215</v>
      </c>
      <c r="G745" s="123">
        <v>0.20412414523193156</v>
      </c>
      <c r="H745" s="123">
        <v>0.13721030087667133</v>
      </c>
      <c r="I745" s="123" t="s">
        <v>512</v>
      </c>
      <c r="J745" s="123">
        <v>0.18618986725025272</v>
      </c>
      <c r="K745" s="123">
        <v>0.1940790217067952</v>
      </c>
      <c r="L745" s="16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137"/>
    </row>
    <row r="746" spans="1:25">
      <c r="A746" s="140"/>
      <c r="B746" s="2" t="s">
        <v>96</v>
      </c>
      <c r="C746" s="136"/>
      <c r="D746" s="110">
        <v>0.10649955403405122</v>
      </c>
      <c r="E746" s="110">
        <v>1.8388132451298372E-2</v>
      </c>
      <c r="F746" s="110">
        <v>6.2595519035032923E-2</v>
      </c>
      <c r="G746" s="110">
        <v>4.8408888197296031E-2</v>
      </c>
      <c r="H746" s="110">
        <v>3.4331184539617511E-2</v>
      </c>
      <c r="I746" s="110" t="s">
        <v>512</v>
      </c>
      <c r="J746" s="110">
        <v>4.6162777004194883E-2</v>
      </c>
      <c r="K746" s="110">
        <v>4.8722766955680806E-2</v>
      </c>
      <c r="L746" s="16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38"/>
    </row>
    <row r="747" spans="1:25">
      <c r="A747" s="140"/>
      <c r="B747" s="118" t="s">
        <v>187</v>
      </c>
      <c r="C747" s="136"/>
      <c r="D747" s="110">
        <v>-5.6345733041575419E-2</v>
      </c>
      <c r="E747" s="110">
        <v>0.12007658643326047</v>
      </c>
      <c r="F747" s="110">
        <v>3.8019693654266939E-2</v>
      </c>
      <c r="G747" s="110">
        <v>3.8019693654266717E-2</v>
      </c>
      <c r="H747" s="110">
        <v>-1.6137855579868687E-2</v>
      </c>
      <c r="I747" s="110" t="s">
        <v>512</v>
      </c>
      <c r="J747" s="110">
        <v>-7.1115973741792127E-3</v>
      </c>
      <c r="K747" s="110">
        <v>-1.9420131291028486E-2</v>
      </c>
      <c r="L747" s="16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38"/>
    </row>
    <row r="748" spans="1:25">
      <c r="B748" s="146"/>
      <c r="C748" s="117"/>
      <c r="D748" s="133"/>
      <c r="E748" s="133"/>
      <c r="F748" s="133"/>
      <c r="G748" s="133"/>
      <c r="H748" s="133"/>
      <c r="I748" s="133"/>
      <c r="J748" s="133"/>
      <c r="K748" s="133"/>
    </row>
    <row r="749" spans="1:25">
      <c r="B749" s="150" t="s">
        <v>348</v>
      </c>
      <c r="Y749" s="134" t="s">
        <v>67</v>
      </c>
    </row>
    <row r="750" spans="1:25">
      <c r="A750" s="125" t="s">
        <v>18</v>
      </c>
      <c r="B750" s="115" t="s">
        <v>142</v>
      </c>
      <c r="C750" s="112" t="s">
        <v>143</v>
      </c>
      <c r="D750" s="113" t="s">
        <v>165</v>
      </c>
      <c r="E750" s="114" t="s">
        <v>165</v>
      </c>
      <c r="F750" s="114" t="s">
        <v>165</v>
      </c>
      <c r="G750" s="114" t="s">
        <v>165</v>
      </c>
      <c r="H750" s="114" t="s">
        <v>165</v>
      </c>
      <c r="I750" s="114" t="s">
        <v>165</v>
      </c>
      <c r="J750" s="114" t="s">
        <v>165</v>
      </c>
      <c r="K750" s="114" t="s">
        <v>165</v>
      </c>
      <c r="L750" s="114" t="s">
        <v>165</v>
      </c>
      <c r="M750" s="16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34">
        <v>1</v>
      </c>
    </row>
    <row r="751" spans="1:25">
      <c r="A751" s="140"/>
      <c r="B751" s="116" t="s">
        <v>166</v>
      </c>
      <c r="C751" s="105" t="s">
        <v>166</v>
      </c>
      <c r="D751" s="159" t="s">
        <v>167</v>
      </c>
      <c r="E751" s="160" t="s">
        <v>168</v>
      </c>
      <c r="F751" s="160" t="s">
        <v>169</v>
      </c>
      <c r="G751" s="160" t="s">
        <v>188</v>
      </c>
      <c r="H751" s="160" t="s">
        <v>170</v>
      </c>
      <c r="I751" s="160" t="s">
        <v>171</v>
      </c>
      <c r="J751" s="160" t="s">
        <v>172</v>
      </c>
      <c r="K751" s="160" t="s">
        <v>173</v>
      </c>
      <c r="L751" s="160" t="s">
        <v>174</v>
      </c>
      <c r="M751" s="16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134" t="s">
        <v>3</v>
      </c>
    </row>
    <row r="752" spans="1:25">
      <c r="A752" s="140"/>
      <c r="B752" s="116"/>
      <c r="C752" s="105"/>
      <c r="D752" s="106" t="s">
        <v>144</v>
      </c>
      <c r="E752" s="107" t="s">
        <v>175</v>
      </c>
      <c r="F752" s="107" t="s">
        <v>175</v>
      </c>
      <c r="G752" s="107" t="s">
        <v>144</v>
      </c>
      <c r="H752" s="107" t="s">
        <v>175</v>
      </c>
      <c r="I752" s="107" t="s">
        <v>176</v>
      </c>
      <c r="J752" s="107" t="s">
        <v>175</v>
      </c>
      <c r="K752" s="107" t="s">
        <v>175</v>
      </c>
      <c r="L752" s="107" t="s">
        <v>175</v>
      </c>
      <c r="M752" s="16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134">
        <v>1</v>
      </c>
    </row>
    <row r="753" spans="1:25">
      <c r="A753" s="140"/>
      <c r="B753" s="116"/>
      <c r="C753" s="105"/>
      <c r="D753" s="132"/>
      <c r="E753" s="132"/>
      <c r="F753" s="132"/>
      <c r="G753" s="132"/>
      <c r="H753" s="132"/>
      <c r="I753" s="132"/>
      <c r="J753" s="132"/>
      <c r="K753" s="132"/>
      <c r="L753" s="132"/>
      <c r="M753" s="16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34">
        <v>2</v>
      </c>
    </row>
    <row r="754" spans="1:25">
      <c r="A754" s="140"/>
      <c r="B754" s="115">
        <v>1</v>
      </c>
      <c r="C754" s="111">
        <v>1</v>
      </c>
      <c r="D754" s="203">
        <v>52</v>
      </c>
      <c r="E754" s="203">
        <v>48</v>
      </c>
      <c r="F754" s="206">
        <v>50.1</v>
      </c>
      <c r="G754" s="221">
        <v>41.4</v>
      </c>
      <c r="H754" s="206">
        <v>49</v>
      </c>
      <c r="I754" s="203">
        <v>47.064423076923099</v>
      </c>
      <c r="J754" s="224">
        <v>44.4</v>
      </c>
      <c r="K754" s="203">
        <v>48.8</v>
      </c>
      <c r="L754" s="204">
        <v>58</v>
      </c>
      <c r="M754" s="207"/>
      <c r="N754" s="208"/>
      <c r="O754" s="208"/>
      <c r="P754" s="208"/>
      <c r="Q754" s="208"/>
      <c r="R754" s="208"/>
      <c r="S754" s="208"/>
      <c r="T754" s="208"/>
      <c r="U754" s="208"/>
      <c r="V754" s="208"/>
      <c r="W754" s="208"/>
      <c r="X754" s="208"/>
      <c r="Y754" s="209">
        <v>1</v>
      </c>
    </row>
    <row r="755" spans="1:25">
      <c r="A755" s="140"/>
      <c r="B755" s="116">
        <v>1</v>
      </c>
      <c r="C755" s="105">
        <v>2</v>
      </c>
      <c r="D755" s="210">
        <v>49</v>
      </c>
      <c r="E755" s="210">
        <v>47.5</v>
      </c>
      <c r="F755" s="212">
        <v>50.4</v>
      </c>
      <c r="G755" s="213">
        <v>39.700000000000003</v>
      </c>
      <c r="H755" s="212">
        <v>50.2</v>
      </c>
      <c r="I755" s="210">
        <v>46.133649289099502</v>
      </c>
      <c r="J755" s="212">
        <v>52.6</v>
      </c>
      <c r="K755" s="210">
        <v>47.9</v>
      </c>
      <c r="L755" s="222">
        <v>58</v>
      </c>
      <c r="M755" s="207"/>
      <c r="N755" s="208"/>
      <c r="O755" s="208"/>
      <c r="P755" s="208"/>
      <c r="Q755" s="208"/>
      <c r="R755" s="208"/>
      <c r="S755" s="208"/>
      <c r="T755" s="208"/>
      <c r="U755" s="208"/>
      <c r="V755" s="208"/>
      <c r="W755" s="208"/>
      <c r="X755" s="208"/>
      <c r="Y755" s="209">
        <v>36</v>
      </c>
    </row>
    <row r="756" spans="1:25">
      <c r="A756" s="140"/>
      <c r="B756" s="116">
        <v>1</v>
      </c>
      <c r="C756" s="105">
        <v>3</v>
      </c>
      <c r="D756" s="210">
        <v>49</v>
      </c>
      <c r="E756" s="210">
        <v>48</v>
      </c>
      <c r="F756" s="212">
        <v>51</v>
      </c>
      <c r="G756" s="213">
        <v>40.200000000000003</v>
      </c>
      <c r="H756" s="212">
        <v>49.3</v>
      </c>
      <c r="I756" s="210">
        <v>46.757746478873202</v>
      </c>
      <c r="J756" s="212">
        <v>50.7</v>
      </c>
      <c r="K756" s="212">
        <v>48.4</v>
      </c>
      <c r="L756" s="216">
        <v>44</v>
      </c>
      <c r="M756" s="207"/>
      <c r="N756" s="208"/>
      <c r="O756" s="208"/>
      <c r="P756" s="208"/>
      <c r="Q756" s="208"/>
      <c r="R756" s="208"/>
      <c r="S756" s="208"/>
      <c r="T756" s="208"/>
      <c r="U756" s="208"/>
      <c r="V756" s="208"/>
      <c r="W756" s="208"/>
      <c r="X756" s="208"/>
      <c r="Y756" s="209">
        <v>16</v>
      </c>
    </row>
    <row r="757" spans="1:25">
      <c r="A757" s="140"/>
      <c r="B757" s="116">
        <v>1</v>
      </c>
      <c r="C757" s="105">
        <v>4</v>
      </c>
      <c r="D757" s="210">
        <v>50</v>
      </c>
      <c r="E757" s="210">
        <v>45.5</v>
      </c>
      <c r="F757" s="212">
        <v>50</v>
      </c>
      <c r="G757" s="213">
        <v>41.6</v>
      </c>
      <c r="H757" s="212">
        <v>48.5</v>
      </c>
      <c r="I757" s="210">
        <v>45.815135135135101</v>
      </c>
      <c r="J757" s="212">
        <v>47.9</v>
      </c>
      <c r="K757" s="212">
        <v>48.4</v>
      </c>
      <c r="L757" s="216">
        <v>45</v>
      </c>
      <c r="M757" s="207"/>
      <c r="N757" s="208"/>
      <c r="O757" s="208"/>
      <c r="P757" s="208"/>
      <c r="Q757" s="208"/>
      <c r="R757" s="208"/>
      <c r="S757" s="208"/>
      <c r="T757" s="208"/>
      <c r="U757" s="208"/>
      <c r="V757" s="208"/>
      <c r="W757" s="208"/>
      <c r="X757" s="208"/>
      <c r="Y757" s="209">
        <v>48.467400758755829</v>
      </c>
    </row>
    <row r="758" spans="1:25">
      <c r="A758" s="140"/>
      <c r="B758" s="116">
        <v>1</v>
      </c>
      <c r="C758" s="105">
        <v>5</v>
      </c>
      <c r="D758" s="210">
        <v>48</v>
      </c>
      <c r="E758" s="210">
        <v>48.5</v>
      </c>
      <c r="F758" s="210">
        <v>49.1</v>
      </c>
      <c r="G758" s="213">
        <v>39.200000000000003</v>
      </c>
      <c r="H758" s="210">
        <v>47.8</v>
      </c>
      <c r="I758" s="210">
        <v>46.373262032085599</v>
      </c>
      <c r="J758" s="210">
        <v>51.9</v>
      </c>
      <c r="K758" s="210">
        <v>46.7</v>
      </c>
      <c r="L758" s="210">
        <v>48</v>
      </c>
      <c r="M758" s="207"/>
      <c r="N758" s="208"/>
      <c r="O758" s="208"/>
      <c r="P758" s="208"/>
      <c r="Q758" s="208"/>
      <c r="R758" s="208"/>
      <c r="S758" s="208"/>
      <c r="T758" s="208"/>
      <c r="U758" s="208"/>
      <c r="V758" s="208"/>
      <c r="W758" s="208"/>
      <c r="X758" s="208"/>
      <c r="Y758" s="214"/>
    </row>
    <row r="759" spans="1:25">
      <c r="A759" s="140"/>
      <c r="B759" s="116">
        <v>1</v>
      </c>
      <c r="C759" s="105">
        <v>6</v>
      </c>
      <c r="D759" s="210">
        <v>51</v>
      </c>
      <c r="E759" s="210">
        <v>45</v>
      </c>
      <c r="F759" s="210">
        <v>50</v>
      </c>
      <c r="G759" s="213">
        <v>41.8</v>
      </c>
      <c r="H759" s="210">
        <v>48.1</v>
      </c>
      <c r="I759" s="210">
        <v>46.251020408163299</v>
      </c>
      <c r="J759" s="210">
        <v>51.1</v>
      </c>
      <c r="K759" s="210">
        <v>50.3</v>
      </c>
      <c r="L759" s="210">
        <v>48</v>
      </c>
      <c r="M759" s="207"/>
      <c r="N759" s="208"/>
      <c r="O759" s="208"/>
      <c r="P759" s="208"/>
      <c r="Q759" s="208"/>
      <c r="R759" s="208"/>
      <c r="S759" s="208"/>
      <c r="T759" s="208"/>
      <c r="U759" s="208"/>
      <c r="V759" s="208"/>
      <c r="W759" s="208"/>
      <c r="X759" s="208"/>
      <c r="Y759" s="214"/>
    </row>
    <row r="760" spans="1:25">
      <c r="A760" s="140"/>
      <c r="B760" s="117" t="s">
        <v>184</v>
      </c>
      <c r="C760" s="109"/>
      <c r="D760" s="215">
        <v>49.833333333333336</v>
      </c>
      <c r="E760" s="215">
        <v>47.083333333333336</v>
      </c>
      <c r="F760" s="215">
        <v>50.1</v>
      </c>
      <c r="G760" s="215">
        <v>40.650000000000006</v>
      </c>
      <c r="H760" s="215">
        <v>48.81666666666667</v>
      </c>
      <c r="I760" s="215">
        <v>46.399206070046638</v>
      </c>
      <c r="J760" s="215">
        <v>49.766666666666673</v>
      </c>
      <c r="K760" s="215">
        <v>48.416666666666664</v>
      </c>
      <c r="L760" s="215">
        <v>50.166666666666664</v>
      </c>
      <c r="M760" s="207"/>
      <c r="N760" s="208"/>
      <c r="O760" s="208"/>
      <c r="P760" s="208"/>
      <c r="Q760" s="208"/>
      <c r="R760" s="208"/>
      <c r="S760" s="208"/>
      <c r="T760" s="208"/>
      <c r="U760" s="208"/>
      <c r="V760" s="208"/>
      <c r="W760" s="208"/>
      <c r="X760" s="208"/>
      <c r="Y760" s="214"/>
    </row>
    <row r="761" spans="1:25">
      <c r="A761" s="140"/>
      <c r="B761" s="2" t="s">
        <v>185</v>
      </c>
      <c r="C761" s="136"/>
      <c r="D761" s="216">
        <v>49.5</v>
      </c>
      <c r="E761" s="216">
        <v>47.75</v>
      </c>
      <c r="F761" s="216">
        <v>50.05</v>
      </c>
      <c r="G761" s="216">
        <v>40.799999999999997</v>
      </c>
      <c r="H761" s="216">
        <v>48.75</v>
      </c>
      <c r="I761" s="216">
        <v>46.312141220124445</v>
      </c>
      <c r="J761" s="216">
        <v>50.900000000000006</v>
      </c>
      <c r="K761" s="216">
        <v>48.4</v>
      </c>
      <c r="L761" s="216">
        <v>48</v>
      </c>
      <c r="M761" s="207"/>
      <c r="N761" s="208"/>
      <c r="O761" s="208"/>
      <c r="P761" s="208"/>
      <c r="Q761" s="208"/>
      <c r="R761" s="208"/>
      <c r="S761" s="208"/>
      <c r="T761" s="208"/>
      <c r="U761" s="208"/>
      <c r="V761" s="208"/>
      <c r="W761" s="208"/>
      <c r="X761" s="208"/>
      <c r="Y761" s="214"/>
    </row>
    <row r="762" spans="1:25">
      <c r="A762" s="140"/>
      <c r="B762" s="2" t="s">
        <v>186</v>
      </c>
      <c r="C762" s="136"/>
      <c r="D762" s="108">
        <v>1.4719601443879744</v>
      </c>
      <c r="E762" s="108">
        <v>1.4634434279010127</v>
      </c>
      <c r="F762" s="108">
        <v>0.61967733539318604</v>
      </c>
      <c r="G762" s="108">
        <v>1.0949885844153791</v>
      </c>
      <c r="H762" s="108">
        <v>0.87502380919988021</v>
      </c>
      <c r="I762" s="108">
        <v>0.4484096866500914</v>
      </c>
      <c r="J762" s="108">
        <v>3.0826395615878726</v>
      </c>
      <c r="K762" s="108">
        <v>1.1754431788336952</v>
      </c>
      <c r="L762" s="108">
        <v>6.2742861479746672</v>
      </c>
      <c r="M762" s="188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35"/>
    </row>
    <row r="763" spans="1:25">
      <c r="A763" s="140"/>
      <c r="B763" s="2" t="s">
        <v>96</v>
      </c>
      <c r="C763" s="136"/>
      <c r="D763" s="110">
        <v>2.95376617602938E-2</v>
      </c>
      <c r="E763" s="110">
        <v>3.1081984309402039E-2</v>
      </c>
      <c r="F763" s="110">
        <v>1.2368809089684352E-2</v>
      </c>
      <c r="G763" s="110">
        <v>2.6936988546503785E-2</v>
      </c>
      <c r="H763" s="110">
        <v>1.7924693940591603E-2</v>
      </c>
      <c r="I763" s="110">
        <v>9.6641672267656683E-3</v>
      </c>
      <c r="J763" s="110">
        <v>6.1941853213420071E-2</v>
      </c>
      <c r="K763" s="110">
        <v>2.4277656017219179E-2</v>
      </c>
      <c r="L763" s="110">
        <v>0.12506882686992693</v>
      </c>
      <c r="M763" s="16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38"/>
    </row>
    <row r="764" spans="1:25">
      <c r="A764" s="140"/>
      <c r="B764" s="118" t="s">
        <v>187</v>
      </c>
      <c r="C764" s="136"/>
      <c r="D764" s="110">
        <v>2.8182501087202327E-2</v>
      </c>
      <c r="E764" s="110">
        <v>-2.8556667032994421E-2</v>
      </c>
      <c r="F764" s="110">
        <v>3.3684481026130531E-2</v>
      </c>
      <c r="G764" s="110">
        <v>-0.16129193305963652</v>
      </c>
      <c r="H764" s="110">
        <v>7.2062025700385668E-3</v>
      </c>
      <c r="I764" s="110">
        <v>-4.2671871326534161E-2</v>
      </c>
      <c r="J764" s="110">
        <v>2.6807006102470332E-2</v>
      </c>
      <c r="K764" s="110">
        <v>-1.0467673383537379E-3</v>
      </c>
      <c r="L764" s="110">
        <v>3.5059976010862526E-2</v>
      </c>
      <c r="M764" s="16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138"/>
    </row>
    <row r="765" spans="1:25">
      <c r="B765" s="146"/>
      <c r="C765" s="117"/>
      <c r="D765" s="133"/>
      <c r="E765" s="133"/>
      <c r="F765" s="133"/>
      <c r="G765" s="133"/>
      <c r="H765" s="133"/>
      <c r="I765" s="133"/>
      <c r="J765" s="133"/>
      <c r="K765" s="133"/>
      <c r="L765" s="133"/>
    </row>
    <row r="766" spans="1:25">
      <c r="B766" s="150" t="s">
        <v>349</v>
      </c>
      <c r="Y766" s="134" t="s">
        <v>67</v>
      </c>
    </row>
    <row r="767" spans="1:25">
      <c r="A767" s="125" t="s">
        <v>21</v>
      </c>
      <c r="B767" s="115" t="s">
        <v>142</v>
      </c>
      <c r="C767" s="112" t="s">
        <v>143</v>
      </c>
      <c r="D767" s="113" t="s">
        <v>165</v>
      </c>
      <c r="E767" s="114" t="s">
        <v>165</v>
      </c>
      <c r="F767" s="114" t="s">
        <v>165</v>
      </c>
      <c r="G767" s="114" t="s">
        <v>165</v>
      </c>
      <c r="H767" s="114" t="s">
        <v>165</v>
      </c>
      <c r="I767" s="114" t="s">
        <v>165</v>
      </c>
      <c r="J767" s="114" t="s">
        <v>165</v>
      </c>
      <c r="K767" s="114" t="s">
        <v>165</v>
      </c>
      <c r="L767" s="16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34">
        <v>1</v>
      </c>
    </row>
    <row r="768" spans="1:25">
      <c r="A768" s="140"/>
      <c r="B768" s="116" t="s">
        <v>166</v>
      </c>
      <c r="C768" s="105" t="s">
        <v>166</v>
      </c>
      <c r="D768" s="159" t="s">
        <v>168</v>
      </c>
      <c r="E768" s="160" t="s">
        <v>169</v>
      </c>
      <c r="F768" s="160" t="s">
        <v>188</v>
      </c>
      <c r="G768" s="160" t="s">
        <v>170</v>
      </c>
      <c r="H768" s="160" t="s">
        <v>171</v>
      </c>
      <c r="I768" s="160" t="s">
        <v>172</v>
      </c>
      <c r="J768" s="160" t="s">
        <v>173</v>
      </c>
      <c r="K768" s="160" t="s">
        <v>174</v>
      </c>
      <c r="L768" s="16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34" t="s">
        <v>3</v>
      </c>
    </row>
    <row r="769" spans="1:25">
      <c r="A769" s="140"/>
      <c r="B769" s="116"/>
      <c r="C769" s="105"/>
      <c r="D769" s="106" t="s">
        <v>175</v>
      </c>
      <c r="E769" s="107" t="s">
        <v>175</v>
      </c>
      <c r="F769" s="107" t="s">
        <v>175</v>
      </c>
      <c r="G769" s="107" t="s">
        <v>175</v>
      </c>
      <c r="H769" s="107" t="s">
        <v>176</v>
      </c>
      <c r="I769" s="107" t="s">
        <v>175</v>
      </c>
      <c r="J769" s="107" t="s">
        <v>175</v>
      </c>
      <c r="K769" s="107" t="s">
        <v>175</v>
      </c>
      <c r="L769" s="16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34">
        <v>2</v>
      </c>
    </row>
    <row r="770" spans="1:25">
      <c r="A770" s="140"/>
      <c r="B770" s="116"/>
      <c r="C770" s="105"/>
      <c r="D770" s="132"/>
      <c r="E770" s="132"/>
      <c r="F770" s="132"/>
      <c r="G770" s="132"/>
      <c r="H770" s="132"/>
      <c r="I770" s="132"/>
      <c r="J770" s="132"/>
      <c r="K770" s="132"/>
      <c r="L770" s="16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34">
        <v>3</v>
      </c>
    </row>
    <row r="771" spans="1:25">
      <c r="A771" s="140"/>
      <c r="B771" s="115">
        <v>1</v>
      </c>
      <c r="C771" s="111">
        <v>1</v>
      </c>
      <c r="D771" s="119">
        <v>1.4</v>
      </c>
      <c r="E771" s="119">
        <v>1.6</v>
      </c>
      <c r="F771" s="120">
        <v>1.73</v>
      </c>
      <c r="G771" s="151">
        <v>2.71</v>
      </c>
      <c r="H771" s="120">
        <v>1.829</v>
      </c>
      <c r="I771" s="151" t="s">
        <v>135</v>
      </c>
      <c r="J771" s="120">
        <v>1.68</v>
      </c>
      <c r="K771" s="119">
        <v>1.4</v>
      </c>
      <c r="L771" s="16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34">
        <v>1</v>
      </c>
    </row>
    <row r="772" spans="1:25">
      <c r="A772" s="140"/>
      <c r="B772" s="116">
        <v>1</v>
      </c>
      <c r="C772" s="105">
        <v>2</v>
      </c>
      <c r="D772" s="107">
        <v>1.3</v>
      </c>
      <c r="E772" s="107">
        <v>1.5</v>
      </c>
      <c r="F772" s="121">
        <v>1.6</v>
      </c>
      <c r="G772" s="153">
        <v>3.36</v>
      </c>
      <c r="H772" s="121">
        <v>1.718</v>
      </c>
      <c r="I772" s="153" t="s">
        <v>135</v>
      </c>
      <c r="J772" s="121">
        <v>1.67</v>
      </c>
      <c r="K772" s="107">
        <v>1.4</v>
      </c>
      <c r="L772" s="16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34">
        <v>15</v>
      </c>
    </row>
    <row r="773" spans="1:25">
      <c r="A773" s="140"/>
      <c r="B773" s="116">
        <v>1</v>
      </c>
      <c r="C773" s="105">
        <v>3</v>
      </c>
      <c r="D773" s="107">
        <v>1.6</v>
      </c>
      <c r="E773" s="107">
        <v>1.6</v>
      </c>
      <c r="F773" s="121">
        <v>1.69</v>
      </c>
      <c r="G773" s="153">
        <v>2.34</v>
      </c>
      <c r="H773" s="121">
        <v>1.6930000000000001</v>
      </c>
      <c r="I773" s="153" t="s">
        <v>135</v>
      </c>
      <c r="J773" s="121">
        <v>1.68</v>
      </c>
      <c r="K773" s="121">
        <v>1.4</v>
      </c>
      <c r="L773" s="16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34">
        <v>16</v>
      </c>
    </row>
    <row r="774" spans="1:25">
      <c r="A774" s="140"/>
      <c r="B774" s="116">
        <v>1</v>
      </c>
      <c r="C774" s="105">
        <v>4</v>
      </c>
      <c r="D774" s="107">
        <v>1.7</v>
      </c>
      <c r="E774" s="107">
        <v>1.5</v>
      </c>
      <c r="F774" s="121">
        <v>1.69</v>
      </c>
      <c r="G774" s="153">
        <v>2.17</v>
      </c>
      <c r="H774" s="121">
        <v>1.7230000000000001</v>
      </c>
      <c r="I774" s="153" t="s">
        <v>135</v>
      </c>
      <c r="J774" s="121">
        <v>1.66</v>
      </c>
      <c r="K774" s="121">
        <v>1.4</v>
      </c>
      <c r="L774" s="16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34">
        <v>1.5971111111111111</v>
      </c>
    </row>
    <row r="775" spans="1:25">
      <c r="A775" s="140"/>
      <c r="B775" s="116">
        <v>1</v>
      </c>
      <c r="C775" s="105">
        <v>5</v>
      </c>
      <c r="D775" s="107">
        <v>1.7</v>
      </c>
      <c r="E775" s="107">
        <v>1.5</v>
      </c>
      <c r="F775" s="107">
        <v>1.74</v>
      </c>
      <c r="G775" s="153">
        <v>2.2400000000000002</v>
      </c>
      <c r="H775" s="107">
        <v>1.68</v>
      </c>
      <c r="I775" s="153" t="s">
        <v>135</v>
      </c>
      <c r="J775" s="107">
        <v>1.65</v>
      </c>
      <c r="K775" s="107">
        <v>1.5</v>
      </c>
      <c r="L775" s="16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35"/>
    </row>
    <row r="776" spans="1:25">
      <c r="A776" s="140"/>
      <c r="B776" s="116">
        <v>1</v>
      </c>
      <c r="C776" s="105">
        <v>6</v>
      </c>
      <c r="D776" s="107">
        <v>1.4</v>
      </c>
      <c r="E776" s="107">
        <v>1.5</v>
      </c>
      <c r="F776" s="107">
        <v>1.71</v>
      </c>
      <c r="G776" s="153">
        <v>1.9</v>
      </c>
      <c r="H776" s="107">
        <v>1.6830000000000001</v>
      </c>
      <c r="I776" s="153" t="s">
        <v>135</v>
      </c>
      <c r="J776" s="107">
        <v>1.77</v>
      </c>
      <c r="K776" s="107">
        <v>1.5</v>
      </c>
      <c r="L776" s="16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35"/>
    </row>
    <row r="777" spans="1:25">
      <c r="A777" s="140"/>
      <c r="B777" s="117" t="s">
        <v>184</v>
      </c>
      <c r="C777" s="109"/>
      <c r="D777" s="122">
        <v>1.5166666666666668</v>
      </c>
      <c r="E777" s="122">
        <v>1.5333333333333332</v>
      </c>
      <c r="F777" s="122">
        <v>1.6933333333333334</v>
      </c>
      <c r="G777" s="122">
        <v>2.4533333333333336</v>
      </c>
      <c r="H777" s="122">
        <v>1.7210000000000001</v>
      </c>
      <c r="I777" s="122" t="s">
        <v>512</v>
      </c>
      <c r="J777" s="122">
        <v>1.6849999999999998</v>
      </c>
      <c r="K777" s="122">
        <v>1.4333333333333333</v>
      </c>
      <c r="L777" s="16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35"/>
    </row>
    <row r="778" spans="1:25">
      <c r="A778" s="140"/>
      <c r="B778" s="2" t="s">
        <v>185</v>
      </c>
      <c r="C778" s="136"/>
      <c r="D778" s="108">
        <v>1.5</v>
      </c>
      <c r="E778" s="108">
        <v>1.5</v>
      </c>
      <c r="F778" s="108">
        <v>1.7</v>
      </c>
      <c r="G778" s="108">
        <v>2.29</v>
      </c>
      <c r="H778" s="108">
        <v>1.7055</v>
      </c>
      <c r="I778" s="108" t="s">
        <v>512</v>
      </c>
      <c r="J778" s="108">
        <v>1.6749999999999998</v>
      </c>
      <c r="K778" s="108">
        <v>1.4</v>
      </c>
      <c r="L778" s="16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135"/>
    </row>
    <row r="779" spans="1:25">
      <c r="A779" s="140"/>
      <c r="B779" s="2" t="s">
        <v>186</v>
      </c>
      <c r="C779" s="136"/>
      <c r="D779" s="123">
        <v>0.17224014243684882</v>
      </c>
      <c r="E779" s="123">
        <v>5.1639777949432267E-2</v>
      </c>
      <c r="F779" s="123">
        <v>5.006662228138286E-2</v>
      </c>
      <c r="G779" s="123">
        <v>0.51628157691967469</v>
      </c>
      <c r="H779" s="123">
        <v>5.5831890528621704E-2</v>
      </c>
      <c r="I779" s="123" t="s">
        <v>512</v>
      </c>
      <c r="J779" s="123">
        <v>4.324349662087934E-2</v>
      </c>
      <c r="K779" s="123">
        <v>5.1639777949432274E-2</v>
      </c>
      <c r="L779" s="16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137"/>
    </row>
    <row r="780" spans="1:25">
      <c r="A780" s="140"/>
      <c r="B780" s="2" t="s">
        <v>96</v>
      </c>
      <c r="C780" s="136"/>
      <c r="D780" s="110">
        <v>0.11356492907924097</v>
      </c>
      <c r="E780" s="110">
        <v>3.3678116053977566E-2</v>
      </c>
      <c r="F780" s="110">
        <v>2.9566902922076491E-2</v>
      </c>
      <c r="G780" s="110">
        <v>0.21044086015747607</v>
      </c>
      <c r="H780" s="110">
        <v>3.2441540109600056E-2</v>
      </c>
      <c r="I780" s="110" t="s">
        <v>512</v>
      </c>
      <c r="J780" s="110">
        <v>2.5663796214171718E-2</v>
      </c>
      <c r="K780" s="110">
        <v>3.6027752057743445E-2</v>
      </c>
      <c r="L780" s="16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38"/>
    </row>
    <row r="781" spans="1:25">
      <c r="A781" s="140"/>
      <c r="B781" s="118" t="s">
        <v>187</v>
      </c>
      <c r="C781" s="136"/>
      <c r="D781" s="110">
        <v>-5.0368721302351371E-2</v>
      </c>
      <c r="E781" s="110">
        <v>-3.9933212745234536E-2</v>
      </c>
      <c r="F781" s="110">
        <v>6.0247669403088899E-2</v>
      </c>
      <c r="G781" s="110">
        <v>0.53610685960762505</v>
      </c>
      <c r="H781" s="110">
        <v>7.7570613607903294E-2</v>
      </c>
      <c r="I781" s="110" t="s">
        <v>512</v>
      </c>
      <c r="J781" s="110">
        <v>5.5029915124530371E-2</v>
      </c>
      <c r="K781" s="110">
        <v>-0.10254626408793655</v>
      </c>
      <c r="L781" s="16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138"/>
    </row>
    <row r="782" spans="1:25">
      <c r="B782" s="146"/>
      <c r="C782" s="117"/>
      <c r="D782" s="133"/>
      <c r="E782" s="133"/>
      <c r="F782" s="133"/>
      <c r="G782" s="133"/>
      <c r="H782" s="133"/>
      <c r="I782" s="133"/>
      <c r="J782" s="133"/>
      <c r="K782" s="133"/>
    </row>
    <row r="783" spans="1:25">
      <c r="B783" s="150" t="s">
        <v>350</v>
      </c>
      <c r="Y783" s="134" t="s">
        <v>190</v>
      </c>
    </row>
    <row r="784" spans="1:25">
      <c r="A784" s="125" t="s">
        <v>24</v>
      </c>
      <c r="B784" s="115" t="s">
        <v>142</v>
      </c>
      <c r="C784" s="112" t="s">
        <v>143</v>
      </c>
      <c r="D784" s="113" t="s">
        <v>165</v>
      </c>
      <c r="E784" s="114" t="s">
        <v>165</v>
      </c>
      <c r="F784" s="114" t="s">
        <v>165</v>
      </c>
      <c r="G784" s="114" t="s">
        <v>165</v>
      </c>
      <c r="H784" s="16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134">
        <v>1</v>
      </c>
    </row>
    <row r="785" spans="1:25">
      <c r="A785" s="140"/>
      <c r="B785" s="116" t="s">
        <v>166</v>
      </c>
      <c r="C785" s="105" t="s">
        <v>166</v>
      </c>
      <c r="D785" s="159" t="s">
        <v>168</v>
      </c>
      <c r="E785" s="160" t="s">
        <v>188</v>
      </c>
      <c r="F785" s="160" t="s">
        <v>171</v>
      </c>
      <c r="G785" s="160" t="s">
        <v>172</v>
      </c>
      <c r="H785" s="16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134" t="s">
        <v>3</v>
      </c>
    </row>
    <row r="786" spans="1:25">
      <c r="A786" s="140"/>
      <c r="B786" s="116"/>
      <c r="C786" s="105"/>
      <c r="D786" s="106" t="s">
        <v>175</v>
      </c>
      <c r="E786" s="107" t="s">
        <v>175</v>
      </c>
      <c r="F786" s="107" t="s">
        <v>176</v>
      </c>
      <c r="G786" s="107" t="s">
        <v>175</v>
      </c>
      <c r="H786" s="16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134">
        <v>2</v>
      </c>
    </row>
    <row r="787" spans="1:25">
      <c r="A787" s="140"/>
      <c r="B787" s="116"/>
      <c r="C787" s="105"/>
      <c r="D787" s="132"/>
      <c r="E787" s="132"/>
      <c r="F787" s="132"/>
      <c r="G787" s="132"/>
      <c r="H787" s="16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134">
        <v>2</v>
      </c>
    </row>
    <row r="788" spans="1:25">
      <c r="A788" s="140"/>
      <c r="B788" s="115">
        <v>1</v>
      </c>
      <c r="C788" s="111">
        <v>1</v>
      </c>
      <c r="D788" s="119">
        <v>0.48</v>
      </c>
      <c r="E788" s="119">
        <v>0.26</v>
      </c>
      <c r="F788" s="120">
        <v>0.46153846153846201</v>
      </c>
      <c r="G788" s="119">
        <v>0.5</v>
      </c>
      <c r="H788" s="16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134">
        <v>1</v>
      </c>
    </row>
    <row r="789" spans="1:25">
      <c r="A789" s="140"/>
      <c r="B789" s="116">
        <v>1</v>
      </c>
      <c r="C789" s="105">
        <v>2</v>
      </c>
      <c r="D789" s="107">
        <v>0.46</v>
      </c>
      <c r="E789" s="107">
        <v>0.2</v>
      </c>
      <c r="F789" s="121">
        <v>0.45118483412322302</v>
      </c>
      <c r="G789" s="107">
        <v>0.5</v>
      </c>
      <c r="H789" s="16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134">
        <v>2</v>
      </c>
    </row>
    <row r="790" spans="1:25">
      <c r="A790" s="140"/>
      <c r="B790" s="116">
        <v>1</v>
      </c>
      <c r="C790" s="105">
        <v>3</v>
      </c>
      <c r="D790" s="107">
        <v>0.48</v>
      </c>
      <c r="E790" s="107">
        <v>0.2</v>
      </c>
      <c r="F790" s="121">
        <v>0.45258215962441301</v>
      </c>
      <c r="G790" s="107">
        <v>0.5</v>
      </c>
      <c r="H790" s="16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134">
        <v>16</v>
      </c>
    </row>
    <row r="791" spans="1:25">
      <c r="A791" s="140"/>
      <c r="B791" s="116">
        <v>1</v>
      </c>
      <c r="C791" s="105">
        <v>4</v>
      </c>
      <c r="D791" s="107">
        <v>0.44</v>
      </c>
      <c r="E791" s="107">
        <v>0.23</v>
      </c>
      <c r="F791" s="121">
        <v>0.45513513513513498</v>
      </c>
      <c r="G791" s="107">
        <v>0.5</v>
      </c>
      <c r="H791" s="16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134">
        <v>0.41037646481333334</v>
      </c>
    </row>
    <row r="792" spans="1:25">
      <c r="A792" s="140"/>
      <c r="B792" s="116">
        <v>1</v>
      </c>
      <c r="C792" s="105">
        <v>5</v>
      </c>
      <c r="D792" s="155">
        <v>0.98</v>
      </c>
      <c r="E792" s="107">
        <v>0.2</v>
      </c>
      <c r="F792" s="107">
        <v>0.45561497326203199</v>
      </c>
      <c r="G792" s="107">
        <v>0.5</v>
      </c>
      <c r="H792" s="16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135"/>
    </row>
    <row r="793" spans="1:25">
      <c r="A793" s="140"/>
      <c r="B793" s="116">
        <v>1</v>
      </c>
      <c r="C793" s="105">
        <v>6</v>
      </c>
      <c r="D793" s="107">
        <v>0.46</v>
      </c>
      <c r="E793" s="107">
        <v>0.25</v>
      </c>
      <c r="F793" s="107">
        <v>0.44897959183673503</v>
      </c>
      <c r="G793" s="107">
        <v>0.5</v>
      </c>
      <c r="H793" s="16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135"/>
    </row>
    <row r="794" spans="1:25">
      <c r="A794" s="140"/>
      <c r="B794" s="117" t="s">
        <v>184</v>
      </c>
      <c r="C794" s="109"/>
      <c r="D794" s="122">
        <v>0.54999999999999993</v>
      </c>
      <c r="E794" s="122">
        <v>0.22333333333333336</v>
      </c>
      <c r="F794" s="122">
        <v>0.45417252592000001</v>
      </c>
      <c r="G794" s="122">
        <v>0.5</v>
      </c>
      <c r="H794" s="16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135"/>
    </row>
    <row r="795" spans="1:25">
      <c r="A795" s="140"/>
      <c r="B795" s="2" t="s">
        <v>185</v>
      </c>
      <c r="C795" s="136"/>
      <c r="D795" s="108">
        <v>0.47</v>
      </c>
      <c r="E795" s="108">
        <v>0.21500000000000002</v>
      </c>
      <c r="F795" s="108">
        <v>0.45385864737977399</v>
      </c>
      <c r="G795" s="108">
        <v>0.5</v>
      </c>
      <c r="H795" s="16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135"/>
    </row>
    <row r="796" spans="1:25">
      <c r="A796" s="140"/>
      <c r="B796" s="2" t="s">
        <v>186</v>
      </c>
      <c r="C796" s="136"/>
      <c r="D796" s="108">
        <v>0.211187120819429</v>
      </c>
      <c r="E796" s="108">
        <v>2.7325202042558849E-2</v>
      </c>
      <c r="F796" s="108">
        <v>4.3746179259617135E-3</v>
      </c>
      <c r="G796" s="108">
        <v>0</v>
      </c>
      <c r="H796" s="188"/>
      <c r="I796" s="189"/>
      <c r="J796" s="189"/>
      <c r="K796" s="189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35"/>
    </row>
    <row r="797" spans="1:25">
      <c r="A797" s="140"/>
      <c r="B797" s="2" t="s">
        <v>96</v>
      </c>
      <c r="C797" s="136"/>
      <c r="D797" s="110">
        <v>0.38397658330805279</v>
      </c>
      <c r="E797" s="110">
        <v>0.12235165093683065</v>
      </c>
      <c r="F797" s="110">
        <v>9.6320619947237365E-3</v>
      </c>
      <c r="G797" s="110">
        <v>0</v>
      </c>
      <c r="H797" s="16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138"/>
    </row>
    <row r="798" spans="1:25">
      <c r="A798" s="140"/>
      <c r="B798" s="118" t="s">
        <v>187</v>
      </c>
      <c r="C798" s="136"/>
      <c r="D798" s="110">
        <v>0.34023280367741537</v>
      </c>
      <c r="E798" s="110">
        <v>-0.4557842554764433</v>
      </c>
      <c r="F798" s="110">
        <v>0.10672166866730048</v>
      </c>
      <c r="G798" s="110">
        <v>0.21839345788855957</v>
      </c>
      <c r="H798" s="16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138"/>
    </row>
    <row r="799" spans="1:25">
      <c r="B799" s="146"/>
      <c r="C799" s="117"/>
      <c r="D799" s="133"/>
      <c r="E799" s="133"/>
      <c r="F799" s="133"/>
      <c r="G799" s="133"/>
    </row>
    <row r="800" spans="1:25">
      <c r="B800" s="150" t="s">
        <v>351</v>
      </c>
      <c r="Y800" s="134" t="s">
        <v>190</v>
      </c>
    </row>
    <row r="801" spans="1:25">
      <c r="A801" s="125" t="s">
        <v>27</v>
      </c>
      <c r="B801" s="115" t="s">
        <v>142</v>
      </c>
      <c r="C801" s="112" t="s">
        <v>143</v>
      </c>
      <c r="D801" s="113" t="s">
        <v>165</v>
      </c>
      <c r="E801" s="114" t="s">
        <v>165</v>
      </c>
      <c r="F801" s="114" t="s">
        <v>165</v>
      </c>
      <c r="G801" s="114" t="s">
        <v>165</v>
      </c>
      <c r="H801" s="114" t="s">
        <v>165</v>
      </c>
      <c r="I801" s="114" t="s">
        <v>165</v>
      </c>
      <c r="J801" s="16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134">
        <v>1</v>
      </c>
    </row>
    <row r="802" spans="1:25">
      <c r="A802" s="140"/>
      <c r="B802" s="116" t="s">
        <v>166</v>
      </c>
      <c r="C802" s="105" t="s">
        <v>166</v>
      </c>
      <c r="D802" s="159" t="s">
        <v>168</v>
      </c>
      <c r="E802" s="160" t="s">
        <v>169</v>
      </c>
      <c r="F802" s="160" t="s">
        <v>170</v>
      </c>
      <c r="G802" s="160" t="s">
        <v>171</v>
      </c>
      <c r="H802" s="160" t="s">
        <v>172</v>
      </c>
      <c r="I802" s="160" t="s">
        <v>173</v>
      </c>
      <c r="J802" s="16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134" t="s">
        <v>3</v>
      </c>
    </row>
    <row r="803" spans="1:25">
      <c r="A803" s="140"/>
      <c r="B803" s="116"/>
      <c r="C803" s="105"/>
      <c r="D803" s="106" t="s">
        <v>175</v>
      </c>
      <c r="E803" s="107" t="s">
        <v>175</v>
      </c>
      <c r="F803" s="107" t="s">
        <v>175</v>
      </c>
      <c r="G803" s="107" t="s">
        <v>176</v>
      </c>
      <c r="H803" s="107" t="s">
        <v>175</v>
      </c>
      <c r="I803" s="107" t="s">
        <v>175</v>
      </c>
      <c r="J803" s="16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134">
        <v>2</v>
      </c>
    </row>
    <row r="804" spans="1:25">
      <c r="A804" s="140"/>
      <c r="B804" s="116"/>
      <c r="C804" s="105"/>
      <c r="D804" s="132"/>
      <c r="E804" s="132"/>
      <c r="F804" s="132"/>
      <c r="G804" s="132"/>
      <c r="H804" s="132"/>
      <c r="I804" s="132"/>
      <c r="J804" s="16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134">
        <v>2</v>
      </c>
    </row>
    <row r="805" spans="1:25">
      <c r="A805" s="140"/>
      <c r="B805" s="115">
        <v>1</v>
      </c>
      <c r="C805" s="111">
        <v>1</v>
      </c>
      <c r="D805" s="151" t="s">
        <v>112</v>
      </c>
      <c r="E805" s="119">
        <v>0.2</v>
      </c>
      <c r="F805" s="152" t="s">
        <v>135</v>
      </c>
      <c r="G805" s="119">
        <v>6.25E-2</v>
      </c>
      <c r="H805" s="152" t="s">
        <v>135</v>
      </c>
      <c r="I805" s="119">
        <v>0.09</v>
      </c>
      <c r="J805" s="16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134">
        <v>1</v>
      </c>
    </row>
    <row r="806" spans="1:25">
      <c r="A806" s="140"/>
      <c r="B806" s="116">
        <v>1</v>
      </c>
      <c r="C806" s="105">
        <v>2</v>
      </c>
      <c r="D806" s="153" t="s">
        <v>112</v>
      </c>
      <c r="E806" s="107" t="s">
        <v>112</v>
      </c>
      <c r="F806" s="154" t="s">
        <v>135</v>
      </c>
      <c r="G806" s="107">
        <v>4.5497630331753601E-2</v>
      </c>
      <c r="H806" s="154" t="s">
        <v>135</v>
      </c>
      <c r="I806" s="107">
        <v>0.09</v>
      </c>
      <c r="J806" s="16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4">
        <v>3</v>
      </c>
    </row>
    <row r="807" spans="1:25">
      <c r="A807" s="140"/>
      <c r="B807" s="116">
        <v>1</v>
      </c>
      <c r="C807" s="105">
        <v>3</v>
      </c>
      <c r="D807" s="153" t="s">
        <v>112</v>
      </c>
      <c r="E807" s="107">
        <v>0.2</v>
      </c>
      <c r="F807" s="154" t="s">
        <v>135</v>
      </c>
      <c r="G807" s="107">
        <v>5.7276995305164301E-2</v>
      </c>
      <c r="H807" s="154" t="s">
        <v>135</v>
      </c>
      <c r="I807" s="107">
        <v>7.0000000000000007E-2</v>
      </c>
      <c r="J807" s="16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134">
        <v>16</v>
      </c>
    </row>
    <row r="808" spans="1:25">
      <c r="A808" s="140"/>
      <c r="B808" s="116">
        <v>1</v>
      </c>
      <c r="C808" s="105">
        <v>4</v>
      </c>
      <c r="D808" s="153" t="s">
        <v>112</v>
      </c>
      <c r="E808" s="107">
        <v>0.2</v>
      </c>
      <c r="F808" s="154" t="s">
        <v>135</v>
      </c>
      <c r="G808" s="107">
        <v>5.1891891891891903E-2</v>
      </c>
      <c r="H808" s="154" t="s">
        <v>135</v>
      </c>
      <c r="I808" s="107">
        <v>0.08</v>
      </c>
      <c r="J808" s="16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134">
        <v>0.10180627887589268</v>
      </c>
    </row>
    <row r="809" spans="1:25">
      <c r="A809" s="140"/>
      <c r="B809" s="116">
        <v>1</v>
      </c>
      <c r="C809" s="105">
        <v>5</v>
      </c>
      <c r="D809" s="153" t="s">
        <v>112</v>
      </c>
      <c r="E809" s="107" t="s">
        <v>112</v>
      </c>
      <c r="F809" s="153" t="s">
        <v>135</v>
      </c>
      <c r="G809" s="107">
        <v>6.3101604278074902E-2</v>
      </c>
      <c r="H809" s="153" t="s">
        <v>135</v>
      </c>
      <c r="I809" s="107">
        <v>7.0000000000000007E-2</v>
      </c>
      <c r="J809" s="16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135"/>
    </row>
    <row r="810" spans="1:25">
      <c r="A810" s="140"/>
      <c r="B810" s="116">
        <v>1</v>
      </c>
      <c r="C810" s="105">
        <v>6</v>
      </c>
      <c r="D810" s="153" t="s">
        <v>112</v>
      </c>
      <c r="E810" s="107">
        <v>0.2</v>
      </c>
      <c r="F810" s="153" t="s">
        <v>135</v>
      </c>
      <c r="G810" s="107">
        <v>6.2244897959183691E-2</v>
      </c>
      <c r="H810" s="153" t="s">
        <v>135</v>
      </c>
      <c r="I810" s="107">
        <v>0.09</v>
      </c>
      <c r="J810" s="16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135"/>
    </row>
    <row r="811" spans="1:25">
      <c r="A811" s="140"/>
      <c r="B811" s="117" t="s">
        <v>184</v>
      </c>
      <c r="C811" s="109"/>
      <c r="D811" s="122" t="s">
        <v>512</v>
      </c>
      <c r="E811" s="122">
        <v>0.2</v>
      </c>
      <c r="F811" s="122" t="s">
        <v>512</v>
      </c>
      <c r="G811" s="122">
        <v>5.7085503294344746E-2</v>
      </c>
      <c r="H811" s="122" t="s">
        <v>512</v>
      </c>
      <c r="I811" s="122">
        <v>8.1666666666666665E-2</v>
      </c>
      <c r="J811" s="16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135"/>
    </row>
    <row r="812" spans="1:25">
      <c r="A812" s="140"/>
      <c r="B812" s="2" t="s">
        <v>185</v>
      </c>
      <c r="C812" s="136"/>
      <c r="D812" s="108" t="s">
        <v>512</v>
      </c>
      <c r="E812" s="108">
        <v>0.2</v>
      </c>
      <c r="F812" s="108" t="s">
        <v>512</v>
      </c>
      <c r="G812" s="108">
        <v>5.9760946632173996E-2</v>
      </c>
      <c r="H812" s="108" t="s">
        <v>512</v>
      </c>
      <c r="I812" s="108">
        <v>8.4999999999999992E-2</v>
      </c>
      <c r="J812" s="16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135"/>
    </row>
    <row r="813" spans="1:25">
      <c r="A813" s="140"/>
      <c r="B813" s="2" t="s">
        <v>186</v>
      </c>
      <c r="C813" s="136"/>
      <c r="D813" s="108" t="s">
        <v>512</v>
      </c>
      <c r="E813" s="108">
        <v>0</v>
      </c>
      <c r="F813" s="108" t="s">
        <v>512</v>
      </c>
      <c r="G813" s="108">
        <v>7.1192509060519268E-3</v>
      </c>
      <c r="H813" s="108" t="s">
        <v>512</v>
      </c>
      <c r="I813" s="108">
        <v>9.8319208025017032E-3</v>
      </c>
      <c r="J813" s="188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  <c r="V813" s="189"/>
      <c r="W813" s="189"/>
      <c r="X813" s="189"/>
      <c r="Y813" s="135"/>
    </row>
    <row r="814" spans="1:25">
      <c r="A814" s="140"/>
      <c r="B814" s="2" t="s">
        <v>96</v>
      </c>
      <c r="C814" s="136"/>
      <c r="D814" s="110" t="s">
        <v>512</v>
      </c>
      <c r="E814" s="110">
        <v>0</v>
      </c>
      <c r="F814" s="110" t="s">
        <v>512</v>
      </c>
      <c r="G814" s="110">
        <v>0.12471206339976694</v>
      </c>
      <c r="H814" s="110" t="s">
        <v>512</v>
      </c>
      <c r="I814" s="110">
        <v>0.12039086696940861</v>
      </c>
      <c r="J814" s="16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138"/>
    </row>
    <row r="815" spans="1:25">
      <c r="A815" s="140"/>
      <c r="B815" s="118" t="s">
        <v>187</v>
      </c>
      <c r="C815" s="136"/>
      <c r="D815" s="110" t="s">
        <v>512</v>
      </c>
      <c r="E815" s="110">
        <v>0.96451537378957486</v>
      </c>
      <c r="F815" s="110" t="s">
        <v>512</v>
      </c>
      <c r="G815" s="110">
        <v>-0.43927325578872167</v>
      </c>
      <c r="H815" s="110" t="s">
        <v>512</v>
      </c>
      <c r="I815" s="110">
        <v>-0.1978228890359236</v>
      </c>
      <c r="J815" s="16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138"/>
    </row>
    <row r="816" spans="1:25">
      <c r="B816" s="146"/>
      <c r="C816" s="117"/>
      <c r="D816" s="133"/>
      <c r="E816" s="133"/>
      <c r="F816" s="133"/>
      <c r="G816" s="133"/>
      <c r="H816" s="133"/>
      <c r="I816" s="133"/>
    </row>
    <row r="817" spans="1:25">
      <c r="B817" s="150" t="s">
        <v>352</v>
      </c>
      <c r="Y817" s="134" t="s">
        <v>67</v>
      </c>
    </row>
    <row r="818" spans="1:25">
      <c r="A818" s="125" t="s">
        <v>30</v>
      </c>
      <c r="B818" s="115" t="s">
        <v>142</v>
      </c>
      <c r="C818" s="112" t="s">
        <v>143</v>
      </c>
      <c r="D818" s="113" t="s">
        <v>165</v>
      </c>
      <c r="E818" s="114" t="s">
        <v>165</v>
      </c>
      <c r="F818" s="114" t="s">
        <v>165</v>
      </c>
      <c r="G818" s="114" t="s">
        <v>165</v>
      </c>
      <c r="H818" s="114" t="s">
        <v>165</v>
      </c>
      <c r="I818" s="114" t="s">
        <v>165</v>
      </c>
      <c r="J818" s="114" t="s">
        <v>165</v>
      </c>
      <c r="K818" s="114" t="s">
        <v>165</v>
      </c>
      <c r="L818" s="114" t="s">
        <v>165</v>
      </c>
      <c r="M818" s="16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34">
        <v>1</v>
      </c>
    </row>
    <row r="819" spans="1:25">
      <c r="A819" s="140"/>
      <c r="B819" s="116" t="s">
        <v>166</v>
      </c>
      <c r="C819" s="105" t="s">
        <v>166</v>
      </c>
      <c r="D819" s="159" t="s">
        <v>167</v>
      </c>
      <c r="E819" s="160" t="s">
        <v>168</v>
      </c>
      <c r="F819" s="160" t="s">
        <v>169</v>
      </c>
      <c r="G819" s="160" t="s">
        <v>188</v>
      </c>
      <c r="H819" s="160" t="s">
        <v>170</v>
      </c>
      <c r="I819" s="160" t="s">
        <v>171</v>
      </c>
      <c r="J819" s="160" t="s">
        <v>172</v>
      </c>
      <c r="K819" s="160" t="s">
        <v>173</v>
      </c>
      <c r="L819" s="160" t="s">
        <v>174</v>
      </c>
      <c r="M819" s="16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34" t="s">
        <v>3</v>
      </c>
    </row>
    <row r="820" spans="1:25">
      <c r="A820" s="140"/>
      <c r="B820" s="116"/>
      <c r="C820" s="105"/>
      <c r="D820" s="106" t="s">
        <v>144</v>
      </c>
      <c r="E820" s="107" t="s">
        <v>175</v>
      </c>
      <c r="F820" s="107" t="s">
        <v>175</v>
      </c>
      <c r="G820" s="107" t="s">
        <v>175</v>
      </c>
      <c r="H820" s="107" t="s">
        <v>175</v>
      </c>
      <c r="I820" s="107" t="s">
        <v>176</v>
      </c>
      <c r="J820" s="107" t="s">
        <v>175</v>
      </c>
      <c r="K820" s="107" t="s">
        <v>175</v>
      </c>
      <c r="L820" s="107" t="s">
        <v>175</v>
      </c>
      <c r="M820" s="16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34">
        <v>1</v>
      </c>
    </row>
    <row r="821" spans="1:25">
      <c r="A821" s="140"/>
      <c r="B821" s="116"/>
      <c r="C821" s="105"/>
      <c r="D821" s="132"/>
      <c r="E821" s="132"/>
      <c r="F821" s="132"/>
      <c r="G821" s="132"/>
      <c r="H821" s="132"/>
      <c r="I821" s="132"/>
      <c r="J821" s="132"/>
      <c r="K821" s="132"/>
      <c r="L821" s="132"/>
      <c r="M821" s="16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34">
        <v>2</v>
      </c>
    </row>
    <row r="822" spans="1:25">
      <c r="A822" s="140"/>
      <c r="B822" s="115">
        <v>1</v>
      </c>
      <c r="C822" s="111">
        <v>1</v>
      </c>
      <c r="D822" s="221">
        <v>20</v>
      </c>
      <c r="E822" s="203">
        <v>14.8</v>
      </c>
      <c r="F822" s="206">
        <v>15.299999999999999</v>
      </c>
      <c r="G822" s="203">
        <v>15.5</v>
      </c>
      <c r="H822" s="206">
        <v>15.31</v>
      </c>
      <c r="I822" s="203">
        <v>16.239999999999998</v>
      </c>
      <c r="J822" s="206">
        <v>16.2</v>
      </c>
      <c r="K822" s="203">
        <v>16.899999999999999</v>
      </c>
      <c r="L822" s="203">
        <v>15.9</v>
      </c>
      <c r="M822" s="207"/>
      <c r="N822" s="208"/>
      <c r="O822" s="208"/>
      <c r="P822" s="208"/>
      <c r="Q822" s="208"/>
      <c r="R822" s="208"/>
      <c r="S822" s="208"/>
      <c r="T822" s="208"/>
      <c r="U822" s="208"/>
      <c r="V822" s="208"/>
      <c r="W822" s="208"/>
      <c r="X822" s="208"/>
      <c r="Y822" s="209">
        <v>1</v>
      </c>
    </row>
    <row r="823" spans="1:25">
      <c r="A823" s="140"/>
      <c r="B823" s="116">
        <v>1</v>
      </c>
      <c r="C823" s="105">
        <v>2</v>
      </c>
      <c r="D823" s="213">
        <v>20</v>
      </c>
      <c r="E823" s="210">
        <v>14.4</v>
      </c>
      <c r="F823" s="212">
        <v>14.9</v>
      </c>
      <c r="G823" s="210">
        <v>14.8</v>
      </c>
      <c r="H823" s="212">
        <v>16.059999999999999</v>
      </c>
      <c r="I823" s="210">
        <v>15.979999999999999</v>
      </c>
      <c r="J823" s="212">
        <v>16.2</v>
      </c>
      <c r="K823" s="210">
        <v>16</v>
      </c>
      <c r="L823" s="210">
        <v>16.8</v>
      </c>
      <c r="M823" s="207"/>
      <c r="N823" s="208"/>
      <c r="O823" s="208"/>
      <c r="P823" s="208"/>
      <c r="Q823" s="208"/>
      <c r="R823" s="208"/>
      <c r="S823" s="208"/>
      <c r="T823" s="208"/>
      <c r="U823" s="208"/>
      <c r="V823" s="208"/>
      <c r="W823" s="208"/>
      <c r="X823" s="208"/>
      <c r="Y823" s="209" t="e">
        <v>#N/A</v>
      </c>
    </row>
    <row r="824" spans="1:25">
      <c r="A824" s="140"/>
      <c r="B824" s="116">
        <v>1</v>
      </c>
      <c r="C824" s="105">
        <v>3</v>
      </c>
      <c r="D824" s="213">
        <v>20</v>
      </c>
      <c r="E824" s="210">
        <v>15.299999999999999</v>
      </c>
      <c r="F824" s="212">
        <v>15</v>
      </c>
      <c r="G824" s="210">
        <v>14.4</v>
      </c>
      <c r="H824" s="212">
        <v>15.62</v>
      </c>
      <c r="I824" s="210">
        <v>16.559999999999999</v>
      </c>
      <c r="J824" s="212">
        <v>16.5</v>
      </c>
      <c r="K824" s="212">
        <v>16</v>
      </c>
      <c r="L824" s="216">
        <v>15.2</v>
      </c>
      <c r="M824" s="207"/>
      <c r="N824" s="208"/>
      <c r="O824" s="208"/>
      <c r="P824" s="208"/>
      <c r="Q824" s="208"/>
      <c r="R824" s="208"/>
      <c r="S824" s="208"/>
      <c r="T824" s="208"/>
      <c r="U824" s="208"/>
      <c r="V824" s="208"/>
      <c r="W824" s="208"/>
      <c r="X824" s="208"/>
      <c r="Y824" s="209">
        <v>16</v>
      </c>
    </row>
    <row r="825" spans="1:25">
      <c r="A825" s="140"/>
      <c r="B825" s="116">
        <v>1</v>
      </c>
      <c r="C825" s="105">
        <v>4</v>
      </c>
      <c r="D825" s="213">
        <v>20</v>
      </c>
      <c r="E825" s="210">
        <v>14.8</v>
      </c>
      <c r="F825" s="212">
        <v>14.6</v>
      </c>
      <c r="G825" s="210">
        <v>16</v>
      </c>
      <c r="H825" s="212">
        <v>15.590000000000002</v>
      </c>
      <c r="I825" s="210">
        <v>16.64</v>
      </c>
      <c r="J825" s="212">
        <v>17.3</v>
      </c>
      <c r="K825" s="212">
        <v>15.7</v>
      </c>
      <c r="L825" s="216">
        <v>15.5</v>
      </c>
      <c r="M825" s="207"/>
      <c r="N825" s="208"/>
      <c r="O825" s="208"/>
      <c r="P825" s="208"/>
      <c r="Q825" s="208"/>
      <c r="R825" s="208"/>
      <c r="S825" s="208"/>
      <c r="T825" s="208"/>
      <c r="U825" s="208"/>
      <c r="V825" s="208"/>
      <c r="W825" s="208"/>
      <c r="X825" s="208"/>
      <c r="Y825" s="209">
        <v>15.812916666666668</v>
      </c>
    </row>
    <row r="826" spans="1:25">
      <c r="A826" s="140"/>
      <c r="B826" s="116">
        <v>1</v>
      </c>
      <c r="C826" s="105">
        <v>5</v>
      </c>
      <c r="D826" s="213" t="s">
        <v>189</v>
      </c>
      <c r="E826" s="210">
        <v>15.1</v>
      </c>
      <c r="F826" s="210">
        <v>14.5</v>
      </c>
      <c r="G826" s="210">
        <v>14.5</v>
      </c>
      <c r="H826" s="210">
        <v>15.299999999999999</v>
      </c>
      <c r="I826" s="210">
        <v>16.2</v>
      </c>
      <c r="J826" s="210">
        <v>18.399999999999999</v>
      </c>
      <c r="K826" s="210">
        <v>16.899999999999999</v>
      </c>
      <c r="L826" s="210">
        <v>17</v>
      </c>
      <c r="M826" s="207"/>
      <c r="N826" s="208"/>
      <c r="O826" s="208"/>
      <c r="P826" s="208"/>
      <c r="Q826" s="208"/>
      <c r="R826" s="208"/>
      <c r="S826" s="208"/>
      <c r="T826" s="208"/>
      <c r="U826" s="208"/>
      <c r="V826" s="208"/>
      <c r="W826" s="208"/>
      <c r="X826" s="208"/>
      <c r="Y826" s="214"/>
    </row>
    <row r="827" spans="1:25">
      <c r="A827" s="140"/>
      <c r="B827" s="116">
        <v>1</v>
      </c>
      <c r="C827" s="105">
        <v>6</v>
      </c>
      <c r="D827" s="213">
        <v>20</v>
      </c>
      <c r="E827" s="210">
        <v>15</v>
      </c>
      <c r="F827" s="210">
        <v>14.5</v>
      </c>
      <c r="G827" s="210">
        <v>15.9</v>
      </c>
      <c r="H827" s="210">
        <v>14.97</v>
      </c>
      <c r="I827" s="210">
        <v>16.55</v>
      </c>
      <c r="J827" s="210">
        <v>17.8</v>
      </c>
      <c r="K827" s="210">
        <v>17.899999999999999</v>
      </c>
      <c r="L827" s="210">
        <v>16.5</v>
      </c>
      <c r="M827" s="207"/>
      <c r="N827" s="208"/>
      <c r="O827" s="208"/>
      <c r="P827" s="208"/>
      <c r="Q827" s="208"/>
      <c r="R827" s="208"/>
      <c r="S827" s="208"/>
      <c r="T827" s="208"/>
      <c r="U827" s="208"/>
      <c r="V827" s="208"/>
      <c r="W827" s="208"/>
      <c r="X827" s="208"/>
      <c r="Y827" s="214"/>
    </row>
    <row r="828" spans="1:25">
      <c r="A828" s="140"/>
      <c r="B828" s="117" t="s">
        <v>184</v>
      </c>
      <c r="C828" s="109"/>
      <c r="D828" s="215">
        <v>20</v>
      </c>
      <c r="E828" s="215">
        <v>14.899999999999999</v>
      </c>
      <c r="F828" s="215">
        <v>14.800000000000002</v>
      </c>
      <c r="G828" s="215">
        <v>15.183333333333335</v>
      </c>
      <c r="H828" s="215">
        <v>15.475</v>
      </c>
      <c r="I828" s="215">
        <v>16.361666666666668</v>
      </c>
      <c r="J828" s="215">
        <v>17.066666666666666</v>
      </c>
      <c r="K828" s="215">
        <v>16.566666666666666</v>
      </c>
      <c r="L828" s="215">
        <v>16.150000000000002</v>
      </c>
      <c r="M828" s="207"/>
      <c r="N828" s="208"/>
      <c r="O828" s="208"/>
      <c r="P828" s="208"/>
      <c r="Q828" s="208"/>
      <c r="R828" s="208"/>
      <c r="S828" s="208"/>
      <c r="T828" s="208"/>
      <c r="U828" s="208"/>
      <c r="V828" s="208"/>
      <c r="W828" s="208"/>
      <c r="X828" s="208"/>
      <c r="Y828" s="214"/>
    </row>
    <row r="829" spans="1:25">
      <c r="A829" s="140"/>
      <c r="B829" s="2" t="s">
        <v>185</v>
      </c>
      <c r="C829" s="136"/>
      <c r="D829" s="216">
        <v>20</v>
      </c>
      <c r="E829" s="216">
        <v>14.9</v>
      </c>
      <c r="F829" s="216">
        <v>14.75</v>
      </c>
      <c r="G829" s="216">
        <v>15.15</v>
      </c>
      <c r="H829" s="216">
        <v>15.450000000000001</v>
      </c>
      <c r="I829" s="216">
        <v>16.395</v>
      </c>
      <c r="J829" s="216">
        <v>16.899999999999999</v>
      </c>
      <c r="K829" s="216">
        <v>16.45</v>
      </c>
      <c r="L829" s="216">
        <v>16.2</v>
      </c>
      <c r="M829" s="207"/>
      <c r="N829" s="208"/>
      <c r="O829" s="208"/>
      <c r="P829" s="208"/>
      <c r="Q829" s="208"/>
      <c r="R829" s="208"/>
      <c r="S829" s="208"/>
      <c r="T829" s="208"/>
      <c r="U829" s="208"/>
      <c r="V829" s="208"/>
      <c r="W829" s="208"/>
      <c r="X829" s="208"/>
      <c r="Y829" s="214"/>
    </row>
    <row r="830" spans="1:25">
      <c r="A830" s="140"/>
      <c r="B830" s="2" t="s">
        <v>186</v>
      </c>
      <c r="C830" s="136"/>
      <c r="D830" s="108">
        <v>0</v>
      </c>
      <c r="E830" s="108">
        <v>0.3098386676965928</v>
      </c>
      <c r="F830" s="108">
        <v>0.32249030993194172</v>
      </c>
      <c r="G830" s="108">
        <v>0.70828431202919251</v>
      </c>
      <c r="H830" s="108">
        <v>0.37130849707487124</v>
      </c>
      <c r="I830" s="108">
        <v>0.26033952190681114</v>
      </c>
      <c r="J830" s="108">
        <v>0.91578745714639853</v>
      </c>
      <c r="K830" s="108">
        <v>0.82381227635103005</v>
      </c>
      <c r="L830" s="108">
        <v>0.72869746808946745</v>
      </c>
      <c r="M830" s="188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  <c r="X830" s="189"/>
      <c r="Y830" s="135"/>
    </row>
    <row r="831" spans="1:25">
      <c r="A831" s="140"/>
      <c r="B831" s="2" t="s">
        <v>96</v>
      </c>
      <c r="C831" s="136"/>
      <c r="D831" s="110">
        <v>0</v>
      </c>
      <c r="E831" s="110">
        <v>2.0794541456147168E-2</v>
      </c>
      <c r="F831" s="110">
        <v>2.1789885806212276E-2</v>
      </c>
      <c r="G831" s="110">
        <v>4.6648802109496755E-2</v>
      </c>
      <c r="H831" s="110">
        <v>2.3994087048456948E-2</v>
      </c>
      <c r="I831" s="110">
        <v>1.591155272935588E-2</v>
      </c>
      <c r="J831" s="110">
        <v>5.3659421317171788E-2</v>
      </c>
      <c r="K831" s="110">
        <v>4.9727099176118512E-2</v>
      </c>
      <c r="L831" s="110">
        <v>4.5120586259409741E-2</v>
      </c>
      <c r="M831" s="16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38"/>
    </row>
    <row r="832" spans="1:25">
      <c r="A832" s="140"/>
      <c r="B832" s="118" t="s">
        <v>187</v>
      </c>
      <c r="C832" s="136"/>
      <c r="D832" s="110">
        <v>0.26478880661906135</v>
      </c>
      <c r="E832" s="110">
        <v>-5.7732339068799376E-2</v>
      </c>
      <c r="F832" s="110">
        <v>-6.4056283101894484E-2</v>
      </c>
      <c r="G832" s="110">
        <v>-3.9814497641695867E-2</v>
      </c>
      <c r="H832" s="110">
        <v>-2.136966087850134E-2</v>
      </c>
      <c r="I832" s="110">
        <v>3.4702642881610402E-2</v>
      </c>
      <c r="J832" s="110">
        <v>7.9286448314932256E-2</v>
      </c>
      <c r="K832" s="110">
        <v>4.7666728149455828E-2</v>
      </c>
      <c r="L832" s="110">
        <v>2.1316961344892249E-2</v>
      </c>
      <c r="M832" s="16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138"/>
    </row>
    <row r="833" spans="1:25">
      <c r="B833" s="146"/>
      <c r="C833" s="117"/>
      <c r="D833" s="133"/>
      <c r="E833" s="133"/>
      <c r="F833" s="133"/>
      <c r="G833" s="133"/>
      <c r="H833" s="133"/>
      <c r="I833" s="133"/>
      <c r="J833" s="133"/>
      <c r="K833" s="133"/>
      <c r="L833" s="133"/>
    </row>
    <row r="834" spans="1:25">
      <c r="B834" s="150" t="s">
        <v>353</v>
      </c>
      <c r="Y834" s="134" t="s">
        <v>67</v>
      </c>
    </row>
    <row r="835" spans="1:25">
      <c r="A835" s="125" t="s">
        <v>63</v>
      </c>
      <c r="B835" s="115" t="s">
        <v>142</v>
      </c>
      <c r="C835" s="112" t="s">
        <v>143</v>
      </c>
      <c r="D835" s="113" t="s">
        <v>165</v>
      </c>
      <c r="E835" s="114" t="s">
        <v>165</v>
      </c>
      <c r="F835" s="114" t="s">
        <v>165</v>
      </c>
      <c r="G835" s="114" t="s">
        <v>165</v>
      </c>
      <c r="H835" s="114" t="s">
        <v>165</v>
      </c>
      <c r="I835" s="114" t="s">
        <v>165</v>
      </c>
      <c r="J835" s="16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34">
        <v>1</v>
      </c>
    </row>
    <row r="836" spans="1:25">
      <c r="A836" s="140"/>
      <c r="B836" s="116" t="s">
        <v>166</v>
      </c>
      <c r="C836" s="105" t="s">
        <v>166</v>
      </c>
      <c r="D836" s="159" t="s">
        <v>167</v>
      </c>
      <c r="E836" s="160" t="s">
        <v>169</v>
      </c>
      <c r="F836" s="160" t="s">
        <v>170</v>
      </c>
      <c r="G836" s="160" t="s">
        <v>171</v>
      </c>
      <c r="H836" s="160" t="s">
        <v>173</v>
      </c>
      <c r="I836" s="160" t="s">
        <v>174</v>
      </c>
      <c r="J836" s="16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34" t="s">
        <v>1</v>
      </c>
    </row>
    <row r="837" spans="1:25">
      <c r="A837" s="140"/>
      <c r="B837" s="116"/>
      <c r="C837" s="105"/>
      <c r="D837" s="106" t="s">
        <v>144</v>
      </c>
      <c r="E837" s="107" t="s">
        <v>144</v>
      </c>
      <c r="F837" s="107" t="s">
        <v>144</v>
      </c>
      <c r="G837" s="107" t="s">
        <v>176</v>
      </c>
      <c r="H837" s="107" t="s">
        <v>175</v>
      </c>
      <c r="I837" s="107" t="s">
        <v>175</v>
      </c>
      <c r="J837" s="16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34">
        <v>3</v>
      </c>
    </row>
    <row r="838" spans="1:25">
      <c r="A838" s="140"/>
      <c r="B838" s="116"/>
      <c r="C838" s="105"/>
      <c r="D838" s="132"/>
      <c r="E838" s="132"/>
      <c r="F838" s="132"/>
      <c r="G838" s="132"/>
      <c r="H838" s="132"/>
      <c r="I838" s="132"/>
      <c r="J838" s="16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134">
        <v>3</v>
      </c>
    </row>
    <row r="839" spans="1:25">
      <c r="A839" s="140"/>
      <c r="B839" s="115">
        <v>1</v>
      </c>
      <c r="C839" s="111">
        <v>1</v>
      </c>
      <c r="D839" s="177">
        <v>1.06</v>
      </c>
      <c r="E839" s="177">
        <v>1.0747</v>
      </c>
      <c r="F839" s="176">
        <v>0.9820000000000001</v>
      </c>
      <c r="G839" s="177">
        <v>0.89780769230769197</v>
      </c>
      <c r="H839" s="176">
        <v>0.98699999999999999</v>
      </c>
      <c r="I839" s="177">
        <v>0.95199999999999985</v>
      </c>
      <c r="J839" s="179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1">
        <v>1</v>
      </c>
    </row>
    <row r="840" spans="1:25">
      <c r="A840" s="140"/>
      <c r="B840" s="116">
        <v>1</v>
      </c>
      <c r="C840" s="105">
        <v>2</v>
      </c>
      <c r="D840" s="184">
        <v>1</v>
      </c>
      <c r="E840" s="184">
        <v>1.0791999999999999</v>
      </c>
      <c r="F840" s="183">
        <v>1.0076000000000001</v>
      </c>
      <c r="G840" s="184">
        <v>0.90884360189573499</v>
      </c>
      <c r="H840" s="183">
        <v>0.97699999999999987</v>
      </c>
      <c r="I840" s="184">
        <v>0.96499999999999986</v>
      </c>
      <c r="J840" s="179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1">
        <v>18</v>
      </c>
    </row>
    <row r="841" spans="1:25">
      <c r="A841" s="140"/>
      <c r="B841" s="116">
        <v>1</v>
      </c>
      <c r="C841" s="105">
        <v>3</v>
      </c>
      <c r="D841" s="184">
        <v>1.01</v>
      </c>
      <c r="E841" s="184">
        <v>1.0728</v>
      </c>
      <c r="F841" s="183">
        <v>0.9447000000000001</v>
      </c>
      <c r="G841" s="184">
        <v>0.88725821596244092</v>
      </c>
      <c r="H841" s="183">
        <v>0.99099999999999999</v>
      </c>
      <c r="I841" s="184">
        <v>0.93699999999999994</v>
      </c>
      <c r="J841" s="179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1">
        <v>16</v>
      </c>
    </row>
    <row r="842" spans="1:25">
      <c r="A842" s="140"/>
      <c r="B842" s="116">
        <v>1</v>
      </c>
      <c r="C842" s="105">
        <v>4</v>
      </c>
      <c r="D842" s="184">
        <v>1.01</v>
      </c>
      <c r="E842" s="184">
        <v>1.0528999999999999</v>
      </c>
      <c r="F842" s="183">
        <v>0.94800000000000006</v>
      </c>
      <c r="G842" s="184">
        <v>0.89680000000000004</v>
      </c>
      <c r="H842" s="183">
        <v>0.97800000000000009</v>
      </c>
      <c r="I842" s="184">
        <v>0.93799999999999994</v>
      </c>
      <c r="J842" s="179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1">
        <v>0.97655816278526519</v>
      </c>
    </row>
    <row r="843" spans="1:25">
      <c r="A843" s="140"/>
      <c r="B843" s="116">
        <v>1</v>
      </c>
      <c r="C843" s="105">
        <v>5</v>
      </c>
      <c r="D843" s="184">
        <v>0.95</v>
      </c>
      <c r="E843" s="184">
        <v>1.0508999999999999</v>
      </c>
      <c r="F843" s="184">
        <v>0.9264</v>
      </c>
      <c r="G843" s="184">
        <v>0.89219251336898397</v>
      </c>
      <c r="H843" s="184">
        <v>0.98399999999999999</v>
      </c>
      <c r="I843" s="184">
        <v>0.97299999999999986</v>
      </c>
      <c r="J843" s="179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37"/>
    </row>
    <row r="844" spans="1:25">
      <c r="A844" s="140"/>
      <c r="B844" s="116">
        <v>1</v>
      </c>
      <c r="C844" s="105">
        <v>6</v>
      </c>
      <c r="D844" s="184">
        <v>1.03</v>
      </c>
      <c r="E844" s="184">
        <v>1.0616999999999999</v>
      </c>
      <c r="F844" s="184">
        <v>0.90580000000000005</v>
      </c>
      <c r="G844" s="184">
        <v>0.86909183673469403</v>
      </c>
      <c r="H844" s="186">
        <v>1.06</v>
      </c>
      <c r="I844" s="184">
        <v>0.97199999999999998</v>
      </c>
      <c r="J844" s="179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37"/>
    </row>
    <row r="845" spans="1:25">
      <c r="A845" s="140"/>
      <c r="B845" s="117" t="s">
        <v>184</v>
      </c>
      <c r="C845" s="109"/>
      <c r="D845" s="187">
        <v>1.01</v>
      </c>
      <c r="E845" s="187">
        <v>1.0653666666666668</v>
      </c>
      <c r="F845" s="187">
        <v>0.95241666666666669</v>
      </c>
      <c r="G845" s="187">
        <v>0.89199897671159112</v>
      </c>
      <c r="H845" s="187">
        <v>0.99616666666666676</v>
      </c>
      <c r="I845" s="187">
        <v>0.95616666666666672</v>
      </c>
      <c r="J845" s="179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37"/>
    </row>
    <row r="846" spans="1:25">
      <c r="A846" s="140"/>
      <c r="B846" s="2" t="s">
        <v>185</v>
      </c>
      <c r="C846" s="136"/>
      <c r="D846" s="123">
        <v>1.01</v>
      </c>
      <c r="E846" s="123">
        <v>1.06725</v>
      </c>
      <c r="F846" s="123">
        <v>0.94635000000000002</v>
      </c>
      <c r="G846" s="123">
        <v>0.89449625668449206</v>
      </c>
      <c r="H846" s="123">
        <v>0.98550000000000004</v>
      </c>
      <c r="I846" s="123">
        <v>0.95849999999999991</v>
      </c>
      <c r="J846" s="179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37"/>
    </row>
    <row r="847" spans="1:25">
      <c r="A847" s="140"/>
      <c r="B847" s="2" t="s">
        <v>186</v>
      </c>
      <c r="C847" s="136"/>
      <c r="D847" s="123">
        <v>3.633180424916993E-2</v>
      </c>
      <c r="E847" s="123">
        <v>1.1932085595848992E-2</v>
      </c>
      <c r="F847" s="123">
        <v>3.7011912496744445E-2</v>
      </c>
      <c r="G847" s="123">
        <v>1.3325027053827085E-2</v>
      </c>
      <c r="H847" s="123">
        <v>3.1720130306583993E-2</v>
      </c>
      <c r="I847" s="123">
        <v>1.6290078780247387E-2</v>
      </c>
      <c r="J847" s="16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37"/>
    </row>
    <row r="848" spans="1:25">
      <c r="A848" s="140"/>
      <c r="B848" s="2" t="s">
        <v>96</v>
      </c>
      <c r="C848" s="136"/>
      <c r="D848" s="110">
        <v>3.5972083415019736E-2</v>
      </c>
      <c r="E848" s="110">
        <v>1.1199980222003997E-2</v>
      </c>
      <c r="F848" s="110">
        <v>3.8861050832175462E-2</v>
      </c>
      <c r="G848" s="110">
        <v>1.4938388273662166E-2</v>
      </c>
      <c r="H848" s="110">
        <v>3.1842192042747859E-2</v>
      </c>
      <c r="I848" s="110">
        <v>1.7036861196005632E-2</v>
      </c>
      <c r="J848" s="16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38"/>
    </row>
    <row r="849" spans="1:25">
      <c r="A849" s="140"/>
      <c r="B849" s="118" t="s">
        <v>187</v>
      </c>
      <c r="C849" s="136"/>
      <c r="D849" s="110">
        <v>3.4244593398671253E-2</v>
      </c>
      <c r="E849" s="110">
        <v>9.0940311868479728E-2</v>
      </c>
      <c r="F849" s="110">
        <v>-2.4721001819025257E-2</v>
      </c>
      <c r="G849" s="110">
        <v>-8.6588991107811486E-2</v>
      </c>
      <c r="H849" s="110">
        <v>2.0079197152451878E-2</v>
      </c>
      <c r="I849" s="110">
        <v>-2.0880984764327204E-2</v>
      </c>
      <c r="J849" s="16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38"/>
    </row>
    <row r="850" spans="1:25">
      <c r="B850" s="146"/>
      <c r="C850" s="117"/>
      <c r="D850" s="133"/>
      <c r="E850" s="133"/>
      <c r="F850" s="133"/>
      <c r="G850" s="133"/>
      <c r="H850" s="133"/>
      <c r="I850" s="133"/>
    </row>
    <row r="851" spans="1:25">
      <c r="B851" s="150" t="s">
        <v>354</v>
      </c>
      <c r="Y851" s="134" t="s">
        <v>67</v>
      </c>
    </row>
    <row r="852" spans="1:25">
      <c r="A852" s="125" t="s">
        <v>64</v>
      </c>
      <c r="B852" s="115" t="s">
        <v>142</v>
      </c>
      <c r="C852" s="112" t="s">
        <v>143</v>
      </c>
      <c r="D852" s="113" t="s">
        <v>165</v>
      </c>
      <c r="E852" s="114" t="s">
        <v>165</v>
      </c>
      <c r="F852" s="114" t="s">
        <v>165</v>
      </c>
      <c r="G852" s="114" t="s">
        <v>165</v>
      </c>
      <c r="H852" s="114" t="s">
        <v>165</v>
      </c>
      <c r="I852" s="114" t="s">
        <v>165</v>
      </c>
      <c r="J852" s="114" t="s">
        <v>165</v>
      </c>
      <c r="K852" s="16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34">
        <v>1</v>
      </c>
    </row>
    <row r="853" spans="1:25">
      <c r="A853" s="140"/>
      <c r="B853" s="116" t="s">
        <v>166</v>
      </c>
      <c r="C853" s="105" t="s">
        <v>166</v>
      </c>
      <c r="D853" s="159" t="s">
        <v>167</v>
      </c>
      <c r="E853" s="160" t="s">
        <v>168</v>
      </c>
      <c r="F853" s="160" t="s">
        <v>169</v>
      </c>
      <c r="G853" s="160" t="s">
        <v>170</v>
      </c>
      <c r="H853" s="160" t="s">
        <v>171</v>
      </c>
      <c r="I853" s="160" t="s">
        <v>172</v>
      </c>
      <c r="J853" s="160" t="s">
        <v>173</v>
      </c>
      <c r="K853" s="16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134" t="s">
        <v>3</v>
      </c>
    </row>
    <row r="854" spans="1:25">
      <c r="A854" s="140"/>
      <c r="B854" s="116"/>
      <c r="C854" s="105"/>
      <c r="D854" s="106" t="s">
        <v>144</v>
      </c>
      <c r="E854" s="107" t="s">
        <v>175</v>
      </c>
      <c r="F854" s="107" t="s">
        <v>175</v>
      </c>
      <c r="G854" s="107" t="s">
        <v>175</v>
      </c>
      <c r="H854" s="107" t="s">
        <v>176</v>
      </c>
      <c r="I854" s="107" t="s">
        <v>175</v>
      </c>
      <c r="J854" s="107" t="s">
        <v>175</v>
      </c>
      <c r="K854" s="16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134">
        <v>2</v>
      </c>
    </row>
    <row r="855" spans="1:25">
      <c r="A855" s="140"/>
      <c r="B855" s="116"/>
      <c r="C855" s="105"/>
      <c r="D855" s="132"/>
      <c r="E855" s="132"/>
      <c r="F855" s="132"/>
      <c r="G855" s="132"/>
      <c r="H855" s="132"/>
      <c r="I855" s="132"/>
      <c r="J855" s="132"/>
      <c r="K855" s="16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134">
        <v>3</v>
      </c>
    </row>
    <row r="856" spans="1:25">
      <c r="A856" s="140"/>
      <c r="B856" s="115">
        <v>1</v>
      </c>
      <c r="C856" s="111">
        <v>1</v>
      </c>
      <c r="D856" s="151" t="s">
        <v>111</v>
      </c>
      <c r="E856" s="119">
        <v>0.3</v>
      </c>
      <c r="F856" s="152">
        <v>0.3</v>
      </c>
      <c r="G856" s="119">
        <v>0.34</v>
      </c>
      <c r="H856" s="120">
        <v>0.37596153846153901</v>
      </c>
      <c r="I856" s="119">
        <v>0.37</v>
      </c>
      <c r="J856" s="120">
        <v>0.37</v>
      </c>
      <c r="K856" s="16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134">
        <v>1</v>
      </c>
    </row>
    <row r="857" spans="1:25">
      <c r="A857" s="140"/>
      <c r="B857" s="116">
        <v>1</v>
      </c>
      <c r="C857" s="105">
        <v>2</v>
      </c>
      <c r="D857" s="153" t="s">
        <v>111</v>
      </c>
      <c r="E857" s="107">
        <v>0.3</v>
      </c>
      <c r="F857" s="154">
        <v>0.3</v>
      </c>
      <c r="G857" s="107">
        <v>0.37</v>
      </c>
      <c r="H857" s="121">
        <v>0.37251184834123202</v>
      </c>
      <c r="I857" s="107">
        <v>0.4</v>
      </c>
      <c r="J857" s="121">
        <v>0.36</v>
      </c>
      <c r="K857" s="16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134">
        <v>29</v>
      </c>
    </row>
    <row r="858" spans="1:25">
      <c r="A858" s="140"/>
      <c r="B858" s="116">
        <v>1</v>
      </c>
      <c r="C858" s="105">
        <v>3</v>
      </c>
      <c r="D858" s="153" t="s">
        <v>111</v>
      </c>
      <c r="E858" s="155">
        <v>0.4</v>
      </c>
      <c r="F858" s="154">
        <v>0.2</v>
      </c>
      <c r="G858" s="107">
        <v>0.36</v>
      </c>
      <c r="H858" s="121">
        <v>0.38215962441314599</v>
      </c>
      <c r="I858" s="107">
        <v>0.37</v>
      </c>
      <c r="J858" s="121">
        <v>0.34</v>
      </c>
      <c r="K858" s="16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134">
        <v>16</v>
      </c>
    </row>
    <row r="859" spans="1:25">
      <c r="A859" s="140"/>
      <c r="B859" s="116">
        <v>1</v>
      </c>
      <c r="C859" s="105">
        <v>4</v>
      </c>
      <c r="D859" s="153" t="s">
        <v>111</v>
      </c>
      <c r="E859" s="107">
        <v>0.3</v>
      </c>
      <c r="F859" s="154">
        <v>0.2</v>
      </c>
      <c r="G859" s="107">
        <v>0.35</v>
      </c>
      <c r="H859" s="121">
        <v>0.37945945945945903</v>
      </c>
      <c r="I859" s="107">
        <v>0.38</v>
      </c>
      <c r="J859" s="121">
        <v>0.35</v>
      </c>
      <c r="K859" s="16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134">
        <v>0.35060048495324853</v>
      </c>
    </row>
    <row r="860" spans="1:25">
      <c r="A860" s="140"/>
      <c r="B860" s="116">
        <v>1</v>
      </c>
      <c r="C860" s="105">
        <v>5</v>
      </c>
      <c r="D860" s="153" t="s">
        <v>111</v>
      </c>
      <c r="E860" s="107">
        <v>0.3</v>
      </c>
      <c r="F860" s="153">
        <v>0.2</v>
      </c>
      <c r="G860" s="107">
        <v>0.36</v>
      </c>
      <c r="H860" s="107">
        <v>0.36363636363636398</v>
      </c>
      <c r="I860" s="107">
        <v>0.39</v>
      </c>
      <c r="J860" s="107">
        <v>0.32</v>
      </c>
      <c r="K860" s="16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135"/>
    </row>
    <row r="861" spans="1:25">
      <c r="A861" s="140"/>
      <c r="B861" s="116">
        <v>1</v>
      </c>
      <c r="C861" s="105">
        <v>6</v>
      </c>
      <c r="D861" s="153" t="s">
        <v>111</v>
      </c>
      <c r="E861" s="107">
        <v>0.3</v>
      </c>
      <c r="F861" s="153">
        <v>0.2</v>
      </c>
      <c r="G861" s="107">
        <v>0.33</v>
      </c>
      <c r="H861" s="107">
        <v>0.36428571428571399</v>
      </c>
      <c r="I861" s="107">
        <v>0.37</v>
      </c>
      <c r="J861" s="107">
        <v>0.35</v>
      </c>
      <c r="K861" s="16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135"/>
    </row>
    <row r="862" spans="1:25">
      <c r="A862" s="140"/>
      <c r="B862" s="117" t="s">
        <v>184</v>
      </c>
      <c r="C862" s="109"/>
      <c r="D862" s="122" t="s">
        <v>512</v>
      </c>
      <c r="E862" s="122">
        <v>0.31666666666666671</v>
      </c>
      <c r="F862" s="122">
        <v>0.23333333333333331</v>
      </c>
      <c r="G862" s="122">
        <v>0.35166666666666663</v>
      </c>
      <c r="H862" s="122">
        <v>0.3730024247662424</v>
      </c>
      <c r="I862" s="122">
        <v>0.38000000000000006</v>
      </c>
      <c r="J862" s="122">
        <v>0.34833333333333333</v>
      </c>
      <c r="K862" s="16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135"/>
    </row>
    <row r="863" spans="1:25">
      <c r="A863" s="140"/>
      <c r="B863" s="2" t="s">
        <v>185</v>
      </c>
      <c r="C863" s="136"/>
      <c r="D863" s="108" t="s">
        <v>512</v>
      </c>
      <c r="E863" s="108">
        <v>0.3</v>
      </c>
      <c r="F863" s="108">
        <v>0.2</v>
      </c>
      <c r="G863" s="108">
        <v>0.35499999999999998</v>
      </c>
      <c r="H863" s="108">
        <v>0.37423669340138555</v>
      </c>
      <c r="I863" s="108">
        <v>0.375</v>
      </c>
      <c r="J863" s="108">
        <v>0.35</v>
      </c>
      <c r="K863" s="16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135"/>
    </row>
    <row r="864" spans="1:25">
      <c r="A864" s="140"/>
      <c r="B864" s="2" t="s">
        <v>186</v>
      </c>
      <c r="C864" s="136"/>
      <c r="D864" s="123" t="s">
        <v>512</v>
      </c>
      <c r="E864" s="123">
        <v>4.0824829046386228E-2</v>
      </c>
      <c r="F864" s="123">
        <v>5.1639777949432496E-2</v>
      </c>
      <c r="G864" s="123">
        <v>1.4719601443879732E-2</v>
      </c>
      <c r="H864" s="123">
        <v>7.7233252447776093E-3</v>
      </c>
      <c r="I864" s="123">
        <v>1.2649110640673528E-2</v>
      </c>
      <c r="J864" s="123">
        <v>1.7224014243685075E-2</v>
      </c>
      <c r="K864" s="16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137"/>
    </row>
    <row r="865" spans="1:25">
      <c r="A865" s="140"/>
      <c r="B865" s="2" t="s">
        <v>96</v>
      </c>
      <c r="C865" s="136"/>
      <c r="D865" s="110" t="s">
        <v>512</v>
      </c>
      <c r="E865" s="110">
        <v>0.12892051277806177</v>
      </c>
      <c r="F865" s="110">
        <v>0.22131333406899642</v>
      </c>
      <c r="G865" s="110">
        <v>4.1856686570274124E-2</v>
      </c>
      <c r="H865" s="110">
        <v>2.0705831201010973E-2</v>
      </c>
      <c r="I865" s="110">
        <v>3.3287133264930331E-2</v>
      </c>
      <c r="J865" s="110">
        <v>4.944693084311505E-2</v>
      </c>
      <c r="K865" s="16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138"/>
    </row>
    <row r="866" spans="1:25">
      <c r="A866" s="140"/>
      <c r="B866" s="118" t="s">
        <v>187</v>
      </c>
      <c r="C866" s="136"/>
      <c r="D866" s="110" t="s">
        <v>512</v>
      </c>
      <c r="E866" s="110">
        <v>-9.6787710636243918E-2</v>
      </c>
      <c r="F866" s="110">
        <v>-0.33447515520565363</v>
      </c>
      <c r="G866" s="110">
        <v>3.0410160829077437E-3</v>
      </c>
      <c r="H866" s="110">
        <v>6.3895917930578694E-2</v>
      </c>
      <c r="I866" s="110">
        <v>8.385474723650721E-2</v>
      </c>
      <c r="J866" s="110">
        <v>-6.4664816998685204E-3</v>
      </c>
      <c r="K866" s="16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138"/>
    </row>
    <row r="867" spans="1:25">
      <c r="B867" s="146"/>
      <c r="C867" s="117"/>
      <c r="D867" s="133"/>
      <c r="E867" s="133"/>
      <c r="F867" s="133"/>
      <c r="G867" s="133"/>
      <c r="H867" s="133"/>
      <c r="I867" s="133"/>
      <c r="J867" s="133"/>
    </row>
    <row r="868" spans="1:25">
      <c r="B868" s="150" t="s">
        <v>355</v>
      </c>
      <c r="Y868" s="134" t="s">
        <v>190</v>
      </c>
    </row>
    <row r="869" spans="1:25">
      <c r="A869" s="125" t="s">
        <v>65</v>
      </c>
      <c r="B869" s="115" t="s">
        <v>142</v>
      </c>
      <c r="C869" s="112" t="s">
        <v>143</v>
      </c>
      <c r="D869" s="113" t="s">
        <v>165</v>
      </c>
      <c r="E869" s="114" t="s">
        <v>165</v>
      </c>
      <c r="F869" s="114" t="s">
        <v>165</v>
      </c>
      <c r="G869" s="16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134">
        <v>1</v>
      </c>
    </row>
    <row r="870" spans="1:25">
      <c r="A870" s="140"/>
      <c r="B870" s="116" t="s">
        <v>166</v>
      </c>
      <c r="C870" s="105" t="s">
        <v>166</v>
      </c>
      <c r="D870" s="159" t="s">
        <v>168</v>
      </c>
      <c r="E870" s="160" t="s">
        <v>188</v>
      </c>
      <c r="F870" s="160" t="s">
        <v>172</v>
      </c>
      <c r="G870" s="16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134" t="s">
        <v>3</v>
      </c>
    </row>
    <row r="871" spans="1:25">
      <c r="A871" s="140"/>
      <c r="B871" s="116"/>
      <c r="C871" s="105"/>
      <c r="D871" s="106" t="s">
        <v>175</v>
      </c>
      <c r="E871" s="107" t="s">
        <v>175</v>
      </c>
      <c r="F871" s="107" t="s">
        <v>175</v>
      </c>
      <c r="G871" s="16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134">
        <v>2</v>
      </c>
    </row>
    <row r="872" spans="1:25">
      <c r="A872" s="140"/>
      <c r="B872" s="116"/>
      <c r="C872" s="105"/>
      <c r="D872" s="132"/>
      <c r="E872" s="132"/>
      <c r="F872" s="132"/>
      <c r="G872" s="16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134">
        <v>2</v>
      </c>
    </row>
    <row r="873" spans="1:25">
      <c r="A873" s="140"/>
      <c r="B873" s="115">
        <v>1</v>
      </c>
      <c r="C873" s="111">
        <v>1</v>
      </c>
      <c r="D873" s="119">
        <v>0.24</v>
      </c>
      <c r="E873" s="157">
        <v>0.09</v>
      </c>
      <c r="F873" s="120">
        <v>0.3</v>
      </c>
      <c r="G873" s="16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134">
        <v>1</v>
      </c>
    </row>
    <row r="874" spans="1:25">
      <c r="A874" s="140"/>
      <c r="B874" s="116">
        <v>1</v>
      </c>
      <c r="C874" s="105">
        <v>2</v>
      </c>
      <c r="D874" s="107">
        <v>0.26</v>
      </c>
      <c r="E874" s="153" t="s">
        <v>156</v>
      </c>
      <c r="F874" s="121">
        <v>0.3</v>
      </c>
      <c r="G874" s="16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134">
        <v>4</v>
      </c>
    </row>
    <row r="875" spans="1:25">
      <c r="A875" s="140"/>
      <c r="B875" s="116">
        <v>1</v>
      </c>
      <c r="C875" s="105">
        <v>3</v>
      </c>
      <c r="D875" s="107">
        <v>0.26</v>
      </c>
      <c r="E875" s="153" t="s">
        <v>156</v>
      </c>
      <c r="F875" s="121">
        <v>0.3</v>
      </c>
      <c r="G875" s="16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134">
        <v>16</v>
      </c>
    </row>
    <row r="876" spans="1:25">
      <c r="A876" s="140"/>
      <c r="B876" s="116">
        <v>1</v>
      </c>
      <c r="C876" s="105">
        <v>4</v>
      </c>
      <c r="D876" s="107">
        <v>0.24</v>
      </c>
      <c r="E876" s="153">
        <v>0.08</v>
      </c>
      <c r="F876" s="121">
        <v>0.3</v>
      </c>
      <c r="G876" s="16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134">
        <v>0.29666666666666663</v>
      </c>
    </row>
    <row r="877" spans="1:25">
      <c r="A877" s="140"/>
      <c r="B877" s="116">
        <v>1</v>
      </c>
      <c r="C877" s="105">
        <v>5</v>
      </c>
      <c r="D877" s="107">
        <v>0.26</v>
      </c>
      <c r="E877" s="153" t="s">
        <v>156</v>
      </c>
      <c r="F877" s="107">
        <v>0.3</v>
      </c>
      <c r="G877" s="16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135"/>
    </row>
    <row r="878" spans="1:25">
      <c r="A878" s="140"/>
      <c r="B878" s="116">
        <v>1</v>
      </c>
      <c r="C878" s="105">
        <v>6</v>
      </c>
      <c r="D878" s="107">
        <v>0.5</v>
      </c>
      <c r="E878" s="153" t="s">
        <v>156</v>
      </c>
      <c r="F878" s="107">
        <v>0.3</v>
      </c>
      <c r="G878" s="16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135"/>
    </row>
    <row r="879" spans="1:25">
      <c r="A879" s="140"/>
      <c r="B879" s="117" t="s">
        <v>184</v>
      </c>
      <c r="C879" s="109"/>
      <c r="D879" s="122">
        <v>0.29333333333333333</v>
      </c>
      <c r="E879" s="122">
        <v>8.4999999999999992E-2</v>
      </c>
      <c r="F879" s="122">
        <v>0.3</v>
      </c>
      <c r="G879" s="16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135"/>
    </row>
    <row r="880" spans="1:25">
      <c r="A880" s="140"/>
      <c r="B880" s="2" t="s">
        <v>185</v>
      </c>
      <c r="C880" s="136"/>
      <c r="D880" s="108">
        <v>0.26</v>
      </c>
      <c r="E880" s="108">
        <v>8.4999999999999992E-2</v>
      </c>
      <c r="F880" s="108">
        <v>0.3</v>
      </c>
      <c r="G880" s="16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135"/>
    </row>
    <row r="881" spans="1:25">
      <c r="A881" s="140"/>
      <c r="B881" s="2" t="s">
        <v>186</v>
      </c>
      <c r="C881" s="136"/>
      <c r="D881" s="108">
        <v>0.10171856598805687</v>
      </c>
      <c r="E881" s="108">
        <v>7.0710678118654719E-3</v>
      </c>
      <c r="F881" s="108">
        <v>0</v>
      </c>
      <c r="G881" s="188"/>
      <c r="H881" s="189"/>
      <c r="I881" s="189"/>
      <c r="J881" s="189"/>
      <c r="K881" s="189"/>
      <c r="L881" s="189"/>
      <c r="M881" s="189"/>
      <c r="N881" s="189"/>
      <c r="O881" s="189"/>
      <c r="P881" s="189"/>
      <c r="Q881" s="189"/>
      <c r="R881" s="189"/>
      <c r="S881" s="189"/>
      <c r="T881" s="189"/>
      <c r="U881" s="189"/>
      <c r="V881" s="189"/>
      <c r="W881" s="189"/>
      <c r="X881" s="189"/>
      <c r="Y881" s="135"/>
    </row>
    <row r="882" spans="1:25">
      <c r="A882" s="140"/>
      <c r="B882" s="2" t="s">
        <v>96</v>
      </c>
      <c r="C882" s="136"/>
      <c r="D882" s="110">
        <v>0.34676783859564841</v>
      </c>
      <c r="E882" s="110">
        <v>8.3189033080770261E-2</v>
      </c>
      <c r="F882" s="110">
        <v>0</v>
      </c>
      <c r="G882" s="16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138"/>
    </row>
    <row r="883" spans="1:25">
      <c r="A883" s="140"/>
      <c r="B883" s="118" t="s">
        <v>187</v>
      </c>
      <c r="C883" s="136"/>
      <c r="D883" s="110">
        <v>-1.1235955056179692E-2</v>
      </c>
      <c r="E883" s="110">
        <v>-0.71348314606741581</v>
      </c>
      <c r="F883" s="110">
        <v>1.1235955056179803E-2</v>
      </c>
      <c r="G883" s="16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138"/>
    </row>
    <row r="884" spans="1:25">
      <c r="B884" s="146"/>
      <c r="C884" s="117"/>
      <c r="D884" s="133"/>
      <c r="E884" s="133"/>
      <c r="F884" s="133"/>
    </row>
    <row r="885" spans="1:25">
      <c r="B885" s="150" t="s">
        <v>356</v>
      </c>
      <c r="Y885" s="134" t="s">
        <v>67</v>
      </c>
    </row>
    <row r="886" spans="1:25">
      <c r="A886" s="125" t="s">
        <v>32</v>
      </c>
      <c r="B886" s="115" t="s">
        <v>142</v>
      </c>
      <c r="C886" s="112" t="s">
        <v>143</v>
      </c>
      <c r="D886" s="113" t="s">
        <v>165</v>
      </c>
      <c r="E886" s="114" t="s">
        <v>165</v>
      </c>
      <c r="F886" s="114" t="s">
        <v>165</v>
      </c>
      <c r="G886" s="114" t="s">
        <v>165</v>
      </c>
      <c r="H886" s="114" t="s">
        <v>165</v>
      </c>
      <c r="I886" s="114" t="s">
        <v>165</v>
      </c>
      <c r="J886" s="114" t="s">
        <v>165</v>
      </c>
      <c r="K886" s="114" t="s">
        <v>165</v>
      </c>
      <c r="L886" s="114" t="s">
        <v>165</v>
      </c>
      <c r="M886" s="16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34">
        <v>1</v>
      </c>
    </row>
    <row r="887" spans="1:25">
      <c r="A887" s="140"/>
      <c r="B887" s="116" t="s">
        <v>166</v>
      </c>
      <c r="C887" s="105" t="s">
        <v>166</v>
      </c>
      <c r="D887" s="159" t="s">
        <v>167</v>
      </c>
      <c r="E887" s="160" t="s">
        <v>168</v>
      </c>
      <c r="F887" s="160" t="s">
        <v>169</v>
      </c>
      <c r="G887" s="160" t="s">
        <v>188</v>
      </c>
      <c r="H887" s="160" t="s">
        <v>170</v>
      </c>
      <c r="I887" s="160" t="s">
        <v>171</v>
      </c>
      <c r="J887" s="160" t="s">
        <v>172</v>
      </c>
      <c r="K887" s="160" t="s">
        <v>173</v>
      </c>
      <c r="L887" s="160" t="s">
        <v>174</v>
      </c>
      <c r="M887" s="16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34" t="s">
        <v>3</v>
      </c>
    </row>
    <row r="888" spans="1:25">
      <c r="A888" s="140"/>
      <c r="B888" s="116"/>
      <c r="C888" s="105"/>
      <c r="D888" s="106" t="s">
        <v>144</v>
      </c>
      <c r="E888" s="107" t="s">
        <v>175</v>
      </c>
      <c r="F888" s="107" t="s">
        <v>175</v>
      </c>
      <c r="G888" s="107" t="s">
        <v>175</v>
      </c>
      <c r="H888" s="107" t="s">
        <v>175</v>
      </c>
      <c r="I888" s="107" t="s">
        <v>176</v>
      </c>
      <c r="J888" s="107" t="s">
        <v>175</v>
      </c>
      <c r="K888" s="107" t="s">
        <v>175</v>
      </c>
      <c r="L888" s="107" t="s">
        <v>175</v>
      </c>
      <c r="M888" s="16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34">
        <v>2</v>
      </c>
    </row>
    <row r="889" spans="1:25">
      <c r="A889" s="140"/>
      <c r="B889" s="116"/>
      <c r="C889" s="105"/>
      <c r="D889" s="132"/>
      <c r="E889" s="132"/>
      <c r="F889" s="132"/>
      <c r="G889" s="132"/>
      <c r="H889" s="132"/>
      <c r="I889" s="132"/>
      <c r="J889" s="132"/>
      <c r="K889" s="132"/>
      <c r="L889" s="132"/>
      <c r="M889" s="16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134">
        <v>3</v>
      </c>
    </row>
    <row r="890" spans="1:25">
      <c r="A890" s="140"/>
      <c r="B890" s="115">
        <v>1</v>
      </c>
      <c r="C890" s="111">
        <v>1</v>
      </c>
      <c r="D890" s="151" t="s">
        <v>111</v>
      </c>
      <c r="E890" s="157">
        <v>2.7</v>
      </c>
      <c r="F890" s="120">
        <v>3</v>
      </c>
      <c r="G890" s="151">
        <v>3.2</v>
      </c>
      <c r="H890" s="152">
        <v>2.73</v>
      </c>
      <c r="I890" s="119">
        <v>2.97</v>
      </c>
      <c r="J890" s="120">
        <v>3</v>
      </c>
      <c r="K890" s="119">
        <v>3</v>
      </c>
      <c r="L890" s="119">
        <v>2.7</v>
      </c>
      <c r="M890" s="16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34">
        <v>1</v>
      </c>
    </row>
    <row r="891" spans="1:25">
      <c r="A891" s="140"/>
      <c r="B891" s="116">
        <v>1</v>
      </c>
      <c r="C891" s="105">
        <v>2</v>
      </c>
      <c r="D891" s="153" t="s">
        <v>111</v>
      </c>
      <c r="E891" s="107">
        <v>3</v>
      </c>
      <c r="F891" s="121">
        <v>3</v>
      </c>
      <c r="G891" s="153">
        <v>3</v>
      </c>
      <c r="H891" s="154">
        <v>2.81</v>
      </c>
      <c r="I891" s="107">
        <v>2.94</v>
      </c>
      <c r="J891" s="121">
        <v>2.8</v>
      </c>
      <c r="K891" s="107">
        <v>2.9</v>
      </c>
      <c r="L891" s="107">
        <v>2.8</v>
      </c>
      <c r="M891" s="16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34" t="e">
        <v>#N/A</v>
      </c>
    </row>
    <row r="892" spans="1:25">
      <c r="A892" s="140"/>
      <c r="B892" s="116">
        <v>1</v>
      </c>
      <c r="C892" s="105">
        <v>3</v>
      </c>
      <c r="D892" s="153" t="s">
        <v>111</v>
      </c>
      <c r="E892" s="107">
        <v>2.9</v>
      </c>
      <c r="F892" s="121">
        <v>3</v>
      </c>
      <c r="G892" s="153">
        <v>2.9</v>
      </c>
      <c r="H892" s="154">
        <v>2.75</v>
      </c>
      <c r="I892" s="107">
        <v>2.97</v>
      </c>
      <c r="J892" s="121">
        <v>2.9</v>
      </c>
      <c r="K892" s="121">
        <v>2.9</v>
      </c>
      <c r="L892" s="108">
        <v>2.8</v>
      </c>
      <c r="M892" s="16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134">
        <v>16</v>
      </c>
    </row>
    <row r="893" spans="1:25">
      <c r="A893" s="140"/>
      <c r="B893" s="116">
        <v>1</v>
      </c>
      <c r="C893" s="105">
        <v>4</v>
      </c>
      <c r="D893" s="153" t="s">
        <v>111</v>
      </c>
      <c r="E893" s="107">
        <v>2.9</v>
      </c>
      <c r="F893" s="121">
        <v>2.9</v>
      </c>
      <c r="G893" s="153">
        <v>3.2</v>
      </c>
      <c r="H893" s="154">
        <v>2.75</v>
      </c>
      <c r="I893" s="107">
        <v>2.94</v>
      </c>
      <c r="J893" s="121">
        <v>3</v>
      </c>
      <c r="K893" s="121">
        <v>2.9</v>
      </c>
      <c r="L893" s="108">
        <v>3</v>
      </c>
      <c r="M893" s="16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134">
        <v>2.94</v>
      </c>
    </row>
    <row r="894" spans="1:25">
      <c r="A894" s="140"/>
      <c r="B894" s="116">
        <v>1</v>
      </c>
      <c r="C894" s="105">
        <v>5</v>
      </c>
      <c r="D894" s="153" t="s">
        <v>111</v>
      </c>
      <c r="E894" s="107">
        <v>2.9</v>
      </c>
      <c r="F894" s="107">
        <v>2.9</v>
      </c>
      <c r="G894" s="153">
        <v>2.9</v>
      </c>
      <c r="H894" s="153">
        <v>2.65</v>
      </c>
      <c r="I894" s="107">
        <v>3.03</v>
      </c>
      <c r="J894" s="107">
        <v>3.1</v>
      </c>
      <c r="K894" s="107">
        <v>2.9</v>
      </c>
      <c r="L894" s="107">
        <v>3.1</v>
      </c>
      <c r="M894" s="16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35"/>
    </row>
    <row r="895" spans="1:25">
      <c r="A895" s="140"/>
      <c r="B895" s="116">
        <v>1</v>
      </c>
      <c r="C895" s="105">
        <v>6</v>
      </c>
      <c r="D895" s="153" t="s">
        <v>111</v>
      </c>
      <c r="E895" s="107">
        <v>2.9</v>
      </c>
      <c r="F895" s="107">
        <v>2.9</v>
      </c>
      <c r="G895" s="153">
        <v>3.2</v>
      </c>
      <c r="H895" s="153">
        <v>2.63</v>
      </c>
      <c r="I895" s="107">
        <v>2.87</v>
      </c>
      <c r="J895" s="107">
        <v>3</v>
      </c>
      <c r="K895" s="107">
        <v>3</v>
      </c>
      <c r="L895" s="107">
        <v>3.1</v>
      </c>
      <c r="M895" s="16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35"/>
    </row>
    <row r="896" spans="1:25">
      <c r="A896" s="140"/>
      <c r="B896" s="117" t="s">
        <v>184</v>
      </c>
      <c r="C896" s="109"/>
      <c r="D896" s="122" t="s">
        <v>512</v>
      </c>
      <c r="E896" s="122">
        <v>2.8833333333333333</v>
      </c>
      <c r="F896" s="122">
        <v>2.9499999999999997</v>
      </c>
      <c r="G896" s="122">
        <v>3.0666666666666669</v>
      </c>
      <c r="H896" s="122">
        <v>2.72</v>
      </c>
      <c r="I896" s="122">
        <v>2.9533333333333331</v>
      </c>
      <c r="J896" s="122">
        <v>2.9666666666666663</v>
      </c>
      <c r="K896" s="122">
        <v>2.9333333333333336</v>
      </c>
      <c r="L896" s="122">
        <v>2.9166666666666665</v>
      </c>
      <c r="M896" s="16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135"/>
    </row>
    <row r="897" spans="1:25">
      <c r="A897" s="140"/>
      <c r="B897" s="2" t="s">
        <v>185</v>
      </c>
      <c r="C897" s="136"/>
      <c r="D897" s="108" t="s">
        <v>512</v>
      </c>
      <c r="E897" s="108">
        <v>2.9</v>
      </c>
      <c r="F897" s="108">
        <v>2.95</v>
      </c>
      <c r="G897" s="108">
        <v>3.1</v>
      </c>
      <c r="H897" s="108">
        <v>2.74</v>
      </c>
      <c r="I897" s="108">
        <v>2.9550000000000001</v>
      </c>
      <c r="J897" s="108">
        <v>3</v>
      </c>
      <c r="K897" s="108">
        <v>2.9</v>
      </c>
      <c r="L897" s="108">
        <v>2.9</v>
      </c>
      <c r="M897" s="16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135"/>
    </row>
    <row r="898" spans="1:25">
      <c r="A898" s="140"/>
      <c r="B898" s="2" t="s">
        <v>186</v>
      </c>
      <c r="C898" s="136"/>
      <c r="D898" s="123" t="s">
        <v>512</v>
      </c>
      <c r="E898" s="123">
        <v>9.831920802501741E-2</v>
      </c>
      <c r="F898" s="123">
        <v>5.4772255750516655E-2</v>
      </c>
      <c r="G898" s="123">
        <v>0.15055453054181633</v>
      </c>
      <c r="H898" s="123">
        <v>6.7823299831252751E-2</v>
      </c>
      <c r="I898" s="123">
        <v>5.2408650685422727E-2</v>
      </c>
      <c r="J898" s="123">
        <v>0.10327955589886455</v>
      </c>
      <c r="K898" s="123">
        <v>5.1639777949432274E-2</v>
      </c>
      <c r="L898" s="123">
        <v>0.17224014243685087</v>
      </c>
      <c r="M898" s="16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137"/>
    </row>
    <row r="899" spans="1:25">
      <c r="A899" s="140"/>
      <c r="B899" s="2" t="s">
        <v>96</v>
      </c>
      <c r="C899" s="136"/>
      <c r="D899" s="110" t="s">
        <v>512</v>
      </c>
      <c r="E899" s="110">
        <v>3.4099147291913552E-2</v>
      </c>
      <c r="F899" s="110">
        <v>1.8566866356107343E-2</v>
      </c>
      <c r="G899" s="110">
        <v>4.9093868654940108E-2</v>
      </c>
      <c r="H899" s="110">
        <v>2.493503670266645E-2</v>
      </c>
      <c r="I899" s="110">
        <v>1.7745592782874513E-2</v>
      </c>
      <c r="J899" s="110">
        <v>3.4813333449055468E-2</v>
      </c>
      <c r="K899" s="110">
        <v>1.7604469755488274E-2</v>
      </c>
      <c r="L899" s="110">
        <v>5.905376312120602E-2</v>
      </c>
      <c r="M899" s="16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138"/>
    </row>
    <row r="900" spans="1:25">
      <c r="A900" s="140"/>
      <c r="B900" s="118" t="s">
        <v>187</v>
      </c>
      <c r="C900" s="136"/>
      <c r="D900" s="110" t="s">
        <v>512</v>
      </c>
      <c r="E900" s="110">
        <v>-1.9274376417233507E-2</v>
      </c>
      <c r="F900" s="110">
        <v>3.4013605442175798E-3</v>
      </c>
      <c r="G900" s="110">
        <v>4.3083900226757565E-2</v>
      </c>
      <c r="H900" s="110">
        <v>-7.4829931972789088E-2</v>
      </c>
      <c r="I900" s="110">
        <v>4.5351473922901064E-3</v>
      </c>
      <c r="J900" s="110">
        <v>9.0702947845804349E-3</v>
      </c>
      <c r="K900" s="110">
        <v>-2.2675736961450532E-3</v>
      </c>
      <c r="L900" s="110">
        <v>-7.9365079365080193E-3</v>
      </c>
      <c r="M900" s="16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138"/>
    </row>
    <row r="901" spans="1:25">
      <c r="B901" s="146"/>
      <c r="C901" s="117"/>
      <c r="D901" s="133"/>
      <c r="E901" s="133"/>
      <c r="F901" s="133"/>
      <c r="G901" s="133"/>
      <c r="H901" s="133"/>
      <c r="I901" s="133"/>
      <c r="J901" s="133"/>
      <c r="K901" s="133"/>
      <c r="L901" s="133"/>
    </row>
    <row r="902" spans="1:25">
      <c r="B902" s="150" t="s">
        <v>357</v>
      </c>
      <c r="Y902" s="134" t="s">
        <v>67</v>
      </c>
    </row>
    <row r="903" spans="1:25">
      <c r="A903" s="125" t="s">
        <v>66</v>
      </c>
      <c r="B903" s="115" t="s">
        <v>142</v>
      </c>
      <c r="C903" s="112" t="s">
        <v>143</v>
      </c>
      <c r="D903" s="113" t="s">
        <v>165</v>
      </c>
      <c r="E903" s="114" t="s">
        <v>165</v>
      </c>
      <c r="F903" s="114" t="s">
        <v>165</v>
      </c>
      <c r="G903" s="114" t="s">
        <v>165</v>
      </c>
      <c r="H903" s="114" t="s">
        <v>165</v>
      </c>
      <c r="I903" s="114" t="s">
        <v>165</v>
      </c>
      <c r="J903" s="114" t="s">
        <v>165</v>
      </c>
      <c r="K903" s="114" t="s">
        <v>165</v>
      </c>
      <c r="L903" s="114" t="s">
        <v>165</v>
      </c>
      <c r="M903" s="16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134">
        <v>1</v>
      </c>
    </row>
    <row r="904" spans="1:25">
      <c r="A904" s="140"/>
      <c r="B904" s="116" t="s">
        <v>166</v>
      </c>
      <c r="C904" s="105" t="s">
        <v>166</v>
      </c>
      <c r="D904" s="159" t="s">
        <v>167</v>
      </c>
      <c r="E904" s="160" t="s">
        <v>168</v>
      </c>
      <c r="F904" s="160" t="s">
        <v>169</v>
      </c>
      <c r="G904" s="160" t="s">
        <v>188</v>
      </c>
      <c r="H904" s="160" t="s">
        <v>170</v>
      </c>
      <c r="I904" s="160" t="s">
        <v>171</v>
      </c>
      <c r="J904" s="160" t="s">
        <v>172</v>
      </c>
      <c r="K904" s="160" t="s">
        <v>173</v>
      </c>
      <c r="L904" s="160" t="s">
        <v>174</v>
      </c>
      <c r="M904" s="16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134" t="s">
        <v>3</v>
      </c>
    </row>
    <row r="905" spans="1:25">
      <c r="A905" s="140"/>
      <c r="B905" s="116"/>
      <c r="C905" s="105"/>
      <c r="D905" s="106" t="s">
        <v>144</v>
      </c>
      <c r="E905" s="107" t="s">
        <v>144</v>
      </c>
      <c r="F905" s="107" t="s">
        <v>144</v>
      </c>
      <c r="G905" s="107" t="s">
        <v>144</v>
      </c>
      <c r="H905" s="107" t="s">
        <v>144</v>
      </c>
      <c r="I905" s="107" t="s">
        <v>176</v>
      </c>
      <c r="J905" s="107" t="s">
        <v>175</v>
      </c>
      <c r="K905" s="107" t="s">
        <v>175</v>
      </c>
      <c r="L905" s="107" t="s">
        <v>175</v>
      </c>
      <c r="M905" s="16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134">
        <v>0</v>
      </c>
    </row>
    <row r="906" spans="1:25">
      <c r="A906" s="140"/>
      <c r="B906" s="116"/>
      <c r="C906" s="105"/>
      <c r="D906" s="132"/>
      <c r="E906" s="132"/>
      <c r="F906" s="132"/>
      <c r="G906" s="132"/>
      <c r="H906" s="132"/>
      <c r="I906" s="132"/>
      <c r="J906" s="132"/>
      <c r="K906" s="132"/>
      <c r="L906" s="132"/>
      <c r="M906" s="16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134">
        <v>0</v>
      </c>
    </row>
    <row r="907" spans="1:25">
      <c r="A907" s="140"/>
      <c r="B907" s="115">
        <v>1</v>
      </c>
      <c r="C907" s="111">
        <v>1</v>
      </c>
      <c r="D907" s="190">
        <v>160</v>
      </c>
      <c r="E907" s="190">
        <v>170</v>
      </c>
      <c r="F907" s="191">
        <v>164</v>
      </c>
      <c r="G907" s="225">
        <v>122</v>
      </c>
      <c r="H907" s="191">
        <v>153</v>
      </c>
      <c r="I907" s="190">
        <v>143.81730769230799</v>
      </c>
      <c r="J907" s="217">
        <v>50</v>
      </c>
      <c r="K907" s="190">
        <v>154</v>
      </c>
      <c r="L907" s="190">
        <v>156</v>
      </c>
      <c r="M907" s="193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5">
        <v>1</v>
      </c>
    </row>
    <row r="908" spans="1:25">
      <c r="A908" s="140"/>
      <c r="B908" s="116">
        <v>1</v>
      </c>
      <c r="C908" s="105">
        <v>2</v>
      </c>
      <c r="D908" s="196">
        <v>154</v>
      </c>
      <c r="E908" s="196">
        <v>170</v>
      </c>
      <c r="F908" s="197">
        <v>165</v>
      </c>
      <c r="G908" s="219">
        <v>126</v>
      </c>
      <c r="H908" s="197">
        <v>156</v>
      </c>
      <c r="I908" s="196">
        <v>138.49289099526101</v>
      </c>
      <c r="J908" s="218">
        <v>58</v>
      </c>
      <c r="K908" s="196">
        <v>151</v>
      </c>
      <c r="L908" s="196">
        <v>155</v>
      </c>
      <c r="M908" s="193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5" t="e">
        <v>#N/A</v>
      </c>
    </row>
    <row r="909" spans="1:25">
      <c r="A909" s="140"/>
      <c r="B909" s="116">
        <v>1</v>
      </c>
      <c r="C909" s="105">
        <v>3</v>
      </c>
      <c r="D909" s="196">
        <v>154</v>
      </c>
      <c r="E909" s="196">
        <v>170</v>
      </c>
      <c r="F909" s="197">
        <v>167</v>
      </c>
      <c r="G909" s="219">
        <v>122</v>
      </c>
      <c r="H909" s="197">
        <v>153</v>
      </c>
      <c r="I909" s="196">
        <v>152.77934272300499</v>
      </c>
      <c r="J909" s="218">
        <v>53</v>
      </c>
      <c r="K909" s="197">
        <v>155</v>
      </c>
      <c r="L909" s="198">
        <v>157</v>
      </c>
      <c r="M909" s="193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5">
        <v>16</v>
      </c>
    </row>
    <row r="910" spans="1:25">
      <c r="A910" s="140"/>
      <c r="B910" s="116">
        <v>1</v>
      </c>
      <c r="C910" s="105">
        <v>4</v>
      </c>
      <c r="D910" s="196">
        <v>158</v>
      </c>
      <c r="E910" s="196">
        <v>170</v>
      </c>
      <c r="F910" s="197">
        <v>166</v>
      </c>
      <c r="G910" s="219">
        <v>119</v>
      </c>
      <c r="H910" s="197">
        <v>155</v>
      </c>
      <c r="I910" s="196">
        <v>144.77837837837799</v>
      </c>
      <c r="J910" s="218">
        <v>40</v>
      </c>
      <c r="K910" s="197">
        <v>154</v>
      </c>
      <c r="L910" s="198">
        <v>158</v>
      </c>
      <c r="M910" s="193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5">
        <v>157.29301421614403</v>
      </c>
    </row>
    <row r="911" spans="1:25">
      <c r="A911" s="140"/>
      <c r="B911" s="116">
        <v>1</v>
      </c>
      <c r="C911" s="105">
        <v>5</v>
      </c>
      <c r="D911" s="196">
        <v>144</v>
      </c>
      <c r="E911" s="196">
        <v>170</v>
      </c>
      <c r="F911" s="196">
        <v>166</v>
      </c>
      <c r="G911" s="219">
        <v>116</v>
      </c>
      <c r="H911" s="196">
        <v>150</v>
      </c>
      <c r="I911" s="196">
        <v>147.19786096256701</v>
      </c>
      <c r="J911" s="219">
        <v>60</v>
      </c>
      <c r="K911" s="196">
        <v>152</v>
      </c>
      <c r="L911" s="196">
        <v>161</v>
      </c>
      <c r="M911" s="193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9"/>
    </row>
    <row r="912" spans="1:25">
      <c r="A912" s="140"/>
      <c r="B912" s="116">
        <v>1</v>
      </c>
      <c r="C912" s="105">
        <v>6</v>
      </c>
      <c r="D912" s="196">
        <v>157</v>
      </c>
      <c r="E912" s="196">
        <v>170</v>
      </c>
      <c r="F912" s="196">
        <v>167</v>
      </c>
      <c r="G912" s="219">
        <v>118</v>
      </c>
      <c r="H912" s="196">
        <v>150</v>
      </c>
      <c r="I912" s="196">
        <v>151.040816326531</v>
      </c>
      <c r="J912" s="219">
        <v>54</v>
      </c>
      <c r="K912" s="220">
        <v>161</v>
      </c>
      <c r="L912" s="196">
        <v>163</v>
      </c>
      <c r="M912" s="193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9"/>
    </row>
    <row r="913" spans="1:25">
      <c r="A913" s="140"/>
      <c r="B913" s="117" t="s">
        <v>184</v>
      </c>
      <c r="C913" s="109"/>
      <c r="D913" s="200">
        <v>154.5</v>
      </c>
      <c r="E913" s="200">
        <v>170</v>
      </c>
      <c r="F913" s="200">
        <v>165.83333333333334</v>
      </c>
      <c r="G913" s="200">
        <v>120.5</v>
      </c>
      <c r="H913" s="200">
        <v>152.83333333333334</v>
      </c>
      <c r="I913" s="200">
        <v>146.35109951300834</v>
      </c>
      <c r="J913" s="200">
        <v>52.5</v>
      </c>
      <c r="K913" s="200">
        <v>154.5</v>
      </c>
      <c r="L913" s="200">
        <v>158.33333333333334</v>
      </c>
      <c r="M913" s="193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9"/>
    </row>
    <row r="914" spans="1:25">
      <c r="A914" s="140"/>
      <c r="B914" s="2" t="s">
        <v>185</v>
      </c>
      <c r="C914" s="136"/>
      <c r="D914" s="198">
        <v>155.5</v>
      </c>
      <c r="E914" s="198">
        <v>170</v>
      </c>
      <c r="F914" s="198">
        <v>166</v>
      </c>
      <c r="G914" s="198">
        <v>120.5</v>
      </c>
      <c r="H914" s="198">
        <v>153</v>
      </c>
      <c r="I914" s="198">
        <v>145.98811967047249</v>
      </c>
      <c r="J914" s="198">
        <v>53.5</v>
      </c>
      <c r="K914" s="198">
        <v>154</v>
      </c>
      <c r="L914" s="198">
        <v>157.5</v>
      </c>
      <c r="M914" s="193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9"/>
    </row>
    <row r="915" spans="1:25">
      <c r="A915" s="140"/>
      <c r="B915" s="2" t="s">
        <v>186</v>
      </c>
      <c r="C915" s="136"/>
      <c r="D915" s="198">
        <v>5.648008498577175</v>
      </c>
      <c r="E915" s="198">
        <v>0</v>
      </c>
      <c r="F915" s="198">
        <v>1.1690451944500122</v>
      </c>
      <c r="G915" s="198">
        <v>3.5637059362410923</v>
      </c>
      <c r="H915" s="198">
        <v>2.4832774042918899</v>
      </c>
      <c r="I915" s="198">
        <v>5.1899470782797295</v>
      </c>
      <c r="J915" s="198">
        <v>7.0922492905988577</v>
      </c>
      <c r="K915" s="198">
        <v>3.5071355833500366</v>
      </c>
      <c r="L915" s="198">
        <v>3.0767948691238205</v>
      </c>
      <c r="M915" s="193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9"/>
    </row>
    <row r="916" spans="1:25">
      <c r="A916" s="140"/>
      <c r="B916" s="2" t="s">
        <v>96</v>
      </c>
      <c r="C916" s="136"/>
      <c r="D916" s="110">
        <v>3.6556689311179127E-2</v>
      </c>
      <c r="E916" s="110">
        <v>0</v>
      </c>
      <c r="F916" s="110">
        <v>7.0495187605025857E-3</v>
      </c>
      <c r="G916" s="110">
        <v>2.9574323122332716E-2</v>
      </c>
      <c r="H916" s="110">
        <v>1.6248270911397317E-2</v>
      </c>
      <c r="I916" s="110">
        <v>3.5462303293583554E-2</v>
      </c>
      <c r="J916" s="110">
        <v>0.13509046267807348</v>
      </c>
      <c r="K916" s="110">
        <v>2.2699906688349751E-2</v>
      </c>
      <c r="L916" s="110">
        <v>1.9432388647097811E-2</v>
      </c>
      <c r="M916" s="16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38"/>
    </row>
    <row r="917" spans="1:25">
      <c r="A917" s="140"/>
      <c r="B917" s="118" t="s">
        <v>187</v>
      </c>
      <c r="C917" s="136"/>
      <c r="D917" s="110">
        <v>-1.7756759447091652E-2</v>
      </c>
      <c r="E917" s="110">
        <v>8.0785442679575548E-2</v>
      </c>
      <c r="F917" s="110">
        <v>5.4295603398213599E-2</v>
      </c>
      <c r="G917" s="110">
        <v>-0.23391384798300674</v>
      </c>
      <c r="H917" s="110">
        <v>-2.8352695159636454E-2</v>
      </c>
      <c r="I917" s="110">
        <v>-6.9563894859945075E-2</v>
      </c>
      <c r="J917" s="110">
        <v>-0.66622802505483691</v>
      </c>
      <c r="K917" s="110">
        <v>-1.7756759447091652E-2</v>
      </c>
      <c r="L917" s="110">
        <v>6.6138926917616025E-3</v>
      </c>
      <c r="M917" s="16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38"/>
    </row>
    <row r="918" spans="1:25">
      <c r="B918" s="146"/>
      <c r="C918" s="117"/>
      <c r="D918" s="133"/>
      <c r="E918" s="133"/>
      <c r="F918" s="133"/>
      <c r="G918" s="133"/>
      <c r="H918" s="133"/>
      <c r="I918" s="133"/>
      <c r="J918" s="133"/>
      <c r="K918" s="133"/>
      <c r="L918" s="133"/>
    </row>
    <row r="919" spans="1:25">
      <c r="B919" s="150" t="s">
        <v>358</v>
      </c>
      <c r="Y919" s="134" t="s">
        <v>67</v>
      </c>
    </row>
    <row r="920" spans="1:25">
      <c r="A920" s="125" t="s">
        <v>35</v>
      </c>
      <c r="B920" s="115" t="s">
        <v>142</v>
      </c>
      <c r="C920" s="112" t="s">
        <v>143</v>
      </c>
      <c r="D920" s="113" t="s">
        <v>165</v>
      </c>
      <c r="E920" s="114" t="s">
        <v>165</v>
      </c>
      <c r="F920" s="114" t="s">
        <v>165</v>
      </c>
      <c r="G920" s="114" t="s">
        <v>165</v>
      </c>
      <c r="H920" s="114" t="s">
        <v>165</v>
      </c>
      <c r="I920" s="114" t="s">
        <v>165</v>
      </c>
      <c r="J920" s="114" t="s">
        <v>165</v>
      </c>
      <c r="K920" s="114" t="s">
        <v>165</v>
      </c>
      <c r="L920" s="114" t="s">
        <v>165</v>
      </c>
      <c r="M920" s="16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34">
        <v>1</v>
      </c>
    </row>
    <row r="921" spans="1:25">
      <c r="A921" s="140"/>
      <c r="B921" s="116" t="s">
        <v>166</v>
      </c>
      <c r="C921" s="105" t="s">
        <v>166</v>
      </c>
      <c r="D921" s="159" t="s">
        <v>167</v>
      </c>
      <c r="E921" s="160" t="s">
        <v>168</v>
      </c>
      <c r="F921" s="160" t="s">
        <v>169</v>
      </c>
      <c r="G921" s="160" t="s">
        <v>188</v>
      </c>
      <c r="H921" s="160" t="s">
        <v>170</v>
      </c>
      <c r="I921" s="160" t="s">
        <v>171</v>
      </c>
      <c r="J921" s="160" t="s">
        <v>172</v>
      </c>
      <c r="K921" s="160" t="s">
        <v>173</v>
      </c>
      <c r="L921" s="160" t="s">
        <v>174</v>
      </c>
      <c r="M921" s="16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34" t="s">
        <v>3</v>
      </c>
    </row>
    <row r="922" spans="1:25">
      <c r="A922" s="140"/>
      <c r="B922" s="116"/>
      <c r="C922" s="105"/>
      <c r="D922" s="106" t="s">
        <v>144</v>
      </c>
      <c r="E922" s="107" t="s">
        <v>175</v>
      </c>
      <c r="F922" s="107" t="s">
        <v>175</v>
      </c>
      <c r="G922" s="107" t="s">
        <v>175</v>
      </c>
      <c r="H922" s="107" t="s">
        <v>175</v>
      </c>
      <c r="I922" s="107" t="s">
        <v>176</v>
      </c>
      <c r="J922" s="107" t="s">
        <v>175</v>
      </c>
      <c r="K922" s="107" t="s">
        <v>175</v>
      </c>
      <c r="L922" s="107" t="s">
        <v>175</v>
      </c>
      <c r="M922" s="16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134">
        <v>2</v>
      </c>
    </row>
    <row r="923" spans="1:25">
      <c r="A923" s="140"/>
      <c r="B923" s="116"/>
      <c r="C923" s="105"/>
      <c r="D923" s="132"/>
      <c r="E923" s="132"/>
      <c r="F923" s="132"/>
      <c r="G923" s="132"/>
      <c r="H923" s="132"/>
      <c r="I923" s="132"/>
      <c r="J923" s="132"/>
      <c r="K923" s="132"/>
      <c r="L923" s="132"/>
      <c r="M923" s="16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134">
        <v>3</v>
      </c>
    </row>
    <row r="924" spans="1:25">
      <c r="A924" s="140"/>
      <c r="B924" s="115">
        <v>1</v>
      </c>
      <c r="C924" s="111">
        <v>1</v>
      </c>
      <c r="D924" s="151" t="s">
        <v>111</v>
      </c>
      <c r="E924" s="119">
        <v>2</v>
      </c>
      <c r="F924" s="120">
        <v>2.5</v>
      </c>
      <c r="G924" s="151">
        <v>3</v>
      </c>
      <c r="H924" s="120">
        <v>2.2000000000000002</v>
      </c>
      <c r="I924" s="119">
        <v>2.0125000000000002</v>
      </c>
      <c r="J924" s="152" t="s">
        <v>135</v>
      </c>
      <c r="K924" s="119">
        <v>2.2999999999999998</v>
      </c>
      <c r="L924" s="119">
        <v>1.9</v>
      </c>
      <c r="M924" s="16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34">
        <v>1</v>
      </c>
    </row>
    <row r="925" spans="1:25">
      <c r="A925" s="140"/>
      <c r="B925" s="116">
        <v>1</v>
      </c>
      <c r="C925" s="105">
        <v>2</v>
      </c>
      <c r="D925" s="153" t="s">
        <v>111</v>
      </c>
      <c r="E925" s="107">
        <v>2</v>
      </c>
      <c r="F925" s="121">
        <v>2.2999999999999998</v>
      </c>
      <c r="G925" s="153">
        <v>3.3</v>
      </c>
      <c r="H925" s="121">
        <v>2.2000000000000002</v>
      </c>
      <c r="I925" s="107">
        <v>1.9402843601895701</v>
      </c>
      <c r="J925" s="154" t="s">
        <v>135</v>
      </c>
      <c r="K925" s="107">
        <v>2.4</v>
      </c>
      <c r="L925" s="107">
        <v>1.8</v>
      </c>
      <c r="M925" s="16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134" t="e">
        <v>#N/A</v>
      </c>
    </row>
    <row r="926" spans="1:25">
      <c r="A926" s="140"/>
      <c r="B926" s="116">
        <v>1</v>
      </c>
      <c r="C926" s="105">
        <v>3</v>
      </c>
      <c r="D926" s="153" t="s">
        <v>111</v>
      </c>
      <c r="E926" s="107">
        <v>2</v>
      </c>
      <c r="F926" s="121">
        <v>2.4</v>
      </c>
      <c r="G926" s="153">
        <v>3.3</v>
      </c>
      <c r="H926" s="121">
        <v>2.1</v>
      </c>
      <c r="I926" s="107">
        <v>1.9079812206572799</v>
      </c>
      <c r="J926" s="154" t="s">
        <v>135</v>
      </c>
      <c r="K926" s="121">
        <v>2.2999999999999998</v>
      </c>
      <c r="L926" s="108">
        <v>1.9</v>
      </c>
      <c r="M926" s="16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34">
        <v>16</v>
      </c>
    </row>
    <row r="927" spans="1:25">
      <c r="A927" s="140"/>
      <c r="B927" s="116">
        <v>1</v>
      </c>
      <c r="C927" s="105">
        <v>4</v>
      </c>
      <c r="D927" s="153" t="s">
        <v>111</v>
      </c>
      <c r="E927" s="155">
        <v>2.5</v>
      </c>
      <c r="F927" s="121">
        <v>2.2000000000000002</v>
      </c>
      <c r="G927" s="153">
        <v>3.2</v>
      </c>
      <c r="H927" s="121">
        <v>2.1</v>
      </c>
      <c r="I927" s="107">
        <v>1.88324324324324</v>
      </c>
      <c r="J927" s="154" t="s">
        <v>135</v>
      </c>
      <c r="K927" s="121">
        <v>2.2999999999999998</v>
      </c>
      <c r="L927" s="108">
        <v>1.9</v>
      </c>
      <c r="M927" s="16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34">
        <v>2.0967682614110417</v>
      </c>
    </row>
    <row r="928" spans="1:25">
      <c r="A928" s="140"/>
      <c r="B928" s="116">
        <v>1</v>
      </c>
      <c r="C928" s="105">
        <v>5</v>
      </c>
      <c r="D928" s="153" t="s">
        <v>111</v>
      </c>
      <c r="E928" s="107">
        <v>2</v>
      </c>
      <c r="F928" s="107">
        <v>2.2000000000000002</v>
      </c>
      <c r="G928" s="153">
        <v>2.9</v>
      </c>
      <c r="H928" s="107">
        <v>2</v>
      </c>
      <c r="I928" s="107">
        <v>1.7967914438502699</v>
      </c>
      <c r="J928" s="153" t="s">
        <v>135</v>
      </c>
      <c r="K928" s="107">
        <v>2.2999999999999998</v>
      </c>
      <c r="L928" s="107">
        <v>2.1</v>
      </c>
      <c r="M928" s="16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135"/>
    </row>
    <row r="929" spans="1:25">
      <c r="A929" s="140"/>
      <c r="B929" s="116">
        <v>1</v>
      </c>
      <c r="C929" s="105">
        <v>6</v>
      </c>
      <c r="D929" s="153" t="s">
        <v>111</v>
      </c>
      <c r="E929" s="107">
        <v>2</v>
      </c>
      <c r="F929" s="107">
        <v>2.2999999999999998</v>
      </c>
      <c r="G929" s="153">
        <v>3.3</v>
      </c>
      <c r="H929" s="107">
        <v>1.9</v>
      </c>
      <c r="I929" s="107">
        <v>1.8428571428571401</v>
      </c>
      <c r="J929" s="153" t="s">
        <v>135</v>
      </c>
      <c r="K929" s="107">
        <v>2.5</v>
      </c>
      <c r="L929" s="107">
        <v>2</v>
      </c>
      <c r="M929" s="16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135"/>
    </row>
    <row r="930" spans="1:25">
      <c r="A930" s="140"/>
      <c r="B930" s="117" t="s">
        <v>184</v>
      </c>
      <c r="C930" s="109"/>
      <c r="D930" s="122" t="s">
        <v>512</v>
      </c>
      <c r="E930" s="122">
        <v>2.0833333333333335</v>
      </c>
      <c r="F930" s="122">
        <v>2.3166666666666664</v>
      </c>
      <c r="G930" s="122">
        <v>3.1666666666666665</v>
      </c>
      <c r="H930" s="122">
        <v>2.0833333333333335</v>
      </c>
      <c r="I930" s="122">
        <v>1.8972762351329167</v>
      </c>
      <c r="J930" s="122" t="s">
        <v>512</v>
      </c>
      <c r="K930" s="122">
        <v>2.3499999999999996</v>
      </c>
      <c r="L930" s="122">
        <v>1.9333333333333333</v>
      </c>
      <c r="M930" s="16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135"/>
    </row>
    <row r="931" spans="1:25">
      <c r="A931" s="140"/>
      <c r="B931" s="2" t="s">
        <v>185</v>
      </c>
      <c r="C931" s="136"/>
      <c r="D931" s="108" t="s">
        <v>512</v>
      </c>
      <c r="E931" s="108">
        <v>2</v>
      </c>
      <c r="F931" s="108">
        <v>2.2999999999999998</v>
      </c>
      <c r="G931" s="108">
        <v>3.25</v>
      </c>
      <c r="H931" s="108">
        <v>2.1</v>
      </c>
      <c r="I931" s="108">
        <v>1.89561223195026</v>
      </c>
      <c r="J931" s="108" t="s">
        <v>512</v>
      </c>
      <c r="K931" s="108">
        <v>2.2999999999999998</v>
      </c>
      <c r="L931" s="108">
        <v>1.9</v>
      </c>
      <c r="M931" s="16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135"/>
    </row>
    <row r="932" spans="1:25">
      <c r="A932" s="140"/>
      <c r="B932" s="2" t="s">
        <v>186</v>
      </c>
      <c r="C932" s="136"/>
      <c r="D932" s="123" t="s">
        <v>512</v>
      </c>
      <c r="E932" s="123">
        <v>0.20412414523193151</v>
      </c>
      <c r="F932" s="123">
        <v>0.11690451944500115</v>
      </c>
      <c r="G932" s="123">
        <v>0.1751190071541826</v>
      </c>
      <c r="H932" s="123">
        <v>0.11690451944500133</v>
      </c>
      <c r="I932" s="123">
        <v>7.549353253189682E-2</v>
      </c>
      <c r="J932" s="123" t="s">
        <v>512</v>
      </c>
      <c r="K932" s="123">
        <v>8.3666002653407623E-2</v>
      </c>
      <c r="L932" s="123">
        <v>0.10327955589886449</v>
      </c>
      <c r="M932" s="16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137"/>
    </row>
    <row r="933" spans="1:25">
      <c r="A933" s="140"/>
      <c r="B933" s="2" t="s">
        <v>96</v>
      </c>
      <c r="C933" s="136"/>
      <c r="D933" s="110" t="s">
        <v>512</v>
      </c>
      <c r="E933" s="110">
        <v>9.7979589711327114E-2</v>
      </c>
      <c r="F933" s="110">
        <v>5.0462382494245103E-2</v>
      </c>
      <c r="G933" s="110">
        <v>5.5300739101320828E-2</v>
      </c>
      <c r="H933" s="110">
        <v>5.6114169333600632E-2</v>
      </c>
      <c r="I933" s="110">
        <v>3.9790480233685109E-2</v>
      </c>
      <c r="J933" s="110" t="s">
        <v>512</v>
      </c>
      <c r="K933" s="110">
        <v>3.5602554320598993E-2</v>
      </c>
      <c r="L933" s="110">
        <v>5.3420459947688528E-2</v>
      </c>
      <c r="M933" s="16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138"/>
    </row>
    <row r="934" spans="1:25">
      <c r="A934" s="140"/>
      <c r="B934" s="118" t="s">
        <v>187</v>
      </c>
      <c r="C934" s="136"/>
      <c r="D934" s="110" t="s">
        <v>512</v>
      </c>
      <c r="E934" s="110">
        <v>-6.4074453648335083E-3</v>
      </c>
      <c r="F934" s="110">
        <v>0.10487492075430493</v>
      </c>
      <c r="G934" s="110">
        <v>0.5102606830454528</v>
      </c>
      <c r="H934" s="110">
        <v>-6.4074453648335083E-3</v>
      </c>
      <c r="I934" s="110">
        <v>-9.5142620169133441E-2</v>
      </c>
      <c r="J934" s="110" t="s">
        <v>512</v>
      </c>
      <c r="K934" s="110">
        <v>0.12077240162846747</v>
      </c>
      <c r="L934" s="110">
        <v>-7.7946109298565602E-2</v>
      </c>
      <c r="M934" s="16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138"/>
    </row>
    <row r="935" spans="1:25">
      <c r="B935" s="146"/>
      <c r="C935" s="117"/>
      <c r="D935" s="133"/>
      <c r="E935" s="133"/>
      <c r="F935" s="133"/>
      <c r="G935" s="133"/>
      <c r="H935" s="133"/>
      <c r="I935" s="133"/>
      <c r="J935" s="133"/>
      <c r="K935" s="133"/>
      <c r="L935" s="133"/>
    </row>
    <row r="936" spans="1:25">
      <c r="B936" s="150" t="s">
        <v>359</v>
      </c>
      <c r="Y936" s="134" t="s">
        <v>67</v>
      </c>
    </row>
    <row r="937" spans="1:25">
      <c r="A937" s="125" t="s">
        <v>38</v>
      </c>
      <c r="B937" s="115" t="s">
        <v>142</v>
      </c>
      <c r="C937" s="112" t="s">
        <v>143</v>
      </c>
      <c r="D937" s="113" t="s">
        <v>165</v>
      </c>
      <c r="E937" s="114" t="s">
        <v>165</v>
      </c>
      <c r="F937" s="114" t="s">
        <v>165</v>
      </c>
      <c r="G937" s="114" t="s">
        <v>165</v>
      </c>
      <c r="H937" s="114" t="s">
        <v>165</v>
      </c>
      <c r="I937" s="114" t="s">
        <v>165</v>
      </c>
      <c r="J937" s="114" t="s">
        <v>165</v>
      </c>
      <c r="K937" s="114" t="s">
        <v>165</v>
      </c>
      <c r="L937" s="16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134">
        <v>1</v>
      </c>
    </row>
    <row r="938" spans="1:25">
      <c r="A938" s="140"/>
      <c r="B938" s="116" t="s">
        <v>166</v>
      </c>
      <c r="C938" s="105" t="s">
        <v>166</v>
      </c>
      <c r="D938" s="159" t="s">
        <v>168</v>
      </c>
      <c r="E938" s="160" t="s">
        <v>169</v>
      </c>
      <c r="F938" s="160" t="s">
        <v>188</v>
      </c>
      <c r="G938" s="160" t="s">
        <v>170</v>
      </c>
      <c r="H938" s="160" t="s">
        <v>171</v>
      </c>
      <c r="I938" s="160" t="s">
        <v>172</v>
      </c>
      <c r="J938" s="160" t="s">
        <v>173</v>
      </c>
      <c r="K938" s="160" t="s">
        <v>174</v>
      </c>
      <c r="L938" s="16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134" t="s">
        <v>3</v>
      </c>
    </row>
    <row r="939" spans="1:25">
      <c r="A939" s="140"/>
      <c r="B939" s="116"/>
      <c r="C939" s="105"/>
      <c r="D939" s="106" t="s">
        <v>175</v>
      </c>
      <c r="E939" s="107" t="s">
        <v>175</v>
      </c>
      <c r="F939" s="107" t="s">
        <v>175</v>
      </c>
      <c r="G939" s="107" t="s">
        <v>175</v>
      </c>
      <c r="H939" s="107" t="s">
        <v>176</v>
      </c>
      <c r="I939" s="107" t="s">
        <v>175</v>
      </c>
      <c r="J939" s="107" t="s">
        <v>175</v>
      </c>
      <c r="K939" s="107" t="s">
        <v>175</v>
      </c>
      <c r="L939" s="16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134">
        <v>1</v>
      </c>
    </row>
    <row r="940" spans="1:25">
      <c r="A940" s="140"/>
      <c r="B940" s="116"/>
      <c r="C940" s="105"/>
      <c r="D940" s="132"/>
      <c r="E940" s="132"/>
      <c r="F940" s="132"/>
      <c r="G940" s="132"/>
      <c r="H940" s="132"/>
      <c r="I940" s="132"/>
      <c r="J940" s="132"/>
      <c r="K940" s="132"/>
      <c r="L940" s="16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134">
        <v>1</v>
      </c>
    </row>
    <row r="941" spans="1:25">
      <c r="A941" s="140"/>
      <c r="B941" s="115">
        <v>1</v>
      </c>
      <c r="C941" s="111">
        <v>1</v>
      </c>
      <c r="D941" s="203">
        <v>13.9</v>
      </c>
      <c r="E941" s="203">
        <v>13.1</v>
      </c>
      <c r="F941" s="206">
        <v>9.9</v>
      </c>
      <c r="G941" s="203">
        <v>12.2</v>
      </c>
      <c r="H941" s="206">
        <v>10.58</v>
      </c>
      <c r="I941" s="203">
        <v>15.8</v>
      </c>
      <c r="J941" s="206">
        <v>12.8</v>
      </c>
      <c r="K941" s="203">
        <v>11.8</v>
      </c>
      <c r="L941" s="207"/>
      <c r="M941" s="208"/>
      <c r="N941" s="208"/>
      <c r="O941" s="208"/>
      <c r="P941" s="208"/>
      <c r="Q941" s="208"/>
      <c r="R941" s="208"/>
      <c r="S941" s="208"/>
      <c r="T941" s="208"/>
      <c r="U941" s="208"/>
      <c r="V941" s="208"/>
      <c r="W941" s="208"/>
      <c r="X941" s="208"/>
      <c r="Y941" s="209">
        <v>1</v>
      </c>
    </row>
    <row r="942" spans="1:25">
      <c r="A942" s="140"/>
      <c r="B942" s="116">
        <v>1</v>
      </c>
      <c r="C942" s="105">
        <v>2</v>
      </c>
      <c r="D942" s="210">
        <v>14.2</v>
      </c>
      <c r="E942" s="210">
        <v>13.2</v>
      </c>
      <c r="F942" s="212">
        <v>9.4</v>
      </c>
      <c r="G942" s="210">
        <v>12.3</v>
      </c>
      <c r="H942" s="212">
        <v>10.52</v>
      </c>
      <c r="I942" s="210">
        <v>14.7</v>
      </c>
      <c r="J942" s="212">
        <v>12.7</v>
      </c>
      <c r="K942" s="210">
        <v>12.6</v>
      </c>
      <c r="L942" s="207"/>
      <c r="M942" s="208"/>
      <c r="N942" s="208"/>
      <c r="O942" s="208"/>
      <c r="P942" s="208"/>
      <c r="Q942" s="208"/>
      <c r="R942" s="208"/>
      <c r="S942" s="208"/>
      <c r="T942" s="208"/>
      <c r="U942" s="208"/>
      <c r="V942" s="208"/>
      <c r="W942" s="208"/>
      <c r="X942" s="208"/>
      <c r="Y942" s="209" t="e">
        <v>#N/A</v>
      </c>
    </row>
    <row r="943" spans="1:25">
      <c r="A943" s="140"/>
      <c r="B943" s="116">
        <v>1</v>
      </c>
      <c r="C943" s="105">
        <v>3</v>
      </c>
      <c r="D943" s="210">
        <v>13.5</v>
      </c>
      <c r="E943" s="210">
        <v>12.8</v>
      </c>
      <c r="F943" s="212">
        <v>9.8000000000000007</v>
      </c>
      <c r="G943" s="210">
        <v>11.7</v>
      </c>
      <c r="H943" s="212">
        <v>10.45</v>
      </c>
      <c r="I943" s="210">
        <v>16.8</v>
      </c>
      <c r="J943" s="212">
        <v>12.5</v>
      </c>
      <c r="K943" s="212">
        <v>9.9</v>
      </c>
      <c r="L943" s="207"/>
      <c r="M943" s="208"/>
      <c r="N943" s="208"/>
      <c r="O943" s="208"/>
      <c r="P943" s="208"/>
      <c r="Q943" s="208"/>
      <c r="R943" s="208"/>
      <c r="S943" s="208"/>
      <c r="T943" s="208"/>
      <c r="U943" s="208"/>
      <c r="V943" s="208"/>
      <c r="W943" s="208"/>
      <c r="X943" s="208"/>
      <c r="Y943" s="209">
        <v>16</v>
      </c>
    </row>
    <row r="944" spans="1:25">
      <c r="A944" s="140"/>
      <c r="B944" s="116">
        <v>1</v>
      </c>
      <c r="C944" s="105">
        <v>4</v>
      </c>
      <c r="D944" s="210">
        <v>13.5</v>
      </c>
      <c r="E944" s="210">
        <v>12.8</v>
      </c>
      <c r="F944" s="212">
        <v>9.1999999999999993</v>
      </c>
      <c r="G944" s="210">
        <v>11.6</v>
      </c>
      <c r="H944" s="212">
        <v>10.37</v>
      </c>
      <c r="I944" s="210">
        <v>15.5</v>
      </c>
      <c r="J944" s="212">
        <v>12.2</v>
      </c>
      <c r="K944" s="212">
        <v>9.9</v>
      </c>
      <c r="L944" s="207"/>
      <c r="M944" s="208"/>
      <c r="N944" s="208"/>
      <c r="O944" s="208"/>
      <c r="P944" s="208"/>
      <c r="Q944" s="208"/>
      <c r="R944" s="208"/>
      <c r="S944" s="208"/>
      <c r="T944" s="208"/>
      <c r="U944" s="208"/>
      <c r="V944" s="208"/>
      <c r="W944" s="208"/>
      <c r="X944" s="208"/>
      <c r="Y944" s="209">
        <v>12.268124999999998</v>
      </c>
    </row>
    <row r="945" spans="1:25">
      <c r="A945" s="140"/>
      <c r="B945" s="116">
        <v>1</v>
      </c>
      <c r="C945" s="105">
        <v>5</v>
      </c>
      <c r="D945" s="210">
        <v>13.9</v>
      </c>
      <c r="E945" s="210">
        <v>12.6</v>
      </c>
      <c r="F945" s="210">
        <v>9.6999999999999993</v>
      </c>
      <c r="G945" s="210">
        <v>11.5</v>
      </c>
      <c r="H945" s="210">
        <v>10.26</v>
      </c>
      <c r="I945" s="210">
        <v>17.3</v>
      </c>
      <c r="J945" s="210">
        <v>11.8</v>
      </c>
      <c r="K945" s="210">
        <v>10.3</v>
      </c>
      <c r="L945" s="207"/>
      <c r="M945" s="208"/>
      <c r="N945" s="208"/>
      <c r="O945" s="208"/>
      <c r="P945" s="208"/>
      <c r="Q945" s="208"/>
      <c r="R945" s="208"/>
      <c r="S945" s="208"/>
      <c r="T945" s="208"/>
      <c r="U945" s="208"/>
      <c r="V945" s="208"/>
      <c r="W945" s="208"/>
      <c r="X945" s="208"/>
      <c r="Y945" s="214"/>
    </row>
    <row r="946" spans="1:25">
      <c r="A946" s="140"/>
      <c r="B946" s="116">
        <v>1</v>
      </c>
      <c r="C946" s="105">
        <v>6</v>
      </c>
      <c r="D946" s="210">
        <v>14.6</v>
      </c>
      <c r="E946" s="210">
        <v>12.5</v>
      </c>
      <c r="F946" s="210">
        <v>9.6</v>
      </c>
      <c r="G946" s="210">
        <v>11.4</v>
      </c>
      <c r="H946" s="210">
        <v>10.29</v>
      </c>
      <c r="I946" s="210">
        <v>16.600000000000001</v>
      </c>
      <c r="J946" s="210">
        <v>13.6</v>
      </c>
      <c r="K946" s="210">
        <v>10.7</v>
      </c>
      <c r="L946" s="207"/>
      <c r="M946" s="208"/>
      <c r="N946" s="208"/>
      <c r="O946" s="208"/>
      <c r="P946" s="208"/>
      <c r="Q946" s="208"/>
      <c r="R946" s="208"/>
      <c r="S946" s="208"/>
      <c r="T946" s="208"/>
      <c r="U946" s="208"/>
      <c r="V946" s="208"/>
      <c r="W946" s="208"/>
      <c r="X946" s="208"/>
      <c r="Y946" s="214"/>
    </row>
    <row r="947" spans="1:25">
      <c r="A947" s="140"/>
      <c r="B947" s="117" t="s">
        <v>184</v>
      </c>
      <c r="C947" s="109"/>
      <c r="D947" s="215">
        <v>13.933333333333332</v>
      </c>
      <c r="E947" s="215">
        <v>12.83333333333333</v>
      </c>
      <c r="F947" s="215">
        <v>9.6</v>
      </c>
      <c r="G947" s="215">
        <v>11.783333333333333</v>
      </c>
      <c r="H947" s="215">
        <v>10.411666666666667</v>
      </c>
      <c r="I947" s="215">
        <v>16.116666666666664</v>
      </c>
      <c r="J947" s="215">
        <v>12.6</v>
      </c>
      <c r="K947" s="215">
        <v>10.866666666666667</v>
      </c>
      <c r="L947" s="207"/>
      <c r="M947" s="208"/>
      <c r="N947" s="208"/>
      <c r="O947" s="208"/>
      <c r="P947" s="208"/>
      <c r="Q947" s="208"/>
      <c r="R947" s="208"/>
      <c r="S947" s="208"/>
      <c r="T947" s="208"/>
      <c r="U947" s="208"/>
      <c r="V947" s="208"/>
      <c r="W947" s="208"/>
      <c r="X947" s="208"/>
      <c r="Y947" s="214"/>
    </row>
    <row r="948" spans="1:25">
      <c r="A948" s="140"/>
      <c r="B948" s="2" t="s">
        <v>185</v>
      </c>
      <c r="C948" s="136"/>
      <c r="D948" s="216">
        <v>13.9</v>
      </c>
      <c r="E948" s="216">
        <v>12.8</v>
      </c>
      <c r="F948" s="216">
        <v>9.6499999999999986</v>
      </c>
      <c r="G948" s="216">
        <v>11.649999999999999</v>
      </c>
      <c r="H948" s="216">
        <v>10.41</v>
      </c>
      <c r="I948" s="216">
        <v>16.200000000000003</v>
      </c>
      <c r="J948" s="216">
        <v>12.6</v>
      </c>
      <c r="K948" s="216">
        <v>10.5</v>
      </c>
      <c r="L948" s="207"/>
      <c r="M948" s="208"/>
      <c r="N948" s="208"/>
      <c r="O948" s="208"/>
      <c r="P948" s="208"/>
      <c r="Q948" s="208"/>
      <c r="R948" s="208"/>
      <c r="S948" s="208"/>
      <c r="T948" s="208"/>
      <c r="U948" s="208"/>
      <c r="V948" s="208"/>
      <c r="W948" s="208"/>
      <c r="X948" s="208"/>
      <c r="Y948" s="214"/>
    </row>
    <row r="949" spans="1:25">
      <c r="A949" s="140"/>
      <c r="B949" s="2" t="s">
        <v>186</v>
      </c>
      <c r="C949" s="136"/>
      <c r="D949" s="216">
        <v>0.42268979957726266</v>
      </c>
      <c r="E949" s="216">
        <v>0.27325202042558905</v>
      </c>
      <c r="F949" s="216">
        <v>0.26076809620810626</v>
      </c>
      <c r="G949" s="216">
        <v>0.37638632635454056</v>
      </c>
      <c r="H949" s="216">
        <v>0.12734467663262061</v>
      </c>
      <c r="I949" s="216">
        <v>0.95794919837466741</v>
      </c>
      <c r="J949" s="216">
        <v>0.60991802727907607</v>
      </c>
      <c r="K949" s="216">
        <v>1.1039323650779818</v>
      </c>
      <c r="L949" s="207"/>
      <c r="M949" s="208"/>
      <c r="N949" s="208"/>
      <c r="O949" s="208"/>
      <c r="P949" s="208"/>
      <c r="Q949" s="208"/>
      <c r="R949" s="208"/>
      <c r="S949" s="208"/>
      <c r="T949" s="208"/>
      <c r="U949" s="208"/>
      <c r="V949" s="208"/>
      <c r="W949" s="208"/>
      <c r="X949" s="208"/>
      <c r="Y949" s="214"/>
    </row>
    <row r="950" spans="1:25">
      <c r="A950" s="140"/>
      <c r="B950" s="2" t="s">
        <v>96</v>
      </c>
      <c r="C950" s="136"/>
      <c r="D950" s="110">
        <v>3.0336588486406413E-2</v>
      </c>
      <c r="E950" s="110">
        <v>2.1292365227967982E-2</v>
      </c>
      <c r="F950" s="110">
        <v>2.7163343355011069E-2</v>
      </c>
      <c r="G950" s="110">
        <v>3.1942262491191559E-2</v>
      </c>
      <c r="H950" s="110">
        <v>1.2230959817443951E-2</v>
      </c>
      <c r="I950" s="110">
        <v>5.9438419754374409E-2</v>
      </c>
      <c r="J950" s="110">
        <v>4.8406192641196513E-2</v>
      </c>
      <c r="K950" s="110">
        <v>0.10158886795196151</v>
      </c>
      <c r="L950" s="16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138"/>
    </row>
    <row r="951" spans="1:25">
      <c r="A951" s="140"/>
      <c r="B951" s="118" t="s">
        <v>187</v>
      </c>
      <c r="C951" s="136"/>
      <c r="D951" s="110">
        <v>0.13573454242871952</v>
      </c>
      <c r="E951" s="110">
        <v>4.6071289079083533E-2</v>
      </c>
      <c r="F951" s="110">
        <v>-0.21748433440317883</v>
      </c>
      <c r="G951" s="110">
        <v>-3.9516361845568504E-2</v>
      </c>
      <c r="H951" s="110">
        <v>-0.15132372170428088</v>
      </c>
      <c r="I951" s="110">
        <v>0.31370251498632973</v>
      </c>
      <c r="J951" s="110">
        <v>2.7051811095827771E-2</v>
      </c>
      <c r="K951" s="110">
        <v>-0.11423573963693157</v>
      </c>
      <c r="L951" s="16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138"/>
    </row>
    <row r="952" spans="1:25">
      <c r="B952" s="146"/>
      <c r="C952" s="117"/>
      <c r="D952" s="133"/>
      <c r="E952" s="133"/>
      <c r="F952" s="133"/>
      <c r="G952" s="133"/>
      <c r="H952" s="133"/>
      <c r="I952" s="133"/>
      <c r="J952" s="133"/>
      <c r="K952" s="133"/>
    </row>
    <row r="953" spans="1:25">
      <c r="B953" s="150" t="s">
        <v>360</v>
      </c>
      <c r="Y953" s="134" t="s">
        <v>190</v>
      </c>
    </row>
    <row r="954" spans="1:25">
      <c r="A954" s="125" t="s">
        <v>41</v>
      </c>
      <c r="B954" s="115" t="s">
        <v>142</v>
      </c>
      <c r="C954" s="112" t="s">
        <v>143</v>
      </c>
      <c r="D954" s="113" t="s">
        <v>165</v>
      </c>
      <c r="E954" s="114" t="s">
        <v>165</v>
      </c>
      <c r="F954" s="114" t="s">
        <v>165</v>
      </c>
      <c r="G954" s="114" t="s">
        <v>165</v>
      </c>
      <c r="H954" s="16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134">
        <v>1</v>
      </c>
    </row>
    <row r="955" spans="1:25">
      <c r="A955" s="140"/>
      <c r="B955" s="116" t="s">
        <v>166</v>
      </c>
      <c r="C955" s="105" t="s">
        <v>166</v>
      </c>
      <c r="D955" s="159" t="s">
        <v>168</v>
      </c>
      <c r="E955" s="160" t="s">
        <v>188</v>
      </c>
      <c r="F955" s="160" t="s">
        <v>171</v>
      </c>
      <c r="G955" s="160" t="s">
        <v>172</v>
      </c>
      <c r="H955" s="16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134" t="s">
        <v>3</v>
      </c>
    </row>
    <row r="956" spans="1:25">
      <c r="A956" s="140"/>
      <c r="B956" s="116"/>
      <c r="C956" s="105"/>
      <c r="D956" s="106" t="s">
        <v>175</v>
      </c>
      <c r="E956" s="107" t="s">
        <v>175</v>
      </c>
      <c r="F956" s="107" t="s">
        <v>176</v>
      </c>
      <c r="G956" s="107" t="s">
        <v>175</v>
      </c>
      <c r="H956" s="16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134">
        <v>2</v>
      </c>
    </row>
    <row r="957" spans="1:25">
      <c r="A957" s="140"/>
      <c r="B957" s="116"/>
      <c r="C957" s="105"/>
      <c r="D957" s="132"/>
      <c r="E957" s="132"/>
      <c r="F957" s="132"/>
      <c r="G957" s="132"/>
      <c r="H957" s="16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134">
        <v>2</v>
      </c>
    </row>
    <row r="958" spans="1:25">
      <c r="A958" s="140"/>
      <c r="B958" s="115">
        <v>1</v>
      </c>
      <c r="C958" s="111">
        <v>1</v>
      </c>
      <c r="D958" s="119">
        <v>1.7</v>
      </c>
      <c r="E958" s="119">
        <v>1.1000000000000001</v>
      </c>
      <c r="F958" s="120">
        <v>1.2932692307692299</v>
      </c>
      <c r="G958" s="119">
        <v>1.7</v>
      </c>
      <c r="H958" s="16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134">
        <v>1</v>
      </c>
    </row>
    <row r="959" spans="1:25">
      <c r="A959" s="140"/>
      <c r="B959" s="116">
        <v>1</v>
      </c>
      <c r="C959" s="105">
        <v>2</v>
      </c>
      <c r="D959" s="107">
        <v>1.65</v>
      </c>
      <c r="E959" s="107">
        <v>1.1000000000000001</v>
      </c>
      <c r="F959" s="121">
        <v>1.2701421800947901</v>
      </c>
      <c r="G959" s="107">
        <v>1.9</v>
      </c>
      <c r="H959" s="16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134">
        <v>5</v>
      </c>
    </row>
    <row r="960" spans="1:25">
      <c r="A960" s="140"/>
      <c r="B960" s="116">
        <v>1</v>
      </c>
      <c r="C960" s="105">
        <v>3</v>
      </c>
      <c r="D960" s="107">
        <v>1.75</v>
      </c>
      <c r="E960" s="107">
        <v>1.2</v>
      </c>
      <c r="F960" s="121">
        <v>1.26197183098592</v>
      </c>
      <c r="G960" s="107">
        <v>1.7</v>
      </c>
      <c r="H960" s="16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134">
        <v>16</v>
      </c>
    </row>
    <row r="961" spans="1:25">
      <c r="A961" s="140"/>
      <c r="B961" s="116">
        <v>1</v>
      </c>
      <c r="C961" s="105">
        <v>4</v>
      </c>
      <c r="D961" s="107">
        <v>1.8</v>
      </c>
      <c r="E961" s="107">
        <v>1.1000000000000001</v>
      </c>
      <c r="F961" s="121">
        <v>1.3189189189189201</v>
      </c>
      <c r="G961" s="107">
        <v>1.9</v>
      </c>
      <c r="H961" s="16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134">
        <v>1.4810621553126937</v>
      </c>
    </row>
    <row r="962" spans="1:25">
      <c r="A962" s="140"/>
      <c r="B962" s="116">
        <v>1</v>
      </c>
      <c r="C962" s="105">
        <v>5</v>
      </c>
      <c r="D962" s="107">
        <v>1.75</v>
      </c>
      <c r="E962" s="107">
        <v>1</v>
      </c>
      <c r="F962" s="107">
        <v>1.2481283422459899</v>
      </c>
      <c r="G962" s="107">
        <v>1.9</v>
      </c>
      <c r="H962" s="16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135"/>
    </row>
    <row r="963" spans="1:25">
      <c r="A963" s="140"/>
      <c r="B963" s="116">
        <v>1</v>
      </c>
      <c r="C963" s="105">
        <v>6</v>
      </c>
      <c r="D963" s="107">
        <v>1.65</v>
      </c>
      <c r="E963" s="107">
        <v>1.3</v>
      </c>
      <c r="F963" s="107">
        <v>1.2530612244898001</v>
      </c>
      <c r="G963" s="107">
        <v>1.7</v>
      </c>
      <c r="H963" s="16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135"/>
    </row>
    <row r="964" spans="1:25">
      <c r="A964" s="140"/>
      <c r="B964" s="117" t="s">
        <v>184</v>
      </c>
      <c r="C964" s="109"/>
      <c r="D964" s="122">
        <v>1.7166666666666666</v>
      </c>
      <c r="E964" s="122">
        <v>1.1333333333333333</v>
      </c>
      <c r="F964" s="122">
        <v>1.2742486212507751</v>
      </c>
      <c r="G964" s="122">
        <v>1.7999999999999998</v>
      </c>
      <c r="H964" s="16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135"/>
    </row>
    <row r="965" spans="1:25">
      <c r="A965" s="140"/>
      <c r="B965" s="2" t="s">
        <v>185</v>
      </c>
      <c r="C965" s="136"/>
      <c r="D965" s="108">
        <v>1.7250000000000001</v>
      </c>
      <c r="E965" s="108">
        <v>1.1000000000000001</v>
      </c>
      <c r="F965" s="108">
        <v>1.2660570055403551</v>
      </c>
      <c r="G965" s="108">
        <v>1.7999999999999998</v>
      </c>
      <c r="H965" s="16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135"/>
    </row>
    <row r="966" spans="1:25">
      <c r="A966" s="140"/>
      <c r="B966" s="2" t="s">
        <v>186</v>
      </c>
      <c r="C966" s="136"/>
      <c r="D966" s="108">
        <v>6.055300708194989E-2</v>
      </c>
      <c r="E966" s="108">
        <v>0.10327955589886445</v>
      </c>
      <c r="F966" s="108">
        <v>2.7040622312305692E-2</v>
      </c>
      <c r="G966" s="108">
        <v>0.1095445115010332</v>
      </c>
      <c r="H966" s="188"/>
      <c r="I966" s="189"/>
      <c r="J966" s="189"/>
      <c r="K966" s="189"/>
      <c r="L966" s="189"/>
      <c r="M966" s="189"/>
      <c r="N966" s="189"/>
      <c r="O966" s="189"/>
      <c r="P966" s="189"/>
      <c r="Q966" s="189"/>
      <c r="R966" s="189"/>
      <c r="S966" s="189"/>
      <c r="T966" s="189"/>
      <c r="U966" s="189"/>
      <c r="V966" s="189"/>
      <c r="W966" s="189"/>
      <c r="X966" s="189"/>
      <c r="Y966" s="135"/>
    </row>
    <row r="967" spans="1:25">
      <c r="A967" s="140"/>
      <c r="B967" s="2" t="s">
        <v>96</v>
      </c>
      <c r="C967" s="136"/>
      <c r="D967" s="110">
        <v>3.5273596358417411E-2</v>
      </c>
      <c r="E967" s="110">
        <v>9.1129019910762749E-2</v>
      </c>
      <c r="F967" s="110">
        <v>2.1220837018260375E-2</v>
      </c>
      <c r="G967" s="110">
        <v>6.085806194501845E-2</v>
      </c>
      <c r="H967" s="16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138"/>
    </row>
    <row r="968" spans="1:25">
      <c r="A968" s="140"/>
      <c r="B968" s="118" t="s">
        <v>187</v>
      </c>
      <c r="C968" s="136"/>
      <c r="D968" s="110">
        <v>0.15907807144274111</v>
      </c>
      <c r="E968" s="110">
        <v>-0.23478340914459805</v>
      </c>
      <c r="F968" s="110">
        <v>-0.1396386595390755</v>
      </c>
      <c r="G968" s="110">
        <v>0.21534399724093234</v>
      </c>
      <c r="H968" s="16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138"/>
    </row>
    <row r="969" spans="1:25">
      <c r="B969" s="146"/>
      <c r="C969" s="117"/>
      <c r="D969" s="133"/>
      <c r="E969" s="133"/>
      <c r="F969" s="133"/>
      <c r="G969" s="133"/>
    </row>
    <row r="970" spans="1:25">
      <c r="B970" s="150" t="s">
        <v>361</v>
      </c>
      <c r="Y970" s="134" t="s">
        <v>67</v>
      </c>
    </row>
    <row r="971" spans="1:25">
      <c r="A971" s="125" t="s">
        <v>44</v>
      </c>
      <c r="B971" s="115" t="s">
        <v>142</v>
      </c>
      <c r="C971" s="112" t="s">
        <v>143</v>
      </c>
      <c r="D971" s="113" t="s">
        <v>165</v>
      </c>
      <c r="E971" s="114" t="s">
        <v>165</v>
      </c>
      <c r="F971" s="114" t="s">
        <v>165</v>
      </c>
      <c r="G971" s="114" t="s">
        <v>165</v>
      </c>
      <c r="H971" s="114" t="s">
        <v>165</v>
      </c>
      <c r="I971" s="114" t="s">
        <v>165</v>
      </c>
      <c r="J971" s="114" t="s">
        <v>165</v>
      </c>
      <c r="K971" s="114" t="s">
        <v>165</v>
      </c>
      <c r="L971" s="114" t="s">
        <v>165</v>
      </c>
      <c r="M971" s="16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134">
        <v>1</v>
      </c>
    </row>
    <row r="972" spans="1:25">
      <c r="A972" s="140"/>
      <c r="B972" s="116" t="s">
        <v>166</v>
      </c>
      <c r="C972" s="105" t="s">
        <v>166</v>
      </c>
      <c r="D972" s="159" t="s">
        <v>167</v>
      </c>
      <c r="E972" s="160" t="s">
        <v>168</v>
      </c>
      <c r="F972" s="160" t="s">
        <v>169</v>
      </c>
      <c r="G972" s="160" t="s">
        <v>188</v>
      </c>
      <c r="H972" s="160" t="s">
        <v>170</v>
      </c>
      <c r="I972" s="160" t="s">
        <v>171</v>
      </c>
      <c r="J972" s="160" t="s">
        <v>172</v>
      </c>
      <c r="K972" s="160" t="s">
        <v>173</v>
      </c>
      <c r="L972" s="160" t="s">
        <v>174</v>
      </c>
      <c r="M972" s="16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134" t="s">
        <v>3</v>
      </c>
    </row>
    <row r="973" spans="1:25">
      <c r="A973" s="140"/>
      <c r="B973" s="116"/>
      <c r="C973" s="105"/>
      <c r="D973" s="106" t="s">
        <v>144</v>
      </c>
      <c r="E973" s="107" t="s">
        <v>144</v>
      </c>
      <c r="F973" s="107" t="s">
        <v>144</v>
      </c>
      <c r="G973" s="107" t="s">
        <v>144</v>
      </c>
      <c r="H973" s="107" t="s">
        <v>144</v>
      </c>
      <c r="I973" s="107" t="s">
        <v>176</v>
      </c>
      <c r="J973" s="107" t="s">
        <v>175</v>
      </c>
      <c r="K973" s="107" t="s">
        <v>175</v>
      </c>
      <c r="L973" s="107" t="s">
        <v>175</v>
      </c>
      <c r="M973" s="16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134">
        <v>1</v>
      </c>
    </row>
    <row r="974" spans="1:25">
      <c r="A974" s="140"/>
      <c r="B974" s="116"/>
      <c r="C974" s="105"/>
      <c r="D974" s="132"/>
      <c r="E974" s="132"/>
      <c r="F974" s="132"/>
      <c r="G974" s="132"/>
      <c r="H974" s="132"/>
      <c r="I974" s="132"/>
      <c r="J974" s="132"/>
      <c r="K974" s="132"/>
      <c r="L974" s="132"/>
      <c r="M974" s="16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134">
        <v>2</v>
      </c>
    </row>
    <row r="975" spans="1:25">
      <c r="A975" s="140"/>
      <c r="B975" s="115">
        <v>1</v>
      </c>
      <c r="C975" s="111">
        <v>1</v>
      </c>
      <c r="D975" s="203">
        <v>46</v>
      </c>
      <c r="E975" s="203">
        <v>42</v>
      </c>
      <c r="F975" s="206">
        <v>49</v>
      </c>
      <c r="G975" s="203">
        <v>46</v>
      </c>
      <c r="H975" s="206">
        <v>42</v>
      </c>
      <c r="I975" s="203">
        <v>42.589423076923097</v>
      </c>
      <c r="J975" s="206">
        <v>41.9</v>
      </c>
      <c r="K975" s="203">
        <v>42</v>
      </c>
      <c r="L975" s="204">
        <v>39</v>
      </c>
      <c r="M975" s="207"/>
      <c r="N975" s="208"/>
      <c r="O975" s="208"/>
      <c r="P975" s="208"/>
      <c r="Q975" s="208"/>
      <c r="R975" s="208"/>
      <c r="S975" s="208"/>
      <c r="T975" s="208"/>
      <c r="U975" s="208"/>
      <c r="V975" s="208"/>
      <c r="W975" s="208"/>
      <c r="X975" s="208"/>
      <c r="Y975" s="209">
        <v>1</v>
      </c>
    </row>
    <row r="976" spans="1:25">
      <c r="A976" s="140"/>
      <c r="B976" s="116">
        <v>1</v>
      </c>
      <c r="C976" s="105">
        <v>2</v>
      </c>
      <c r="D976" s="210">
        <v>43</v>
      </c>
      <c r="E976" s="210">
        <v>50</v>
      </c>
      <c r="F976" s="212">
        <v>46</v>
      </c>
      <c r="G976" s="210">
        <v>48</v>
      </c>
      <c r="H976" s="212">
        <v>43</v>
      </c>
      <c r="I976" s="210">
        <v>42.162085308056902</v>
      </c>
      <c r="J976" s="212">
        <v>50.2</v>
      </c>
      <c r="K976" s="210">
        <v>41</v>
      </c>
      <c r="L976" s="210">
        <v>44</v>
      </c>
      <c r="M976" s="207"/>
      <c r="N976" s="208"/>
      <c r="O976" s="208"/>
      <c r="P976" s="208"/>
      <c r="Q976" s="208"/>
      <c r="R976" s="208"/>
      <c r="S976" s="208"/>
      <c r="T976" s="208"/>
      <c r="U976" s="208"/>
      <c r="V976" s="208"/>
      <c r="W976" s="208"/>
      <c r="X976" s="208"/>
      <c r="Y976" s="209">
        <v>34</v>
      </c>
    </row>
    <row r="977" spans="1:25">
      <c r="A977" s="140"/>
      <c r="B977" s="116">
        <v>1</v>
      </c>
      <c r="C977" s="105">
        <v>3</v>
      </c>
      <c r="D977" s="210">
        <v>43</v>
      </c>
      <c r="E977" s="210">
        <v>42</v>
      </c>
      <c r="F977" s="212">
        <v>48</v>
      </c>
      <c r="G977" s="210">
        <v>47</v>
      </c>
      <c r="H977" s="212">
        <v>42</v>
      </c>
      <c r="I977" s="210">
        <v>41.990610328638503</v>
      </c>
      <c r="J977" s="212">
        <v>47.1</v>
      </c>
      <c r="K977" s="212">
        <v>42</v>
      </c>
      <c r="L977" s="216">
        <v>45</v>
      </c>
      <c r="M977" s="207"/>
      <c r="N977" s="208"/>
      <c r="O977" s="208"/>
      <c r="P977" s="208"/>
      <c r="Q977" s="208"/>
      <c r="R977" s="208"/>
      <c r="S977" s="208"/>
      <c r="T977" s="208"/>
      <c r="U977" s="208"/>
      <c r="V977" s="208"/>
      <c r="W977" s="208"/>
      <c r="X977" s="208"/>
      <c r="Y977" s="209">
        <v>16</v>
      </c>
    </row>
    <row r="978" spans="1:25">
      <c r="A978" s="140"/>
      <c r="B978" s="116">
        <v>1</v>
      </c>
      <c r="C978" s="105">
        <v>4</v>
      </c>
      <c r="D978" s="210">
        <v>44</v>
      </c>
      <c r="E978" s="210">
        <v>44</v>
      </c>
      <c r="F978" s="212">
        <v>46</v>
      </c>
      <c r="G978" s="210">
        <v>46</v>
      </c>
      <c r="H978" s="212">
        <v>43</v>
      </c>
      <c r="I978" s="210">
        <v>42.184864864864899</v>
      </c>
      <c r="J978" s="212">
        <v>44.2</v>
      </c>
      <c r="K978" s="212">
        <v>41</v>
      </c>
      <c r="L978" s="216">
        <v>45</v>
      </c>
      <c r="M978" s="207"/>
      <c r="N978" s="208"/>
      <c r="O978" s="208"/>
      <c r="P978" s="208"/>
      <c r="Q978" s="208"/>
      <c r="R978" s="208"/>
      <c r="S978" s="208"/>
      <c r="T978" s="208"/>
      <c r="U978" s="208"/>
      <c r="V978" s="208"/>
      <c r="W978" s="208"/>
      <c r="X978" s="208"/>
      <c r="Y978" s="209">
        <v>44.447030611508382</v>
      </c>
    </row>
    <row r="979" spans="1:25">
      <c r="A979" s="140"/>
      <c r="B979" s="116">
        <v>1</v>
      </c>
      <c r="C979" s="105">
        <v>5</v>
      </c>
      <c r="D979" s="210">
        <v>42</v>
      </c>
      <c r="E979" s="210">
        <v>50</v>
      </c>
      <c r="F979" s="210">
        <v>45</v>
      </c>
      <c r="G979" s="210">
        <v>46</v>
      </c>
      <c r="H979" s="210">
        <v>41</v>
      </c>
      <c r="I979" s="210">
        <v>42.272727272727302</v>
      </c>
      <c r="J979" s="210">
        <v>49.2</v>
      </c>
      <c r="K979" s="210">
        <v>43</v>
      </c>
      <c r="L979" s="210">
        <v>47</v>
      </c>
      <c r="M979" s="207"/>
      <c r="N979" s="208"/>
      <c r="O979" s="208"/>
      <c r="P979" s="208"/>
      <c r="Q979" s="208"/>
      <c r="R979" s="208"/>
      <c r="S979" s="208"/>
      <c r="T979" s="208"/>
      <c r="U979" s="208"/>
      <c r="V979" s="208"/>
      <c r="W979" s="208"/>
      <c r="X979" s="208"/>
      <c r="Y979" s="214"/>
    </row>
    <row r="980" spans="1:25">
      <c r="A980" s="140"/>
      <c r="B980" s="116">
        <v>1</v>
      </c>
      <c r="C980" s="105">
        <v>6</v>
      </c>
      <c r="D980" s="210">
        <v>44</v>
      </c>
      <c r="E980" s="210">
        <v>44</v>
      </c>
      <c r="F980" s="210">
        <v>44</v>
      </c>
      <c r="G980" s="210">
        <v>45</v>
      </c>
      <c r="H980" s="210">
        <v>41</v>
      </c>
      <c r="I980" s="222">
        <v>45.872448979591802</v>
      </c>
      <c r="J980" s="210">
        <v>47.9</v>
      </c>
      <c r="K980" s="210">
        <v>44</v>
      </c>
      <c r="L980" s="210">
        <v>45</v>
      </c>
      <c r="M980" s="207"/>
      <c r="N980" s="208"/>
      <c r="O980" s="208"/>
      <c r="P980" s="208"/>
      <c r="Q980" s="208"/>
      <c r="R980" s="208"/>
      <c r="S980" s="208"/>
      <c r="T980" s="208"/>
      <c r="U980" s="208"/>
      <c r="V980" s="208"/>
      <c r="W980" s="208"/>
      <c r="X980" s="208"/>
      <c r="Y980" s="214"/>
    </row>
    <row r="981" spans="1:25">
      <c r="A981" s="140"/>
      <c r="B981" s="117" t="s">
        <v>184</v>
      </c>
      <c r="C981" s="109"/>
      <c r="D981" s="215">
        <v>43.666666666666664</v>
      </c>
      <c r="E981" s="215">
        <v>45.333333333333336</v>
      </c>
      <c r="F981" s="215">
        <v>46.333333333333336</v>
      </c>
      <c r="G981" s="215">
        <v>46.333333333333336</v>
      </c>
      <c r="H981" s="215">
        <v>42</v>
      </c>
      <c r="I981" s="215">
        <v>42.845359971800413</v>
      </c>
      <c r="J981" s="215">
        <v>46.749999999999993</v>
      </c>
      <c r="K981" s="215">
        <v>42.166666666666664</v>
      </c>
      <c r="L981" s="215">
        <v>44.166666666666664</v>
      </c>
      <c r="M981" s="207"/>
      <c r="N981" s="208"/>
      <c r="O981" s="208"/>
      <c r="P981" s="208"/>
      <c r="Q981" s="208"/>
      <c r="R981" s="208"/>
      <c r="S981" s="208"/>
      <c r="T981" s="208"/>
      <c r="U981" s="208"/>
      <c r="V981" s="208"/>
      <c r="W981" s="208"/>
      <c r="X981" s="208"/>
      <c r="Y981" s="214"/>
    </row>
    <row r="982" spans="1:25">
      <c r="A982" s="140"/>
      <c r="B982" s="2" t="s">
        <v>185</v>
      </c>
      <c r="C982" s="136"/>
      <c r="D982" s="216">
        <v>43.5</v>
      </c>
      <c r="E982" s="216">
        <v>44</v>
      </c>
      <c r="F982" s="216">
        <v>46</v>
      </c>
      <c r="G982" s="216">
        <v>46</v>
      </c>
      <c r="H982" s="216">
        <v>42</v>
      </c>
      <c r="I982" s="216">
        <v>42.2287960687961</v>
      </c>
      <c r="J982" s="216">
        <v>47.5</v>
      </c>
      <c r="K982" s="216">
        <v>42</v>
      </c>
      <c r="L982" s="216">
        <v>45</v>
      </c>
      <c r="M982" s="207"/>
      <c r="N982" s="208"/>
      <c r="O982" s="208"/>
      <c r="P982" s="208"/>
      <c r="Q982" s="208"/>
      <c r="R982" s="208"/>
      <c r="S982" s="208"/>
      <c r="T982" s="208"/>
      <c r="U982" s="208"/>
      <c r="V982" s="208"/>
      <c r="W982" s="208"/>
      <c r="X982" s="208"/>
      <c r="Y982" s="214"/>
    </row>
    <row r="983" spans="1:25">
      <c r="A983" s="140"/>
      <c r="B983" s="2" t="s">
        <v>186</v>
      </c>
      <c r="C983" s="136"/>
      <c r="D983" s="108">
        <v>1.3662601021279464</v>
      </c>
      <c r="E983" s="108">
        <v>3.7237973450050514</v>
      </c>
      <c r="F983" s="108">
        <v>1.8618986725025255</v>
      </c>
      <c r="G983" s="108">
        <v>1.0327955589886444</v>
      </c>
      <c r="H983" s="108">
        <v>0.89442719099991586</v>
      </c>
      <c r="I983" s="108">
        <v>1.4960210405060237</v>
      </c>
      <c r="J983" s="108">
        <v>3.1424512724941347</v>
      </c>
      <c r="K983" s="108">
        <v>1.1690451944500122</v>
      </c>
      <c r="L983" s="108">
        <v>2.7141603981096383</v>
      </c>
      <c r="M983" s="188"/>
      <c r="N983" s="189"/>
      <c r="O983" s="189"/>
      <c r="P983" s="189"/>
      <c r="Q983" s="189"/>
      <c r="R983" s="189"/>
      <c r="S983" s="189"/>
      <c r="T983" s="189"/>
      <c r="U983" s="189"/>
      <c r="V983" s="189"/>
      <c r="W983" s="189"/>
      <c r="X983" s="189"/>
      <c r="Y983" s="135"/>
    </row>
    <row r="984" spans="1:25">
      <c r="A984" s="140"/>
      <c r="B984" s="2" t="s">
        <v>96</v>
      </c>
      <c r="C984" s="136"/>
      <c r="D984" s="110">
        <v>3.1288399285372817E-2</v>
      </c>
      <c r="E984" s="110">
        <v>8.2142588492758489E-2</v>
      </c>
      <c r="F984" s="110">
        <v>4.0184863435306306E-2</v>
      </c>
      <c r="G984" s="110">
        <v>2.2290551632848439E-2</v>
      </c>
      <c r="H984" s="110">
        <v>2.1295885499997995E-2</v>
      </c>
      <c r="I984" s="110">
        <v>3.4916757415287485E-2</v>
      </c>
      <c r="J984" s="110">
        <v>6.72182090373077E-2</v>
      </c>
      <c r="K984" s="110">
        <v>2.7724391963241397E-2</v>
      </c>
      <c r="L984" s="110">
        <v>6.1452688259086154E-2</v>
      </c>
      <c r="M984" s="161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138"/>
    </row>
    <row r="985" spans="1:25">
      <c r="A985" s="140"/>
      <c r="B985" s="118" t="s">
        <v>187</v>
      </c>
      <c r="C985" s="136"/>
      <c r="D985" s="110">
        <v>-1.7557167129172879E-2</v>
      </c>
      <c r="E985" s="110">
        <v>1.9940650919332059E-2</v>
      </c>
      <c r="F985" s="110">
        <v>4.2439341748435E-2</v>
      </c>
      <c r="G985" s="110">
        <v>4.2439341748435E-2</v>
      </c>
      <c r="H985" s="110">
        <v>-5.5054985177677707E-2</v>
      </c>
      <c r="I985" s="110">
        <v>-3.6035492532841107E-2</v>
      </c>
      <c r="J985" s="110">
        <v>5.1813796260560929E-2</v>
      </c>
      <c r="K985" s="110">
        <v>-5.130520337282729E-2</v>
      </c>
      <c r="L985" s="110">
        <v>-6.3078217146214088E-3</v>
      </c>
      <c r="M985" s="161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138"/>
    </row>
    <row r="986" spans="1:25">
      <c r="B986" s="146"/>
      <c r="C986" s="117"/>
      <c r="D986" s="133"/>
      <c r="E986" s="133"/>
      <c r="F986" s="133"/>
      <c r="G986" s="133"/>
      <c r="H986" s="133"/>
      <c r="I986" s="133"/>
      <c r="J986" s="133"/>
      <c r="K986" s="133"/>
      <c r="L986" s="133"/>
    </row>
    <row r="987" spans="1:25">
      <c r="B987" s="150" t="s">
        <v>362</v>
      </c>
      <c r="Y987" s="134" t="s">
        <v>190</v>
      </c>
    </row>
    <row r="988" spans="1:25">
      <c r="A988" s="125" t="s">
        <v>45</v>
      </c>
      <c r="B988" s="115" t="s">
        <v>142</v>
      </c>
      <c r="C988" s="112" t="s">
        <v>143</v>
      </c>
      <c r="D988" s="113" t="s">
        <v>165</v>
      </c>
      <c r="E988" s="114" t="s">
        <v>165</v>
      </c>
      <c r="F988" s="114" t="s">
        <v>165</v>
      </c>
      <c r="G988" s="114" t="s">
        <v>165</v>
      </c>
      <c r="H988" s="114" t="s">
        <v>165</v>
      </c>
      <c r="I988" s="114" t="s">
        <v>165</v>
      </c>
      <c r="J988" s="114" t="s">
        <v>165</v>
      </c>
      <c r="K988" s="114" t="s">
        <v>165</v>
      </c>
      <c r="L988" s="16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134">
        <v>1</v>
      </c>
    </row>
    <row r="989" spans="1:25">
      <c r="A989" s="140"/>
      <c r="B989" s="116" t="s">
        <v>166</v>
      </c>
      <c r="C989" s="105" t="s">
        <v>166</v>
      </c>
      <c r="D989" s="159" t="s">
        <v>168</v>
      </c>
      <c r="E989" s="160" t="s">
        <v>169</v>
      </c>
      <c r="F989" s="160" t="s">
        <v>188</v>
      </c>
      <c r="G989" s="160" t="s">
        <v>170</v>
      </c>
      <c r="H989" s="160" t="s">
        <v>171</v>
      </c>
      <c r="I989" s="160" t="s">
        <v>172</v>
      </c>
      <c r="J989" s="160" t="s">
        <v>173</v>
      </c>
      <c r="K989" s="160" t="s">
        <v>174</v>
      </c>
      <c r="L989" s="16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134" t="s">
        <v>3</v>
      </c>
    </row>
    <row r="990" spans="1:25">
      <c r="A990" s="140"/>
      <c r="B990" s="116"/>
      <c r="C990" s="105"/>
      <c r="D990" s="106" t="s">
        <v>175</v>
      </c>
      <c r="E990" s="107" t="s">
        <v>175</v>
      </c>
      <c r="F990" s="107" t="s">
        <v>144</v>
      </c>
      <c r="G990" s="107" t="s">
        <v>175</v>
      </c>
      <c r="H990" s="107" t="s">
        <v>176</v>
      </c>
      <c r="I990" s="107" t="s">
        <v>175</v>
      </c>
      <c r="J990" s="107" t="s">
        <v>175</v>
      </c>
      <c r="K990" s="107" t="s">
        <v>175</v>
      </c>
      <c r="L990" s="16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134">
        <v>0</v>
      </c>
    </row>
    <row r="991" spans="1:25">
      <c r="A991" s="140"/>
      <c r="B991" s="116"/>
      <c r="C991" s="105"/>
      <c r="D991" s="132"/>
      <c r="E991" s="132"/>
      <c r="F991" s="132"/>
      <c r="G991" s="132"/>
      <c r="H991" s="132"/>
      <c r="I991" s="132"/>
      <c r="J991" s="132"/>
      <c r="K991" s="132"/>
      <c r="L991" s="16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134">
        <v>0</v>
      </c>
    </row>
    <row r="992" spans="1:25">
      <c r="A992" s="140"/>
      <c r="B992" s="115">
        <v>1</v>
      </c>
      <c r="C992" s="111">
        <v>1</v>
      </c>
      <c r="D992" s="190">
        <v>210</v>
      </c>
      <c r="E992" s="190">
        <v>211.7</v>
      </c>
      <c r="F992" s="191">
        <v>148</v>
      </c>
      <c r="G992" s="190">
        <v>171.8</v>
      </c>
      <c r="H992" s="191">
        <v>154.13461538461499</v>
      </c>
      <c r="I992" s="190">
        <v>108</v>
      </c>
      <c r="J992" s="191">
        <v>170</v>
      </c>
      <c r="K992" s="190">
        <v>144.4</v>
      </c>
      <c r="L992" s="193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5">
        <v>1</v>
      </c>
    </row>
    <row r="993" spans="1:25">
      <c r="A993" s="140"/>
      <c r="B993" s="116">
        <v>1</v>
      </c>
      <c r="C993" s="105">
        <v>2</v>
      </c>
      <c r="D993" s="196">
        <v>229</v>
      </c>
      <c r="E993" s="196">
        <v>208.1</v>
      </c>
      <c r="F993" s="197">
        <v>122</v>
      </c>
      <c r="G993" s="196">
        <v>178.7</v>
      </c>
      <c r="H993" s="197">
        <v>148.227488151659</v>
      </c>
      <c r="I993" s="196">
        <v>115</v>
      </c>
      <c r="J993" s="197">
        <v>165.5</v>
      </c>
      <c r="K993" s="196">
        <v>150.69999999999999</v>
      </c>
      <c r="L993" s="193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5">
        <v>6</v>
      </c>
    </row>
    <row r="994" spans="1:25">
      <c r="A994" s="140"/>
      <c r="B994" s="116">
        <v>1</v>
      </c>
      <c r="C994" s="105">
        <v>3</v>
      </c>
      <c r="D994" s="196">
        <v>216</v>
      </c>
      <c r="E994" s="196">
        <v>209.9</v>
      </c>
      <c r="F994" s="197">
        <v>139</v>
      </c>
      <c r="G994" s="196">
        <v>165.3</v>
      </c>
      <c r="H994" s="197">
        <v>152.51643192488299</v>
      </c>
      <c r="I994" s="196">
        <v>78</v>
      </c>
      <c r="J994" s="197">
        <v>168</v>
      </c>
      <c r="K994" s="197">
        <v>140.80000000000001</v>
      </c>
      <c r="L994" s="193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5">
        <v>16</v>
      </c>
    </row>
    <row r="995" spans="1:25">
      <c r="A995" s="140"/>
      <c r="B995" s="116">
        <v>1</v>
      </c>
      <c r="C995" s="105">
        <v>4</v>
      </c>
      <c r="D995" s="196">
        <v>209</v>
      </c>
      <c r="E995" s="196">
        <v>206.8</v>
      </c>
      <c r="F995" s="197">
        <v>114</v>
      </c>
      <c r="G995" s="196">
        <v>158.80000000000001</v>
      </c>
      <c r="H995" s="197">
        <v>151.39459459459499</v>
      </c>
      <c r="I995" s="196">
        <v>62</v>
      </c>
      <c r="J995" s="197">
        <v>164.5</v>
      </c>
      <c r="K995" s="197">
        <v>143.1</v>
      </c>
      <c r="L995" s="193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5">
        <v>159.42025785473476</v>
      </c>
    </row>
    <row r="996" spans="1:25">
      <c r="A996" s="140"/>
      <c r="B996" s="116">
        <v>1</v>
      </c>
      <c r="C996" s="105">
        <v>5</v>
      </c>
      <c r="D996" s="196">
        <v>218</v>
      </c>
      <c r="E996" s="196">
        <v>202.1</v>
      </c>
      <c r="F996" s="196">
        <v>112</v>
      </c>
      <c r="G996" s="196">
        <v>164.1</v>
      </c>
      <c r="H996" s="196">
        <v>149.850267379679</v>
      </c>
      <c r="I996" s="196">
        <v>117</v>
      </c>
      <c r="J996" s="196">
        <v>176</v>
      </c>
      <c r="K996" s="196">
        <v>150.5</v>
      </c>
      <c r="L996" s="193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9"/>
    </row>
    <row r="997" spans="1:25">
      <c r="A997" s="140"/>
      <c r="B997" s="116">
        <v>1</v>
      </c>
      <c r="C997" s="105">
        <v>6</v>
      </c>
      <c r="D997" s="196">
        <v>193</v>
      </c>
      <c r="E997" s="196">
        <v>204.1</v>
      </c>
      <c r="F997" s="196">
        <v>111</v>
      </c>
      <c r="G997" s="196">
        <v>155.69999999999999</v>
      </c>
      <c r="H997" s="196">
        <v>151.448979591837</v>
      </c>
      <c r="I997" s="196">
        <v>115</v>
      </c>
      <c r="J997" s="220">
        <v>191</v>
      </c>
      <c r="K997" s="196">
        <v>149.19999999999999</v>
      </c>
      <c r="L997" s="193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9"/>
    </row>
    <row r="998" spans="1:25">
      <c r="A998" s="140"/>
      <c r="B998" s="117" t="s">
        <v>184</v>
      </c>
      <c r="C998" s="109"/>
      <c r="D998" s="200">
        <v>212.5</v>
      </c>
      <c r="E998" s="200">
        <v>207.11666666666665</v>
      </c>
      <c r="F998" s="200">
        <v>124.33333333333333</v>
      </c>
      <c r="G998" s="200">
        <v>165.73333333333332</v>
      </c>
      <c r="H998" s="200">
        <v>151.26206283787798</v>
      </c>
      <c r="I998" s="200">
        <v>99.166666666666671</v>
      </c>
      <c r="J998" s="200">
        <v>172.5</v>
      </c>
      <c r="K998" s="200">
        <v>146.45000000000002</v>
      </c>
      <c r="L998" s="193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9"/>
    </row>
    <row r="999" spans="1:25">
      <c r="A999" s="140"/>
      <c r="B999" s="2" t="s">
        <v>185</v>
      </c>
      <c r="C999" s="136"/>
      <c r="D999" s="198">
        <v>213</v>
      </c>
      <c r="E999" s="198">
        <v>207.45</v>
      </c>
      <c r="F999" s="198">
        <v>118</v>
      </c>
      <c r="G999" s="198">
        <v>164.7</v>
      </c>
      <c r="H999" s="198">
        <v>151.42178709321598</v>
      </c>
      <c r="I999" s="198">
        <v>111.5</v>
      </c>
      <c r="J999" s="198">
        <v>169</v>
      </c>
      <c r="K999" s="198">
        <v>146.80000000000001</v>
      </c>
      <c r="L999" s="193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9"/>
    </row>
    <row r="1000" spans="1:25">
      <c r="A1000" s="140"/>
      <c r="B1000" s="2" t="s">
        <v>186</v>
      </c>
      <c r="C1000" s="136"/>
      <c r="D1000" s="198">
        <v>11.945710527214361</v>
      </c>
      <c r="E1000" s="198">
        <v>3.5801769043814953</v>
      </c>
      <c r="F1000" s="198">
        <v>15.603418428878516</v>
      </c>
      <c r="G1000" s="198">
        <v>8.4443274845701382</v>
      </c>
      <c r="H1000" s="198">
        <v>2.0532565558975051</v>
      </c>
      <c r="I1000" s="198">
        <v>23.353086876613702</v>
      </c>
      <c r="J1000" s="198">
        <v>9.9398189118313418</v>
      </c>
      <c r="K1000" s="198">
        <v>4.2278836313219346</v>
      </c>
      <c r="L1000" s="193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9"/>
    </row>
    <row r="1001" spans="1:25">
      <c r="A1001" s="140"/>
      <c r="B1001" s="2" t="s">
        <v>96</v>
      </c>
      <c r="C1001" s="136"/>
      <c r="D1001" s="110">
        <v>5.6215108363361702E-2</v>
      </c>
      <c r="E1001" s="110">
        <v>1.7285798202533977E-2</v>
      </c>
      <c r="F1001" s="110">
        <v>0.12549666296685133</v>
      </c>
      <c r="G1001" s="110">
        <v>5.0951292143424004E-2</v>
      </c>
      <c r="H1001" s="110">
        <v>1.3574167358131143E-2</v>
      </c>
      <c r="I1001" s="110">
        <v>0.23549331304148269</v>
      </c>
      <c r="J1001" s="110">
        <v>5.7622138619312126E-2</v>
      </c>
      <c r="K1001" s="110">
        <v>2.8869126878265171E-2</v>
      </c>
      <c r="L1001" s="16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138"/>
    </row>
    <row r="1002" spans="1:25">
      <c r="A1002" s="140"/>
      <c r="B1002" s="118" t="s">
        <v>187</v>
      </c>
      <c r="C1002" s="136"/>
      <c r="D1002" s="110">
        <v>0.33295481301775331</v>
      </c>
      <c r="E1002" s="110">
        <v>0.2991866244213035</v>
      </c>
      <c r="F1002" s="110">
        <v>-0.22009075254020083</v>
      </c>
      <c r="G1002" s="110">
        <v>3.9600208678316706E-2</v>
      </c>
      <c r="H1002" s="110">
        <v>-5.1174142650619703E-2</v>
      </c>
      <c r="I1002" s="110">
        <v>-0.37795442059171502</v>
      </c>
      <c r="J1002" s="110">
        <v>8.2045671743823378E-2</v>
      </c>
      <c r="K1002" s="110">
        <v>-8.1358906510823448E-2</v>
      </c>
      <c r="L1002" s="16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138"/>
    </row>
    <row r="1003" spans="1:25">
      <c r="B1003" s="146"/>
      <c r="C1003" s="117"/>
      <c r="D1003" s="133"/>
      <c r="E1003" s="133"/>
      <c r="F1003" s="133"/>
      <c r="G1003" s="133"/>
      <c r="H1003" s="133"/>
      <c r="I1003" s="133"/>
      <c r="J1003" s="133"/>
      <c r="K1003" s="133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386:C391 C403:C408 C420:C425 C437:C442 C454:C459 C471:C476 C488:C493 C505:C510 C522:C527 C539:C544 C556:C561 C573:C578 C590:C595 C607:C612 C624:C629 C641:C646 C658:C663 C675:C680 C692:C697 C709:C714 C726:C731 C743:C748 C760:C765 C777:C782 C794:C799 C811:C816 C828:C833 C845:C850 C862:C867 C879:C884 C896:C901 C913:C918 C930:C935 C947:C952 C964:C969 C981:C986 C998:C1003 C2:K17 D19:J34 D36:L51 D53:L68 D70:L85 D87:K102 D104:K119 D121:L136 D138:J153 D155:L170 D172:K187 D189:J204 D206:L221 D223:F238 D240:F255 D257:F272 D274:J289 D291:K306 D308:F323 D325:F340 D342:K357 D359:F374 D376:J391 D393:L408 D410:K425 D427:K442 D444:G459 D461:J476 D478:L493 D495:L510 D512:L527 D529:K544 D546:F561 D563:L578 D580:K595 D597:K612 D614:F629 D631:K646 D648:K663 D665:L680 D682:K697 D699:J714 D716:F731 D733:K748 D750:L765 D767:K782 D784:G799 D801:I816 D818:L833 D835:I850 D852:J867 D869:F884 D886:L901 D903:L918 D920:L935 D937:K952 D954:G969 D971:L986 D988:K1003">
    <cfRule type="expression" dxfId="426" priority="175" stopIfTrue="1">
      <formula>AND(ISBLANK(INDIRECT(Anlyt_LabRefLastCol)),ISBLANK(INDIRECT(Anlyt_LabRefThisCol)))</formula>
    </cfRule>
    <cfRule type="expression" dxfId="425" priority="176">
      <formula>ISBLANK(INDIRECT(Anlyt_LabRefThisCol))</formula>
    </cfRule>
  </conditionalFormatting>
  <conditionalFormatting sqref="B6:K11 B23:J28 B40:L45 B57:L62 B74:L79 B91:K96 B108:K113 B125:L130 B142:J147 B159:L164 B176:K181 B193:J198 B210:L215 B227:F232 B244:F249 B261:F266 B278:J283 B295:K300 B312:F317 B329:F334 B346:K351 B363:F368 B380:J385 B397:L402 B414:K419 B431:K436 B448:G453 B465:J470 B482:L487 B499:L504 B516:L521 B533:K538 B550:F555 B567:L572 B584:K589 B601:K606 B618:F623 B635:K640 B652:K657 B669:L674 B686:K691 B703:J708 B720:F725 B737:K742 B754:L759 B771:K776 B788:G793 B805:I810 B822:L827 B839:I844 B856:J861 B873:F878 B890:L895 B907:L912 B924:L929 B941:K946 B958:G963 B975:L980 B992:K997">
    <cfRule type="expression" dxfId="424" priority="177">
      <formula>AND($B6&lt;&gt;$B5,NOT(ISBLANK(INDIRECT(Anlyt_LabRefThisCol))))</formula>
    </cfRule>
  </conditionalFormatting>
  <conditionalFormatting sqref="C19:C28">
    <cfRule type="expression" dxfId="423" priority="172" stopIfTrue="1">
      <formula>AND(ISBLANK(INDIRECT(Anlyt_LabRefLastCol)),ISBLANK(INDIRECT(Anlyt_LabRefThisCol)))</formula>
    </cfRule>
    <cfRule type="expression" dxfId="422" priority="173">
      <formula>ISBLANK(INDIRECT(Anlyt_LabRefThisCol))</formula>
    </cfRule>
  </conditionalFormatting>
  <conditionalFormatting sqref="C36:C45">
    <cfRule type="expression" dxfId="421" priority="169" stopIfTrue="1">
      <formula>AND(ISBLANK(INDIRECT(Anlyt_LabRefLastCol)),ISBLANK(INDIRECT(Anlyt_LabRefThisCol)))</formula>
    </cfRule>
    <cfRule type="expression" dxfId="420" priority="170">
      <formula>ISBLANK(INDIRECT(Anlyt_LabRefThisCol))</formula>
    </cfRule>
  </conditionalFormatting>
  <conditionalFormatting sqref="C53:C62">
    <cfRule type="expression" dxfId="419" priority="166" stopIfTrue="1">
      <formula>AND(ISBLANK(INDIRECT(Anlyt_LabRefLastCol)),ISBLANK(INDIRECT(Anlyt_LabRefThisCol)))</formula>
    </cfRule>
    <cfRule type="expression" dxfId="418" priority="167">
      <formula>ISBLANK(INDIRECT(Anlyt_LabRefThisCol))</formula>
    </cfRule>
  </conditionalFormatting>
  <conditionalFormatting sqref="C70:C79">
    <cfRule type="expression" dxfId="417" priority="163" stopIfTrue="1">
      <formula>AND(ISBLANK(INDIRECT(Anlyt_LabRefLastCol)),ISBLANK(INDIRECT(Anlyt_LabRefThisCol)))</formula>
    </cfRule>
    <cfRule type="expression" dxfId="416" priority="164">
      <formula>ISBLANK(INDIRECT(Anlyt_LabRefThisCol))</formula>
    </cfRule>
  </conditionalFormatting>
  <conditionalFormatting sqref="C87:C96">
    <cfRule type="expression" dxfId="415" priority="160" stopIfTrue="1">
      <formula>AND(ISBLANK(INDIRECT(Anlyt_LabRefLastCol)),ISBLANK(INDIRECT(Anlyt_LabRefThisCol)))</formula>
    </cfRule>
    <cfRule type="expression" dxfId="414" priority="161">
      <formula>ISBLANK(INDIRECT(Anlyt_LabRefThisCol))</formula>
    </cfRule>
  </conditionalFormatting>
  <conditionalFormatting sqref="C104:C113">
    <cfRule type="expression" dxfId="413" priority="157" stopIfTrue="1">
      <formula>AND(ISBLANK(INDIRECT(Anlyt_LabRefLastCol)),ISBLANK(INDIRECT(Anlyt_LabRefThisCol)))</formula>
    </cfRule>
    <cfRule type="expression" dxfId="412" priority="158">
      <formula>ISBLANK(INDIRECT(Anlyt_LabRefThisCol))</formula>
    </cfRule>
  </conditionalFormatting>
  <conditionalFormatting sqref="C121:C130">
    <cfRule type="expression" dxfId="411" priority="154" stopIfTrue="1">
      <formula>AND(ISBLANK(INDIRECT(Anlyt_LabRefLastCol)),ISBLANK(INDIRECT(Anlyt_LabRefThisCol)))</formula>
    </cfRule>
    <cfRule type="expression" dxfId="410" priority="155">
      <formula>ISBLANK(INDIRECT(Anlyt_LabRefThisCol))</formula>
    </cfRule>
  </conditionalFormatting>
  <conditionalFormatting sqref="C138:C147">
    <cfRule type="expression" dxfId="409" priority="151" stopIfTrue="1">
      <formula>AND(ISBLANK(INDIRECT(Anlyt_LabRefLastCol)),ISBLANK(INDIRECT(Anlyt_LabRefThisCol)))</formula>
    </cfRule>
    <cfRule type="expression" dxfId="408" priority="152">
      <formula>ISBLANK(INDIRECT(Anlyt_LabRefThisCol))</formula>
    </cfRule>
  </conditionalFormatting>
  <conditionalFormatting sqref="C155:C164">
    <cfRule type="expression" dxfId="407" priority="148" stopIfTrue="1">
      <formula>AND(ISBLANK(INDIRECT(Anlyt_LabRefLastCol)),ISBLANK(INDIRECT(Anlyt_LabRefThisCol)))</formula>
    </cfRule>
    <cfRule type="expression" dxfId="406" priority="149">
      <formula>ISBLANK(INDIRECT(Anlyt_LabRefThisCol))</formula>
    </cfRule>
  </conditionalFormatting>
  <conditionalFormatting sqref="C172:C181">
    <cfRule type="expression" dxfId="405" priority="145" stopIfTrue="1">
      <formula>AND(ISBLANK(INDIRECT(Anlyt_LabRefLastCol)),ISBLANK(INDIRECT(Anlyt_LabRefThisCol)))</formula>
    </cfRule>
    <cfRule type="expression" dxfId="404" priority="146">
      <formula>ISBLANK(INDIRECT(Anlyt_LabRefThisCol))</formula>
    </cfRule>
  </conditionalFormatting>
  <conditionalFormatting sqref="C189:C198">
    <cfRule type="expression" dxfId="403" priority="142" stopIfTrue="1">
      <formula>AND(ISBLANK(INDIRECT(Anlyt_LabRefLastCol)),ISBLANK(INDIRECT(Anlyt_LabRefThisCol)))</formula>
    </cfRule>
    <cfRule type="expression" dxfId="402" priority="143">
      <formula>ISBLANK(INDIRECT(Anlyt_LabRefThisCol))</formula>
    </cfRule>
  </conditionalFormatting>
  <conditionalFormatting sqref="C206:C215">
    <cfRule type="expression" dxfId="401" priority="139" stopIfTrue="1">
      <formula>AND(ISBLANK(INDIRECT(Anlyt_LabRefLastCol)),ISBLANK(INDIRECT(Anlyt_LabRefThisCol)))</formula>
    </cfRule>
    <cfRule type="expression" dxfId="400" priority="140">
      <formula>ISBLANK(INDIRECT(Anlyt_LabRefThisCol))</formula>
    </cfRule>
  </conditionalFormatting>
  <conditionalFormatting sqref="C223:C232">
    <cfRule type="expression" dxfId="399" priority="136" stopIfTrue="1">
      <formula>AND(ISBLANK(INDIRECT(Anlyt_LabRefLastCol)),ISBLANK(INDIRECT(Anlyt_LabRefThisCol)))</formula>
    </cfRule>
    <cfRule type="expression" dxfId="398" priority="137">
      <formula>ISBLANK(INDIRECT(Anlyt_LabRefThisCol))</formula>
    </cfRule>
  </conditionalFormatting>
  <conditionalFormatting sqref="C240:C249">
    <cfRule type="expression" dxfId="397" priority="133" stopIfTrue="1">
      <formula>AND(ISBLANK(INDIRECT(Anlyt_LabRefLastCol)),ISBLANK(INDIRECT(Anlyt_LabRefThisCol)))</formula>
    </cfRule>
    <cfRule type="expression" dxfId="396" priority="134">
      <formula>ISBLANK(INDIRECT(Anlyt_LabRefThisCol))</formula>
    </cfRule>
  </conditionalFormatting>
  <conditionalFormatting sqref="C257:C266">
    <cfRule type="expression" dxfId="395" priority="130" stopIfTrue="1">
      <formula>AND(ISBLANK(INDIRECT(Anlyt_LabRefLastCol)),ISBLANK(INDIRECT(Anlyt_LabRefThisCol)))</formula>
    </cfRule>
    <cfRule type="expression" dxfId="394" priority="131">
      <formula>ISBLANK(INDIRECT(Anlyt_LabRefThisCol))</formula>
    </cfRule>
  </conditionalFormatting>
  <conditionalFormatting sqref="C274:C283">
    <cfRule type="expression" dxfId="393" priority="127" stopIfTrue="1">
      <formula>AND(ISBLANK(INDIRECT(Anlyt_LabRefLastCol)),ISBLANK(INDIRECT(Anlyt_LabRefThisCol)))</formula>
    </cfRule>
    <cfRule type="expression" dxfId="392" priority="128">
      <formula>ISBLANK(INDIRECT(Anlyt_LabRefThisCol))</formula>
    </cfRule>
  </conditionalFormatting>
  <conditionalFormatting sqref="C291:C300">
    <cfRule type="expression" dxfId="391" priority="124" stopIfTrue="1">
      <formula>AND(ISBLANK(INDIRECT(Anlyt_LabRefLastCol)),ISBLANK(INDIRECT(Anlyt_LabRefThisCol)))</formula>
    </cfRule>
    <cfRule type="expression" dxfId="390" priority="125">
      <formula>ISBLANK(INDIRECT(Anlyt_LabRefThisCol))</formula>
    </cfRule>
  </conditionalFormatting>
  <conditionalFormatting sqref="C308:C317">
    <cfRule type="expression" dxfId="389" priority="121" stopIfTrue="1">
      <formula>AND(ISBLANK(INDIRECT(Anlyt_LabRefLastCol)),ISBLANK(INDIRECT(Anlyt_LabRefThisCol)))</formula>
    </cfRule>
    <cfRule type="expression" dxfId="388" priority="122">
      <formula>ISBLANK(INDIRECT(Anlyt_LabRefThisCol))</formula>
    </cfRule>
  </conditionalFormatting>
  <conditionalFormatting sqref="C325:C334">
    <cfRule type="expression" dxfId="387" priority="118" stopIfTrue="1">
      <formula>AND(ISBLANK(INDIRECT(Anlyt_LabRefLastCol)),ISBLANK(INDIRECT(Anlyt_LabRefThisCol)))</formula>
    </cfRule>
    <cfRule type="expression" dxfId="386" priority="119">
      <formula>ISBLANK(INDIRECT(Anlyt_LabRefThisCol))</formula>
    </cfRule>
  </conditionalFormatting>
  <conditionalFormatting sqref="C342:C351">
    <cfRule type="expression" dxfId="385" priority="115" stopIfTrue="1">
      <formula>AND(ISBLANK(INDIRECT(Anlyt_LabRefLastCol)),ISBLANK(INDIRECT(Anlyt_LabRefThisCol)))</formula>
    </cfRule>
    <cfRule type="expression" dxfId="384" priority="116">
      <formula>ISBLANK(INDIRECT(Anlyt_LabRefThisCol))</formula>
    </cfRule>
  </conditionalFormatting>
  <conditionalFormatting sqref="C359:C368">
    <cfRule type="expression" dxfId="383" priority="112" stopIfTrue="1">
      <formula>AND(ISBLANK(INDIRECT(Anlyt_LabRefLastCol)),ISBLANK(INDIRECT(Anlyt_LabRefThisCol)))</formula>
    </cfRule>
    <cfRule type="expression" dxfId="382" priority="113">
      <formula>ISBLANK(INDIRECT(Anlyt_LabRefThisCol))</formula>
    </cfRule>
  </conditionalFormatting>
  <conditionalFormatting sqref="C376:C385">
    <cfRule type="expression" dxfId="381" priority="109" stopIfTrue="1">
      <formula>AND(ISBLANK(INDIRECT(Anlyt_LabRefLastCol)),ISBLANK(INDIRECT(Anlyt_LabRefThisCol)))</formula>
    </cfRule>
    <cfRule type="expression" dxfId="380" priority="110">
      <formula>ISBLANK(INDIRECT(Anlyt_LabRefThisCol))</formula>
    </cfRule>
  </conditionalFormatting>
  <conditionalFormatting sqref="C393:C402">
    <cfRule type="expression" dxfId="379" priority="106" stopIfTrue="1">
      <formula>AND(ISBLANK(INDIRECT(Anlyt_LabRefLastCol)),ISBLANK(INDIRECT(Anlyt_LabRefThisCol)))</formula>
    </cfRule>
    <cfRule type="expression" dxfId="378" priority="107">
      <formula>ISBLANK(INDIRECT(Anlyt_LabRefThisCol))</formula>
    </cfRule>
  </conditionalFormatting>
  <conditionalFormatting sqref="C410:C419">
    <cfRule type="expression" dxfId="377" priority="103" stopIfTrue="1">
      <formula>AND(ISBLANK(INDIRECT(Anlyt_LabRefLastCol)),ISBLANK(INDIRECT(Anlyt_LabRefThisCol)))</formula>
    </cfRule>
    <cfRule type="expression" dxfId="376" priority="104">
      <formula>ISBLANK(INDIRECT(Anlyt_LabRefThisCol))</formula>
    </cfRule>
  </conditionalFormatting>
  <conditionalFormatting sqref="C427:C436">
    <cfRule type="expression" dxfId="375" priority="100" stopIfTrue="1">
      <formula>AND(ISBLANK(INDIRECT(Anlyt_LabRefLastCol)),ISBLANK(INDIRECT(Anlyt_LabRefThisCol)))</formula>
    </cfRule>
    <cfRule type="expression" dxfId="374" priority="101">
      <formula>ISBLANK(INDIRECT(Anlyt_LabRefThisCol))</formula>
    </cfRule>
  </conditionalFormatting>
  <conditionalFormatting sqref="C444:C453">
    <cfRule type="expression" dxfId="373" priority="97" stopIfTrue="1">
      <formula>AND(ISBLANK(INDIRECT(Anlyt_LabRefLastCol)),ISBLANK(INDIRECT(Anlyt_LabRefThisCol)))</formula>
    </cfRule>
    <cfRule type="expression" dxfId="372" priority="98">
      <formula>ISBLANK(INDIRECT(Anlyt_LabRefThisCol))</formula>
    </cfRule>
  </conditionalFormatting>
  <conditionalFormatting sqref="C461:C470">
    <cfRule type="expression" dxfId="371" priority="94" stopIfTrue="1">
      <formula>AND(ISBLANK(INDIRECT(Anlyt_LabRefLastCol)),ISBLANK(INDIRECT(Anlyt_LabRefThisCol)))</formula>
    </cfRule>
    <cfRule type="expression" dxfId="370" priority="95">
      <formula>ISBLANK(INDIRECT(Anlyt_LabRefThisCol))</formula>
    </cfRule>
  </conditionalFormatting>
  <conditionalFormatting sqref="C478:C487">
    <cfRule type="expression" dxfId="369" priority="91" stopIfTrue="1">
      <formula>AND(ISBLANK(INDIRECT(Anlyt_LabRefLastCol)),ISBLANK(INDIRECT(Anlyt_LabRefThisCol)))</formula>
    </cfRule>
    <cfRule type="expression" dxfId="368" priority="92">
      <formula>ISBLANK(INDIRECT(Anlyt_LabRefThisCol))</formula>
    </cfRule>
  </conditionalFormatting>
  <conditionalFormatting sqref="C495:C504">
    <cfRule type="expression" dxfId="367" priority="88" stopIfTrue="1">
      <formula>AND(ISBLANK(INDIRECT(Anlyt_LabRefLastCol)),ISBLANK(INDIRECT(Anlyt_LabRefThisCol)))</formula>
    </cfRule>
    <cfRule type="expression" dxfId="366" priority="89">
      <formula>ISBLANK(INDIRECT(Anlyt_LabRefThisCol))</formula>
    </cfRule>
  </conditionalFormatting>
  <conditionalFormatting sqref="C512:C521">
    <cfRule type="expression" dxfId="365" priority="85" stopIfTrue="1">
      <formula>AND(ISBLANK(INDIRECT(Anlyt_LabRefLastCol)),ISBLANK(INDIRECT(Anlyt_LabRefThisCol)))</formula>
    </cfRule>
    <cfRule type="expression" dxfId="364" priority="86">
      <formula>ISBLANK(INDIRECT(Anlyt_LabRefThisCol))</formula>
    </cfRule>
  </conditionalFormatting>
  <conditionalFormatting sqref="C529:C538">
    <cfRule type="expression" dxfId="363" priority="82" stopIfTrue="1">
      <formula>AND(ISBLANK(INDIRECT(Anlyt_LabRefLastCol)),ISBLANK(INDIRECT(Anlyt_LabRefThisCol)))</formula>
    </cfRule>
    <cfRule type="expression" dxfId="362" priority="83">
      <formula>ISBLANK(INDIRECT(Anlyt_LabRefThisCol))</formula>
    </cfRule>
  </conditionalFormatting>
  <conditionalFormatting sqref="C546:C555">
    <cfRule type="expression" dxfId="361" priority="79" stopIfTrue="1">
      <formula>AND(ISBLANK(INDIRECT(Anlyt_LabRefLastCol)),ISBLANK(INDIRECT(Anlyt_LabRefThisCol)))</formula>
    </cfRule>
    <cfRule type="expression" dxfId="360" priority="80">
      <formula>ISBLANK(INDIRECT(Anlyt_LabRefThisCol))</formula>
    </cfRule>
  </conditionalFormatting>
  <conditionalFormatting sqref="C563:C572">
    <cfRule type="expression" dxfId="359" priority="76" stopIfTrue="1">
      <formula>AND(ISBLANK(INDIRECT(Anlyt_LabRefLastCol)),ISBLANK(INDIRECT(Anlyt_LabRefThisCol)))</formula>
    </cfRule>
    <cfRule type="expression" dxfId="358" priority="77">
      <formula>ISBLANK(INDIRECT(Anlyt_LabRefThisCol))</formula>
    </cfRule>
  </conditionalFormatting>
  <conditionalFormatting sqref="C580:C589">
    <cfRule type="expression" dxfId="357" priority="73" stopIfTrue="1">
      <formula>AND(ISBLANK(INDIRECT(Anlyt_LabRefLastCol)),ISBLANK(INDIRECT(Anlyt_LabRefThisCol)))</formula>
    </cfRule>
    <cfRule type="expression" dxfId="356" priority="74">
      <formula>ISBLANK(INDIRECT(Anlyt_LabRefThisCol))</formula>
    </cfRule>
  </conditionalFormatting>
  <conditionalFormatting sqref="C597:C606">
    <cfRule type="expression" dxfId="355" priority="70" stopIfTrue="1">
      <formula>AND(ISBLANK(INDIRECT(Anlyt_LabRefLastCol)),ISBLANK(INDIRECT(Anlyt_LabRefThisCol)))</formula>
    </cfRule>
    <cfRule type="expression" dxfId="354" priority="71">
      <formula>ISBLANK(INDIRECT(Anlyt_LabRefThisCol))</formula>
    </cfRule>
  </conditionalFormatting>
  <conditionalFormatting sqref="C614:C623">
    <cfRule type="expression" dxfId="353" priority="67" stopIfTrue="1">
      <formula>AND(ISBLANK(INDIRECT(Anlyt_LabRefLastCol)),ISBLANK(INDIRECT(Anlyt_LabRefThisCol)))</formula>
    </cfRule>
    <cfRule type="expression" dxfId="352" priority="68">
      <formula>ISBLANK(INDIRECT(Anlyt_LabRefThisCol))</formula>
    </cfRule>
  </conditionalFormatting>
  <conditionalFormatting sqref="C631:C640">
    <cfRule type="expression" dxfId="351" priority="64" stopIfTrue="1">
      <formula>AND(ISBLANK(INDIRECT(Anlyt_LabRefLastCol)),ISBLANK(INDIRECT(Anlyt_LabRefThisCol)))</formula>
    </cfRule>
    <cfRule type="expression" dxfId="350" priority="65">
      <formula>ISBLANK(INDIRECT(Anlyt_LabRefThisCol))</formula>
    </cfRule>
  </conditionalFormatting>
  <conditionalFormatting sqref="C648:C657">
    <cfRule type="expression" dxfId="349" priority="61" stopIfTrue="1">
      <formula>AND(ISBLANK(INDIRECT(Anlyt_LabRefLastCol)),ISBLANK(INDIRECT(Anlyt_LabRefThisCol)))</formula>
    </cfRule>
    <cfRule type="expression" dxfId="348" priority="62">
      <formula>ISBLANK(INDIRECT(Anlyt_LabRefThisCol))</formula>
    </cfRule>
  </conditionalFormatting>
  <conditionalFormatting sqref="C665:C674">
    <cfRule type="expression" dxfId="347" priority="58" stopIfTrue="1">
      <formula>AND(ISBLANK(INDIRECT(Anlyt_LabRefLastCol)),ISBLANK(INDIRECT(Anlyt_LabRefThisCol)))</formula>
    </cfRule>
    <cfRule type="expression" dxfId="346" priority="59">
      <formula>ISBLANK(INDIRECT(Anlyt_LabRefThisCol))</formula>
    </cfRule>
  </conditionalFormatting>
  <conditionalFormatting sqref="C682:C691">
    <cfRule type="expression" dxfId="345" priority="55" stopIfTrue="1">
      <formula>AND(ISBLANK(INDIRECT(Anlyt_LabRefLastCol)),ISBLANK(INDIRECT(Anlyt_LabRefThisCol)))</formula>
    </cfRule>
    <cfRule type="expression" dxfId="344" priority="56">
      <formula>ISBLANK(INDIRECT(Anlyt_LabRefThisCol))</formula>
    </cfRule>
  </conditionalFormatting>
  <conditionalFormatting sqref="C699:C708">
    <cfRule type="expression" dxfId="343" priority="52" stopIfTrue="1">
      <formula>AND(ISBLANK(INDIRECT(Anlyt_LabRefLastCol)),ISBLANK(INDIRECT(Anlyt_LabRefThisCol)))</formula>
    </cfRule>
    <cfRule type="expression" dxfId="342" priority="53">
      <formula>ISBLANK(INDIRECT(Anlyt_LabRefThisCol))</formula>
    </cfRule>
  </conditionalFormatting>
  <conditionalFormatting sqref="C716:C725">
    <cfRule type="expression" dxfId="341" priority="49" stopIfTrue="1">
      <formula>AND(ISBLANK(INDIRECT(Anlyt_LabRefLastCol)),ISBLANK(INDIRECT(Anlyt_LabRefThisCol)))</formula>
    </cfRule>
    <cfRule type="expression" dxfId="340" priority="50">
      <formula>ISBLANK(INDIRECT(Anlyt_LabRefThisCol))</formula>
    </cfRule>
  </conditionalFormatting>
  <conditionalFormatting sqref="C733:C742">
    <cfRule type="expression" dxfId="339" priority="46" stopIfTrue="1">
      <formula>AND(ISBLANK(INDIRECT(Anlyt_LabRefLastCol)),ISBLANK(INDIRECT(Anlyt_LabRefThisCol)))</formula>
    </cfRule>
    <cfRule type="expression" dxfId="338" priority="47">
      <formula>ISBLANK(INDIRECT(Anlyt_LabRefThisCol))</formula>
    </cfRule>
  </conditionalFormatting>
  <conditionalFormatting sqref="C750:C759">
    <cfRule type="expression" dxfId="337" priority="43" stopIfTrue="1">
      <formula>AND(ISBLANK(INDIRECT(Anlyt_LabRefLastCol)),ISBLANK(INDIRECT(Anlyt_LabRefThisCol)))</formula>
    </cfRule>
    <cfRule type="expression" dxfId="336" priority="44">
      <formula>ISBLANK(INDIRECT(Anlyt_LabRefThisCol))</formula>
    </cfRule>
  </conditionalFormatting>
  <conditionalFormatting sqref="C767:C776">
    <cfRule type="expression" dxfId="335" priority="40" stopIfTrue="1">
      <formula>AND(ISBLANK(INDIRECT(Anlyt_LabRefLastCol)),ISBLANK(INDIRECT(Anlyt_LabRefThisCol)))</formula>
    </cfRule>
    <cfRule type="expression" dxfId="334" priority="41">
      <formula>ISBLANK(INDIRECT(Anlyt_LabRefThisCol))</formula>
    </cfRule>
  </conditionalFormatting>
  <conditionalFormatting sqref="C784:C793">
    <cfRule type="expression" dxfId="333" priority="37" stopIfTrue="1">
      <formula>AND(ISBLANK(INDIRECT(Anlyt_LabRefLastCol)),ISBLANK(INDIRECT(Anlyt_LabRefThisCol)))</formula>
    </cfRule>
    <cfRule type="expression" dxfId="332" priority="38">
      <formula>ISBLANK(INDIRECT(Anlyt_LabRefThisCol))</formula>
    </cfRule>
  </conditionalFormatting>
  <conditionalFormatting sqref="C801:C810">
    <cfRule type="expression" dxfId="331" priority="34" stopIfTrue="1">
      <formula>AND(ISBLANK(INDIRECT(Anlyt_LabRefLastCol)),ISBLANK(INDIRECT(Anlyt_LabRefThisCol)))</formula>
    </cfRule>
    <cfRule type="expression" dxfId="330" priority="35">
      <formula>ISBLANK(INDIRECT(Anlyt_LabRefThisCol))</formula>
    </cfRule>
  </conditionalFormatting>
  <conditionalFormatting sqref="C818:C827">
    <cfRule type="expression" dxfId="329" priority="31" stopIfTrue="1">
      <formula>AND(ISBLANK(INDIRECT(Anlyt_LabRefLastCol)),ISBLANK(INDIRECT(Anlyt_LabRefThisCol)))</formula>
    </cfRule>
    <cfRule type="expression" dxfId="328" priority="32">
      <formula>ISBLANK(INDIRECT(Anlyt_LabRefThisCol))</formula>
    </cfRule>
  </conditionalFormatting>
  <conditionalFormatting sqref="C835:C844">
    <cfRule type="expression" dxfId="327" priority="28" stopIfTrue="1">
      <formula>AND(ISBLANK(INDIRECT(Anlyt_LabRefLastCol)),ISBLANK(INDIRECT(Anlyt_LabRefThisCol)))</formula>
    </cfRule>
    <cfRule type="expression" dxfId="326" priority="29">
      <formula>ISBLANK(INDIRECT(Anlyt_LabRefThisCol))</formula>
    </cfRule>
  </conditionalFormatting>
  <conditionalFormatting sqref="C852:C861">
    <cfRule type="expression" dxfId="325" priority="25" stopIfTrue="1">
      <formula>AND(ISBLANK(INDIRECT(Anlyt_LabRefLastCol)),ISBLANK(INDIRECT(Anlyt_LabRefThisCol)))</formula>
    </cfRule>
    <cfRule type="expression" dxfId="324" priority="26">
      <formula>ISBLANK(INDIRECT(Anlyt_LabRefThisCol))</formula>
    </cfRule>
  </conditionalFormatting>
  <conditionalFormatting sqref="C869:C878">
    <cfRule type="expression" dxfId="323" priority="22" stopIfTrue="1">
      <formula>AND(ISBLANK(INDIRECT(Anlyt_LabRefLastCol)),ISBLANK(INDIRECT(Anlyt_LabRefThisCol)))</formula>
    </cfRule>
    <cfRule type="expression" dxfId="322" priority="23">
      <formula>ISBLANK(INDIRECT(Anlyt_LabRefThisCol))</formula>
    </cfRule>
  </conditionalFormatting>
  <conditionalFormatting sqref="C886:C895">
    <cfRule type="expression" dxfId="321" priority="19" stopIfTrue="1">
      <formula>AND(ISBLANK(INDIRECT(Anlyt_LabRefLastCol)),ISBLANK(INDIRECT(Anlyt_LabRefThisCol)))</formula>
    </cfRule>
    <cfRule type="expression" dxfId="320" priority="20">
      <formula>ISBLANK(INDIRECT(Anlyt_LabRefThisCol))</formula>
    </cfRule>
  </conditionalFormatting>
  <conditionalFormatting sqref="C903:C912">
    <cfRule type="expression" dxfId="319" priority="16" stopIfTrue="1">
      <formula>AND(ISBLANK(INDIRECT(Anlyt_LabRefLastCol)),ISBLANK(INDIRECT(Anlyt_LabRefThisCol)))</formula>
    </cfRule>
    <cfRule type="expression" dxfId="318" priority="17">
      <formula>ISBLANK(INDIRECT(Anlyt_LabRefThisCol))</formula>
    </cfRule>
  </conditionalFormatting>
  <conditionalFormatting sqref="C920:C929">
    <cfRule type="expression" dxfId="317" priority="13" stopIfTrue="1">
      <formula>AND(ISBLANK(INDIRECT(Anlyt_LabRefLastCol)),ISBLANK(INDIRECT(Anlyt_LabRefThisCol)))</formula>
    </cfRule>
    <cfRule type="expression" dxfId="316" priority="14">
      <formula>ISBLANK(INDIRECT(Anlyt_LabRefThisCol))</formula>
    </cfRule>
  </conditionalFormatting>
  <conditionalFormatting sqref="C937:C946">
    <cfRule type="expression" dxfId="315" priority="10" stopIfTrue="1">
      <formula>AND(ISBLANK(INDIRECT(Anlyt_LabRefLastCol)),ISBLANK(INDIRECT(Anlyt_LabRefThisCol)))</formula>
    </cfRule>
    <cfRule type="expression" dxfId="314" priority="11">
      <formula>ISBLANK(INDIRECT(Anlyt_LabRefThisCol))</formula>
    </cfRule>
  </conditionalFormatting>
  <conditionalFormatting sqref="C954:C963">
    <cfRule type="expression" dxfId="313" priority="7" stopIfTrue="1">
      <formula>AND(ISBLANK(INDIRECT(Anlyt_LabRefLastCol)),ISBLANK(INDIRECT(Anlyt_LabRefThisCol)))</formula>
    </cfRule>
    <cfRule type="expression" dxfId="312" priority="8">
      <formula>ISBLANK(INDIRECT(Anlyt_LabRefThisCol))</formula>
    </cfRule>
  </conditionalFormatting>
  <conditionalFormatting sqref="C971:C980">
    <cfRule type="expression" dxfId="311" priority="4" stopIfTrue="1">
      <formula>AND(ISBLANK(INDIRECT(Anlyt_LabRefLastCol)),ISBLANK(INDIRECT(Anlyt_LabRefThisCol)))</formula>
    </cfRule>
    <cfRule type="expression" dxfId="310" priority="5">
      <formula>ISBLANK(INDIRECT(Anlyt_LabRefThisCol))</formula>
    </cfRule>
  </conditionalFormatting>
  <conditionalFormatting sqref="C988:C997">
    <cfRule type="expression" dxfId="309" priority="1" stopIfTrue="1">
      <formula>AND(ISBLANK(INDIRECT(Anlyt_LabRefLastCol)),ISBLANK(INDIRECT(Anlyt_LabRefThisCol)))</formula>
    </cfRule>
    <cfRule type="expression" dxfId="30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088"/>
  <sheetViews>
    <sheetView topLeftCell="A2" zoomScale="163" zoomScaleNormal="163" workbookViewId="0"/>
  </sheetViews>
  <sheetFormatPr defaultRowHeight="15"/>
  <cols>
    <col min="1" max="1" width="8.88671875" style="139"/>
    <col min="2" max="18" width="8.88671875" style="1"/>
    <col min="19" max="19" width="8.88671875" style="1" customWidth="1"/>
    <col min="20" max="16384" width="8.88671875" style="1"/>
  </cols>
  <sheetData>
    <row r="1" spans="1:26">
      <c r="B1" s="150" t="s">
        <v>363</v>
      </c>
      <c r="Y1" s="134" t="s">
        <v>190</v>
      </c>
    </row>
    <row r="2" spans="1:26">
      <c r="A2" s="125" t="s">
        <v>4</v>
      </c>
      <c r="B2" s="115" t="s">
        <v>142</v>
      </c>
      <c r="C2" s="112" t="s">
        <v>143</v>
      </c>
      <c r="D2" s="113" t="s">
        <v>165</v>
      </c>
      <c r="E2" s="114" t="s">
        <v>165</v>
      </c>
      <c r="F2" s="114" t="s">
        <v>165</v>
      </c>
      <c r="G2" s="114" t="s">
        <v>165</v>
      </c>
      <c r="H2" s="114" t="s">
        <v>165</v>
      </c>
      <c r="I2" s="114" t="s">
        <v>165</v>
      </c>
      <c r="J2" s="114" t="s">
        <v>165</v>
      </c>
      <c r="K2" s="114" t="s">
        <v>165</v>
      </c>
      <c r="L2" s="114" t="s">
        <v>165</v>
      </c>
      <c r="M2" s="16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4">
        <v>1</v>
      </c>
    </row>
    <row r="3" spans="1:26">
      <c r="A3" s="140"/>
      <c r="B3" s="116" t="s">
        <v>166</v>
      </c>
      <c r="C3" s="105" t="s">
        <v>166</v>
      </c>
      <c r="D3" s="159" t="s">
        <v>167</v>
      </c>
      <c r="E3" s="160" t="s">
        <v>168</v>
      </c>
      <c r="F3" s="160" t="s">
        <v>169</v>
      </c>
      <c r="G3" s="160" t="s">
        <v>188</v>
      </c>
      <c r="H3" s="160" t="s">
        <v>170</v>
      </c>
      <c r="I3" s="160" t="s">
        <v>171</v>
      </c>
      <c r="J3" s="160" t="s">
        <v>172</v>
      </c>
      <c r="K3" s="160" t="s">
        <v>173</v>
      </c>
      <c r="L3" s="160" t="s">
        <v>174</v>
      </c>
      <c r="M3" s="16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4" t="s">
        <v>3</v>
      </c>
    </row>
    <row r="4" spans="1:26">
      <c r="A4" s="140"/>
      <c r="B4" s="116"/>
      <c r="C4" s="105"/>
      <c r="D4" s="106" t="s">
        <v>191</v>
      </c>
      <c r="E4" s="107" t="s">
        <v>192</v>
      </c>
      <c r="F4" s="107" t="s">
        <v>192</v>
      </c>
      <c r="G4" s="107" t="s">
        <v>193</v>
      </c>
      <c r="H4" s="107" t="s">
        <v>192</v>
      </c>
      <c r="I4" s="107" t="s">
        <v>194</v>
      </c>
      <c r="J4" s="107" t="s">
        <v>192</v>
      </c>
      <c r="K4" s="107" t="s">
        <v>191</v>
      </c>
      <c r="L4" s="107" t="s">
        <v>192</v>
      </c>
      <c r="M4" s="16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4">
        <v>3</v>
      </c>
    </row>
    <row r="5" spans="1:26">
      <c r="A5" s="140"/>
      <c r="B5" s="116"/>
      <c r="C5" s="105"/>
      <c r="D5" s="132"/>
      <c r="E5" s="132"/>
      <c r="F5" s="132"/>
      <c r="G5" s="132"/>
      <c r="H5" s="132"/>
      <c r="I5" s="132"/>
      <c r="J5" s="132"/>
      <c r="K5" s="132"/>
      <c r="L5" s="132"/>
      <c r="M5" s="16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4">
        <v>3</v>
      </c>
    </row>
    <row r="6" spans="1:26">
      <c r="A6" s="140"/>
      <c r="B6" s="115">
        <v>1</v>
      </c>
      <c r="C6" s="111">
        <v>1</v>
      </c>
      <c r="D6" s="175" t="s">
        <v>112</v>
      </c>
      <c r="E6" s="175" t="s">
        <v>156</v>
      </c>
      <c r="F6" s="176">
        <v>0.05</v>
      </c>
      <c r="G6" s="175" t="s">
        <v>133</v>
      </c>
      <c r="H6" s="176">
        <v>0.09</v>
      </c>
      <c r="I6" s="177">
        <v>3.90625E-2</v>
      </c>
      <c r="J6" s="202">
        <v>5.0000000000000001E-3</v>
      </c>
      <c r="K6" s="175" t="s">
        <v>112</v>
      </c>
      <c r="L6" s="175" t="s">
        <v>135</v>
      </c>
      <c r="M6" s="179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1">
        <v>1</v>
      </c>
    </row>
    <row r="7" spans="1:26">
      <c r="A7" s="140"/>
      <c r="B7" s="116">
        <v>1</v>
      </c>
      <c r="C7" s="105">
        <v>2</v>
      </c>
      <c r="D7" s="182" t="s">
        <v>112</v>
      </c>
      <c r="E7" s="182" t="s">
        <v>156</v>
      </c>
      <c r="F7" s="183">
        <v>0.05</v>
      </c>
      <c r="G7" s="182" t="s">
        <v>133</v>
      </c>
      <c r="H7" s="183">
        <v>0.05</v>
      </c>
      <c r="I7" s="184">
        <v>3.9301310043668103E-2</v>
      </c>
      <c r="J7" s="183" t="s">
        <v>195</v>
      </c>
      <c r="K7" s="182" t="s">
        <v>112</v>
      </c>
      <c r="L7" s="182" t="s">
        <v>135</v>
      </c>
      <c r="M7" s="179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1">
        <v>1</v>
      </c>
    </row>
    <row r="8" spans="1:26">
      <c r="A8" s="140"/>
      <c r="B8" s="116">
        <v>1</v>
      </c>
      <c r="C8" s="105">
        <v>3</v>
      </c>
      <c r="D8" s="182" t="s">
        <v>112</v>
      </c>
      <c r="E8" s="182" t="s">
        <v>156</v>
      </c>
      <c r="F8" s="183">
        <v>0.05</v>
      </c>
      <c r="G8" s="182" t="s">
        <v>133</v>
      </c>
      <c r="H8" s="183">
        <v>0.05</v>
      </c>
      <c r="I8" s="184">
        <v>3.3073929961089502E-2</v>
      </c>
      <c r="J8" s="183" t="s">
        <v>195</v>
      </c>
      <c r="K8" s="185" t="s">
        <v>112</v>
      </c>
      <c r="L8" s="185" t="s">
        <v>135</v>
      </c>
      <c r="M8" s="179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1">
        <v>16</v>
      </c>
    </row>
    <row r="9" spans="1:26">
      <c r="A9" s="140"/>
      <c r="B9" s="116">
        <v>1</v>
      </c>
      <c r="C9" s="105">
        <v>4</v>
      </c>
      <c r="D9" s="182" t="s">
        <v>112</v>
      </c>
      <c r="E9" s="182" t="s">
        <v>156</v>
      </c>
      <c r="F9" s="183" t="s">
        <v>156</v>
      </c>
      <c r="G9" s="182" t="s">
        <v>133</v>
      </c>
      <c r="H9" s="183">
        <v>0.06</v>
      </c>
      <c r="I9" s="184">
        <v>3.8844621513944202E-2</v>
      </c>
      <c r="J9" s="183" t="s">
        <v>195</v>
      </c>
      <c r="K9" s="185" t="s">
        <v>112</v>
      </c>
      <c r="L9" s="185" t="s">
        <v>135</v>
      </c>
      <c r="M9" s="179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1">
        <v>3.4608411252979671E-2</v>
      </c>
      <c r="Z9" s="134"/>
    </row>
    <row r="10" spans="1:26">
      <c r="A10" s="140"/>
      <c r="B10" s="116">
        <v>1</v>
      </c>
      <c r="C10" s="105">
        <v>5</v>
      </c>
      <c r="D10" s="182" t="s">
        <v>112</v>
      </c>
      <c r="E10" s="182" t="s">
        <v>156</v>
      </c>
      <c r="F10" s="184">
        <v>0.05</v>
      </c>
      <c r="G10" s="182" t="s">
        <v>133</v>
      </c>
      <c r="H10" s="184">
        <v>0.06</v>
      </c>
      <c r="I10" s="184">
        <v>3.9870689655172403E-2</v>
      </c>
      <c r="J10" s="184" t="s">
        <v>195</v>
      </c>
      <c r="K10" s="182" t="s">
        <v>112</v>
      </c>
      <c r="L10" s="182" t="s">
        <v>135</v>
      </c>
      <c r="M10" s="179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37"/>
    </row>
    <row r="11" spans="1:26">
      <c r="A11" s="140"/>
      <c r="B11" s="116">
        <v>1</v>
      </c>
      <c r="C11" s="105">
        <v>6</v>
      </c>
      <c r="D11" s="182" t="s">
        <v>112</v>
      </c>
      <c r="E11" s="182" t="s">
        <v>156</v>
      </c>
      <c r="F11" s="184" t="s">
        <v>156</v>
      </c>
      <c r="G11" s="182" t="s">
        <v>133</v>
      </c>
      <c r="H11" s="184">
        <v>0.04</v>
      </c>
      <c r="I11" s="184">
        <v>3.4448818897637797E-2</v>
      </c>
      <c r="J11" s="184" t="s">
        <v>195</v>
      </c>
      <c r="K11" s="182" t="s">
        <v>112</v>
      </c>
      <c r="L11" s="182" t="s">
        <v>135</v>
      </c>
      <c r="M11" s="179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37"/>
    </row>
    <row r="12" spans="1:26">
      <c r="A12" s="140"/>
      <c r="B12" s="117" t="s">
        <v>184</v>
      </c>
      <c r="C12" s="109"/>
      <c r="D12" s="187" t="s">
        <v>512</v>
      </c>
      <c r="E12" s="187" t="s">
        <v>512</v>
      </c>
      <c r="F12" s="187">
        <v>0.05</v>
      </c>
      <c r="G12" s="187" t="s">
        <v>512</v>
      </c>
      <c r="H12" s="187">
        <v>5.8333333333333327E-2</v>
      </c>
      <c r="I12" s="187">
        <v>3.7433645011918669E-2</v>
      </c>
      <c r="J12" s="187">
        <v>5.0000000000000001E-3</v>
      </c>
      <c r="K12" s="187" t="s">
        <v>512</v>
      </c>
      <c r="L12" s="187" t="s">
        <v>512</v>
      </c>
      <c r="M12" s="179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37"/>
    </row>
    <row r="13" spans="1:26">
      <c r="A13" s="140"/>
      <c r="B13" s="2" t="s">
        <v>185</v>
      </c>
      <c r="C13" s="136"/>
      <c r="D13" s="123" t="s">
        <v>512</v>
      </c>
      <c r="E13" s="123" t="s">
        <v>512</v>
      </c>
      <c r="F13" s="123">
        <v>0.05</v>
      </c>
      <c r="G13" s="123" t="s">
        <v>512</v>
      </c>
      <c r="H13" s="123">
        <v>5.5E-2</v>
      </c>
      <c r="I13" s="123">
        <v>3.8953560756972101E-2</v>
      </c>
      <c r="J13" s="123">
        <v>5.0000000000000001E-3</v>
      </c>
      <c r="K13" s="123" t="s">
        <v>512</v>
      </c>
      <c r="L13" s="123" t="s">
        <v>512</v>
      </c>
      <c r="M13" s="179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37"/>
    </row>
    <row r="14" spans="1:26">
      <c r="A14" s="140"/>
      <c r="B14" s="2" t="s">
        <v>186</v>
      </c>
      <c r="C14" s="136"/>
      <c r="D14" s="123" t="s">
        <v>512</v>
      </c>
      <c r="E14" s="123" t="s">
        <v>512</v>
      </c>
      <c r="F14" s="123">
        <v>0</v>
      </c>
      <c r="G14" s="123" t="s">
        <v>512</v>
      </c>
      <c r="H14" s="123">
        <v>1.7224014243685103E-2</v>
      </c>
      <c r="I14" s="123">
        <v>2.8978504027094426E-3</v>
      </c>
      <c r="J14" s="123" t="s">
        <v>512</v>
      </c>
      <c r="K14" s="123" t="s">
        <v>512</v>
      </c>
      <c r="L14" s="123" t="s">
        <v>512</v>
      </c>
      <c r="M14" s="16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7"/>
    </row>
    <row r="15" spans="1:26">
      <c r="A15" s="140"/>
      <c r="B15" s="2" t="s">
        <v>96</v>
      </c>
      <c r="C15" s="136"/>
      <c r="D15" s="110" t="s">
        <v>512</v>
      </c>
      <c r="E15" s="110" t="s">
        <v>512</v>
      </c>
      <c r="F15" s="110">
        <v>0</v>
      </c>
      <c r="G15" s="110" t="s">
        <v>512</v>
      </c>
      <c r="H15" s="110">
        <v>0.29526881560603035</v>
      </c>
      <c r="I15" s="110">
        <v>7.741299042043015E-2</v>
      </c>
      <c r="J15" s="110" t="s">
        <v>512</v>
      </c>
      <c r="K15" s="110" t="s">
        <v>512</v>
      </c>
      <c r="L15" s="110" t="s">
        <v>512</v>
      </c>
      <c r="M15" s="16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8"/>
    </row>
    <row r="16" spans="1:26">
      <c r="A16" s="140"/>
      <c r="B16" s="118" t="s">
        <v>187</v>
      </c>
      <c r="C16" s="136"/>
      <c r="D16" s="110" t="s">
        <v>512</v>
      </c>
      <c r="E16" s="110" t="s">
        <v>512</v>
      </c>
      <c r="F16" s="110">
        <v>0.44473549029775716</v>
      </c>
      <c r="G16" s="110" t="s">
        <v>512</v>
      </c>
      <c r="H16" s="110">
        <v>0.68552473868071639</v>
      </c>
      <c r="I16" s="110">
        <v>8.163430959853013E-2</v>
      </c>
      <c r="J16" s="110">
        <v>-0.85552645097022428</v>
      </c>
      <c r="K16" s="110" t="s">
        <v>512</v>
      </c>
      <c r="L16" s="110" t="s">
        <v>512</v>
      </c>
      <c r="M16" s="16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8"/>
    </row>
    <row r="17" spans="1:25">
      <c r="B17" s="146"/>
      <c r="C17" s="117"/>
      <c r="D17" s="133"/>
      <c r="E17" s="133"/>
      <c r="F17" s="133"/>
      <c r="G17" s="133"/>
      <c r="H17" s="133"/>
      <c r="I17" s="133"/>
      <c r="J17" s="133"/>
      <c r="K17" s="133"/>
      <c r="L17" s="133"/>
    </row>
    <row r="18" spans="1:25">
      <c r="B18" s="150" t="s">
        <v>364</v>
      </c>
      <c r="Y18" s="134" t="s">
        <v>67</v>
      </c>
    </row>
    <row r="19" spans="1:25">
      <c r="A19" s="125" t="s">
        <v>48</v>
      </c>
      <c r="B19" s="115" t="s">
        <v>142</v>
      </c>
      <c r="C19" s="112" t="s">
        <v>143</v>
      </c>
      <c r="D19" s="113" t="s">
        <v>165</v>
      </c>
      <c r="E19" s="114" t="s">
        <v>165</v>
      </c>
      <c r="F19" s="114" t="s">
        <v>165</v>
      </c>
      <c r="G19" s="114" t="s">
        <v>165</v>
      </c>
      <c r="H19" s="114" t="s">
        <v>165</v>
      </c>
      <c r="I19" s="114" t="s">
        <v>165</v>
      </c>
      <c r="J19" s="114" t="s">
        <v>165</v>
      </c>
      <c r="K19" s="114" t="s">
        <v>165</v>
      </c>
      <c r="L19" s="16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4">
        <v>1</v>
      </c>
    </row>
    <row r="20" spans="1:25">
      <c r="A20" s="140"/>
      <c r="B20" s="116" t="s">
        <v>166</v>
      </c>
      <c r="C20" s="105" t="s">
        <v>166</v>
      </c>
      <c r="D20" s="159" t="s">
        <v>167</v>
      </c>
      <c r="E20" s="160" t="s">
        <v>168</v>
      </c>
      <c r="F20" s="160" t="s">
        <v>188</v>
      </c>
      <c r="G20" s="160" t="s">
        <v>170</v>
      </c>
      <c r="H20" s="160" t="s">
        <v>171</v>
      </c>
      <c r="I20" s="160" t="s">
        <v>172</v>
      </c>
      <c r="J20" s="160" t="s">
        <v>173</v>
      </c>
      <c r="K20" s="160" t="s">
        <v>174</v>
      </c>
      <c r="L20" s="16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4" t="s">
        <v>1</v>
      </c>
    </row>
    <row r="21" spans="1:25">
      <c r="A21" s="140"/>
      <c r="B21" s="116"/>
      <c r="C21" s="105"/>
      <c r="D21" s="106" t="s">
        <v>191</v>
      </c>
      <c r="E21" s="107" t="s">
        <v>191</v>
      </c>
      <c r="F21" s="107" t="s">
        <v>193</v>
      </c>
      <c r="G21" s="107" t="s">
        <v>191</v>
      </c>
      <c r="H21" s="107" t="s">
        <v>194</v>
      </c>
      <c r="I21" s="107" t="s">
        <v>192</v>
      </c>
      <c r="J21" s="107" t="s">
        <v>191</v>
      </c>
      <c r="K21" s="107" t="s">
        <v>192</v>
      </c>
      <c r="L21" s="16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4">
        <v>2</v>
      </c>
    </row>
    <row r="22" spans="1:25">
      <c r="A22" s="140"/>
      <c r="B22" s="116"/>
      <c r="C22" s="105"/>
      <c r="D22" s="132"/>
      <c r="E22" s="132"/>
      <c r="F22" s="132"/>
      <c r="G22" s="132"/>
      <c r="H22" s="132"/>
      <c r="I22" s="132"/>
      <c r="J22" s="132"/>
      <c r="K22" s="132"/>
      <c r="L22" s="16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4">
        <v>3</v>
      </c>
    </row>
    <row r="23" spans="1:25">
      <c r="A23" s="140"/>
      <c r="B23" s="115">
        <v>1</v>
      </c>
      <c r="C23" s="111">
        <v>1</v>
      </c>
      <c r="D23" s="119">
        <v>5.49</v>
      </c>
      <c r="E23" s="119">
        <v>5.99</v>
      </c>
      <c r="F23" s="156">
        <v>5.64</v>
      </c>
      <c r="G23" s="119">
        <v>5.1924000000000001</v>
      </c>
      <c r="H23" s="120">
        <v>6.4308593750000007</v>
      </c>
      <c r="I23" s="119">
        <v>7.16</v>
      </c>
      <c r="J23" s="120">
        <v>6.15</v>
      </c>
      <c r="K23" s="119">
        <v>5.03</v>
      </c>
      <c r="L23" s="16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34">
        <v>1</v>
      </c>
    </row>
    <row r="24" spans="1:25">
      <c r="A24" s="140"/>
      <c r="B24" s="116">
        <v>1</v>
      </c>
      <c r="C24" s="105">
        <v>2</v>
      </c>
      <c r="D24" s="107">
        <v>5.7</v>
      </c>
      <c r="E24" s="107">
        <v>6.03</v>
      </c>
      <c r="F24" s="121">
        <v>5.03</v>
      </c>
      <c r="G24" s="107">
        <v>5.4276999999999997</v>
      </c>
      <c r="H24" s="121">
        <v>6.3907205240174711</v>
      </c>
      <c r="I24" s="107">
        <v>7.55</v>
      </c>
      <c r="J24" s="121">
        <v>6.4</v>
      </c>
      <c r="K24" s="107">
        <v>4.99</v>
      </c>
      <c r="L24" s="16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34" t="e">
        <v>#N/A</v>
      </c>
    </row>
    <row r="25" spans="1:25">
      <c r="A25" s="140"/>
      <c r="B25" s="116">
        <v>1</v>
      </c>
      <c r="C25" s="105">
        <v>3</v>
      </c>
      <c r="D25" s="107">
        <v>5.7</v>
      </c>
      <c r="E25" s="107">
        <v>5.88</v>
      </c>
      <c r="F25" s="121">
        <v>4.6100000000000003</v>
      </c>
      <c r="G25" s="107">
        <v>5.5728999999999997</v>
      </c>
      <c r="H25" s="121">
        <v>6.4649805447470801</v>
      </c>
      <c r="I25" s="107">
        <v>7.26</v>
      </c>
      <c r="J25" s="121">
        <v>6.3299999999999992</v>
      </c>
      <c r="K25" s="121">
        <v>4.99</v>
      </c>
      <c r="L25" s="16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34">
        <v>16</v>
      </c>
    </row>
    <row r="26" spans="1:25">
      <c r="A26" s="140"/>
      <c r="B26" s="116">
        <v>1</v>
      </c>
      <c r="C26" s="105">
        <v>4</v>
      </c>
      <c r="D26" s="107">
        <v>5.57</v>
      </c>
      <c r="E26" s="107">
        <v>5.74</v>
      </c>
      <c r="F26" s="121">
        <v>4.93</v>
      </c>
      <c r="G26" s="107">
        <v>5.6800999999999995</v>
      </c>
      <c r="H26" s="121">
        <v>6.4619521912350599</v>
      </c>
      <c r="I26" s="107">
        <v>7.12</v>
      </c>
      <c r="J26" s="121">
        <v>6.14</v>
      </c>
      <c r="K26" s="121">
        <v>4.97</v>
      </c>
      <c r="L26" s="16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34">
        <v>5.8473810059717151</v>
      </c>
    </row>
    <row r="27" spans="1:25">
      <c r="A27" s="140"/>
      <c r="B27" s="116">
        <v>1</v>
      </c>
      <c r="C27" s="105">
        <v>5</v>
      </c>
      <c r="D27" s="107">
        <v>5.49</v>
      </c>
      <c r="E27" s="107">
        <v>5.87</v>
      </c>
      <c r="F27" s="107">
        <v>4.91</v>
      </c>
      <c r="G27" s="107">
        <v>5.2547999999999995</v>
      </c>
      <c r="H27" s="107">
        <v>6.4352370689655203</v>
      </c>
      <c r="I27" s="107">
        <v>7.44</v>
      </c>
      <c r="J27" s="107">
        <v>6.11</v>
      </c>
      <c r="K27" s="107">
        <v>4.88</v>
      </c>
      <c r="L27" s="16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35"/>
    </row>
    <row r="28" spans="1:25">
      <c r="A28" s="140"/>
      <c r="B28" s="116">
        <v>1</v>
      </c>
      <c r="C28" s="105">
        <v>6</v>
      </c>
      <c r="D28" s="107">
        <v>5.66</v>
      </c>
      <c r="E28" s="107">
        <v>6.04</v>
      </c>
      <c r="F28" s="107">
        <v>4.93</v>
      </c>
      <c r="G28" s="107">
        <v>5.2618</v>
      </c>
      <c r="H28" s="107">
        <v>6.4788385826771595</v>
      </c>
      <c r="I28" s="107">
        <v>7.629999999999999</v>
      </c>
      <c r="J28" s="107">
        <v>6.08</v>
      </c>
      <c r="K28" s="107">
        <v>4.9400000000000004</v>
      </c>
      <c r="L28" s="16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35"/>
    </row>
    <row r="29" spans="1:25">
      <c r="A29" s="140"/>
      <c r="B29" s="117" t="s">
        <v>184</v>
      </c>
      <c r="C29" s="109"/>
      <c r="D29" s="122">
        <v>5.6016666666666666</v>
      </c>
      <c r="E29" s="122">
        <v>5.9250000000000007</v>
      </c>
      <c r="F29" s="122">
        <v>5.0083333333333337</v>
      </c>
      <c r="G29" s="122">
        <v>5.3982833333333327</v>
      </c>
      <c r="H29" s="122">
        <v>6.4437647144403813</v>
      </c>
      <c r="I29" s="122">
        <v>7.3599999999999994</v>
      </c>
      <c r="J29" s="122">
        <v>6.2016666666666671</v>
      </c>
      <c r="K29" s="122">
        <v>4.9666666666666668</v>
      </c>
      <c r="L29" s="16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35"/>
    </row>
    <row r="30" spans="1:25">
      <c r="A30" s="140"/>
      <c r="B30" s="2" t="s">
        <v>185</v>
      </c>
      <c r="C30" s="136"/>
      <c r="D30" s="108">
        <v>5.6150000000000002</v>
      </c>
      <c r="E30" s="108">
        <v>5.9350000000000005</v>
      </c>
      <c r="F30" s="108">
        <v>4.93</v>
      </c>
      <c r="G30" s="108">
        <v>5.3447499999999994</v>
      </c>
      <c r="H30" s="108">
        <v>6.4485946301002901</v>
      </c>
      <c r="I30" s="108">
        <v>7.35</v>
      </c>
      <c r="J30" s="108">
        <v>6.1449999999999996</v>
      </c>
      <c r="K30" s="108">
        <v>4.9800000000000004</v>
      </c>
      <c r="L30" s="16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35"/>
    </row>
    <row r="31" spans="1:25">
      <c r="A31" s="140"/>
      <c r="B31" s="2" t="s">
        <v>186</v>
      </c>
      <c r="C31" s="136"/>
      <c r="D31" s="123">
        <v>9.867454923467682E-2</v>
      </c>
      <c r="E31" s="123">
        <v>0.11640446726822817</v>
      </c>
      <c r="F31" s="123">
        <v>0.34061219394887576</v>
      </c>
      <c r="G31" s="123">
        <v>0.19615303634322515</v>
      </c>
      <c r="H31" s="123">
        <v>3.1824602627177616E-2</v>
      </c>
      <c r="I31" s="123">
        <v>0.21118712081942848</v>
      </c>
      <c r="J31" s="123">
        <v>0.13075422236649431</v>
      </c>
      <c r="K31" s="123">
        <v>5.1639777949432315E-2</v>
      </c>
      <c r="L31" s="16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7"/>
    </row>
    <row r="32" spans="1:25">
      <c r="A32" s="140"/>
      <c r="B32" s="2" t="s">
        <v>96</v>
      </c>
      <c r="C32" s="136"/>
      <c r="D32" s="110">
        <v>1.7615212597681076E-2</v>
      </c>
      <c r="E32" s="110">
        <v>1.9646323589574372E-2</v>
      </c>
      <c r="F32" s="110">
        <v>6.8009090305931927E-2</v>
      </c>
      <c r="G32" s="110">
        <v>3.6336187678779087E-2</v>
      </c>
      <c r="H32" s="110">
        <v>4.938821331551593E-3</v>
      </c>
      <c r="I32" s="110">
        <v>2.8693902285248436E-2</v>
      </c>
      <c r="J32" s="110">
        <v>2.1083723036790267E-2</v>
      </c>
      <c r="K32" s="110">
        <v>1.0397270728073621E-2</v>
      </c>
      <c r="L32" s="16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8"/>
    </row>
    <row r="33" spans="1:25">
      <c r="A33" s="140"/>
      <c r="B33" s="118" t="s">
        <v>187</v>
      </c>
      <c r="C33" s="136"/>
      <c r="D33" s="110">
        <v>-4.2021263716886192E-2</v>
      </c>
      <c r="E33" s="110">
        <v>1.3274146827274569E-2</v>
      </c>
      <c r="F33" s="110">
        <v>-0.14349119234431496</v>
      </c>
      <c r="G33" s="110">
        <v>-7.6803217060720907E-2</v>
      </c>
      <c r="H33" s="110">
        <v>0.10199159381945555</v>
      </c>
      <c r="I33" s="110">
        <v>0.2586831596031629</v>
      </c>
      <c r="J33" s="110">
        <v>6.0588776468154304E-2</v>
      </c>
      <c r="K33" s="110">
        <v>-0.15061688957938724</v>
      </c>
      <c r="L33" s="16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8"/>
    </row>
    <row r="34" spans="1:25">
      <c r="B34" s="146"/>
      <c r="C34" s="117"/>
      <c r="D34" s="133"/>
      <c r="E34" s="133"/>
      <c r="F34" s="133"/>
      <c r="G34" s="133"/>
      <c r="H34" s="133"/>
      <c r="I34" s="133"/>
      <c r="J34" s="133"/>
      <c r="K34" s="133"/>
    </row>
    <row r="35" spans="1:25">
      <c r="B35" s="150" t="s">
        <v>365</v>
      </c>
      <c r="Y35" s="134" t="s">
        <v>190</v>
      </c>
    </row>
    <row r="36" spans="1:25">
      <c r="A36" s="125" t="s">
        <v>7</v>
      </c>
      <c r="B36" s="115" t="s">
        <v>142</v>
      </c>
      <c r="C36" s="112" t="s">
        <v>143</v>
      </c>
      <c r="D36" s="113" t="s">
        <v>165</v>
      </c>
      <c r="E36" s="114" t="s">
        <v>165</v>
      </c>
      <c r="F36" s="114" t="s">
        <v>165</v>
      </c>
      <c r="G36" s="114" t="s">
        <v>165</v>
      </c>
      <c r="H36" s="114" t="s">
        <v>165</v>
      </c>
      <c r="I36" s="114" t="s">
        <v>165</v>
      </c>
      <c r="J36" s="114" t="s">
        <v>165</v>
      </c>
      <c r="K36" s="114" t="s">
        <v>165</v>
      </c>
      <c r="L36" s="114" t="s">
        <v>165</v>
      </c>
      <c r="M36" s="16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4">
        <v>1</v>
      </c>
    </row>
    <row r="37" spans="1:25">
      <c r="A37" s="140"/>
      <c r="B37" s="116" t="s">
        <v>166</v>
      </c>
      <c r="C37" s="105" t="s">
        <v>166</v>
      </c>
      <c r="D37" s="159" t="s">
        <v>167</v>
      </c>
      <c r="E37" s="160" t="s">
        <v>168</v>
      </c>
      <c r="F37" s="160" t="s">
        <v>169</v>
      </c>
      <c r="G37" s="160" t="s">
        <v>188</v>
      </c>
      <c r="H37" s="160" t="s">
        <v>170</v>
      </c>
      <c r="I37" s="160" t="s">
        <v>171</v>
      </c>
      <c r="J37" s="160" t="s">
        <v>172</v>
      </c>
      <c r="K37" s="160" t="s">
        <v>173</v>
      </c>
      <c r="L37" s="160" t="s">
        <v>174</v>
      </c>
      <c r="M37" s="16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4" t="s">
        <v>3</v>
      </c>
    </row>
    <row r="38" spans="1:25">
      <c r="A38" s="140"/>
      <c r="B38" s="116"/>
      <c r="C38" s="105"/>
      <c r="D38" s="106" t="s">
        <v>191</v>
      </c>
      <c r="E38" s="107" t="s">
        <v>192</v>
      </c>
      <c r="F38" s="107" t="s">
        <v>192</v>
      </c>
      <c r="G38" s="107" t="s">
        <v>193</v>
      </c>
      <c r="H38" s="107" t="s">
        <v>192</v>
      </c>
      <c r="I38" s="107" t="s">
        <v>194</v>
      </c>
      <c r="J38" s="107" t="s">
        <v>192</v>
      </c>
      <c r="K38" s="107" t="s">
        <v>191</v>
      </c>
      <c r="L38" s="107" t="s">
        <v>192</v>
      </c>
      <c r="M38" s="16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4">
        <v>2</v>
      </c>
    </row>
    <row r="39" spans="1:25">
      <c r="A39" s="140"/>
      <c r="B39" s="116"/>
      <c r="C39" s="105"/>
      <c r="D39" s="132"/>
      <c r="E39" s="132"/>
      <c r="F39" s="132"/>
      <c r="G39" s="132"/>
      <c r="H39" s="132"/>
      <c r="I39" s="132"/>
      <c r="J39" s="132"/>
      <c r="K39" s="132"/>
      <c r="L39" s="132"/>
      <c r="M39" s="16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4">
        <v>2</v>
      </c>
    </row>
    <row r="40" spans="1:25">
      <c r="A40" s="140"/>
      <c r="B40" s="115">
        <v>1</v>
      </c>
      <c r="C40" s="111">
        <v>1</v>
      </c>
      <c r="D40" s="119">
        <v>4</v>
      </c>
      <c r="E40" s="119">
        <v>2</v>
      </c>
      <c r="F40" s="120">
        <v>2.6</v>
      </c>
      <c r="G40" s="151">
        <v>5</v>
      </c>
      <c r="H40" s="120">
        <v>2</v>
      </c>
      <c r="I40" s="119">
        <v>3.5613280306570201</v>
      </c>
      <c r="J40" s="120">
        <v>1.8</v>
      </c>
      <c r="K40" s="119">
        <v>5</v>
      </c>
      <c r="L40" s="119">
        <v>1.9</v>
      </c>
      <c r="M40" s="16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4">
        <v>1</v>
      </c>
    </row>
    <row r="41" spans="1:25">
      <c r="A41" s="140"/>
      <c r="B41" s="116">
        <v>1</v>
      </c>
      <c r="C41" s="105">
        <v>2</v>
      </c>
      <c r="D41" s="153" t="s">
        <v>133</v>
      </c>
      <c r="E41" s="155">
        <v>2.6</v>
      </c>
      <c r="F41" s="158">
        <v>2.8</v>
      </c>
      <c r="G41" s="153">
        <v>5</v>
      </c>
      <c r="H41" s="121">
        <v>2.6</v>
      </c>
      <c r="I41" s="107">
        <v>4.0057859200837802</v>
      </c>
      <c r="J41" s="121">
        <v>2.1</v>
      </c>
      <c r="K41" s="107">
        <v>3</v>
      </c>
      <c r="L41" s="107">
        <v>2</v>
      </c>
      <c r="M41" s="16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4">
        <v>2</v>
      </c>
    </row>
    <row r="42" spans="1:25">
      <c r="A42" s="140"/>
      <c r="B42" s="116">
        <v>1</v>
      </c>
      <c r="C42" s="105">
        <v>3</v>
      </c>
      <c r="D42" s="107">
        <v>3</v>
      </c>
      <c r="E42" s="107">
        <v>2.2000000000000002</v>
      </c>
      <c r="F42" s="121">
        <v>2.6</v>
      </c>
      <c r="G42" s="153">
        <v>5</v>
      </c>
      <c r="H42" s="121">
        <v>3.8</v>
      </c>
      <c r="I42" s="107">
        <v>3.57548628660492</v>
      </c>
      <c r="J42" s="121">
        <v>2.1</v>
      </c>
      <c r="K42" s="121">
        <v>3</v>
      </c>
      <c r="L42" s="108">
        <v>2.2999999999999998</v>
      </c>
      <c r="M42" s="16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4">
        <v>16</v>
      </c>
    </row>
    <row r="43" spans="1:25">
      <c r="A43" s="140"/>
      <c r="B43" s="116">
        <v>1</v>
      </c>
      <c r="C43" s="105">
        <v>4</v>
      </c>
      <c r="D43" s="153" t="s">
        <v>133</v>
      </c>
      <c r="E43" s="107">
        <v>2.2000000000000002</v>
      </c>
      <c r="F43" s="121">
        <v>2.5</v>
      </c>
      <c r="G43" s="153">
        <v>5</v>
      </c>
      <c r="H43" s="121">
        <v>3.1</v>
      </c>
      <c r="I43" s="107">
        <v>3.8205178270776905</v>
      </c>
      <c r="J43" s="121">
        <v>2.2000000000000002</v>
      </c>
      <c r="K43" s="121">
        <v>3</v>
      </c>
      <c r="L43" s="108">
        <v>2.1</v>
      </c>
      <c r="M43" s="16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4">
        <v>2.8423383123029833</v>
      </c>
    </row>
    <row r="44" spans="1:25">
      <c r="A44" s="140"/>
      <c r="B44" s="116">
        <v>1</v>
      </c>
      <c r="C44" s="105">
        <v>5</v>
      </c>
      <c r="D44" s="107">
        <v>4</v>
      </c>
      <c r="E44" s="107">
        <v>2.2000000000000002</v>
      </c>
      <c r="F44" s="107">
        <v>2.6</v>
      </c>
      <c r="G44" s="153">
        <v>5</v>
      </c>
      <c r="H44" s="107">
        <v>2.2999999999999998</v>
      </c>
      <c r="I44" s="107">
        <v>3.9714438603099098</v>
      </c>
      <c r="J44" s="107">
        <v>2.2000000000000002</v>
      </c>
      <c r="K44" s="107">
        <v>3</v>
      </c>
      <c r="L44" s="107">
        <v>2.4</v>
      </c>
      <c r="M44" s="16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5"/>
    </row>
    <row r="45" spans="1:25">
      <c r="A45" s="140"/>
      <c r="B45" s="116">
        <v>1</v>
      </c>
      <c r="C45" s="105">
        <v>6</v>
      </c>
      <c r="D45" s="153" t="s">
        <v>133</v>
      </c>
      <c r="E45" s="107">
        <v>2.2000000000000002</v>
      </c>
      <c r="F45" s="107">
        <v>2.6</v>
      </c>
      <c r="G45" s="153">
        <v>5</v>
      </c>
      <c r="H45" s="107">
        <v>2.1</v>
      </c>
      <c r="I45" s="107">
        <v>3.7576770658098799</v>
      </c>
      <c r="J45" s="107">
        <v>2</v>
      </c>
      <c r="K45" s="107">
        <v>5</v>
      </c>
      <c r="L45" s="107">
        <v>2.2999999999999998</v>
      </c>
      <c r="M45" s="16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5"/>
    </row>
    <row r="46" spans="1:25">
      <c r="A46" s="140"/>
      <c r="B46" s="117" t="s">
        <v>184</v>
      </c>
      <c r="C46" s="109"/>
      <c r="D46" s="122">
        <v>3.6666666666666665</v>
      </c>
      <c r="E46" s="122">
        <v>2.2333333333333329</v>
      </c>
      <c r="F46" s="122">
        <v>2.6166666666666667</v>
      </c>
      <c r="G46" s="122">
        <v>5</v>
      </c>
      <c r="H46" s="122">
        <v>2.6499999999999995</v>
      </c>
      <c r="I46" s="122">
        <v>3.7820398317572006</v>
      </c>
      <c r="J46" s="122">
        <v>2.0666666666666664</v>
      </c>
      <c r="K46" s="122">
        <v>3.6666666666666665</v>
      </c>
      <c r="L46" s="122">
        <v>2.1666666666666665</v>
      </c>
      <c r="M46" s="16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5"/>
    </row>
    <row r="47" spans="1:25">
      <c r="A47" s="140"/>
      <c r="B47" s="2" t="s">
        <v>185</v>
      </c>
      <c r="C47" s="136"/>
      <c r="D47" s="108">
        <v>4</v>
      </c>
      <c r="E47" s="108">
        <v>2.2000000000000002</v>
      </c>
      <c r="F47" s="108">
        <v>2.6</v>
      </c>
      <c r="G47" s="108">
        <v>5</v>
      </c>
      <c r="H47" s="108">
        <v>2.4500000000000002</v>
      </c>
      <c r="I47" s="108">
        <v>3.789097446443785</v>
      </c>
      <c r="J47" s="108">
        <v>2.1</v>
      </c>
      <c r="K47" s="108">
        <v>3</v>
      </c>
      <c r="L47" s="108">
        <v>2.2000000000000002</v>
      </c>
      <c r="M47" s="16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5"/>
    </row>
    <row r="48" spans="1:25">
      <c r="A48" s="140"/>
      <c r="B48" s="2" t="s">
        <v>186</v>
      </c>
      <c r="C48" s="136"/>
      <c r="D48" s="108">
        <v>0.57735026918962473</v>
      </c>
      <c r="E48" s="108">
        <v>0.19663841605003499</v>
      </c>
      <c r="F48" s="108">
        <v>9.831920802501741E-2</v>
      </c>
      <c r="G48" s="108">
        <v>0</v>
      </c>
      <c r="H48" s="108">
        <v>0.68920243760451416</v>
      </c>
      <c r="I48" s="108">
        <v>0.18941402520499348</v>
      </c>
      <c r="J48" s="108">
        <v>0.15055453054181625</v>
      </c>
      <c r="K48" s="108">
        <v>1.0327955589886442</v>
      </c>
      <c r="L48" s="108">
        <v>0.19663841605003496</v>
      </c>
      <c r="M48" s="188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35"/>
    </row>
    <row r="49" spans="1:25">
      <c r="A49" s="140"/>
      <c r="B49" s="2" t="s">
        <v>96</v>
      </c>
      <c r="C49" s="136"/>
      <c r="D49" s="110">
        <v>0.15745916432444312</v>
      </c>
      <c r="E49" s="110">
        <v>8.8047051962702252E-2</v>
      </c>
      <c r="F49" s="110">
        <v>3.757421962739519E-2</v>
      </c>
      <c r="G49" s="110">
        <v>0</v>
      </c>
      <c r="H49" s="110">
        <v>0.2600763915488733</v>
      </c>
      <c r="I49" s="110">
        <v>5.0082504053636179E-2</v>
      </c>
      <c r="J49" s="110">
        <v>7.284896639120142E-2</v>
      </c>
      <c r="K49" s="110">
        <v>0.28167151608781205</v>
      </c>
      <c r="L49" s="110">
        <v>9.0756192023093069E-2</v>
      </c>
      <c r="M49" s="16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8"/>
    </row>
    <row r="50" spans="1:25">
      <c r="A50" s="140"/>
      <c r="B50" s="118" t="s">
        <v>187</v>
      </c>
      <c r="C50" s="136"/>
      <c r="D50" s="110">
        <v>0.29001767692311664</v>
      </c>
      <c r="E50" s="110">
        <v>-0.21426196041955636</v>
      </c>
      <c r="F50" s="110">
        <v>-7.9396476013957606E-2</v>
      </c>
      <c r="G50" s="110">
        <v>0.75911501398606829</v>
      </c>
      <c r="H50" s="110">
        <v>-6.7669042587384043E-2</v>
      </c>
      <c r="I50" s="110">
        <v>0.33060861030748701</v>
      </c>
      <c r="J50" s="110">
        <v>-0.27289912755242518</v>
      </c>
      <c r="K50" s="110">
        <v>0.29001767692311664</v>
      </c>
      <c r="L50" s="110">
        <v>-0.23771682727270382</v>
      </c>
      <c r="M50" s="16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8"/>
    </row>
    <row r="51" spans="1:25">
      <c r="B51" s="146"/>
      <c r="C51" s="117"/>
      <c r="D51" s="133"/>
      <c r="E51" s="133"/>
      <c r="F51" s="133"/>
      <c r="G51" s="133"/>
      <c r="H51" s="133"/>
      <c r="I51" s="133"/>
      <c r="J51" s="133"/>
      <c r="K51" s="133"/>
      <c r="L51" s="133"/>
    </row>
    <row r="52" spans="1:25">
      <c r="B52" s="150" t="s">
        <v>366</v>
      </c>
      <c r="Y52" s="134" t="s">
        <v>190</v>
      </c>
    </row>
    <row r="53" spans="1:25">
      <c r="A53" s="125" t="s">
        <v>113</v>
      </c>
      <c r="B53" s="115" t="s">
        <v>142</v>
      </c>
      <c r="C53" s="112" t="s">
        <v>143</v>
      </c>
      <c r="D53" s="113" t="s">
        <v>165</v>
      </c>
      <c r="E53" s="114" t="s">
        <v>165</v>
      </c>
      <c r="F53" s="114" t="s">
        <v>165</v>
      </c>
      <c r="G53" s="114" t="s">
        <v>165</v>
      </c>
      <c r="H53" s="114" t="s">
        <v>165</v>
      </c>
      <c r="I53" s="114" t="s">
        <v>165</v>
      </c>
      <c r="J53" s="114" t="s">
        <v>165</v>
      </c>
      <c r="K53" s="16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4">
        <v>1</v>
      </c>
    </row>
    <row r="54" spans="1:25">
      <c r="A54" s="140"/>
      <c r="B54" s="116" t="s">
        <v>166</v>
      </c>
      <c r="C54" s="105" t="s">
        <v>166</v>
      </c>
      <c r="D54" s="159" t="s">
        <v>167</v>
      </c>
      <c r="E54" s="160" t="s">
        <v>168</v>
      </c>
      <c r="F54" s="160" t="s">
        <v>169</v>
      </c>
      <c r="G54" s="160" t="s">
        <v>170</v>
      </c>
      <c r="H54" s="160" t="s">
        <v>172</v>
      </c>
      <c r="I54" s="160" t="s">
        <v>174</v>
      </c>
      <c r="J54" s="160" t="s">
        <v>196</v>
      </c>
      <c r="K54" s="16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4" t="s">
        <v>91</v>
      </c>
    </row>
    <row r="55" spans="1:25">
      <c r="A55" s="140"/>
      <c r="B55" s="116"/>
      <c r="C55" s="105"/>
      <c r="D55" s="106" t="s">
        <v>192</v>
      </c>
      <c r="E55" s="107" t="s">
        <v>192</v>
      </c>
      <c r="F55" s="107" t="s">
        <v>192</v>
      </c>
      <c r="G55" s="107" t="s">
        <v>197</v>
      </c>
      <c r="H55" s="107" t="s">
        <v>192</v>
      </c>
      <c r="I55" s="107" t="s">
        <v>192</v>
      </c>
      <c r="J55" s="107" t="s">
        <v>192</v>
      </c>
      <c r="K55" s="16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4">
        <v>0</v>
      </c>
    </row>
    <row r="56" spans="1:25">
      <c r="A56" s="140"/>
      <c r="B56" s="116"/>
      <c r="C56" s="105"/>
      <c r="D56" s="132"/>
      <c r="E56" s="132"/>
      <c r="F56" s="132"/>
      <c r="G56" s="132"/>
      <c r="H56" s="132"/>
      <c r="I56" s="132"/>
      <c r="J56" s="132"/>
      <c r="K56" s="16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4">
        <v>0</v>
      </c>
    </row>
    <row r="57" spans="1:25">
      <c r="A57" s="140"/>
      <c r="B57" s="115">
        <v>1</v>
      </c>
      <c r="C57" s="111">
        <v>1</v>
      </c>
      <c r="D57" s="225">
        <v>3</v>
      </c>
      <c r="E57" s="225" t="s">
        <v>132</v>
      </c>
      <c r="F57" s="191">
        <v>1.9599999999999997</v>
      </c>
      <c r="G57" s="190" t="s">
        <v>132</v>
      </c>
      <c r="H57" s="217" t="s">
        <v>134</v>
      </c>
      <c r="I57" s="226">
        <v>4.3</v>
      </c>
      <c r="J57" s="192">
        <v>2</v>
      </c>
      <c r="K57" s="193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5">
        <v>1</v>
      </c>
    </row>
    <row r="58" spans="1:25">
      <c r="A58" s="140"/>
      <c r="B58" s="116">
        <v>1</v>
      </c>
      <c r="C58" s="105">
        <v>2</v>
      </c>
      <c r="D58" s="219">
        <v>3</v>
      </c>
      <c r="E58" s="219" t="s">
        <v>132</v>
      </c>
      <c r="F58" s="197">
        <v>1.4</v>
      </c>
      <c r="G58" s="196" t="s">
        <v>132</v>
      </c>
      <c r="H58" s="218" t="s">
        <v>134</v>
      </c>
      <c r="I58" s="196">
        <v>0.9</v>
      </c>
      <c r="J58" s="197">
        <v>1</v>
      </c>
      <c r="K58" s="193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5">
        <v>11</v>
      </c>
    </row>
    <row r="59" spans="1:25">
      <c r="A59" s="140"/>
      <c r="B59" s="116">
        <v>1</v>
      </c>
      <c r="C59" s="105">
        <v>3</v>
      </c>
      <c r="D59" s="219">
        <v>2</v>
      </c>
      <c r="E59" s="219" t="s">
        <v>132</v>
      </c>
      <c r="F59" s="197">
        <v>1.41</v>
      </c>
      <c r="G59" s="220">
        <v>2</v>
      </c>
      <c r="H59" s="218" t="s">
        <v>134</v>
      </c>
      <c r="I59" s="196">
        <v>1.2</v>
      </c>
      <c r="J59" s="197">
        <v>1</v>
      </c>
      <c r="K59" s="193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5">
        <v>16</v>
      </c>
    </row>
    <row r="60" spans="1:25">
      <c r="A60" s="140"/>
      <c r="B60" s="116">
        <v>1</v>
      </c>
      <c r="C60" s="105">
        <v>4</v>
      </c>
      <c r="D60" s="219">
        <v>2</v>
      </c>
      <c r="E60" s="219" t="s">
        <v>132</v>
      </c>
      <c r="F60" s="197">
        <v>1.27</v>
      </c>
      <c r="G60" s="196" t="s">
        <v>132</v>
      </c>
      <c r="H60" s="218" t="s">
        <v>134</v>
      </c>
      <c r="I60" s="196">
        <v>1.7</v>
      </c>
      <c r="J60" s="197">
        <v>1</v>
      </c>
      <c r="K60" s="193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5">
        <v>0.94000000000000006</v>
      </c>
    </row>
    <row r="61" spans="1:25">
      <c r="A61" s="140"/>
      <c r="B61" s="116">
        <v>1</v>
      </c>
      <c r="C61" s="105">
        <v>5</v>
      </c>
      <c r="D61" s="219">
        <v>7</v>
      </c>
      <c r="E61" s="219" t="s">
        <v>132</v>
      </c>
      <c r="F61" s="196">
        <v>1.21</v>
      </c>
      <c r="G61" s="196" t="s">
        <v>132</v>
      </c>
      <c r="H61" s="219" t="s">
        <v>134</v>
      </c>
      <c r="I61" s="196" t="s">
        <v>177</v>
      </c>
      <c r="J61" s="196">
        <v>1</v>
      </c>
      <c r="K61" s="193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9"/>
    </row>
    <row r="62" spans="1:25">
      <c r="A62" s="140"/>
      <c r="B62" s="116">
        <v>1</v>
      </c>
      <c r="C62" s="105">
        <v>6</v>
      </c>
      <c r="D62" s="219">
        <v>3</v>
      </c>
      <c r="E62" s="219" t="s">
        <v>132</v>
      </c>
      <c r="F62" s="196">
        <v>1.1499999999999999</v>
      </c>
      <c r="G62" s="196" t="s">
        <v>132</v>
      </c>
      <c r="H62" s="219" t="s">
        <v>134</v>
      </c>
      <c r="I62" s="196" t="s">
        <v>177</v>
      </c>
      <c r="J62" s="196">
        <v>1</v>
      </c>
      <c r="K62" s="193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9"/>
    </row>
    <row r="63" spans="1:25">
      <c r="A63" s="140"/>
      <c r="B63" s="117" t="s">
        <v>184</v>
      </c>
      <c r="C63" s="109"/>
      <c r="D63" s="200">
        <v>3.3333333333333335</v>
      </c>
      <c r="E63" s="200" t="s">
        <v>512</v>
      </c>
      <c r="F63" s="200">
        <v>1.3999999999999997</v>
      </c>
      <c r="G63" s="200">
        <v>2</v>
      </c>
      <c r="H63" s="200" t="s">
        <v>512</v>
      </c>
      <c r="I63" s="200">
        <v>2.0249999999999999</v>
      </c>
      <c r="J63" s="200">
        <v>1.1666666666666667</v>
      </c>
      <c r="K63" s="193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9"/>
    </row>
    <row r="64" spans="1:25">
      <c r="A64" s="140"/>
      <c r="B64" s="2" t="s">
        <v>185</v>
      </c>
      <c r="C64" s="136"/>
      <c r="D64" s="198">
        <v>3</v>
      </c>
      <c r="E64" s="198" t="s">
        <v>512</v>
      </c>
      <c r="F64" s="198">
        <v>1.335</v>
      </c>
      <c r="G64" s="198">
        <v>2</v>
      </c>
      <c r="H64" s="198" t="s">
        <v>512</v>
      </c>
      <c r="I64" s="198">
        <v>1.45</v>
      </c>
      <c r="J64" s="198">
        <v>1</v>
      </c>
      <c r="K64" s="193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9"/>
    </row>
    <row r="65" spans="1:25">
      <c r="A65" s="140"/>
      <c r="B65" s="2" t="s">
        <v>186</v>
      </c>
      <c r="C65" s="136"/>
      <c r="D65" s="198">
        <v>1.8618986725025253</v>
      </c>
      <c r="E65" s="198" t="s">
        <v>512</v>
      </c>
      <c r="F65" s="198">
        <v>0.29298464123568035</v>
      </c>
      <c r="G65" s="198" t="s">
        <v>512</v>
      </c>
      <c r="H65" s="198" t="s">
        <v>512</v>
      </c>
      <c r="I65" s="198">
        <v>1.5521490478258415</v>
      </c>
      <c r="J65" s="198">
        <v>0.40824829046386318</v>
      </c>
      <c r="K65" s="193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9"/>
    </row>
    <row r="66" spans="1:25">
      <c r="A66" s="140"/>
      <c r="B66" s="2" t="s">
        <v>96</v>
      </c>
      <c r="C66" s="136"/>
      <c r="D66" s="110">
        <v>0.55856960175075754</v>
      </c>
      <c r="E66" s="110" t="s">
        <v>512</v>
      </c>
      <c r="F66" s="110">
        <v>0.20927474373977173</v>
      </c>
      <c r="G66" s="110" t="s">
        <v>512</v>
      </c>
      <c r="H66" s="110" t="s">
        <v>512</v>
      </c>
      <c r="I66" s="110">
        <v>0.76649335695103293</v>
      </c>
      <c r="J66" s="110">
        <v>0.34992710611188271</v>
      </c>
      <c r="K66" s="16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8"/>
    </row>
    <row r="67" spans="1:25">
      <c r="A67" s="140"/>
      <c r="B67" s="118" t="s">
        <v>187</v>
      </c>
      <c r="C67" s="136"/>
      <c r="D67" s="110">
        <v>2.5460992907801416</v>
      </c>
      <c r="E67" s="110" t="s">
        <v>512</v>
      </c>
      <c r="F67" s="110">
        <v>0.48936170212765906</v>
      </c>
      <c r="G67" s="110">
        <v>1.1276595744680851</v>
      </c>
      <c r="H67" s="110" t="s">
        <v>512</v>
      </c>
      <c r="I67" s="110">
        <v>1.1542553191489358</v>
      </c>
      <c r="J67" s="110">
        <v>0.24113475177304955</v>
      </c>
      <c r="K67" s="16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8"/>
    </row>
    <row r="68" spans="1:25">
      <c r="B68" s="146"/>
      <c r="C68" s="117"/>
      <c r="D68" s="133"/>
      <c r="E68" s="133"/>
      <c r="F68" s="133"/>
      <c r="G68" s="133"/>
      <c r="H68" s="133"/>
      <c r="I68" s="133"/>
      <c r="J68" s="133"/>
    </row>
    <row r="69" spans="1:25">
      <c r="B69" s="150" t="s">
        <v>367</v>
      </c>
      <c r="Y69" s="134" t="s">
        <v>190</v>
      </c>
    </row>
    <row r="70" spans="1:25">
      <c r="A70" s="125" t="s">
        <v>49</v>
      </c>
      <c r="B70" s="115" t="s">
        <v>142</v>
      </c>
      <c r="C70" s="112" t="s">
        <v>143</v>
      </c>
      <c r="D70" s="113" t="s">
        <v>165</v>
      </c>
      <c r="E70" s="114" t="s">
        <v>165</v>
      </c>
      <c r="F70" s="114" t="s">
        <v>165</v>
      </c>
      <c r="G70" s="114" t="s">
        <v>165</v>
      </c>
      <c r="H70" s="114" t="s">
        <v>165</v>
      </c>
      <c r="I70" s="16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4">
        <v>1</v>
      </c>
    </row>
    <row r="71" spans="1:25">
      <c r="A71" s="140"/>
      <c r="B71" s="116" t="s">
        <v>166</v>
      </c>
      <c r="C71" s="105" t="s">
        <v>166</v>
      </c>
      <c r="D71" s="159" t="s">
        <v>167</v>
      </c>
      <c r="E71" s="160" t="s">
        <v>171</v>
      </c>
      <c r="F71" s="160" t="s">
        <v>172</v>
      </c>
      <c r="G71" s="160" t="s">
        <v>173</v>
      </c>
      <c r="H71" s="160" t="s">
        <v>174</v>
      </c>
      <c r="I71" s="16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4" t="s">
        <v>3</v>
      </c>
    </row>
    <row r="72" spans="1:25">
      <c r="A72" s="140"/>
      <c r="B72" s="116"/>
      <c r="C72" s="105"/>
      <c r="D72" s="106" t="s">
        <v>191</v>
      </c>
      <c r="E72" s="107" t="s">
        <v>194</v>
      </c>
      <c r="F72" s="107" t="s">
        <v>192</v>
      </c>
      <c r="G72" s="107" t="s">
        <v>191</v>
      </c>
      <c r="H72" s="107" t="s">
        <v>192</v>
      </c>
      <c r="I72" s="16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4">
        <v>2</v>
      </c>
    </row>
    <row r="73" spans="1:25">
      <c r="A73" s="140"/>
      <c r="B73" s="116"/>
      <c r="C73" s="105"/>
      <c r="D73" s="132"/>
      <c r="E73" s="132"/>
      <c r="F73" s="132"/>
      <c r="G73" s="132"/>
      <c r="H73" s="132"/>
      <c r="I73" s="16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4">
        <v>2</v>
      </c>
    </row>
    <row r="74" spans="1:25">
      <c r="A74" s="140"/>
      <c r="B74" s="115">
        <v>1</v>
      </c>
      <c r="C74" s="111">
        <v>1</v>
      </c>
      <c r="D74" s="151" t="s">
        <v>111</v>
      </c>
      <c r="E74" s="119">
        <v>0.583984375</v>
      </c>
      <c r="F74" s="120">
        <v>9</v>
      </c>
      <c r="G74" s="151" t="s">
        <v>111</v>
      </c>
      <c r="H74" s="152" t="s">
        <v>189</v>
      </c>
      <c r="I74" s="16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4">
        <v>1</v>
      </c>
    </row>
    <row r="75" spans="1:25">
      <c r="A75" s="140"/>
      <c r="B75" s="116">
        <v>1</v>
      </c>
      <c r="C75" s="105">
        <v>2</v>
      </c>
      <c r="D75" s="153" t="s">
        <v>111</v>
      </c>
      <c r="E75" s="107">
        <v>4.6965065502182997</v>
      </c>
      <c r="F75" s="121">
        <v>9</v>
      </c>
      <c r="G75" s="153" t="s">
        <v>111</v>
      </c>
      <c r="H75" s="154" t="s">
        <v>189</v>
      </c>
      <c r="I75" s="16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4">
        <v>12</v>
      </c>
    </row>
    <row r="76" spans="1:25">
      <c r="A76" s="140"/>
      <c r="B76" s="116">
        <v>1</v>
      </c>
      <c r="C76" s="105">
        <v>3</v>
      </c>
      <c r="D76" s="153" t="s">
        <v>111</v>
      </c>
      <c r="E76" s="107" t="s">
        <v>198</v>
      </c>
      <c r="F76" s="121">
        <v>9</v>
      </c>
      <c r="G76" s="153" t="s">
        <v>111</v>
      </c>
      <c r="H76" s="154" t="s">
        <v>189</v>
      </c>
      <c r="I76" s="16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4">
        <v>16</v>
      </c>
    </row>
    <row r="77" spans="1:25">
      <c r="A77" s="140"/>
      <c r="B77" s="116">
        <v>1</v>
      </c>
      <c r="C77" s="105">
        <v>4</v>
      </c>
      <c r="D77" s="153" t="s">
        <v>111</v>
      </c>
      <c r="E77" s="107">
        <v>3.4123505976096</v>
      </c>
      <c r="F77" s="121">
        <v>9</v>
      </c>
      <c r="G77" s="153" t="s">
        <v>111</v>
      </c>
      <c r="H77" s="154" t="s">
        <v>189</v>
      </c>
      <c r="I77" s="16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4">
        <v>5.9237496616543126</v>
      </c>
    </row>
    <row r="78" spans="1:25">
      <c r="A78" s="140"/>
      <c r="B78" s="116">
        <v>1</v>
      </c>
      <c r="C78" s="105">
        <v>5</v>
      </c>
      <c r="D78" s="153" t="s">
        <v>111</v>
      </c>
      <c r="E78" s="107">
        <v>4.2564655172414003</v>
      </c>
      <c r="F78" s="107">
        <v>10</v>
      </c>
      <c r="G78" s="153" t="s">
        <v>111</v>
      </c>
      <c r="H78" s="153" t="s">
        <v>189</v>
      </c>
      <c r="I78" s="16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5"/>
    </row>
    <row r="79" spans="1:25">
      <c r="A79" s="140"/>
      <c r="B79" s="116">
        <v>1</v>
      </c>
      <c r="C79" s="105">
        <v>6</v>
      </c>
      <c r="D79" s="153" t="s">
        <v>111</v>
      </c>
      <c r="E79" s="107">
        <v>2.7490157480314998</v>
      </c>
      <c r="F79" s="107">
        <v>9</v>
      </c>
      <c r="G79" s="153" t="s">
        <v>111</v>
      </c>
      <c r="H79" s="153" t="s">
        <v>189</v>
      </c>
      <c r="I79" s="16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5"/>
    </row>
    <row r="80" spans="1:25">
      <c r="A80" s="140"/>
      <c r="B80" s="117" t="s">
        <v>184</v>
      </c>
      <c r="C80" s="109"/>
      <c r="D80" s="122" t="s">
        <v>512</v>
      </c>
      <c r="E80" s="122">
        <v>3.1396645576201601</v>
      </c>
      <c r="F80" s="122">
        <v>9.1666666666666661</v>
      </c>
      <c r="G80" s="122" t="s">
        <v>512</v>
      </c>
      <c r="H80" s="122" t="s">
        <v>512</v>
      </c>
      <c r="I80" s="16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5"/>
    </row>
    <row r="81" spans="1:25">
      <c r="A81" s="140"/>
      <c r="B81" s="2" t="s">
        <v>185</v>
      </c>
      <c r="C81" s="136"/>
      <c r="D81" s="108" t="s">
        <v>512</v>
      </c>
      <c r="E81" s="108">
        <v>3.4123505976096</v>
      </c>
      <c r="F81" s="108">
        <v>9</v>
      </c>
      <c r="G81" s="108" t="s">
        <v>512</v>
      </c>
      <c r="H81" s="108" t="s">
        <v>512</v>
      </c>
      <c r="I81" s="16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5"/>
    </row>
    <row r="82" spans="1:25">
      <c r="A82" s="140"/>
      <c r="B82" s="2" t="s">
        <v>186</v>
      </c>
      <c r="C82" s="136"/>
      <c r="D82" s="108" t="s">
        <v>512</v>
      </c>
      <c r="E82" s="108">
        <v>1.6147342457819058</v>
      </c>
      <c r="F82" s="108">
        <v>0.40824829046386302</v>
      </c>
      <c r="G82" s="108" t="s">
        <v>512</v>
      </c>
      <c r="H82" s="108" t="s">
        <v>512</v>
      </c>
      <c r="I82" s="188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35"/>
    </row>
    <row r="83" spans="1:25">
      <c r="A83" s="140"/>
      <c r="B83" s="2" t="s">
        <v>96</v>
      </c>
      <c r="C83" s="136"/>
      <c r="D83" s="110" t="s">
        <v>512</v>
      </c>
      <c r="E83" s="110">
        <v>0.51430151729516649</v>
      </c>
      <c r="F83" s="110">
        <v>4.4536177141512333E-2</v>
      </c>
      <c r="G83" s="110" t="s">
        <v>512</v>
      </c>
      <c r="H83" s="110" t="s">
        <v>512</v>
      </c>
      <c r="I83" s="16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8"/>
    </row>
    <row r="84" spans="1:25">
      <c r="A84" s="140"/>
      <c r="B84" s="118" t="s">
        <v>187</v>
      </c>
      <c r="C84" s="136"/>
      <c r="D84" s="110" t="s">
        <v>512</v>
      </c>
      <c r="E84" s="110">
        <v>-0.46998696147747865</v>
      </c>
      <c r="F84" s="110">
        <v>0.54744329018568139</v>
      </c>
      <c r="G84" s="110" t="s">
        <v>512</v>
      </c>
      <c r="H84" s="110" t="s">
        <v>512</v>
      </c>
      <c r="I84" s="16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8"/>
    </row>
    <row r="85" spans="1:25">
      <c r="B85" s="146"/>
      <c r="C85" s="117"/>
      <c r="D85" s="133"/>
      <c r="E85" s="133"/>
      <c r="F85" s="133"/>
      <c r="G85" s="133"/>
      <c r="H85" s="133"/>
    </row>
    <row r="86" spans="1:25">
      <c r="B86" s="150" t="s">
        <v>368</v>
      </c>
      <c r="Y86" s="134" t="s">
        <v>67</v>
      </c>
    </row>
    <row r="87" spans="1:25">
      <c r="A87" s="125" t="s">
        <v>10</v>
      </c>
      <c r="B87" s="115" t="s">
        <v>142</v>
      </c>
      <c r="C87" s="112" t="s">
        <v>143</v>
      </c>
      <c r="D87" s="113" t="s">
        <v>165</v>
      </c>
      <c r="E87" s="114" t="s">
        <v>165</v>
      </c>
      <c r="F87" s="114" t="s">
        <v>165</v>
      </c>
      <c r="G87" s="114" t="s">
        <v>165</v>
      </c>
      <c r="H87" s="114" t="s">
        <v>165</v>
      </c>
      <c r="I87" s="114" t="s">
        <v>165</v>
      </c>
      <c r="J87" s="114" t="s">
        <v>165</v>
      </c>
      <c r="K87" s="114" t="s">
        <v>165</v>
      </c>
      <c r="L87" s="16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4">
        <v>1</v>
      </c>
    </row>
    <row r="88" spans="1:25">
      <c r="A88" s="140"/>
      <c r="B88" s="116" t="s">
        <v>166</v>
      </c>
      <c r="C88" s="105" t="s">
        <v>166</v>
      </c>
      <c r="D88" s="159" t="s">
        <v>167</v>
      </c>
      <c r="E88" s="160" t="s">
        <v>169</v>
      </c>
      <c r="F88" s="160" t="s">
        <v>188</v>
      </c>
      <c r="G88" s="160" t="s">
        <v>170</v>
      </c>
      <c r="H88" s="160" t="s">
        <v>171</v>
      </c>
      <c r="I88" s="160" t="s">
        <v>172</v>
      </c>
      <c r="J88" s="160" t="s">
        <v>173</v>
      </c>
      <c r="K88" s="160" t="s">
        <v>174</v>
      </c>
      <c r="L88" s="16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4" t="s">
        <v>3</v>
      </c>
    </row>
    <row r="89" spans="1:25">
      <c r="A89" s="140"/>
      <c r="B89" s="116"/>
      <c r="C89" s="105"/>
      <c r="D89" s="106" t="s">
        <v>191</v>
      </c>
      <c r="E89" s="107" t="s">
        <v>192</v>
      </c>
      <c r="F89" s="107" t="s">
        <v>193</v>
      </c>
      <c r="G89" s="107" t="s">
        <v>192</v>
      </c>
      <c r="H89" s="107" t="s">
        <v>194</v>
      </c>
      <c r="I89" s="107" t="s">
        <v>192</v>
      </c>
      <c r="J89" s="107" t="s">
        <v>191</v>
      </c>
      <c r="K89" s="107" t="s">
        <v>192</v>
      </c>
      <c r="L89" s="16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4">
        <v>0</v>
      </c>
    </row>
    <row r="90" spans="1:25">
      <c r="A90" s="140"/>
      <c r="B90" s="116"/>
      <c r="C90" s="105"/>
      <c r="D90" s="132"/>
      <c r="E90" s="132"/>
      <c r="F90" s="132"/>
      <c r="G90" s="132"/>
      <c r="H90" s="132"/>
      <c r="I90" s="132"/>
      <c r="J90" s="132"/>
      <c r="K90" s="132"/>
      <c r="L90" s="16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4">
        <v>0</v>
      </c>
    </row>
    <row r="91" spans="1:25">
      <c r="A91" s="140"/>
      <c r="B91" s="115">
        <v>1</v>
      </c>
      <c r="C91" s="111">
        <v>1</v>
      </c>
      <c r="D91" s="190">
        <v>50</v>
      </c>
      <c r="E91" s="225">
        <v>81.900000000000006</v>
      </c>
      <c r="F91" s="192">
        <v>29</v>
      </c>
      <c r="G91" s="190">
        <v>45</v>
      </c>
      <c r="H91" s="191">
        <v>57.6298828125</v>
      </c>
      <c r="I91" s="190">
        <v>70</v>
      </c>
      <c r="J91" s="191">
        <v>60</v>
      </c>
      <c r="K91" s="190">
        <v>52</v>
      </c>
      <c r="L91" s="193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5">
        <v>1</v>
      </c>
    </row>
    <row r="92" spans="1:25">
      <c r="A92" s="140"/>
      <c r="B92" s="116">
        <v>1</v>
      </c>
      <c r="C92" s="105">
        <v>2</v>
      </c>
      <c r="D92" s="196">
        <v>50</v>
      </c>
      <c r="E92" s="219">
        <v>79.2</v>
      </c>
      <c r="F92" s="197">
        <v>54</v>
      </c>
      <c r="G92" s="196">
        <v>51</v>
      </c>
      <c r="H92" s="197">
        <v>57.0207423580786</v>
      </c>
      <c r="I92" s="196">
        <v>69.2</v>
      </c>
      <c r="J92" s="197">
        <v>60</v>
      </c>
      <c r="K92" s="196">
        <v>51</v>
      </c>
      <c r="L92" s="193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5" t="e">
        <v>#N/A</v>
      </c>
    </row>
    <row r="93" spans="1:25">
      <c r="A93" s="140"/>
      <c r="B93" s="116">
        <v>1</v>
      </c>
      <c r="C93" s="105">
        <v>3</v>
      </c>
      <c r="D93" s="220">
        <v>60</v>
      </c>
      <c r="E93" s="219">
        <v>78</v>
      </c>
      <c r="F93" s="197">
        <v>54</v>
      </c>
      <c r="G93" s="196">
        <v>52</v>
      </c>
      <c r="H93" s="197">
        <v>57.415369649805399</v>
      </c>
      <c r="I93" s="196">
        <v>67.7</v>
      </c>
      <c r="J93" s="197">
        <v>60</v>
      </c>
      <c r="K93" s="197">
        <v>52</v>
      </c>
      <c r="L93" s="193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5">
        <v>16</v>
      </c>
    </row>
    <row r="94" spans="1:25">
      <c r="A94" s="140"/>
      <c r="B94" s="116">
        <v>1</v>
      </c>
      <c r="C94" s="105">
        <v>4</v>
      </c>
      <c r="D94" s="196">
        <v>50</v>
      </c>
      <c r="E94" s="219">
        <v>77.2</v>
      </c>
      <c r="F94" s="197">
        <v>52</v>
      </c>
      <c r="G94" s="196">
        <v>51</v>
      </c>
      <c r="H94" s="197">
        <v>58.591633466135498</v>
      </c>
      <c r="I94" s="196">
        <v>69.5</v>
      </c>
      <c r="J94" s="197">
        <v>60</v>
      </c>
      <c r="K94" s="197">
        <v>52</v>
      </c>
      <c r="L94" s="193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5">
        <v>55.883419200698526</v>
      </c>
    </row>
    <row r="95" spans="1:25">
      <c r="A95" s="140"/>
      <c r="B95" s="116">
        <v>1</v>
      </c>
      <c r="C95" s="105">
        <v>5</v>
      </c>
      <c r="D95" s="196">
        <v>50</v>
      </c>
      <c r="E95" s="219">
        <v>80.400000000000006</v>
      </c>
      <c r="F95" s="196">
        <v>54</v>
      </c>
      <c r="G95" s="196">
        <v>48</v>
      </c>
      <c r="H95" s="196">
        <v>57.351293103448299</v>
      </c>
      <c r="I95" s="196">
        <v>68.3</v>
      </c>
      <c r="J95" s="196">
        <v>60</v>
      </c>
      <c r="K95" s="196">
        <v>52</v>
      </c>
      <c r="L95" s="193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9"/>
    </row>
    <row r="96" spans="1:25">
      <c r="A96" s="140"/>
      <c r="B96" s="116">
        <v>1</v>
      </c>
      <c r="C96" s="105">
        <v>6</v>
      </c>
      <c r="D96" s="196">
        <v>50</v>
      </c>
      <c r="E96" s="219">
        <v>75</v>
      </c>
      <c r="F96" s="196">
        <v>54</v>
      </c>
      <c r="G96" s="196">
        <v>47</v>
      </c>
      <c r="H96" s="196">
        <v>56.894685039370103</v>
      </c>
      <c r="I96" s="196">
        <v>68.900000000000006</v>
      </c>
      <c r="J96" s="196">
        <v>60</v>
      </c>
      <c r="K96" s="196">
        <v>54</v>
      </c>
      <c r="L96" s="193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9"/>
    </row>
    <row r="97" spans="1:25">
      <c r="A97" s="140"/>
      <c r="B97" s="117" t="s">
        <v>184</v>
      </c>
      <c r="C97" s="109"/>
      <c r="D97" s="200">
        <v>51.666666666666664</v>
      </c>
      <c r="E97" s="200">
        <v>78.616666666666674</v>
      </c>
      <c r="F97" s="200">
        <v>49.5</v>
      </c>
      <c r="G97" s="200">
        <v>49</v>
      </c>
      <c r="H97" s="200">
        <v>57.483934404889645</v>
      </c>
      <c r="I97" s="200">
        <v>68.933333333333337</v>
      </c>
      <c r="J97" s="200">
        <v>60</v>
      </c>
      <c r="K97" s="200">
        <v>52.166666666666664</v>
      </c>
      <c r="L97" s="193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9"/>
    </row>
    <row r="98" spans="1:25">
      <c r="A98" s="140"/>
      <c r="B98" s="2" t="s">
        <v>185</v>
      </c>
      <c r="C98" s="136"/>
      <c r="D98" s="198">
        <v>50</v>
      </c>
      <c r="E98" s="198">
        <v>78.599999999999994</v>
      </c>
      <c r="F98" s="198">
        <v>54</v>
      </c>
      <c r="G98" s="198">
        <v>49.5</v>
      </c>
      <c r="H98" s="198">
        <v>57.383331376626849</v>
      </c>
      <c r="I98" s="198">
        <v>69.050000000000011</v>
      </c>
      <c r="J98" s="198">
        <v>60</v>
      </c>
      <c r="K98" s="198">
        <v>52</v>
      </c>
      <c r="L98" s="193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9"/>
    </row>
    <row r="99" spans="1:25">
      <c r="A99" s="140"/>
      <c r="B99" s="2" t="s">
        <v>186</v>
      </c>
      <c r="C99" s="136"/>
      <c r="D99" s="198">
        <v>4.0824829046386304</v>
      </c>
      <c r="E99" s="198">
        <v>2.4400136611639449</v>
      </c>
      <c r="F99" s="198">
        <v>10.074720839804943</v>
      </c>
      <c r="G99" s="198">
        <v>2.7568097504180442</v>
      </c>
      <c r="H99" s="198">
        <v>0.60536842921496126</v>
      </c>
      <c r="I99" s="198">
        <v>0.83106357558652899</v>
      </c>
      <c r="J99" s="198">
        <v>0</v>
      </c>
      <c r="K99" s="198">
        <v>0.98319208025017502</v>
      </c>
      <c r="L99" s="193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9"/>
    </row>
    <row r="100" spans="1:25">
      <c r="A100" s="140"/>
      <c r="B100" s="2" t="s">
        <v>96</v>
      </c>
      <c r="C100" s="136"/>
      <c r="D100" s="110">
        <v>7.9015798154296074E-2</v>
      </c>
      <c r="E100" s="110">
        <v>3.1036849622606884E-2</v>
      </c>
      <c r="F100" s="110">
        <v>0.20352971393545338</v>
      </c>
      <c r="G100" s="110">
        <v>5.6261423477919272E-2</v>
      </c>
      <c r="H100" s="110">
        <v>1.0531088998728452E-2</v>
      </c>
      <c r="I100" s="110">
        <v>1.2056048001738814E-2</v>
      </c>
      <c r="J100" s="110">
        <v>0</v>
      </c>
      <c r="K100" s="110">
        <v>1.8847132528757349E-2</v>
      </c>
      <c r="L100" s="16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8"/>
    </row>
    <row r="101" spans="1:25">
      <c r="A101" s="140"/>
      <c r="B101" s="118" t="s">
        <v>187</v>
      </c>
      <c r="C101" s="136"/>
      <c r="D101" s="110">
        <v>-7.5456237187060959E-2</v>
      </c>
      <c r="E101" s="110">
        <v>0.4067977190931078</v>
      </c>
      <c r="F101" s="110">
        <v>-0.11422742724050672</v>
      </c>
      <c r="G101" s="110">
        <v>-0.12317462494514808</v>
      </c>
      <c r="H101" s="110">
        <v>2.8640251922364746E-2</v>
      </c>
      <c r="I101" s="110">
        <v>0.23352032354655372</v>
      </c>
      <c r="J101" s="110">
        <v>7.3663724556961574E-2</v>
      </c>
      <c r="K101" s="110">
        <v>-6.6509039482419596E-2</v>
      </c>
      <c r="L101" s="16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8"/>
    </row>
    <row r="102" spans="1:25">
      <c r="B102" s="146"/>
      <c r="C102" s="117"/>
      <c r="D102" s="133"/>
      <c r="E102" s="133"/>
      <c r="F102" s="133"/>
      <c r="G102" s="133"/>
      <c r="H102" s="133"/>
      <c r="I102" s="133"/>
      <c r="J102" s="133"/>
      <c r="K102" s="133"/>
    </row>
    <row r="103" spans="1:25">
      <c r="B103" s="150" t="s">
        <v>369</v>
      </c>
      <c r="Y103" s="134" t="s">
        <v>190</v>
      </c>
    </row>
    <row r="104" spans="1:25">
      <c r="A104" s="125" t="s">
        <v>13</v>
      </c>
      <c r="B104" s="115" t="s">
        <v>142</v>
      </c>
      <c r="C104" s="112" t="s">
        <v>143</v>
      </c>
      <c r="D104" s="113" t="s">
        <v>165</v>
      </c>
      <c r="E104" s="114" t="s">
        <v>165</v>
      </c>
      <c r="F104" s="114" t="s">
        <v>165</v>
      </c>
      <c r="G104" s="114" t="s">
        <v>165</v>
      </c>
      <c r="H104" s="114" t="s">
        <v>165</v>
      </c>
      <c r="I104" s="114" t="s">
        <v>165</v>
      </c>
      <c r="J104" s="16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4">
        <v>1</v>
      </c>
    </row>
    <row r="105" spans="1:25">
      <c r="A105" s="140"/>
      <c r="B105" s="116" t="s">
        <v>166</v>
      </c>
      <c r="C105" s="105" t="s">
        <v>166</v>
      </c>
      <c r="D105" s="159" t="s">
        <v>167</v>
      </c>
      <c r="E105" s="160" t="s">
        <v>188</v>
      </c>
      <c r="F105" s="160" t="s">
        <v>170</v>
      </c>
      <c r="G105" s="160" t="s">
        <v>171</v>
      </c>
      <c r="H105" s="160" t="s">
        <v>172</v>
      </c>
      <c r="I105" s="160" t="s">
        <v>173</v>
      </c>
      <c r="J105" s="16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4" t="s">
        <v>3</v>
      </c>
    </row>
    <row r="106" spans="1:25">
      <c r="A106" s="140"/>
      <c r="B106" s="116"/>
      <c r="C106" s="105"/>
      <c r="D106" s="106" t="s">
        <v>191</v>
      </c>
      <c r="E106" s="107" t="s">
        <v>193</v>
      </c>
      <c r="F106" s="107" t="s">
        <v>192</v>
      </c>
      <c r="G106" s="107" t="s">
        <v>194</v>
      </c>
      <c r="H106" s="107" t="s">
        <v>192</v>
      </c>
      <c r="I106" s="107" t="s">
        <v>191</v>
      </c>
      <c r="J106" s="16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4">
        <v>2</v>
      </c>
    </row>
    <row r="107" spans="1:25">
      <c r="A107" s="140"/>
      <c r="B107" s="116"/>
      <c r="C107" s="105"/>
      <c r="D107" s="132"/>
      <c r="E107" s="132"/>
      <c r="F107" s="132"/>
      <c r="G107" s="132"/>
      <c r="H107" s="132"/>
      <c r="I107" s="132"/>
      <c r="J107" s="16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4">
        <v>2</v>
      </c>
    </row>
    <row r="108" spans="1:25">
      <c r="A108" s="140"/>
      <c r="B108" s="115">
        <v>1</v>
      </c>
      <c r="C108" s="111">
        <v>1</v>
      </c>
      <c r="D108" s="119">
        <v>0.6</v>
      </c>
      <c r="E108" s="151" t="s">
        <v>177</v>
      </c>
      <c r="F108" s="120">
        <v>0.6</v>
      </c>
      <c r="G108" s="119">
        <v>0.77</v>
      </c>
      <c r="H108" s="152">
        <v>0.9</v>
      </c>
      <c r="I108" s="119">
        <v>0.6</v>
      </c>
      <c r="J108" s="16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4">
        <v>1</v>
      </c>
    </row>
    <row r="109" spans="1:25">
      <c r="A109" s="140"/>
      <c r="B109" s="116">
        <v>1</v>
      </c>
      <c r="C109" s="105">
        <v>2</v>
      </c>
      <c r="D109" s="107">
        <v>0.6</v>
      </c>
      <c r="E109" s="153" t="s">
        <v>177</v>
      </c>
      <c r="F109" s="121">
        <v>0.7</v>
      </c>
      <c r="G109" s="107">
        <v>0.74</v>
      </c>
      <c r="H109" s="154">
        <v>1</v>
      </c>
      <c r="I109" s="107">
        <v>0.6</v>
      </c>
      <c r="J109" s="16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4">
        <v>13</v>
      </c>
    </row>
    <row r="110" spans="1:25">
      <c r="A110" s="140"/>
      <c r="B110" s="116">
        <v>1</v>
      </c>
      <c r="C110" s="105">
        <v>3</v>
      </c>
      <c r="D110" s="107">
        <v>0.6</v>
      </c>
      <c r="E110" s="153" t="s">
        <v>177</v>
      </c>
      <c r="F110" s="121">
        <v>0.7</v>
      </c>
      <c r="G110" s="107">
        <v>0.76</v>
      </c>
      <c r="H110" s="154">
        <v>0.9</v>
      </c>
      <c r="I110" s="107">
        <v>0.6</v>
      </c>
      <c r="J110" s="16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4">
        <v>16</v>
      </c>
    </row>
    <row r="111" spans="1:25">
      <c r="A111" s="140"/>
      <c r="B111" s="116">
        <v>1</v>
      </c>
      <c r="C111" s="105">
        <v>4</v>
      </c>
      <c r="D111" s="107">
        <v>0.6</v>
      </c>
      <c r="E111" s="153" t="s">
        <v>177</v>
      </c>
      <c r="F111" s="121">
        <v>0.7</v>
      </c>
      <c r="G111" s="107">
        <v>0.75</v>
      </c>
      <c r="H111" s="154">
        <v>0.9</v>
      </c>
      <c r="I111" s="107">
        <v>0.6</v>
      </c>
      <c r="J111" s="16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4">
        <v>0.65041666666666664</v>
      </c>
    </row>
    <row r="112" spans="1:25">
      <c r="A112" s="140"/>
      <c r="B112" s="116">
        <v>1</v>
      </c>
      <c r="C112" s="105">
        <v>5</v>
      </c>
      <c r="D112" s="107">
        <v>0.6</v>
      </c>
      <c r="E112" s="153" t="s">
        <v>177</v>
      </c>
      <c r="F112" s="107">
        <v>0.6</v>
      </c>
      <c r="G112" s="107">
        <v>0.7</v>
      </c>
      <c r="H112" s="155">
        <v>1.1000000000000001</v>
      </c>
      <c r="I112" s="107">
        <v>0.6</v>
      </c>
      <c r="J112" s="16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5"/>
    </row>
    <row r="113" spans="1:25">
      <c r="A113" s="140"/>
      <c r="B113" s="116">
        <v>1</v>
      </c>
      <c r="C113" s="105">
        <v>6</v>
      </c>
      <c r="D113" s="107">
        <v>0.6</v>
      </c>
      <c r="E113" s="153" t="s">
        <v>177</v>
      </c>
      <c r="F113" s="107">
        <v>0.6</v>
      </c>
      <c r="G113" s="107">
        <v>0.79</v>
      </c>
      <c r="H113" s="153">
        <v>0.9</v>
      </c>
      <c r="I113" s="107">
        <v>0.6</v>
      </c>
      <c r="J113" s="16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5"/>
    </row>
    <row r="114" spans="1:25">
      <c r="A114" s="140"/>
      <c r="B114" s="117" t="s">
        <v>184</v>
      </c>
      <c r="C114" s="109"/>
      <c r="D114" s="122">
        <v>0.6</v>
      </c>
      <c r="E114" s="122" t="s">
        <v>512</v>
      </c>
      <c r="F114" s="122">
        <v>0.65</v>
      </c>
      <c r="G114" s="122">
        <v>0.75166666666666659</v>
      </c>
      <c r="H114" s="122">
        <v>0.95000000000000007</v>
      </c>
      <c r="I114" s="122">
        <v>0.6</v>
      </c>
      <c r="J114" s="16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5"/>
    </row>
    <row r="115" spans="1:25">
      <c r="A115" s="140"/>
      <c r="B115" s="2" t="s">
        <v>185</v>
      </c>
      <c r="C115" s="136"/>
      <c r="D115" s="108">
        <v>0.6</v>
      </c>
      <c r="E115" s="108" t="s">
        <v>512</v>
      </c>
      <c r="F115" s="108">
        <v>0.64999999999999991</v>
      </c>
      <c r="G115" s="108">
        <v>0.755</v>
      </c>
      <c r="H115" s="108">
        <v>0.9</v>
      </c>
      <c r="I115" s="108">
        <v>0.6</v>
      </c>
      <c r="J115" s="16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5"/>
    </row>
    <row r="116" spans="1:25">
      <c r="A116" s="140"/>
      <c r="B116" s="2" t="s">
        <v>186</v>
      </c>
      <c r="C116" s="136"/>
      <c r="D116" s="108">
        <v>0</v>
      </c>
      <c r="E116" s="108" t="s">
        <v>512</v>
      </c>
      <c r="F116" s="108">
        <v>5.4772255750516599E-2</v>
      </c>
      <c r="G116" s="108">
        <v>3.0605010483034774E-2</v>
      </c>
      <c r="H116" s="108">
        <v>8.3666002653407581E-2</v>
      </c>
      <c r="I116" s="108">
        <v>0</v>
      </c>
      <c r="J116" s="188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35"/>
    </row>
    <row r="117" spans="1:25">
      <c r="A117" s="140"/>
      <c r="B117" s="2" t="s">
        <v>96</v>
      </c>
      <c r="C117" s="136"/>
      <c r="D117" s="110">
        <v>0</v>
      </c>
      <c r="E117" s="110" t="s">
        <v>512</v>
      </c>
      <c r="F117" s="110">
        <v>8.4265008846948611E-2</v>
      </c>
      <c r="G117" s="110">
        <v>4.071620019915935E-2</v>
      </c>
      <c r="H117" s="110">
        <v>8.8069476477271133E-2</v>
      </c>
      <c r="I117" s="110">
        <v>0</v>
      </c>
      <c r="J117" s="16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8"/>
    </row>
    <row r="118" spans="1:25">
      <c r="A118" s="140"/>
      <c r="B118" s="118" t="s">
        <v>187</v>
      </c>
      <c r="C118" s="136"/>
      <c r="D118" s="110">
        <v>-7.7514413837283747E-2</v>
      </c>
      <c r="E118" s="110" t="s">
        <v>512</v>
      </c>
      <c r="F118" s="110">
        <v>-6.4061499039069769E-4</v>
      </c>
      <c r="G118" s="110">
        <v>0.1556694426649583</v>
      </c>
      <c r="H118" s="110">
        <v>0.46060217809096748</v>
      </c>
      <c r="I118" s="110">
        <v>-7.7514413837283747E-2</v>
      </c>
      <c r="J118" s="16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8"/>
    </row>
    <row r="119" spans="1:25">
      <c r="B119" s="146"/>
      <c r="C119" s="117"/>
      <c r="D119" s="133"/>
      <c r="E119" s="133"/>
      <c r="F119" s="133"/>
      <c r="G119" s="133"/>
      <c r="H119" s="133"/>
      <c r="I119" s="133"/>
    </row>
    <row r="120" spans="1:25">
      <c r="B120" s="150" t="s">
        <v>370</v>
      </c>
      <c r="Y120" s="134" t="s">
        <v>67</v>
      </c>
    </row>
    <row r="121" spans="1:25">
      <c r="A121" s="125" t="s">
        <v>16</v>
      </c>
      <c r="B121" s="115" t="s">
        <v>142</v>
      </c>
      <c r="C121" s="112" t="s">
        <v>143</v>
      </c>
      <c r="D121" s="113" t="s">
        <v>165</v>
      </c>
      <c r="E121" s="114" t="s">
        <v>165</v>
      </c>
      <c r="F121" s="114" t="s">
        <v>165</v>
      </c>
      <c r="G121" s="114" t="s">
        <v>165</v>
      </c>
      <c r="H121" s="114" t="s">
        <v>165</v>
      </c>
      <c r="I121" s="114" t="s">
        <v>165</v>
      </c>
      <c r="J121" s="114" t="s">
        <v>165</v>
      </c>
      <c r="K121" s="114" t="s">
        <v>165</v>
      </c>
      <c r="L121" s="16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4">
        <v>1</v>
      </c>
    </row>
    <row r="122" spans="1:25">
      <c r="A122" s="140"/>
      <c r="B122" s="116" t="s">
        <v>166</v>
      </c>
      <c r="C122" s="105" t="s">
        <v>166</v>
      </c>
      <c r="D122" s="159" t="s">
        <v>167</v>
      </c>
      <c r="E122" s="160" t="s">
        <v>168</v>
      </c>
      <c r="F122" s="160" t="s">
        <v>169</v>
      </c>
      <c r="G122" s="160" t="s">
        <v>170</v>
      </c>
      <c r="H122" s="160" t="s">
        <v>171</v>
      </c>
      <c r="I122" s="160" t="s">
        <v>172</v>
      </c>
      <c r="J122" s="160" t="s">
        <v>173</v>
      </c>
      <c r="K122" s="160" t="s">
        <v>174</v>
      </c>
      <c r="L122" s="16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4" t="s">
        <v>3</v>
      </c>
    </row>
    <row r="123" spans="1:25">
      <c r="A123" s="140"/>
      <c r="B123" s="116"/>
      <c r="C123" s="105"/>
      <c r="D123" s="106" t="s">
        <v>191</v>
      </c>
      <c r="E123" s="107" t="s">
        <v>192</v>
      </c>
      <c r="F123" s="107" t="s">
        <v>192</v>
      </c>
      <c r="G123" s="107" t="s">
        <v>192</v>
      </c>
      <c r="H123" s="107" t="s">
        <v>194</v>
      </c>
      <c r="I123" s="107" t="s">
        <v>192</v>
      </c>
      <c r="J123" s="107" t="s">
        <v>191</v>
      </c>
      <c r="K123" s="107" t="s">
        <v>192</v>
      </c>
      <c r="L123" s="16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4">
        <v>2</v>
      </c>
    </row>
    <row r="124" spans="1:25">
      <c r="A124" s="140"/>
      <c r="B124" s="116"/>
      <c r="C124" s="105"/>
      <c r="D124" s="132"/>
      <c r="E124" s="132"/>
      <c r="F124" s="132"/>
      <c r="G124" s="132"/>
      <c r="H124" s="132"/>
      <c r="I124" s="132"/>
      <c r="J124" s="132"/>
      <c r="K124" s="132"/>
      <c r="L124" s="16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4">
        <v>3</v>
      </c>
    </row>
    <row r="125" spans="1:25">
      <c r="A125" s="140"/>
      <c r="B125" s="115">
        <v>1</v>
      </c>
      <c r="C125" s="111">
        <v>1</v>
      </c>
      <c r="D125" s="151">
        <v>4</v>
      </c>
      <c r="E125" s="119">
        <v>0.28000000000000003</v>
      </c>
      <c r="F125" s="120">
        <v>0.33</v>
      </c>
      <c r="G125" s="119">
        <v>0.28999999999999998</v>
      </c>
      <c r="H125" s="120">
        <v>0.294921875</v>
      </c>
      <c r="I125" s="119">
        <v>0.33</v>
      </c>
      <c r="J125" s="152" t="s">
        <v>133</v>
      </c>
      <c r="K125" s="157">
        <v>0.2</v>
      </c>
      <c r="L125" s="16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4">
        <v>1</v>
      </c>
    </row>
    <row r="126" spans="1:25">
      <c r="A126" s="140"/>
      <c r="B126" s="116">
        <v>1</v>
      </c>
      <c r="C126" s="105">
        <v>2</v>
      </c>
      <c r="D126" s="153">
        <v>3</v>
      </c>
      <c r="E126" s="155">
        <v>0.32</v>
      </c>
      <c r="F126" s="121">
        <v>0.31</v>
      </c>
      <c r="G126" s="107">
        <v>0.31</v>
      </c>
      <c r="H126" s="121">
        <v>0.28275109170305701</v>
      </c>
      <c r="I126" s="107">
        <v>0.33</v>
      </c>
      <c r="J126" s="154" t="s">
        <v>133</v>
      </c>
      <c r="K126" s="107">
        <v>0.3</v>
      </c>
      <c r="L126" s="16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34">
        <v>29</v>
      </c>
    </row>
    <row r="127" spans="1:25">
      <c r="A127" s="140"/>
      <c r="B127" s="116">
        <v>1</v>
      </c>
      <c r="C127" s="105">
        <v>3</v>
      </c>
      <c r="D127" s="153">
        <v>3</v>
      </c>
      <c r="E127" s="107">
        <v>0.28000000000000003</v>
      </c>
      <c r="F127" s="121">
        <v>0.31</v>
      </c>
      <c r="G127" s="107">
        <v>0.36</v>
      </c>
      <c r="H127" s="121">
        <v>0.28210116731517498</v>
      </c>
      <c r="I127" s="107">
        <v>0.34</v>
      </c>
      <c r="J127" s="154" t="s">
        <v>133</v>
      </c>
      <c r="K127" s="121">
        <v>0.3</v>
      </c>
      <c r="L127" s="16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34">
        <v>16</v>
      </c>
    </row>
    <row r="128" spans="1:25">
      <c r="A128" s="140"/>
      <c r="B128" s="116">
        <v>1</v>
      </c>
      <c r="C128" s="105">
        <v>4</v>
      </c>
      <c r="D128" s="153">
        <v>3</v>
      </c>
      <c r="E128" s="107">
        <v>0.26</v>
      </c>
      <c r="F128" s="121">
        <v>0.31</v>
      </c>
      <c r="G128" s="107">
        <v>0.34</v>
      </c>
      <c r="H128" s="121">
        <v>0.27788844621513897</v>
      </c>
      <c r="I128" s="107">
        <v>0.32</v>
      </c>
      <c r="J128" s="154" t="s">
        <v>133</v>
      </c>
      <c r="K128" s="121">
        <v>0.3</v>
      </c>
      <c r="L128" s="16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34">
        <v>0.30438142428424525</v>
      </c>
    </row>
    <row r="129" spans="1:25">
      <c r="A129" s="140"/>
      <c r="B129" s="116">
        <v>1</v>
      </c>
      <c r="C129" s="105">
        <v>5</v>
      </c>
      <c r="D129" s="153">
        <v>2</v>
      </c>
      <c r="E129" s="107">
        <v>0.28000000000000003</v>
      </c>
      <c r="F129" s="107">
        <v>0.32</v>
      </c>
      <c r="G129" s="107">
        <v>0.31</v>
      </c>
      <c r="H129" s="107">
        <v>0.28879310344827602</v>
      </c>
      <c r="I129" s="107">
        <v>0.34</v>
      </c>
      <c r="J129" s="153" t="s">
        <v>133</v>
      </c>
      <c r="K129" s="107">
        <v>0.3</v>
      </c>
      <c r="L129" s="16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35"/>
    </row>
    <row r="130" spans="1:25">
      <c r="A130" s="140"/>
      <c r="B130" s="116">
        <v>1</v>
      </c>
      <c r="C130" s="105">
        <v>6</v>
      </c>
      <c r="D130" s="153">
        <v>3</v>
      </c>
      <c r="E130" s="107">
        <v>0.28000000000000003</v>
      </c>
      <c r="F130" s="107">
        <v>0.3</v>
      </c>
      <c r="G130" s="107">
        <v>0.27</v>
      </c>
      <c r="H130" s="107">
        <v>0.29527559055118102</v>
      </c>
      <c r="I130" s="107">
        <v>0.36</v>
      </c>
      <c r="J130" s="153" t="s">
        <v>133</v>
      </c>
      <c r="K130" s="107">
        <v>0.3</v>
      </c>
      <c r="L130" s="16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35"/>
    </row>
    <row r="131" spans="1:25">
      <c r="A131" s="140"/>
      <c r="B131" s="117" t="s">
        <v>184</v>
      </c>
      <c r="C131" s="109"/>
      <c r="D131" s="122">
        <v>3</v>
      </c>
      <c r="E131" s="122">
        <v>0.28333333333333338</v>
      </c>
      <c r="F131" s="122">
        <v>0.31333333333333335</v>
      </c>
      <c r="G131" s="122">
        <v>0.31333333333333335</v>
      </c>
      <c r="H131" s="122">
        <v>0.286955212372138</v>
      </c>
      <c r="I131" s="122">
        <v>0.33666666666666667</v>
      </c>
      <c r="J131" s="122" t="s">
        <v>512</v>
      </c>
      <c r="K131" s="122">
        <v>0.28333333333333338</v>
      </c>
      <c r="L131" s="16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35"/>
    </row>
    <row r="132" spans="1:25">
      <c r="A132" s="140"/>
      <c r="B132" s="2" t="s">
        <v>185</v>
      </c>
      <c r="C132" s="136"/>
      <c r="D132" s="108">
        <v>3</v>
      </c>
      <c r="E132" s="108">
        <v>0.28000000000000003</v>
      </c>
      <c r="F132" s="108">
        <v>0.31</v>
      </c>
      <c r="G132" s="108">
        <v>0.31</v>
      </c>
      <c r="H132" s="108">
        <v>0.28577209757566652</v>
      </c>
      <c r="I132" s="108">
        <v>0.33500000000000002</v>
      </c>
      <c r="J132" s="108" t="s">
        <v>512</v>
      </c>
      <c r="K132" s="108">
        <v>0.3</v>
      </c>
      <c r="L132" s="16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35"/>
    </row>
    <row r="133" spans="1:25">
      <c r="A133" s="140"/>
      <c r="B133" s="2" t="s">
        <v>186</v>
      </c>
      <c r="C133" s="136"/>
      <c r="D133" s="123">
        <v>0.63245553203367588</v>
      </c>
      <c r="E133" s="123">
        <v>1.9663841605003497E-2</v>
      </c>
      <c r="F133" s="123">
        <v>1.0327955589886455E-2</v>
      </c>
      <c r="G133" s="123">
        <v>3.2659863237109038E-2</v>
      </c>
      <c r="H133" s="123">
        <v>7.2043998034137455E-3</v>
      </c>
      <c r="I133" s="123">
        <v>1.3662601021279457E-2</v>
      </c>
      <c r="J133" s="123" t="s">
        <v>512</v>
      </c>
      <c r="K133" s="123">
        <v>4.0824829046386096E-2</v>
      </c>
      <c r="L133" s="16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7"/>
    </row>
    <row r="134" spans="1:25">
      <c r="A134" s="140"/>
      <c r="B134" s="2" t="s">
        <v>96</v>
      </c>
      <c r="C134" s="136"/>
      <c r="D134" s="110">
        <v>0.21081851067789195</v>
      </c>
      <c r="E134" s="110">
        <v>6.9401793900012332E-2</v>
      </c>
      <c r="F134" s="110">
        <v>3.2961560393254645E-2</v>
      </c>
      <c r="G134" s="110">
        <v>0.10423360607587991</v>
      </c>
      <c r="H134" s="110">
        <v>2.5106356298106605E-2</v>
      </c>
      <c r="I134" s="110">
        <v>4.0581983231523143E-2</v>
      </c>
      <c r="J134" s="110" t="s">
        <v>512</v>
      </c>
      <c r="K134" s="110">
        <v>0.1440876319284215</v>
      </c>
      <c r="L134" s="16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8"/>
    </row>
    <row r="135" spans="1:25">
      <c r="A135" s="140"/>
      <c r="B135" s="118" t="s">
        <v>187</v>
      </c>
      <c r="C135" s="136"/>
      <c r="D135" s="110">
        <v>8.8560548070714837</v>
      </c>
      <c r="E135" s="110">
        <v>-6.9150379332137524E-2</v>
      </c>
      <c r="F135" s="110">
        <v>2.9410168738577269E-2</v>
      </c>
      <c r="G135" s="110">
        <v>2.9410168738577269E-2</v>
      </c>
      <c r="H135" s="110">
        <v>-5.7251233228457044E-2</v>
      </c>
      <c r="I135" s="110">
        <v>0.10606837279357761</v>
      </c>
      <c r="J135" s="110" t="s">
        <v>512</v>
      </c>
      <c r="K135" s="110">
        <v>-6.9150379332137524E-2</v>
      </c>
      <c r="L135" s="16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8"/>
    </row>
    <row r="136" spans="1:25">
      <c r="B136" s="146"/>
      <c r="C136" s="117"/>
      <c r="D136" s="133"/>
      <c r="E136" s="133"/>
      <c r="F136" s="133"/>
      <c r="G136" s="133"/>
      <c r="H136" s="133"/>
      <c r="I136" s="133"/>
      <c r="J136" s="133"/>
      <c r="K136" s="133"/>
    </row>
    <row r="137" spans="1:25">
      <c r="B137" s="150" t="s">
        <v>371</v>
      </c>
      <c r="Y137" s="134" t="s">
        <v>67</v>
      </c>
    </row>
    <row r="138" spans="1:25">
      <c r="A138" s="125" t="s">
        <v>50</v>
      </c>
      <c r="B138" s="115" t="s">
        <v>142</v>
      </c>
      <c r="C138" s="112" t="s">
        <v>143</v>
      </c>
      <c r="D138" s="113" t="s">
        <v>165</v>
      </c>
      <c r="E138" s="114" t="s">
        <v>165</v>
      </c>
      <c r="F138" s="114" t="s">
        <v>165</v>
      </c>
      <c r="G138" s="114" t="s">
        <v>165</v>
      </c>
      <c r="H138" s="114" t="s">
        <v>165</v>
      </c>
      <c r="I138" s="114" t="s">
        <v>165</v>
      </c>
      <c r="J138" s="114" t="s">
        <v>165</v>
      </c>
      <c r="K138" s="114" t="s">
        <v>165</v>
      </c>
      <c r="L138" s="16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4">
        <v>1</v>
      </c>
    </row>
    <row r="139" spans="1:25">
      <c r="A139" s="140"/>
      <c r="B139" s="116" t="s">
        <v>166</v>
      </c>
      <c r="C139" s="105" t="s">
        <v>166</v>
      </c>
      <c r="D139" s="159" t="s">
        <v>167</v>
      </c>
      <c r="E139" s="160" t="s">
        <v>168</v>
      </c>
      <c r="F139" s="160" t="s">
        <v>188</v>
      </c>
      <c r="G139" s="160" t="s">
        <v>170</v>
      </c>
      <c r="H139" s="160" t="s">
        <v>171</v>
      </c>
      <c r="I139" s="160" t="s">
        <v>172</v>
      </c>
      <c r="J139" s="160" t="s">
        <v>173</v>
      </c>
      <c r="K139" s="160" t="s">
        <v>174</v>
      </c>
      <c r="L139" s="16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4" t="s">
        <v>1</v>
      </c>
    </row>
    <row r="140" spans="1:25">
      <c r="A140" s="140"/>
      <c r="B140" s="116"/>
      <c r="C140" s="105"/>
      <c r="D140" s="106" t="s">
        <v>191</v>
      </c>
      <c r="E140" s="107" t="s">
        <v>191</v>
      </c>
      <c r="F140" s="107" t="s">
        <v>193</v>
      </c>
      <c r="G140" s="107" t="s">
        <v>191</v>
      </c>
      <c r="H140" s="107" t="s">
        <v>194</v>
      </c>
      <c r="I140" s="107" t="s">
        <v>192</v>
      </c>
      <c r="J140" s="107" t="s">
        <v>191</v>
      </c>
      <c r="K140" s="107" t="s">
        <v>192</v>
      </c>
      <c r="L140" s="16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4">
        <v>3</v>
      </c>
    </row>
    <row r="141" spans="1:25">
      <c r="A141" s="140"/>
      <c r="B141" s="116"/>
      <c r="C141" s="105"/>
      <c r="D141" s="132"/>
      <c r="E141" s="132"/>
      <c r="F141" s="132"/>
      <c r="G141" s="132"/>
      <c r="H141" s="132"/>
      <c r="I141" s="132"/>
      <c r="J141" s="132"/>
      <c r="K141" s="132"/>
      <c r="L141" s="16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4">
        <v>3</v>
      </c>
    </row>
    <row r="142" spans="1:25">
      <c r="A142" s="140"/>
      <c r="B142" s="115">
        <v>1</v>
      </c>
      <c r="C142" s="111">
        <v>1</v>
      </c>
      <c r="D142" s="177">
        <v>0.15</v>
      </c>
      <c r="E142" s="177">
        <v>0.17</v>
      </c>
      <c r="F142" s="176">
        <v>0.14000000000000001</v>
      </c>
      <c r="G142" s="177">
        <v>0.13</v>
      </c>
      <c r="H142" s="176">
        <v>0.14791015625000001</v>
      </c>
      <c r="I142" s="177">
        <v>0.17</v>
      </c>
      <c r="J142" s="176">
        <v>0.15</v>
      </c>
      <c r="K142" s="177">
        <v>0.13</v>
      </c>
      <c r="L142" s="179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1">
        <v>1</v>
      </c>
    </row>
    <row r="143" spans="1:25">
      <c r="A143" s="140"/>
      <c r="B143" s="116">
        <v>1</v>
      </c>
      <c r="C143" s="105">
        <v>2</v>
      </c>
      <c r="D143" s="184">
        <v>0.16</v>
      </c>
      <c r="E143" s="184">
        <v>0.16</v>
      </c>
      <c r="F143" s="183">
        <v>0.14000000000000001</v>
      </c>
      <c r="G143" s="184">
        <v>0.14000000000000001</v>
      </c>
      <c r="H143" s="183">
        <v>0.14573144104803501</v>
      </c>
      <c r="I143" s="184">
        <v>0.17</v>
      </c>
      <c r="J143" s="183">
        <v>0.16</v>
      </c>
      <c r="K143" s="184">
        <v>0.13</v>
      </c>
      <c r="L143" s="179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1" t="e">
        <v>#N/A</v>
      </c>
    </row>
    <row r="144" spans="1:25">
      <c r="A144" s="140"/>
      <c r="B144" s="116">
        <v>1</v>
      </c>
      <c r="C144" s="105">
        <v>3</v>
      </c>
      <c r="D144" s="184">
        <v>0.16</v>
      </c>
      <c r="E144" s="184">
        <v>0.16</v>
      </c>
      <c r="F144" s="227">
        <v>0.13</v>
      </c>
      <c r="G144" s="184">
        <v>0.14000000000000001</v>
      </c>
      <c r="H144" s="183">
        <v>0.14629377431906601</v>
      </c>
      <c r="I144" s="184">
        <v>0.18</v>
      </c>
      <c r="J144" s="183">
        <v>0.16</v>
      </c>
      <c r="K144" s="183">
        <v>0.13</v>
      </c>
      <c r="L144" s="179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1">
        <v>16</v>
      </c>
    </row>
    <row r="145" spans="1:25">
      <c r="A145" s="140"/>
      <c r="B145" s="116">
        <v>1</v>
      </c>
      <c r="C145" s="105">
        <v>4</v>
      </c>
      <c r="D145" s="184">
        <v>0.15</v>
      </c>
      <c r="E145" s="184">
        <v>0.16</v>
      </c>
      <c r="F145" s="183">
        <v>0.14000000000000001</v>
      </c>
      <c r="G145" s="184">
        <v>0.14000000000000001</v>
      </c>
      <c r="H145" s="183">
        <v>0.14559760956175299</v>
      </c>
      <c r="I145" s="184">
        <v>0.17</v>
      </c>
      <c r="J145" s="183">
        <v>0.16</v>
      </c>
      <c r="K145" s="227">
        <v>0.14000000000000001</v>
      </c>
      <c r="L145" s="179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1">
        <v>0.14995434312314304</v>
      </c>
    </row>
    <row r="146" spans="1:25">
      <c r="A146" s="140"/>
      <c r="B146" s="116">
        <v>1</v>
      </c>
      <c r="C146" s="105">
        <v>5</v>
      </c>
      <c r="D146" s="184">
        <v>0.15</v>
      </c>
      <c r="E146" s="184">
        <v>0.16</v>
      </c>
      <c r="F146" s="184">
        <v>0.14000000000000001</v>
      </c>
      <c r="G146" s="184">
        <v>0.13</v>
      </c>
      <c r="H146" s="184">
        <v>0.146271551724138</v>
      </c>
      <c r="I146" s="184">
        <v>0.18</v>
      </c>
      <c r="J146" s="184">
        <v>0.16</v>
      </c>
      <c r="K146" s="184">
        <v>0.13</v>
      </c>
      <c r="L146" s="179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37"/>
    </row>
    <row r="147" spans="1:25">
      <c r="A147" s="140"/>
      <c r="B147" s="116">
        <v>1</v>
      </c>
      <c r="C147" s="105">
        <v>6</v>
      </c>
      <c r="D147" s="184">
        <v>0.16</v>
      </c>
      <c r="E147" s="184">
        <v>0.17</v>
      </c>
      <c r="F147" s="184">
        <v>0.14000000000000001</v>
      </c>
      <c r="G147" s="184">
        <v>0.13</v>
      </c>
      <c r="H147" s="184">
        <v>0.14600393700787401</v>
      </c>
      <c r="I147" s="184">
        <v>0.17</v>
      </c>
      <c r="J147" s="184">
        <v>0.15</v>
      </c>
      <c r="K147" s="184">
        <v>0.13</v>
      </c>
      <c r="L147" s="179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37"/>
    </row>
    <row r="148" spans="1:25">
      <c r="A148" s="140"/>
      <c r="B148" s="117" t="s">
        <v>184</v>
      </c>
      <c r="C148" s="109"/>
      <c r="D148" s="187">
        <v>0.155</v>
      </c>
      <c r="E148" s="187">
        <v>0.16333333333333336</v>
      </c>
      <c r="F148" s="187">
        <v>0.13833333333333334</v>
      </c>
      <c r="G148" s="187">
        <v>0.13500000000000001</v>
      </c>
      <c r="H148" s="187">
        <v>0.14630141165181101</v>
      </c>
      <c r="I148" s="187">
        <v>0.17333333333333334</v>
      </c>
      <c r="J148" s="187">
        <v>0.15666666666666668</v>
      </c>
      <c r="K148" s="187">
        <v>0.13166666666666668</v>
      </c>
      <c r="L148" s="179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37"/>
    </row>
    <row r="149" spans="1:25">
      <c r="A149" s="140"/>
      <c r="B149" s="2" t="s">
        <v>185</v>
      </c>
      <c r="C149" s="136"/>
      <c r="D149" s="123">
        <v>0.155</v>
      </c>
      <c r="E149" s="123">
        <v>0.16</v>
      </c>
      <c r="F149" s="123">
        <v>0.14000000000000001</v>
      </c>
      <c r="G149" s="123">
        <v>0.13500000000000001</v>
      </c>
      <c r="H149" s="123">
        <v>0.14613774436600602</v>
      </c>
      <c r="I149" s="123">
        <v>0.17</v>
      </c>
      <c r="J149" s="123">
        <v>0.16</v>
      </c>
      <c r="K149" s="123">
        <v>0.13</v>
      </c>
      <c r="L149" s="179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37"/>
    </row>
    <row r="150" spans="1:25">
      <c r="A150" s="140"/>
      <c r="B150" s="2" t="s">
        <v>186</v>
      </c>
      <c r="C150" s="136"/>
      <c r="D150" s="123">
        <v>5.4772255750516656E-3</v>
      </c>
      <c r="E150" s="123">
        <v>5.1639777949432277E-3</v>
      </c>
      <c r="F150" s="123">
        <v>4.0824829046386341E-3</v>
      </c>
      <c r="G150" s="123">
        <v>5.4772255750516656E-3</v>
      </c>
      <c r="H150" s="123">
        <v>8.363855763054061E-4</v>
      </c>
      <c r="I150" s="123">
        <v>5.163977794943213E-3</v>
      </c>
      <c r="J150" s="123">
        <v>5.1639777949432277E-3</v>
      </c>
      <c r="K150" s="123">
        <v>4.0824829046386341E-3</v>
      </c>
      <c r="L150" s="16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7"/>
    </row>
    <row r="151" spans="1:25">
      <c r="A151" s="140"/>
      <c r="B151" s="2" t="s">
        <v>96</v>
      </c>
      <c r="C151" s="136"/>
      <c r="D151" s="110">
        <v>3.5336939193881714E-2</v>
      </c>
      <c r="E151" s="110">
        <v>3.1616190581285064E-2</v>
      </c>
      <c r="F151" s="110">
        <v>2.9511924611845548E-2</v>
      </c>
      <c r="G151" s="110">
        <v>4.0572041296679004E-2</v>
      </c>
      <c r="H151" s="110">
        <v>5.7168660702738528E-3</v>
      </c>
      <c r="I151" s="110">
        <v>2.9792179586210842E-2</v>
      </c>
      <c r="J151" s="110">
        <v>3.2961560393254645E-2</v>
      </c>
      <c r="K151" s="110">
        <v>3.100619927573646E-2</v>
      </c>
      <c r="L151" s="16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8"/>
    </row>
    <row r="152" spans="1:25">
      <c r="A152" s="140"/>
      <c r="B152" s="118" t="s">
        <v>187</v>
      </c>
      <c r="C152" s="136"/>
      <c r="D152" s="110">
        <v>3.3647954249070633E-2</v>
      </c>
      <c r="E152" s="110">
        <v>8.9220424907622942E-2</v>
      </c>
      <c r="F152" s="110">
        <v>-7.7496987068033651E-2</v>
      </c>
      <c r="G152" s="110">
        <v>-9.9725975331454553E-2</v>
      </c>
      <c r="H152" s="110">
        <v>-2.4360291240996146E-2</v>
      </c>
      <c r="I152" s="110">
        <v>0.15590738969788553</v>
      </c>
      <c r="J152" s="110">
        <v>4.4762448380781139E-2</v>
      </c>
      <c r="K152" s="110">
        <v>-0.12195496359487534</v>
      </c>
      <c r="L152" s="16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8"/>
    </row>
    <row r="153" spans="1:25">
      <c r="B153" s="146"/>
      <c r="C153" s="117"/>
      <c r="D153" s="133"/>
      <c r="E153" s="133"/>
      <c r="F153" s="133"/>
      <c r="G153" s="133"/>
      <c r="H153" s="133"/>
      <c r="I153" s="133"/>
      <c r="J153" s="133"/>
      <c r="K153" s="133"/>
    </row>
    <row r="154" spans="1:25">
      <c r="B154" s="150" t="s">
        <v>311</v>
      </c>
      <c r="Y154" s="134" t="s">
        <v>190</v>
      </c>
    </row>
    <row r="155" spans="1:25">
      <c r="A155" s="125" t="s">
        <v>19</v>
      </c>
      <c r="B155" s="115" t="s">
        <v>142</v>
      </c>
      <c r="C155" s="112" t="s">
        <v>143</v>
      </c>
      <c r="D155" s="113" t="s">
        <v>165</v>
      </c>
      <c r="E155" s="114" t="s">
        <v>165</v>
      </c>
      <c r="F155" s="114" t="s">
        <v>165</v>
      </c>
      <c r="G155" s="114" t="s">
        <v>165</v>
      </c>
      <c r="H155" s="114" t="s">
        <v>165</v>
      </c>
      <c r="I155" s="114" t="s">
        <v>165</v>
      </c>
      <c r="J155" s="114" t="s">
        <v>165</v>
      </c>
      <c r="K155" s="114" t="s">
        <v>165</v>
      </c>
      <c r="L155" s="114" t="s">
        <v>165</v>
      </c>
      <c r="M155" s="16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4">
        <v>1</v>
      </c>
    </row>
    <row r="156" spans="1:25">
      <c r="A156" s="140"/>
      <c r="B156" s="116" t="s">
        <v>166</v>
      </c>
      <c r="C156" s="105" t="s">
        <v>166</v>
      </c>
      <c r="D156" s="159" t="s">
        <v>167</v>
      </c>
      <c r="E156" s="160" t="s">
        <v>168</v>
      </c>
      <c r="F156" s="160" t="s">
        <v>169</v>
      </c>
      <c r="G156" s="160" t="s">
        <v>188</v>
      </c>
      <c r="H156" s="160" t="s">
        <v>170</v>
      </c>
      <c r="I156" s="160" t="s">
        <v>171</v>
      </c>
      <c r="J156" s="160" t="s">
        <v>172</v>
      </c>
      <c r="K156" s="160" t="s">
        <v>173</v>
      </c>
      <c r="L156" s="160" t="s">
        <v>174</v>
      </c>
      <c r="M156" s="16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4" t="s">
        <v>3</v>
      </c>
    </row>
    <row r="157" spans="1:25">
      <c r="A157" s="140"/>
      <c r="B157" s="116"/>
      <c r="C157" s="105"/>
      <c r="D157" s="106" t="s">
        <v>191</v>
      </c>
      <c r="E157" s="107" t="s">
        <v>192</v>
      </c>
      <c r="F157" s="107" t="s">
        <v>192</v>
      </c>
      <c r="G157" s="107" t="s">
        <v>193</v>
      </c>
      <c r="H157" s="107" t="s">
        <v>192</v>
      </c>
      <c r="I157" s="107" t="s">
        <v>194</v>
      </c>
      <c r="J157" s="107" t="s">
        <v>192</v>
      </c>
      <c r="K157" s="107" t="s">
        <v>191</v>
      </c>
      <c r="L157" s="107" t="s">
        <v>192</v>
      </c>
      <c r="M157" s="16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4">
        <v>3</v>
      </c>
    </row>
    <row r="158" spans="1:25">
      <c r="A158" s="140"/>
      <c r="B158" s="116"/>
      <c r="C158" s="105"/>
      <c r="D158" s="132"/>
      <c r="E158" s="132"/>
      <c r="F158" s="132"/>
      <c r="G158" s="132"/>
      <c r="H158" s="132"/>
      <c r="I158" s="132"/>
      <c r="J158" s="132"/>
      <c r="K158" s="132"/>
      <c r="L158" s="132"/>
      <c r="M158" s="16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4">
        <v>3</v>
      </c>
    </row>
    <row r="159" spans="1:25">
      <c r="A159" s="140"/>
      <c r="B159" s="115">
        <v>1</v>
      </c>
      <c r="C159" s="111">
        <v>1</v>
      </c>
      <c r="D159" s="175" t="s">
        <v>177</v>
      </c>
      <c r="E159" s="177">
        <v>0.05</v>
      </c>
      <c r="F159" s="178">
        <v>0.08</v>
      </c>
      <c r="G159" s="175" t="s">
        <v>177</v>
      </c>
      <c r="H159" s="176">
        <v>0.06</v>
      </c>
      <c r="I159" s="177">
        <v>4.00390625E-2</v>
      </c>
      <c r="J159" s="176">
        <v>0.04</v>
      </c>
      <c r="K159" s="175" t="s">
        <v>177</v>
      </c>
      <c r="L159" s="175" t="s">
        <v>135</v>
      </c>
      <c r="M159" s="179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1">
        <v>1</v>
      </c>
    </row>
    <row r="160" spans="1:25">
      <c r="A160" s="140"/>
      <c r="B160" s="116">
        <v>1</v>
      </c>
      <c r="C160" s="105">
        <v>2</v>
      </c>
      <c r="D160" s="182" t="s">
        <v>177</v>
      </c>
      <c r="E160" s="184">
        <v>0.05</v>
      </c>
      <c r="F160" s="185">
        <v>0.08</v>
      </c>
      <c r="G160" s="182" t="s">
        <v>177</v>
      </c>
      <c r="H160" s="183" t="s">
        <v>156</v>
      </c>
      <c r="I160" s="184">
        <v>4.0393013100436699E-2</v>
      </c>
      <c r="J160" s="183">
        <v>0.05</v>
      </c>
      <c r="K160" s="182" t="s">
        <v>177</v>
      </c>
      <c r="L160" s="182" t="s">
        <v>135</v>
      </c>
      <c r="M160" s="179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1">
        <v>3</v>
      </c>
    </row>
    <row r="161" spans="1:25">
      <c r="A161" s="140"/>
      <c r="B161" s="116">
        <v>1</v>
      </c>
      <c r="C161" s="105">
        <v>3</v>
      </c>
      <c r="D161" s="182" t="s">
        <v>177</v>
      </c>
      <c r="E161" s="184">
        <v>0.05</v>
      </c>
      <c r="F161" s="185">
        <v>0.08</v>
      </c>
      <c r="G161" s="182" t="s">
        <v>177</v>
      </c>
      <c r="H161" s="183">
        <v>0.06</v>
      </c>
      <c r="I161" s="184">
        <v>3.01556420233463E-2</v>
      </c>
      <c r="J161" s="183">
        <v>0.05</v>
      </c>
      <c r="K161" s="185" t="s">
        <v>177</v>
      </c>
      <c r="L161" s="185" t="s">
        <v>135</v>
      </c>
      <c r="M161" s="179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1">
        <v>16</v>
      </c>
    </row>
    <row r="162" spans="1:25">
      <c r="A162" s="140"/>
      <c r="B162" s="116">
        <v>1</v>
      </c>
      <c r="C162" s="105">
        <v>4</v>
      </c>
      <c r="D162" s="182" t="s">
        <v>177</v>
      </c>
      <c r="E162" s="184" t="s">
        <v>156</v>
      </c>
      <c r="F162" s="185">
        <v>0.06</v>
      </c>
      <c r="G162" s="182" t="s">
        <v>177</v>
      </c>
      <c r="H162" s="183" t="s">
        <v>156</v>
      </c>
      <c r="I162" s="184">
        <v>3.1872509960159397E-2</v>
      </c>
      <c r="J162" s="183">
        <v>0.03</v>
      </c>
      <c r="K162" s="185" t="s">
        <v>177</v>
      </c>
      <c r="L162" s="185" t="s">
        <v>135</v>
      </c>
      <c r="M162" s="179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1">
        <v>4.0595017288800564E-2</v>
      </c>
    </row>
    <row r="163" spans="1:25">
      <c r="A163" s="140"/>
      <c r="B163" s="116">
        <v>1</v>
      </c>
      <c r="C163" s="105">
        <v>5</v>
      </c>
      <c r="D163" s="182" t="s">
        <v>177</v>
      </c>
      <c r="E163" s="184" t="s">
        <v>156</v>
      </c>
      <c r="F163" s="182">
        <v>0.06</v>
      </c>
      <c r="G163" s="182" t="s">
        <v>177</v>
      </c>
      <c r="H163" s="184">
        <v>7.0000000000000007E-2</v>
      </c>
      <c r="I163" s="184">
        <v>3.5560344827586202E-2</v>
      </c>
      <c r="J163" s="184">
        <v>0.06</v>
      </c>
      <c r="K163" s="182" t="s">
        <v>177</v>
      </c>
      <c r="L163" s="182" t="s">
        <v>135</v>
      </c>
      <c r="M163" s="179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37"/>
    </row>
    <row r="164" spans="1:25">
      <c r="A164" s="140"/>
      <c r="B164" s="116">
        <v>1</v>
      </c>
      <c r="C164" s="105">
        <v>6</v>
      </c>
      <c r="D164" s="182" t="s">
        <v>177</v>
      </c>
      <c r="E164" s="184" t="s">
        <v>156</v>
      </c>
      <c r="F164" s="182">
        <v>0.06</v>
      </c>
      <c r="G164" s="182" t="s">
        <v>177</v>
      </c>
      <c r="H164" s="184" t="s">
        <v>156</v>
      </c>
      <c r="I164" s="184">
        <v>4.6259842519684999E-2</v>
      </c>
      <c r="J164" s="184">
        <v>0.03</v>
      </c>
      <c r="K164" s="182" t="s">
        <v>177</v>
      </c>
      <c r="L164" s="182" t="s">
        <v>135</v>
      </c>
      <c r="M164" s="179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37"/>
    </row>
    <row r="165" spans="1:25">
      <c r="A165" s="140"/>
      <c r="B165" s="117" t="s">
        <v>184</v>
      </c>
      <c r="C165" s="109"/>
      <c r="D165" s="187" t="s">
        <v>512</v>
      </c>
      <c r="E165" s="187">
        <v>5.000000000000001E-2</v>
      </c>
      <c r="F165" s="187">
        <v>6.9999999999999993E-2</v>
      </c>
      <c r="G165" s="187" t="s">
        <v>512</v>
      </c>
      <c r="H165" s="187">
        <v>6.3333333333333339E-2</v>
      </c>
      <c r="I165" s="187">
        <v>3.7380069155202263E-2</v>
      </c>
      <c r="J165" s="187">
        <v>4.3333333333333335E-2</v>
      </c>
      <c r="K165" s="187" t="s">
        <v>512</v>
      </c>
      <c r="L165" s="187" t="s">
        <v>512</v>
      </c>
      <c r="M165" s="179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37"/>
    </row>
    <row r="166" spans="1:25">
      <c r="A166" s="140"/>
      <c r="B166" s="2" t="s">
        <v>185</v>
      </c>
      <c r="C166" s="136"/>
      <c r="D166" s="123" t="s">
        <v>512</v>
      </c>
      <c r="E166" s="123">
        <v>0.05</v>
      </c>
      <c r="F166" s="123">
        <v>7.0000000000000007E-2</v>
      </c>
      <c r="G166" s="123" t="s">
        <v>512</v>
      </c>
      <c r="H166" s="123">
        <v>0.06</v>
      </c>
      <c r="I166" s="123">
        <v>3.7799703663793101E-2</v>
      </c>
      <c r="J166" s="123">
        <v>4.4999999999999998E-2</v>
      </c>
      <c r="K166" s="123" t="s">
        <v>512</v>
      </c>
      <c r="L166" s="123" t="s">
        <v>512</v>
      </c>
      <c r="M166" s="179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37"/>
    </row>
    <row r="167" spans="1:25">
      <c r="A167" s="140"/>
      <c r="B167" s="2" t="s">
        <v>186</v>
      </c>
      <c r="C167" s="136"/>
      <c r="D167" s="123" t="s">
        <v>512</v>
      </c>
      <c r="E167" s="123">
        <v>8.4983747219407389E-18</v>
      </c>
      <c r="F167" s="123">
        <v>1.0954451150103352E-2</v>
      </c>
      <c r="G167" s="123" t="s">
        <v>512</v>
      </c>
      <c r="H167" s="123">
        <v>5.7735026918962623E-3</v>
      </c>
      <c r="I167" s="123">
        <v>6.0139072844249287E-3</v>
      </c>
      <c r="J167" s="123">
        <v>1.2110601416389959E-2</v>
      </c>
      <c r="K167" s="123" t="s">
        <v>512</v>
      </c>
      <c r="L167" s="123" t="s">
        <v>512</v>
      </c>
      <c r="M167" s="16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7"/>
    </row>
    <row r="168" spans="1:25">
      <c r="A168" s="140"/>
      <c r="B168" s="2" t="s">
        <v>96</v>
      </c>
      <c r="C168" s="136"/>
      <c r="D168" s="110" t="s">
        <v>512</v>
      </c>
      <c r="E168" s="110">
        <v>1.6996749443881474E-16</v>
      </c>
      <c r="F168" s="110">
        <v>0.15649215928719076</v>
      </c>
      <c r="G168" s="110" t="s">
        <v>512</v>
      </c>
      <c r="H168" s="110">
        <v>9.1160568819414659E-2</v>
      </c>
      <c r="I168" s="110">
        <v>0.16088539749498992</v>
      </c>
      <c r="J168" s="110">
        <v>0.27947541730130676</v>
      </c>
      <c r="K168" s="110" t="s">
        <v>512</v>
      </c>
      <c r="L168" s="110" t="s">
        <v>512</v>
      </c>
      <c r="M168" s="16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8"/>
    </row>
    <row r="169" spans="1:25">
      <c r="A169" s="140"/>
      <c r="B169" s="118" t="s">
        <v>187</v>
      </c>
      <c r="C169" s="136"/>
      <c r="D169" s="110" t="s">
        <v>512</v>
      </c>
      <c r="E169" s="110">
        <v>0.23167825362138994</v>
      </c>
      <c r="F169" s="110">
        <v>0.72434955506994547</v>
      </c>
      <c r="G169" s="110" t="s">
        <v>512</v>
      </c>
      <c r="H169" s="110">
        <v>0.56012578792042711</v>
      </c>
      <c r="I169" s="110">
        <v>-7.9195634053474073E-2</v>
      </c>
      <c r="J169" s="110">
        <v>6.7454486471871133E-2</v>
      </c>
      <c r="K169" s="110" t="s">
        <v>512</v>
      </c>
      <c r="L169" s="110" t="s">
        <v>512</v>
      </c>
      <c r="M169" s="16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8"/>
    </row>
    <row r="170" spans="1:25">
      <c r="B170" s="146"/>
      <c r="C170" s="117"/>
      <c r="D170" s="133"/>
      <c r="E170" s="133"/>
      <c r="F170" s="133"/>
      <c r="G170" s="133"/>
      <c r="H170" s="133"/>
      <c r="I170" s="133"/>
      <c r="J170" s="133"/>
      <c r="K170" s="133"/>
      <c r="L170" s="133"/>
    </row>
    <row r="171" spans="1:25">
      <c r="B171" s="150" t="s">
        <v>372</v>
      </c>
      <c r="Y171" s="134" t="s">
        <v>67</v>
      </c>
    </row>
    <row r="172" spans="1:25">
      <c r="A172" s="125" t="s">
        <v>22</v>
      </c>
      <c r="B172" s="115" t="s">
        <v>142</v>
      </c>
      <c r="C172" s="112" t="s">
        <v>143</v>
      </c>
      <c r="D172" s="113" t="s">
        <v>165</v>
      </c>
      <c r="E172" s="114" t="s">
        <v>165</v>
      </c>
      <c r="F172" s="114" t="s">
        <v>165</v>
      </c>
      <c r="G172" s="114" t="s">
        <v>165</v>
      </c>
      <c r="H172" s="114" t="s">
        <v>165</v>
      </c>
      <c r="I172" s="114" t="s">
        <v>165</v>
      </c>
      <c r="J172" s="16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4">
        <v>1</v>
      </c>
    </row>
    <row r="173" spans="1:25">
      <c r="A173" s="140"/>
      <c r="B173" s="116" t="s">
        <v>166</v>
      </c>
      <c r="C173" s="105" t="s">
        <v>166</v>
      </c>
      <c r="D173" s="159" t="s">
        <v>168</v>
      </c>
      <c r="E173" s="160" t="s">
        <v>169</v>
      </c>
      <c r="F173" s="160" t="s">
        <v>188</v>
      </c>
      <c r="G173" s="160" t="s">
        <v>170</v>
      </c>
      <c r="H173" s="160" t="s">
        <v>171</v>
      </c>
      <c r="I173" s="160" t="s">
        <v>172</v>
      </c>
      <c r="J173" s="16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4" t="s">
        <v>3</v>
      </c>
    </row>
    <row r="174" spans="1:25">
      <c r="A174" s="140"/>
      <c r="B174" s="116"/>
      <c r="C174" s="105"/>
      <c r="D174" s="106" t="s">
        <v>192</v>
      </c>
      <c r="E174" s="107" t="s">
        <v>192</v>
      </c>
      <c r="F174" s="107" t="s">
        <v>193</v>
      </c>
      <c r="G174" s="107" t="s">
        <v>192</v>
      </c>
      <c r="H174" s="107" t="s">
        <v>194</v>
      </c>
      <c r="I174" s="107" t="s">
        <v>192</v>
      </c>
      <c r="J174" s="16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4">
        <v>1</v>
      </c>
    </row>
    <row r="175" spans="1:25">
      <c r="A175" s="140"/>
      <c r="B175" s="116"/>
      <c r="C175" s="105"/>
      <c r="D175" s="132"/>
      <c r="E175" s="132"/>
      <c r="F175" s="132"/>
      <c r="G175" s="132"/>
      <c r="H175" s="132"/>
      <c r="I175" s="132"/>
      <c r="J175" s="16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4">
        <v>2</v>
      </c>
    </row>
    <row r="176" spans="1:25">
      <c r="A176" s="140"/>
      <c r="B176" s="115">
        <v>1</v>
      </c>
      <c r="C176" s="111">
        <v>1</v>
      </c>
      <c r="D176" s="203">
        <v>28.6</v>
      </c>
      <c r="E176" s="203">
        <v>42.83</v>
      </c>
      <c r="F176" s="206">
        <v>29.9</v>
      </c>
      <c r="G176" s="203">
        <v>25.29</v>
      </c>
      <c r="H176" s="206">
        <v>37.7080078125</v>
      </c>
      <c r="I176" s="203">
        <v>33.1</v>
      </c>
      <c r="J176" s="207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9">
        <v>1</v>
      </c>
    </row>
    <row r="177" spans="1:25">
      <c r="A177" s="140"/>
      <c r="B177" s="116">
        <v>1</v>
      </c>
      <c r="C177" s="105">
        <v>2</v>
      </c>
      <c r="D177" s="210">
        <v>29.9</v>
      </c>
      <c r="E177" s="210">
        <v>41.56</v>
      </c>
      <c r="F177" s="212">
        <v>30.5</v>
      </c>
      <c r="G177" s="210">
        <v>26.05</v>
      </c>
      <c r="H177" s="212">
        <v>37.275109170305697</v>
      </c>
      <c r="I177" s="210">
        <v>34.4</v>
      </c>
      <c r="J177" s="207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209" t="e">
        <v>#N/A</v>
      </c>
    </row>
    <row r="178" spans="1:25">
      <c r="A178" s="140"/>
      <c r="B178" s="116">
        <v>1</v>
      </c>
      <c r="C178" s="105">
        <v>3</v>
      </c>
      <c r="D178" s="210">
        <v>29</v>
      </c>
      <c r="E178" s="210">
        <v>40.97</v>
      </c>
      <c r="F178" s="212">
        <v>32.6</v>
      </c>
      <c r="G178" s="210">
        <v>27.19</v>
      </c>
      <c r="H178" s="212">
        <v>37.517509727626503</v>
      </c>
      <c r="I178" s="210">
        <v>34.6</v>
      </c>
      <c r="J178" s="207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08"/>
      <c r="Y178" s="209">
        <v>16</v>
      </c>
    </row>
    <row r="179" spans="1:25">
      <c r="A179" s="140"/>
      <c r="B179" s="116">
        <v>1</v>
      </c>
      <c r="C179" s="105">
        <v>4</v>
      </c>
      <c r="D179" s="210">
        <v>28.7</v>
      </c>
      <c r="E179" s="210">
        <v>40.15</v>
      </c>
      <c r="F179" s="212">
        <v>30.800000000000004</v>
      </c>
      <c r="G179" s="210">
        <v>26.64</v>
      </c>
      <c r="H179" s="212">
        <v>37.039840637450197</v>
      </c>
      <c r="I179" s="210">
        <v>35.299999999999997</v>
      </c>
      <c r="J179" s="207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9">
        <v>33.050071942726724</v>
      </c>
    </row>
    <row r="180" spans="1:25">
      <c r="A180" s="140"/>
      <c r="B180" s="116">
        <v>1</v>
      </c>
      <c r="C180" s="105">
        <v>5</v>
      </c>
      <c r="D180" s="210">
        <v>28.2</v>
      </c>
      <c r="E180" s="210">
        <v>41.96</v>
      </c>
      <c r="F180" s="210">
        <v>29.2</v>
      </c>
      <c r="G180" s="210">
        <v>25.58</v>
      </c>
      <c r="H180" s="210">
        <v>37.8340517241379</v>
      </c>
      <c r="I180" s="210">
        <v>35.6</v>
      </c>
      <c r="J180" s="207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14"/>
    </row>
    <row r="181" spans="1:25">
      <c r="A181" s="140"/>
      <c r="B181" s="116">
        <v>1</v>
      </c>
      <c r="C181" s="105">
        <v>6</v>
      </c>
      <c r="D181" s="210">
        <v>28.9</v>
      </c>
      <c r="E181" s="210">
        <v>39.47</v>
      </c>
      <c r="F181" s="210">
        <v>30.5</v>
      </c>
      <c r="G181" s="210">
        <v>24.13</v>
      </c>
      <c r="H181" s="210">
        <v>36.808070866141698</v>
      </c>
      <c r="I181" s="210">
        <v>34</v>
      </c>
      <c r="J181" s="207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14"/>
    </row>
    <row r="182" spans="1:25">
      <c r="A182" s="140"/>
      <c r="B182" s="117" t="s">
        <v>184</v>
      </c>
      <c r="C182" s="109"/>
      <c r="D182" s="215">
        <v>28.883333333333336</v>
      </c>
      <c r="E182" s="215">
        <v>41.156666666666666</v>
      </c>
      <c r="F182" s="215">
        <v>30.583333333333332</v>
      </c>
      <c r="G182" s="215">
        <v>25.813333333333333</v>
      </c>
      <c r="H182" s="215">
        <v>37.363764989693664</v>
      </c>
      <c r="I182" s="215">
        <v>34.499999999999993</v>
      </c>
      <c r="J182" s="207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14"/>
    </row>
    <row r="183" spans="1:25">
      <c r="A183" s="140"/>
      <c r="B183" s="2" t="s">
        <v>185</v>
      </c>
      <c r="C183" s="136"/>
      <c r="D183" s="216">
        <v>28.799999999999997</v>
      </c>
      <c r="E183" s="216">
        <v>41.265000000000001</v>
      </c>
      <c r="F183" s="216">
        <v>30.5</v>
      </c>
      <c r="G183" s="216">
        <v>25.814999999999998</v>
      </c>
      <c r="H183" s="216">
        <v>37.3963094489661</v>
      </c>
      <c r="I183" s="216">
        <v>34.5</v>
      </c>
      <c r="J183" s="207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14"/>
    </row>
    <row r="184" spans="1:25">
      <c r="A184" s="140"/>
      <c r="B184" s="2" t="s">
        <v>186</v>
      </c>
      <c r="C184" s="136"/>
      <c r="D184" s="108">
        <v>0.57067211835402143</v>
      </c>
      <c r="E184" s="108">
        <v>1.2248374041752104</v>
      </c>
      <c r="F184" s="108">
        <v>1.1409060726749898</v>
      </c>
      <c r="G184" s="108">
        <v>1.0767110413972121</v>
      </c>
      <c r="H184" s="108">
        <v>0.39620524411668884</v>
      </c>
      <c r="I184" s="108">
        <v>0.90332718325089678</v>
      </c>
      <c r="J184" s="188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  <c r="Y184" s="135"/>
    </row>
    <row r="185" spans="1:25">
      <c r="A185" s="140"/>
      <c r="B185" s="2" t="s">
        <v>96</v>
      </c>
      <c r="C185" s="136"/>
      <c r="D185" s="110">
        <v>1.9757834449648751E-2</v>
      </c>
      <c r="E185" s="110">
        <v>2.9760364562449432E-2</v>
      </c>
      <c r="F185" s="110">
        <v>3.7304830714168603E-2</v>
      </c>
      <c r="G185" s="110">
        <v>4.1711429806193648E-2</v>
      </c>
      <c r="H185" s="110">
        <v>1.0603996792774422E-2</v>
      </c>
      <c r="I185" s="110">
        <v>2.6183396615968028E-2</v>
      </c>
      <c r="J185" s="16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8"/>
    </row>
    <row r="186" spans="1:25">
      <c r="A186" s="140"/>
      <c r="B186" s="118" t="s">
        <v>187</v>
      </c>
      <c r="C186" s="136"/>
      <c r="D186" s="110">
        <v>-0.12607351102333542</v>
      </c>
      <c r="E186" s="110">
        <v>0.24528221112462512</v>
      </c>
      <c r="F186" s="110">
        <v>-7.4636406651945042E-2</v>
      </c>
      <c r="G186" s="110">
        <v>-0.21896287009402315</v>
      </c>
      <c r="H186" s="110">
        <v>0.13051992910763532</v>
      </c>
      <c r="I186" s="110">
        <v>4.3870647537042728E-2</v>
      </c>
      <c r="J186" s="16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8"/>
    </row>
    <row r="187" spans="1:25">
      <c r="B187" s="146"/>
      <c r="C187" s="117"/>
      <c r="D187" s="133"/>
      <c r="E187" s="133"/>
      <c r="F187" s="133"/>
      <c r="G187" s="133"/>
      <c r="H187" s="133"/>
      <c r="I187" s="133"/>
    </row>
    <row r="188" spans="1:25">
      <c r="B188" s="150" t="s">
        <v>373</v>
      </c>
      <c r="Y188" s="134" t="s">
        <v>67</v>
      </c>
    </row>
    <row r="189" spans="1:25">
      <c r="A189" s="125" t="s">
        <v>25</v>
      </c>
      <c r="B189" s="115" t="s">
        <v>142</v>
      </c>
      <c r="C189" s="112" t="s">
        <v>143</v>
      </c>
      <c r="D189" s="113" t="s">
        <v>165</v>
      </c>
      <c r="E189" s="114" t="s">
        <v>165</v>
      </c>
      <c r="F189" s="114" t="s">
        <v>165</v>
      </c>
      <c r="G189" s="114" t="s">
        <v>165</v>
      </c>
      <c r="H189" s="114" t="s">
        <v>165</v>
      </c>
      <c r="I189" s="114" t="s">
        <v>165</v>
      </c>
      <c r="J189" s="114" t="s">
        <v>165</v>
      </c>
      <c r="K189" s="114" t="s">
        <v>165</v>
      </c>
      <c r="L189" s="114" t="s">
        <v>165</v>
      </c>
      <c r="M189" s="16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4">
        <v>1</v>
      </c>
    </row>
    <row r="190" spans="1:25">
      <c r="A190" s="140"/>
      <c r="B190" s="116" t="s">
        <v>166</v>
      </c>
      <c r="C190" s="105" t="s">
        <v>166</v>
      </c>
      <c r="D190" s="159" t="s">
        <v>167</v>
      </c>
      <c r="E190" s="160" t="s">
        <v>168</v>
      </c>
      <c r="F190" s="160" t="s">
        <v>169</v>
      </c>
      <c r="G190" s="160" t="s">
        <v>188</v>
      </c>
      <c r="H190" s="160" t="s">
        <v>170</v>
      </c>
      <c r="I190" s="160" t="s">
        <v>171</v>
      </c>
      <c r="J190" s="160" t="s">
        <v>172</v>
      </c>
      <c r="K190" s="160" t="s">
        <v>173</v>
      </c>
      <c r="L190" s="160" t="s">
        <v>174</v>
      </c>
      <c r="M190" s="16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4" t="s">
        <v>3</v>
      </c>
    </row>
    <row r="191" spans="1:25">
      <c r="A191" s="140"/>
      <c r="B191" s="116"/>
      <c r="C191" s="105"/>
      <c r="D191" s="106" t="s">
        <v>191</v>
      </c>
      <c r="E191" s="107" t="s">
        <v>191</v>
      </c>
      <c r="F191" s="107" t="s">
        <v>192</v>
      </c>
      <c r="G191" s="107" t="s">
        <v>193</v>
      </c>
      <c r="H191" s="107" t="s">
        <v>192</v>
      </c>
      <c r="I191" s="107" t="s">
        <v>194</v>
      </c>
      <c r="J191" s="107" t="s">
        <v>192</v>
      </c>
      <c r="K191" s="107" t="s">
        <v>191</v>
      </c>
      <c r="L191" s="107" t="s">
        <v>192</v>
      </c>
      <c r="M191" s="16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4">
        <v>2</v>
      </c>
    </row>
    <row r="192" spans="1:25">
      <c r="A192" s="140"/>
      <c r="B192" s="116"/>
      <c r="C192" s="105"/>
      <c r="D192" s="132"/>
      <c r="E192" s="132"/>
      <c r="F192" s="132"/>
      <c r="G192" s="132"/>
      <c r="H192" s="132"/>
      <c r="I192" s="132"/>
      <c r="J192" s="132"/>
      <c r="K192" s="132"/>
      <c r="L192" s="132"/>
      <c r="M192" s="16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4">
        <v>3</v>
      </c>
    </row>
    <row r="193" spans="1:25">
      <c r="A193" s="140"/>
      <c r="B193" s="115">
        <v>1</v>
      </c>
      <c r="C193" s="111">
        <v>1</v>
      </c>
      <c r="D193" s="119">
        <v>6</v>
      </c>
      <c r="E193" s="119">
        <v>5</v>
      </c>
      <c r="F193" s="120">
        <v>5.9</v>
      </c>
      <c r="G193" s="119">
        <v>5.0999999999999996</v>
      </c>
      <c r="H193" s="120">
        <v>5.2</v>
      </c>
      <c r="I193" s="119">
        <v>6.81</v>
      </c>
      <c r="J193" s="152">
        <v>7.5</v>
      </c>
      <c r="K193" s="119">
        <v>5</v>
      </c>
      <c r="L193" s="119">
        <v>4.9000000000000004</v>
      </c>
      <c r="M193" s="16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4">
        <v>1</v>
      </c>
    </row>
    <row r="194" spans="1:25">
      <c r="A194" s="140"/>
      <c r="B194" s="116">
        <v>1</v>
      </c>
      <c r="C194" s="105">
        <v>2</v>
      </c>
      <c r="D194" s="107">
        <v>6</v>
      </c>
      <c r="E194" s="107">
        <v>5</v>
      </c>
      <c r="F194" s="121">
        <v>5.9</v>
      </c>
      <c r="G194" s="107">
        <v>5.0999999999999996</v>
      </c>
      <c r="H194" s="121">
        <v>5.6</v>
      </c>
      <c r="I194" s="107">
        <v>6.69</v>
      </c>
      <c r="J194" s="154">
        <v>7.7000000000000011</v>
      </c>
      <c r="K194" s="107">
        <v>5</v>
      </c>
      <c r="L194" s="107">
        <v>4.8</v>
      </c>
      <c r="M194" s="16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4">
        <v>35</v>
      </c>
    </row>
    <row r="195" spans="1:25">
      <c r="A195" s="140"/>
      <c r="B195" s="116">
        <v>1</v>
      </c>
      <c r="C195" s="105">
        <v>3</v>
      </c>
      <c r="D195" s="107">
        <v>7</v>
      </c>
      <c r="E195" s="107">
        <v>5</v>
      </c>
      <c r="F195" s="121">
        <v>6</v>
      </c>
      <c r="G195" s="107">
        <v>5.5</v>
      </c>
      <c r="H195" s="121">
        <v>5.9</v>
      </c>
      <c r="I195" s="107">
        <v>6.99</v>
      </c>
      <c r="J195" s="154">
        <v>7.5</v>
      </c>
      <c r="K195" s="121">
        <v>6</v>
      </c>
      <c r="L195" s="108">
        <v>4.9000000000000004</v>
      </c>
      <c r="M195" s="16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4">
        <v>16</v>
      </c>
    </row>
    <row r="196" spans="1:25">
      <c r="A196" s="140"/>
      <c r="B196" s="116">
        <v>1</v>
      </c>
      <c r="C196" s="105">
        <v>4</v>
      </c>
      <c r="D196" s="107">
        <v>6</v>
      </c>
      <c r="E196" s="107">
        <v>6</v>
      </c>
      <c r="F196" s="121">
        <v>6.1</v>
      </c>
      <c r="G196" s="107">
        <v>5.2</v>
      </c>
      <c r="H196" s="121">
        <v>5.8</v>
      </c>
      <c r="I196" s="107">
        <v>6.77</v>
      </c>
      <c r="J196" s="154">
        <v>7.4</v>
      </c>
      <c r="K196" s="121">
        <v>6</v>
      </c>
      <c r="L196" s="158">
        <v>4.5999999999999996</v>
      </c>
      <c r="M196" s="16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4">
        <v>5.7183333333333337</v>
      </c>
    </row>
    <row r="197" spans="1:25">
      <c r="A197" s="140"/>
      <c r="B197" s="116">
        <v>1</v>
      </c>
      <c r="C197" s="105">
        <v>5</v>
      </c>
      <c r="D197" s="107">
        <v>6</v>
      </c>
      <c r="E197" s="107">
        <v>5</v>
      </c>
      <c r="F197" s="107">
        <v>6.4</v>
      </c>
      <c r="G197" s="107">
        <v>5.0999999999999996</v>
      </c>
      <c r="H197" s="107">
        <v>5.5</v>
      </c>
      <c r="I197" s="107">
        <v>6.94</v>
      </c>
      <c r="J197" s="153">
        <v>7.6</v>
      </c>
      <c r="K197" s="107">
        <v>6</v>
      </c>
      <c r="L197" s="107">
        <v>4.9000000000000004</v>
      </c>
      <c r="M197" s="16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5"/>
    </row>
    <row r="198" spans="1:25">
      <c r="A198" s="140"/>
      <c r="B198" s="116">
        <v>1</v>
      </c>
      <c r="C198" s="105">
        <v>6</v>
      </c>
      <c r="D198" s="107">
        <v>7</v>
      </c>
      <c r="E198" s="107">
        <v>6</v>
      </c>
      <c r="F198" s="107">
        <v>6.2</v>
      </c>
      <c r="G198" s="107">
        <v>5.3</v>
      </c>
      <c r="H198" s="107">
        <v>5.3</v>
      </c>
      <c r="I198" s="107">
        <v>6.9</v>
      </c>
      <c r="J198" s="153">
        <v>7.5</v>
      </c>
      <c r="K198" s="107">
        <v>5</v>
      </c>
      <c r="L198" s="107">
        <v>4.9000000000000004</v>
      </c>
      <c r="M198" s="16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5"/>
    </row>
    <row r="199" spans="1:25">
      <c r="A199" s="140"/>
      <c r="B199" s="117" t="s">
        <v>184</v>
      </c>
      <c r="C199" s="109"/>
      <c r="D199" s="122">
        <v>6.333333333333333</v>
      </c>
      <c r="E199" s="122">
        <v>5.333333333333333</v>
      </c>
      <c r="F199" s="122">
        <v>6.083333333333333</v>
      </c>
      <c r="G199" s="122">
        <v>5.2166666666666668</v>
      </c>
      <c r="H199" s="122">
        <v>5.5500000000000007</v>
      </c>
      <c r="I199" s="122">
        <v>6.8500000000000005</v>
      </c>
      <c r="J199" s="122">
        <v>7.5333333333333341</v>
      </c>
      <c r="K199" s="122">
        <v>5.5</v>
      </c>
      <c r="L199" s="122">
        <v>4.833333333333333</v>
      </c>
      <c r="M199" s="16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5"/>
    </row>
    <row r="200" spans="1:25">
      <c r="A200" s="140"/>
      <c r="B200" s="2" t="s">
        <v>185</v>
      </c>
      <c r="C200" s="136"/>
      <c r="D200" s="108">
        <v>6</v>
      </c>
      <c r="E200" s="108">
        <v>5</v>
      </c>
      <c r="F200" s="108">
        <v>6.05</v>
      </c>
      <c r="G200" s="108">
        <v>5.15</v>
      </c>
      <c r="H200" s="108">
        <v>5.55</v>
      </c>
      <c r="I200" s="108">
        <v>6.8550000000000004</v>
      </c>
      <c r="J200" s="108">
        <v>7.5</v>
      </c>
      <c r="K200" s="108">
        <v>5.5</v>
      </c>
      <c r="L200" s="108">
        <v>4.9000000000000004</v>
      </c>
      <c r="M200" s="16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5"/>
    </row>
    <row r="201" spans="1:25">
      <c r="A201" s="140"/>
      <c r="B201" s="2" t="s">
        <v>186</v>
      </c>
      <c r="C201" s="136"/>
      <c r="D201" s="123">
        <v>0.51639777949432231</v>
      </c>
      <c r="E201" s="123">
        <v>0.51639777949432231</v>
      </c>
      <c r="F201" s="123">
        <v>0.19407902170679517</v>
      </c>
      <c r="G201" s="123">
        <v>0.16020819787597235</v>
      </c>
      <c r="H201" s="123">
        <v>0.27386127875258309</v>
      </c>
      <c r="I201" s="123">
        <v>0.11296016997154364</v>
      </c>
      <c r="J201" s="123">
        <v>0.10327955589886466</v>
      </c>
      <c r="K201" s="123">
        <v>0.54772255750516607</v>
      </c>
      <c r="L201" s="123">
        <v>0.12110601416389996</v>
      </c>
      <c r="M201" s="16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7"/>
    </row>
    <row r="202" spans="1:25">
      <c r="A202" s="140"/>
      <c r="B202" s="2" t="s">
        <v>96</v>
      </c>
      <c r="C202" s="136"/>
      <c r="D202" s="110">
        <v>8.1536491499103525E-2</v>
      </c>
      <c r="E202" s="110">
        <v>9.6824583655185439E-2</v>
      </c>
      <c r="F202" s="110">
        <v>3.1903400828514276E-2</v>
      </c>
      <c r="G202" s="110">
        <v>3.0710836653541025E-2</v>
      </c>
      <c r="H202" s="110">
        <v>4.9344374550014967E-2</v>
      </c>
      <c r="I202" s="110">
        <v>1.6490535762269144E-2</v>
      </c>
      <c r="J202" s="110">
        <v>1.3709675561796192E-2</v>
      </c>
      <c r="K202" s="110">
        <v>9.9585919546393828E-2</v>
      </c>
      <c r="L202" s="110">
        <v>2.5056416723565511E-2</v>
      </c>
      <c r="M202" s="16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8"/>
    </row>
    <row r="203" spans="1:25">
      <c r="A203" s="140"/>
      <c r="B203" s="118" t="s">
        <v>187</v>
      </c>
      <c r="C203" s="136"/>
      <c r="D203" s="110">
        <v>0.10754881958612628</v>
      </c>
      <c r="E203" s="110">
        <v>-6.7327309822209358E-2</v>
      </c>
      <c r="F203" s="110">
        <v>6.3829787234042534E-2</v>
      </c>
      <c r="G203" s="110">
        <v>-8.7729524919848534E-2</v>
      </c>
      <c r="H203" s="110">
        <v>-2.9437481783736508E-2</v>
      </c>
      <c r="I203" s="110">
        <v>0.19790148644710004</v>
      </c>
      <c r="J203" s="110">
        <v>0.31740017487612948</v>
      </c>
      <c r="K203" s="110">
        <v>-3.8181288254153345E-2</v>
      </c>
      <c r="L203" s="110">
        <v>-0.15476537452637729</v>
      </c>
      <c r="M203" s="16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8"/>
    </row>
    <row r="204" spans="1:25">
      <c r="B204" s="146"/>
      <c r="C204" s="117"/>
      <c r="D204" s="133"/>
      <c r="E204" s="133"/>
      <c r="F204" s="133"/>
      <c r="G204" s="133"/>
      <c r="H204" s="133"/>
      <c r="I204" s="133"/>
      <c r="J204" s="133"/>
      <c r="K204" s="133"/>
      <c r="L204" s="133"/>
    </row>
    <row r="205" spans="1:25">
      <c r="B205" s="150" t="s">
        <v>374</v>
      </c>
      <c r="Y205" s="134" t="s">
        <v>67</v>
      </c>
    </row>
    <row r="206" spans="1:25">
      <c r="A206" s="125" t="s">
        <v>51</v>
      </c>
      <c r="B206" s="115" t="s">
        <v>142</v>
      </c>
      <c r="C206" s="112" t="s">
        <v>143</v>
      </c>
      <c r="D206" s="113" t="s">
        <v>165</v>
      </c>
      <c r="E206" s="114" t="s">
        <v>165</v>
      </c>
      <c r="F206" s="114" t="s">
        <v>165</v>
      </c>
      <c r="G206" s="114" t="s">
        <v>165</v>
      </c>
      <c r="H206" s="114" t="s">
        <v>165</v>
      </c>
      <c r="I206" s="114" t="s">
        <v>165</v>
      </c>
      <c r="J206" s="114" t="s">
        <v>165</v>
      </c>
      <c r="K206" s="114" t="s">
        <v>165</v>
      </c>
      <c r="L206" s="16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4">
        <v>1</v>
      </c>
    </row>
    <row r="207" spans="1:25">
      <c r="A207" s="140"/>
      <c r="B207" s="116" t="s">
        <v>166</v>
      </c>
      <c r="C207" s="105" t="s">
        <v>166</v>
      </c>
      <c r="D207" s="159" t="s">
        <v>167</v>
      </c>
      <c r="E207" s="160" t="s">
        <v>168</v>
      </c>
      <c r="F207" s="160" t="s">
        <v>188</v>
      </c>
      <c r="G207" s="160" t="s">
        <v>170</v>
      </c>
      <c r="H207" s="160" t="s">
        <v>171</v>
      </c>
      <c r="I207" s="160" t="s">
        <v>172</v>
      </c>
      <c r="J207" s="160" t="s">
        <v>173</v>
      </c>
      <c r="K207" s="160" t="s">
        <v>174</v>
      </c>
      <c r="L207" s="16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4" t="s">
        <v>3</v>
      </c>
    </row>
    <row r="208" spans="1:25">
      <c r="A208" s="140"/>
      <c r="B208" s="116"/>
      <c r="C208" s="105"/>
      <c r="D208" s="106" t="s">
        <v>191</v>
      </c>
      <c r="E208" s="107" t="s">
        <v>191</v>
      </c>
      <c r="F208" s="107" t="s">
        <v>193</v>
      </c>
      <c r="G208" s="107" t="s">
        <v>191</v>
      </c>
      <c r="H208" s="107" t="s">
        <v>194</v>
      </c>
      <c r="I208" s="107" t="s">
        <v>192</v>
      </c>
      <c r="J208" s="107" t="s">
        <v>191</v>
      </c>
      <c r="K208" s="107" t="s">
        <v>192</v>
      </c>
      <c r="L208" s="16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4">
        <v>0</v>
      </c>
    </row>
    <row r="209" spans="1:25">
      <c r="A209" s="140"/>
      <c r="B209" s="116"/>
      <c r="C209" s="105"/>
      <c r="D209" s="132"/>
      <c r="E209" s="132"/>
      <c r="F209" s="132"/>
      <c r="G209" s="132"/>
      <c r="H209" s="132"/>
      <c r="I209" s="132"/>
      <c r="J209" s="132"/>
      <c r="K209" s="132"/>
      <c r="L209" s="16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4">
        <v>0</v>
      </c>
    </row>
    <row r="210" spans="1:25">
      <c r="A210" s="140"/>
      <c r="B210" s="115">
        <v>1</v>
      </c>
      <c r="C210" s="111">
        <v>1</v>
      </c>
      <c r="D210" s="190">
        <v>71</v>
      </c>
      <c r="E210" s="190">
        <v>75</v>
      </c>
      <c r="F210" s="192">
        <v>23</v>
      </c>
      <c r="G210" s="190">
        <v>64</v>
      </c>
      <c r="H210" s="191">
        <v>76.2578125</v>
      </c>
      <c r="I210" s="190">
        <v>78.599999999999994</v>
      </c>
      <c r="J210" s="191">
        <v>73</v>
      </c>
      <c r="K210" s="190">
        <v>68</v>
      </c>
      <c r="L210" s="193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5">
        <v>1</v>
      </c>
    </row>
    <row r="211" spans="1:25">
      <c r="A211" s="140"/>
      <c r="B211" s="116">
        <v>1</v>
      </c>
      <c r="C211" s="105">
        <v>2</v>
      </c>
      <c r="D211" s="196">
        <v>71</v>
      </c>
      <c r="E211" s="196">
        <v>75</v>
      </c>
      <c r="F211" s="218">
        <v>47</v>
      </c>
      <c r="G211" s="196">
        <v>67</v>
      </c>
      <c r="H211" s="197">
        <v>73.688864628820994</v>
      </c>
      <c r="I211" s="196">
        <v>82.5</v>
      </c>
      <c r="J211" s="197">
        <v>76</v>
      </c>
      <c r="K211" s="196">
        <v>66</v>
      </c>
      <c r="L211" s="193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5" t="e">
        <v>#N/A</v>
      </c>
    </row>
    <row r="212" spans="1:25">
      <c r="A212" s="140"/>
      <c r="B212" s="116">
        <v>1</v>
      </c>
      <c r="C212" s="105">
        <v>3</v>
      </c>
      <c r="D212" s="196">
        <v>71</v>
      </c>
      <c r="E212" s="196">
        <v>70</v>
      </c>
      <c r="F212" s="218">
        <v>49</v>
      </c>
      <c r="G212" s="196">
        <v>68</v>
      </c>
      <c r="H212" s="197">
        <v>75.084630350194502</v>
      </c>
      <c r="I212" s="196">
        <v>80.3</v>
      </c>
      <c r="J212" s="197">
        <v>74</v>
      </c>
      <c r="K212" s="197">
        <v>67</v>
      </c>
      <c r="L212" s="193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5">
        <v>16</v>
      </c>
    </row>
    <row r="213" spans="1:25">
      <c r="A213" s="140"/>
      <c r="B213" s="116">
        <v>1</v>
      </c>
      <c r="C213" s="105">
        <v>4</v>
      </c>
      <c r="D213" s="196">
        <v>70</v>
      </c>
      <c r="E213" s="196">
        <v>70</v>
      </c>
      <c r="F213" s="218">
        <v>52</v>
      </c>
      <c r="G213" s="196">
        <v>70</v>
      </c>
      <c r="H213" s="197">
        <v>75.947211155378497</v>
      </c>
      <c r="I213" s="196">
        <v>79.099999999999994</v>
      </c>
      <c r="J213" s="197">
        <v>73</v>
      </c>
      <c r="K213" s="197">
        <v>69</v>
      </c>
      <c r="L213" s="193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5">
        <v>72.821648066925732</v>
      </c>
    </row>
    <row r="214" spans="1:25">
      <c r="A214" s="140"/>
      <c r="B214" s="116">
        <v>1</v>
      </c>
      <c r="C214" s="105">
        <v>5</v>
      </c>
      <c r="D214" s="196">
        <v>71</v>
      </c>
      <c r="E214" s="196">
        <v>75</v>
      </c>
      <c r="F214" s="219">
        <v>44</v>
      </c>
      <c r="G214" s="196">
        <v>66</v>
      </c>
      <c r="H214" s="196">
        <v>75.522629310344797</v>
      </c>
      <c r="I214" s="196">
        <v>86.6</v>
      </c>
      <c r="J214" s="196">
        <v>72</v>
      </c>
      <c r="K214" s="196">
        <v>69</v>
      </c>
      <c r="L214" s="193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9"/>
    </row>
    <row r="215" spans="1:25">
      <c r="A215" s="140"/>
      <c r="B215" s="116">
        <v>1</v>
      </c>
      <c r="C215" s="105">
        <v>6</v>
      </c>
      <c r="D215" s="196">
        <v>73</v>
      </c>
      <c r="E215" s="196">
        <v>75</v>
      </c>
      <c r="F215" s="219">
        <v>48</v>
      </c>
      <c r="G215" s="196">
        <v>65</v>
      </c>
      <c r="H215" s="196">
        <v>76.808070866141705</v>
      </c>
      <c r="I215" s="196">
        <v>85.1</v>
      </c>
      <c r="J215" s="196">
        <v>71</v>
      </c>
      <c r="K215" s="196">
        <v>68</v>
      </c>
      <c r="L215" s="193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9"/>
    </row>
    <row r="216" spans="1:25">
      <c r="A216" s="140"/>
      <c r="B216" s="117" t="s">
        <v>184</v>
      </c>
      <c r="C216" s="109"/>
      <c r="D216" s="200">
        <v>71.166666666666671</v>
      </c>
      <c r="E216" s="200">
        <v>73.333333333333329</v>
      </c>
      <c r="F216" s="200">
        <v>43.833333333333336</v>
      </c>
      <c r="G216" s="200">
        <v>66.666666666666671</v>
      </c>
      <c r="H216" s="200">
        <v>75.55153646848008</v>
      </c>
      <c r="I216" s="200">
        <v>82.033333333333346</v>
      </c>
      <c r="J216" s="200">
        <v>73.166666666666671</v>
      </c>
      <c r="K216" s="200">
        <v>67.833333333333329</v>
      </c>
      <c r="L216" s="193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9"/>
    </row>
    <row r="217" spans="1:25">
      <c r="A217" s="140"/>
      <c r="B217" s="2" t="s">
        <v>185</v>
      </c>
      <c r="C217" s="136"/>
      <c r="D217" s="198">
        <v>71</v>
      </c>
      <c r="E217" s="198">
        <v>75</v>
      </c>
      <c r="F217" s="198">
        <v>47.5</v>
      </c>
      <c r="G217" s="198">
        <v>66.5</v>
      </c>
      <c r="H217" s="198">
        <v>75.73492023286164</v>
      </c>
      <c r="I217" s="198">
        <v>81.400000000000006</v>
      </c>
      <c r="J217" s="198">
        <v>73</v>
      </c>
      <c r="K217" s="198">
        <v>68</v>
      </c>
      <c r="L217" s="193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9"/>
    </row>
    <row r="218" spans="1:25">
      <c r="A218" s="140"/>
      <c r="B218" s="2" t="s">
        <v>186</v>
      </c>
      <c r="C218" s="136"/>
      <c r="D218" s="198">
        <v>0.98319208025017513</v>
      </c>
      <c r="E218" s="198">
        <v>2.5819888974716112</v>
      </c>
      <c r="F218" s="198">
        <v>10.534071704078475</v>
      </c>
      <c r="G218" s="198">
        <v>2.1602468994692865</v>
      </c>
      <c r="H218" s="198">
        <v>1.0883608144729833</v>
      </c>
      <c r="I218" s="198">
        <v>3.2824787381895812</v>
      </c>
      <c r="J218" s="198">
        <v>1.7224014243685082</v>
      </c>
      <c r="K218" s="198">
        <v>1.1690451944500122</v>
      </c>
      <c r="L218" s="193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9"/>
    </row>
    <row r="219" spans="1:25">
      <c r="A219" s="140"/>
      <c r="B219" s="2" t="s">
        <v>96</v>
      </c>
      <c r="C219" s="136"/>
      <c r="D219" s="110">
        <v>1.3815345389932203E-2</v>
      </c>
      <c r="E219" s="110">
        <v>3.520893951097652E-2</v>
      </c>
      <c r="F219" s="110">
        <v>0.2403210274694709</v>
      </c>
      <c r="G219" s="110">
        <v>3.2403703492039297E-2</v>
      </c>
      <c r="H219" s="110">
        <v>1.4405541771172911E-2</v>
      </c>
      <c r="I219" s="110">
        <v>4.0013962676020892E-2</v>
      </c>
      <c r="J219" s="110">
        <v>2.3540793954922663E-2</v>
      </c>
      <c r="K219" s="110">
        <v>1.7234081490663571E-2</v>
      </c>
      <c r="L219" s="16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8"/>
    </row>
    <row r="220" spans="1:25">
      <c r="A220" s="140"/>
      <c r="B220" s="118" t="s">
        <v>187</v>
      </c>
      <c r="C220" s="136"/>
      <c r="D220" s="110">
        <v>-2.272650295881895E-2</v>
      </c>
      <c r="E220" s="110">
        <v>7.0265543281489151E-3</v>
      </c>
      <c r="F220" s="110">
        <v>-0.39807276411749271</v>
      </c>
      <c r="G220" s="110">
        <v>-8.4521314247137158E-2</v>
      </c>
      <c r="H220" s="110">
        <v>3.7487319691604348E-2</v>
      </c>
      <c r="I220" s="110">
        <v>0.12649652281889767</v>
      </c>
      <c r="J220" s="110">
        <v>4.7378576137668826E-3</v>
      </c>
      <c r="K220" s="110">
        <v>-6.8500437246462265E-2</v>
      </c>
      <c r="L220" s="16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8"/>
    </row>
    <row r="221" spans="1:25">
      <c r="B221" s="146"/>
      <c r="C221" s="117"/>
      <c r="D221" s="133"/>
      <c r="E221" s="133"/>
      <c r="F221" s="133"/>
      <c r="G221" s="133"/>
      <c r="H221" s="133"/>
      <c r="I221" s="133"/>
      <c r="J221" s="133"/>
      <c r="K221" s="133"/>
    </row>
    <row r="222" spans="1:25">
      <c r="B222" s="150" t="s">
        <v>375</v>
      </c>
      <c r="Y222" s="134" t="s">
        <v>67</v>
      </c>
    </row>
    <row r="223" spans="1:25">
      <c r="A223" s="125" t="s">
        <v>28</v>
      </c>
      <c r="B223" s="115" t="s">
        <v>142</v>
      </c>
      <c r="C223" s="112" t="s">
        <v>143</v>
      </c>
      <c r="D223" s="113" t="s">
        <v>165</v>
      </c>
      <c r="E223" s="114" t="s">
        <v>165</v>
      </c>
      <c r="F223" s="114" t="s">
        <v>165</v>
      </c>
      <c r="G223" s="114" t="s">
        <v>165</v>
      </c>
      <c r="H223" s="114" t="s">
        <v>165</v>
      </c>
      <c r="I223" s="114" t="s">
        <v>165</v>
      </c>
      <c r="J223" s="16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4">
        <v>1</v>
      </c>
    </row>
    <row r="224" spans="1:25">
      <c r="A224" s="140"/>
      <c r="B224" s="116" t="s">
        <v>166</v>
      </c>
      <c r="C224" s="105" t="s">
        <v>166</v>
      </c>
      <c r="D224" s="159" t="s">
        <v>168</v>
      </c>
      <c r="E224" s="160" t="s">
        <v>169</v>
      </c>
      <c r="F224" s="160" t="s">
        <v>188</v>
      </c>
      <c r="G224" s="160" t="s">
        <v>170</v>
      </c>
      <c r="H224" s="160" t="s">
        <v>171</v>
      </c>
      <c r="I224" s="160" t="s">
        <v>172</v>
      </c>
      <c r="J224" s="16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4" t="s">
        <v>3</v>
      </c>
    </row>
    <row r="225" spans="1:25">
      <c r="A225" s="140"/>
      <c r="B225" s="116"/>
      <c r="C225" s="105"/>
      <c r="D225" s="106" t="s">
        <v>192</v>
      </c>
      <c r="E225" s="107" t="s">
        <v>192</v>
      </c>
      <c r="F225" s="107" t="s">
        <v>193</v>
      </c>
      <c r="G225" s="107" t="s">
        <v>192</v>
      </c>
      <c r="H225" s="107" t="s">
        <v>194</v>
      </c>
      <c r="I225" s="107" t="s">
        <v>192</v>
      </c>
      <c r="J225" s="16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4">
        <v>2</v>
      </c>
    </row>
    <row r="226" spans="1:25">
      <c r="A226" s="140"/>
      <c r="B226" s="116"/>
      <c r="C226" s="105"/>
      <c r="D226" s="132"/>
      <c r="E226" s="132"/>
      <c r="F226" s="132"/>
      <c r="G226" s="132"/>
      <c r="H226" s="132"/>
      <c r="I226" s="132"/>
      <c r="J226" s="16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4">
        <v>3</v>
      </c>
    </row>
    <row r="227" spans="1:25">
      <c r="A227" s="140"/>
      <c r="B227" s="115">
        <v>1</v>
      </c>
      <c r="C227" s="111">
        <v>1</v>
      </c>
      <c r="D227" s="119">
        <v>3.52</v>
      </c>
      <c r="E227" s="119">
        <v>6.4</v>
      </c>
      <c r="F227" s="120">
        <v>3.7</v>
      </c>
      <c r="G227" s="119">
        <v>3.69</v>
      </c>
      <c r="H227" s="120">
        <v>4.8408203125</v>
      </c>
      <c r="I227" s="119">
        <v>4.62</v>
      </c>
      <c r="J227" s="16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4">
        <v>1</v>
      </c>
    </row>
    <row r="228" spans="1:25">
      <c r="A228" s="140"/>
      <c r="B228" s="116">
        <v>1</v>
      </c>
      <c r="C228" s="105">
        <v>2</v>
      </c>
      <c r="D228" s="155">
        <v>3.7</v>
      </c>
      <c r="E228" s="107">
        <v>6.2</v>
      </c>
      <c r="F228" s="121">
        <v>3.9</v>
      </c>
      <c r="G228" s="107">
        <v>3.9899999999999998</v>
      </c>
      <c r="H228" s="121">
        <v>4.7816593886462897</v>
      </c>
      <c r="I228" s="107">
        <v>4.6399999999999997</v>
      </c>
      <c r="J228" s="16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4" t="e">
        <v>#N/A</v>
      </c>
    </row>
    <row r="229" spans="1:25">
      <c r="A229" s="140"/>
      <c r="B229" s="116">
        <v>1</v>
      </c>
      <c r="C229" s="105">
        <v>3</v>
      </c>
      <c r="D229" s="107">
        <v>3.56</v>
      </c>
      <c r="E229" s="107">
        <v>6</v>
      </c>
      <c r="F229" s="121">
        <v>3.9</v>
      </c>
      <c r="G229" s="107">
        <v>4.1100000000000003</v>
      </c>
      <c r="H229" s="121">
        <v>4.7947470817120603</v>
      </c>
      <c r="I229" s="107">
        <v>4.5999999999999996</v>
      </c>
      <c r="J229" s="16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4">
        <v>16</v>
      </c>
    </row>
    <row r="230" spans="1:25">
      <c r="A230" s="140"/>
      <c r="B230" s="116">
        <v>1</v>
      </c>
      <c r="C230" s="105">
        <v>4</v>
      </c>
      <c r="D230" s="107">
        <v>3.52</v>
      </c>
      <c r="E230" s="107">
        <v>5.9</v>
      </c>
      <c r="F230" s="121">
        <v>3.8</v>
      </c>
      <c r="G230" s="107">
        <v>4.0999999999999996</v>
      </c>
      <c r="H230" s="121">
        <v>4.8017928286852598</v>
      </c>
      <c r="I230" s="107">
        <v>4.58</v>
      </c>
      <c r="J230" s="16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4">
        <v>4.4456302152481006</v>
      </c>
    </row>
    <row r="231" spans="1:25">
      <c r="A231" s="140"/>
      <c r="B231" s="116">
        <v>1</v>
      </c>
      <c r="C231" s="105">
        <v>5</v>
      </c>
      <c r="D231" s="107">
        <v>3.52</v>
      </c>
      <c r="E231" s="107">
        <v>6</v>
      </c>
      <c r="F231" s="107">
        <v>3.7</v>
      </c>
      <c r="G231" s="107">
        <v>3.8</v>
      </c>
      <c r="H231" s="107">
        <v>4.8760775862069003</v>
      </c>
      <c r="I231" s="107">
        <v>4.54</v>
      </c>
      <c r="J231" s="16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5"/>
    </row>
    <row r="232" spans="1:25">
      <c r="A232" s="140"/>
      <c r="B232" s="116">
        <v>1</v>
      </c>
      <c r="C232" s="105">
        <v>6</v>
      </c>
      <c r="D232" s="107">
        <v>3.54</v>
      </c>
      <c r="E232" s="107">
        <v>5.7</v>
      </c>
      <c r="F232" s="107">
        <v>3.7</v>
      </c>
      <c r="G232" s="107">
        <v>3.74</v>
      </c>
      <c r="H232" s="107">
        <v>4.7755905511811001</v>
      </c>
      <c r="I232" s="107">
        <v>4.67</v>
      </c>
      <c r="J232" s="16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5"/>
    </row>
    <row r="233" spans="1:25">
      <c r="A233" s="140"/>
      <c r="B233" s="117" t="s">
        <v>184</v>
      </c>
      <c r="C233" s="109"/>
      <c r="D233" s="122">
        <v>3.56</v>
      </c>
      <c r="E233" s="122">
        <v>6.0333333333333341</v>
      </c>
      <c r="F233" s="122">
        <v>3.7833333333333332</v>
      </c>
      <c r="G233" s="122">
        <v>3.9049999999999998</v>
      </c>
      <c r="H233" s="122">
        <v>4.8117812914886011</v>
      </c>
      <c r="I233" s="122">
        <v>4.6083333333333334</v>
      </c>
      <c r="J233" s="16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5"/>
    </row>
    <row r="234" spans="1:25">
      <c r="A234" s="140"/>
      <c r="B234" s="2" t="s">
        <v>185</v>
      </c>
      <c r="C234" s="136"/>
      <c r="D234" s="108">
        <v>3.5300000000000002</v>
      </c>
      <c r="E234" s="108">
        <v>6</v>
      </c>
      <c r="F234" s="108">
        <v>3.75</v>
      </c>
      <c r="G234" s="108">
        <v>3.8949999999999996</v>
      </c>
      <c r="H234" s="108">
        <v>4.7982699551986601</v>
      </c>
      <c r="I234" s="108">
        <v>4.6099999999999994</v>
      </c>
      <c r="J234" s="16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5"/>
    </row>
    <row r="235" spans="1:25">
      <c r="A235" s="140"/>
      <c r="B235" s="2" t="s">
        <v>186</v>
      </c>
      <c r="C235" s="136"/>
      <c r="D235" s="123">
        <v>7.0427267446636105E-2</v>
      </c>
      <c r="E235" s="123">
        <v>0.24221202832779937</v>
      </c>
      <c r="F235" s="123">
        <v>9.8319208025017354E-2</v>
      </c>
      <c r="G235" s="123">
        <v>0.18533752992850636</v>
      </c>
      <c r="H235" s="123">
        <v>3.8946914287358934E-2</v>
      </c>
      <c r="I235" s="123">
        <v>4.5789372857319863E-2</v>
      </c>
      <c r="J235" s="16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7"/>
    </row>
    <row r="236" spans="1:25">
      <c r="A236" s="140"/>
      <c r="B236" s="2" t="s">
        <v>96</v>
      </c>
      <c r="C236" s="136"/>
      <c r="D236" s="110">
        <v>1.9782940293998904E-2</v>
      </c>
      <c r="E236" s="110">
        <v>4.0145640054331383E-2</v>
      </c>
      <c r="F236" s="110">
        <v>2.5987455865643355E-2</v>
      </c>
      <c r="G236" s="110">
        <v>4.7461595372216739E-2</v>
      </c>
      <c r="H236" s="110">
        <v>8.0940740919066348E-3</v>
      </c>
      <c r="I236" s="110">
        <v>9.9362111082791742E-3</v>
      </c>
      <c r="J236" s="16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8"/>
    </row>
    <row r="237" spans="1:25">
      <c r="A237" s="140"/>
      <c r="B237" s="118" t="s">
        <v>187</v>
      </c>
      <c r="C237" s="136"/>
      <c r="D237" s="110">
        <v>-0.19921364854199319</v>
      </c>
      <c r="E237" s="110">
        <v>0.35713791773313908</v>
      </c>
      <c r="F237" s="110">
        <v>-0.14897705158723062</v>
      </c>
      <c r="G237" s="110">
        <v>-0.12160935324620326</v>
      </c>
      <c r="H237" s="110">
        <v>8.2362018096924894E-2</v>
      </c>
      <c r="I237" s="110">
        <v>3.6598437163571473E-2</v>
      </c>
      <c r="J237" s="16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8"/>
    </row>
    <row r="238" spans="1:25">
      <c r="B238" s="146"/>
      <c r="C238" s="117"/>
      <c r="D238" s="133"/>
      <c r="E238" s="133"/>
      <c r="F238" s="133"/>
      <c r="G238" s="133"/>
      <c r="H238" s="133"/>
      <c r="I238" s="133"/>
    </row>
    <row r="239" spans="1:25">
      <c r="B239" s="150" t="s">
        <v>376</v>
      </c>
      <c r="Y239" s="134" t="s">
        <v>67</v>
      </c>
    </row>
    <row r="240" spans="1:25">
      <c r="A240" s="125" t="s">
        <v>0</v>
      </c>
      <c r="B240" s="115" t="s">
        <v>142</v>
      </c>
      <c r="C240" s="112" t="s">
        <v>143</v>
      </c>
      <c r="D240" s="113" t="s">
        <v>165</v>
      </c>
      <c r="E240" s="114" t="s">
        <v>165</v>
      </c>
      <c r="F240" s="114" t="s">
        <v>165</v>
      </c>
      <c r="G240" s="114" t="s">
        <v>165</v>
      </c>
      <c r="H240" s="114" t="s">
        <v>165</v>
      </c>
      <c r="I240" s="114" t="s">
        <v>165</v>
      </c>
      <c r="J240" s="114" t="s">
        <v>165</v>
      </c>
      <c r="K240" s="114" t="s">
        <v>165</v>
      </c>
      <c r="L240" s="114" t="s">
        <v>165</v>
      </c>
      <c r="M240" s="16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4">
        <v>1</v>
      </c>
    </row>
    <row r="241" spans="1:25">
      <c r="A241" s="140"/>
      <c r="B241" s="116" t="s">
        <v>166</v>
      </c>
      <c r="C241" s="105" t="s">
        <v>166</v>
      </c>
      <c r="D241" s="159" t="s">
        <v>167</v>
      </c>
      <c r="E241" s="160" t="s">
        <v>168</v>
      </c>
      <c r="F241" s="160" t="s">
        <v>169</v>
      </c>
      <c r="G241" s="160" t="s">
        <v>188</v>
      </c>
      <c r="H241" s="160" t="s">
        <v>170</v>
      </c>
      <c r="I241" s="160" t="s">
        <v>171</v>
      </c>
      <c r="J241" s="160" t="s">
        <v>172</v>
      </c>
      <c r="K241" s="160" t="s">
        <v>173</v>
      </c>
      <c r="L241" s="160" t="s">
        <v>174</v>
      </c>
      <c r="M241" s="16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4" t="s">
        <v>3</v>
      </c>
    </row>
    <row r="242" spans="1:25">
      <c r="A242" s="140"/>
      <c r="B242" s="116"/>
      <c r="C242" s="105"/>
      <c r="D242" s="106" t="s">
        <v>191</v>
      </c>
      <c r="E242" s="107" t="s">
        <v>191</v>
      </c>
      <c r="F242" s="107" t="s">
        <v>192</v>
      </c>
      <c r="G242" s="107" t="s">
        <v>193</v>
      </c>
      <c r="H242" s="107" t="s">
        <v>191</v>
      </c>
      <c r="I242" s="107" t="s">
        <v>194</v>
      </c>
      <c r="J242" s="107" t="s">
        <v>192</v>
      </c>
      <c r="K242" s="107" t="s">
        <v>191</v>
      </c>
      <c r="L242" s="107" t="s">
        <v>192</v>
      </c>
      <c r="M242" s="16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4">
        <v>1</v>
      </c>
    </row>
    <row r="243" spans="1:25">
      <c r="A243" s="140"/>
      <c r="B243" s="116"/>
      <c r="C243" s="105"/>
      <c r="D243" s="132"/>
      <c r="E243" s="132"/>
      <c r="F243" s="132"/>
      <c r="G243" s="132"/>
      <c r="H243" s="132"/>
      <c r="I243" s="132"/>
      <c r="J243" s="132"/>
      <c r="K243" s="132"/>
      <c r="L243" s="132"/>
      <c r="M243" s="16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4">
        <v>2</v>
      </c>
    </row>
    <row r="244" spans="1:25">
      <c r="A244" s="140"/>
      <c r="B244" s="115">
        <v>1</v>
      </c>
      <c r="C244" s="111">
        <v>1</v>
      </c>
      <c r="D244" s="203">
        <v>24</v>
      </c>
      <c r="E244" s="203">
        <v>28</v>
      </c>
      <c r="F244" s="206">
        <v>22.2</v>
      </c>
      <c r="G244" s="221">
        <v>13.5</v>
      </c>
      <c r="H244" s="206">
        <v>22.9</v>
      </c>
      <c r="I244" s="203">
        <v>26.4111328125</v>
      </c>
      <c r="J244" s="206">
        <v>28.6</v>
      </c>
      <c r="K244" s="203">
        <v>25</v>
      </c>
      <c r="L244" s="203">
        <v>22</v>
      </c>
      <c r="M244" s="207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08"/>
      <c r="Y244" s="209">
        <v>1</v>
      </c>
    </row>
    <row r="245" spans="1:25">
      <c r="A245" s="140"/>
      <c r="B245" s="116">
        <v>1</v>
      </c>
      <c r="C245" s="105">
        <v>2</v>
      </c>
      <c r="D245" s="210">
        <v>24</v>
      </c>
      <c r="E245" s="210">
        <v>29</v>
      </c>
      <c r="F245" s="212">
        <v>22.4</v>
      </c>
      <c r="G245" s="213">
        <v>14</v>
      </c>
      <c r="H245" s="212">
        <v>24.5</v>
      </c>
      <c r="I245" s="210">
        <v>26.002183406113499</v>
      </c>
      <c r="J245" s="212">
        <v>26.7</v>
      </c>
      <c r="K245" s="210">
        <v>26</v>
      </c>
      <c r="L245" s="210">
        <v>21.1</v>
      </c>
      <c r="M245" s="207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9">
        <v>31</v>
      </c>
    </row>
    <row r="246" spans="1:25">
      <c r="A246" s="140"/>
      <c r="B246" s="116">
        <v>1</v>
      </c>
      <c r="C246" s="105">
        <v>3</v>
      </c>
      <c r="D246" s="210">
        <v>24</v>
      </c>
      <c r="E246" s="210">
        <v>30.5</v>
      </c>
      <c r="F246" s="212">
        <v>22.7</v>
      </c>
      <c r="G246" s="213">
        <v>13.7</v>
      </c>
      <c r="H246" s="212">
        <v>24.6</v>
      </c>
      <c r="I246" s="210">
        <v>25.3511673151751</v>
      </c>
      <c r="J246" s="212">
        <v>29.7</v>
      </c>
      <c r="K246" s="212">
        <v>25</v>
      </c>
      <c r="L246" s="216">
        <v>21.3</v>
      </c>
      <c r="M246" s="207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9">
        <v>16</v>
      </c>
    </row>
    <row r="247" spans="1:25">
      <c r="A247" s="140"/>
      <c r="B247" s="116">
        <v>1</v>
      </c>
      <c r="C247" s="105">
        <v>4</v>
      </c>
      <c r="D247" s="210">
        <v>24</v>
      </c>
      <c r="E247" s="210">
        <v>26</v>
      </c>
      <c r="F247" s="212">
        <v>22.1</v>
      </c>
      <c r="G247" s="213">
        <v>14.4</v>
      </c>
      <c r="H247" s="212">
        <v>23.5</v>
      </c>
      <c r="I247" s="210">
        <v>25.7788844621514</v>
      </c>
      <c r="J247" s="212">
        <v>29.7</v>
      </c>
      <c r="K247" s="212">
        <v>24</v>
      </c>
      <c r="L247" s="216">
        <v>20.7</v>
      </c>
      <c r="M247" s="207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9">
        <v>24.874571966801561</v>
      </c>
    </row>
    <row r="248" spans="1:25">
      <c r="A248" s="140"/>
      <c r="B248" s="116">
        <v>1</v>
      </c>
      <c r="C248" s="105">
        <v>5</v>
      </c>
      <c r="D248" s="210">
        <v>24</v>
      </c>
      <c r="E248" s="210">
        <v>28.5</v>
      </c>
      <c r="F248" s="210">
        <v>23.3</v>
      </c>
      <c r="G248" s="213">
        <v>14.3</v>
      </c>
      <c r="H248" s="210">
        <v>22.4</v>
      </c>
      <c r="I248" s="210">
        <v>25.507543103448299</v>
      </c>
      <c r="J248" s="210">
        <v>30.3</v>
      </c>
      <c r="K248" s="210">
        <v>24</v>
      </c>
      <c r="L248" s="210">
        <v>20.7</v>
      </c>
      <c r="M248" s="207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08"/>
      <c r="Y248" s="214"/>
    </row>
    <row r="249" spans="1:25">
      <c r="A249" s="140"/>
      <c r="B249" s="116">
        <v>1</v>
      </c>
      <c r="C249" s="105">
        <v>6</v>
      </c>
      <c r="D249" s="222">
        <v>25</v>
      </c>
      <c r="E249" s="210">
        <v>30</v>
      </c>
      <c r="F249" s="210">
        <v>22.5</v>
      </c>
      <c r="G249" s="213">
        <v>14.7</v>
      </c>
      <c r="H249" s="210">
        <v>22</v>
      </c>
      <c r="I249" s="210">
        <v>24.528543307086601</v>
      </c>
      <c r="J249" s="210">
        <v>28.6</v>
      </c>
      <c r="K249" s="210">
        <v>24</v>
      </c>
      <c r="L249" s="210">
        <v>21.9</v>
      </c>
      <c r="M249" s="207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08"/>
      <c r="Y249" s="214"/>
    </row>
    <row r="250" spans="1:25">
      <c r="A250" s="140"/>
      <c r="B250" s="117" t="s">
        <v>184</v>
      </c>
      <c r="C250" s="109"/>
      <c r="D250" s="215">
        <v>24.166666666666668</v>
      </c>
      <c r="E250" s="215">
        <v>28.666666666666668</v>
      </c>
      <c r="F250" s="215">
        <v>22.533333333333331</v>
      </c>
      <c r="G250" s="215">
        <v>14.100000000000001</v>
      </c>
      <c r="H250" s="215">
        <v>23.316666666666666</v>
      </c>
      <c r="I250" s="215">
        <v>25.596575734412486</v>
      </c>
      <c r="J250" s="215">
        <v>28.933333333333334</v>
      </c>
      <c r="K250" s="215">
        <v>24.666666666666668</v>
      </c>
      <c r="L250" s="215">
        <v>21.283333333333335</v>
      </c>
      <c r="M250" s="207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08"/>
      <c r="Y250" s="214"/>
    </row>
    <row r="251" spans="1:25">
      <c r="A251" s="140"/>
      <c r="B251" s="2" t="s">
        <v>185</v>
      </c>
      <c r="C251" s="136"/>
      <c r="D251" s="216">
        <v>24</v>
      </c>
      <c r="E251" s="216">
        <v>28.75</v>
      </c>
      <c r="F251" s="216">
        <v>22.45</v>
      </c>
      <c r="G251" s="216">
        <v>14.15</v>
      </c>
      <c r="H251" s="216">
        <v>23.2</v>
      </c>
      <c r="I251" s="216">
        <v>25.643213782799847</v>
      </c>
      <c r="J251" s="216">
        <v>29.15</v>
      </c>
      <c r="K251" s="216">
        <v>24.5</v>
      </c>
      <c r="L251" s="216">
        <v>21.200000000000003</v>
      </c>
      <c r="M251" s="207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14"/>
    </row>
    <row r="252" spans="1:25">
      <c r="A252" s="140"/>
      <c r="B252" s="2" t="s">
        <v>186</v>
      </c>
      <c r="C252" s="136"/>
      <c r="D252" s="108">
        <v>0.40824829046386302</v>
      </c>
      <c r="E252" s="108">
        <v>1.6020819787597222</v>
      </c>
      <c r="F252" s="108">
        <v>0.43204937989385744</v>
      </c>
      <c r="G252" s="108">
        <v>0.45166359162544861</v>
      </c>
      <c r="H252" s="108">
        <v>1.0796604404472121</v>
      </c>
      <c r="I252" s="108">
        <v>0.6434442720925545</v>
      </c>
      <c r="J252" s="108">
        <v>1.2847827313077753</v>
      </c>
      <c r="K252" s="108">
        <v>0.81649658092772603</v>
      </c>
      <c r="L252" s="108">
        <v>0.56715665090578504</v>
      </c>
      <c r="M252" s="188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35"/>
    </row>
    <row r="253" spans="1:25">
      <c r="A253" s="140"/>
      <c r="B253" s="2" t="s">
        <v>96</v>
      </c>
      <c r="C253" s="136"/>
      <c r="D253" s="110">
        <v>1.6893032708849502E-2</v>
      </c>
      <c r="E253" s="110">
        <v>5.5886580654408914E-2</v>
      </c>
      <c r="F253" s="110">
        <v>1.9173789048543971E-2</v>
      </c>
      <c r="G253" s="110">
        <v>3.2032878838684296E-2</v>
      </c>
      <c r="H253" s="110">
        <v>4.6304236187871856E-2</v>
      </c>
      <c r="I253" s="110">
        <v>2.5137904334113594E-2</v>
      </c>
      <c r="J253" s="110">
        <v>4.4404933109715737E-2</v>
      </c>
      <c r="K253" s="110">
        <v>3.3101212740313218E-2</v>
      </c>
      <c r="L253" s="110">
        <v>2.6647924083278856E-2</v>
      </c>
      <c r="M253" s="16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8"/>
    </row>
    <row r="254" spans="1:25">
      <c r="A254" s="140"/>
      <c r="B254" s="118" t="s">
        <v>187</v>
      </c>
      <c r="C254" s="136"/>
      <c r="D254" s="110">
        <v>-2.8458994232330448E-2</v>
      </c>
      <c r="E254" s="110">
        <v>0.15244864132440816</v>
      </c>
      <c r="F254" s="110">
        <v>-9.412176565662822E-2</v>
      </c>
      <c r="G254" s="110">
        <v>-0.43315607525555277</v>
      </c>
      <c r="H254" s="110">
        <v>-6.2630436504158893E-2</v>
      </c>
      <c r="I254" s="110">
        <v>2.9025776547010995E-2</v>
      </c>
      <c r="J254" s="110">
        <v>0.16316909380184441</v>
      </c>
      <c r="K254" s="110">
        <v>-8.3581458371372319E-3</v>
      </c>
      <c r="L254" s="110">
        <v>-0.14437388664461093</v>
      </c>
      <c r="M254" s="16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8"/>
    </row>
    <row r="255" spans="1:25">
      <c r="B255" s="146"/>
      <c r="C255" s="117"/>
      <c r="D255" s="133"/>
      <c r="E255" s="133"/>
      <c r="F255" s="133"/>
      <c r="G255" s="133"/>
      <c r="H255" s="133"/>
      <c r="I255" s="133"/>
      <c r="J255" s="133"/>
      <c r="K255" s="133"/>
      <c r="L255" s="133"/>
    </row>
    <row r="256" spans="1:25">
      <c r="B256" s="150" t="s">
        <v>377</v>
      </c>
      <c r="Y256" s="134" t="s">
        <v>190</v>
      </c>
    </row>
    <row r="257" spans="1:25">
      <c r="A257" s="125" t="s">
        <v>33</v>
      </c>
      <c r="B257" s="115" t="s">
        <v>142</v>
      </c>
      <c r="C257" s="112" t="s">
        <v>143</v>
      </c>
      <c r="D257" s="113" t="s">
        <v>165</v>
      </c>
      <c r="E257" s="114" t="s">
        <v>165</v>
      </c>
      <c r="F257" s="16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4">
        <v>1</v>
      </c>
    </row>
    <row r="258" spans="1:25">
      <c r="A258" s="140"/>
      <c r="B258" s="116" t="s">
        <v>166</v>
      </c>
      <c r="C258" s="105" t="s">
        <v>166</v>
      </c>
      <c r="D258" s="159" t="s">
        <v>168</v>
      </c>
      <c r="E258" s="160" t="s">
        <v>172</v>
      </c>
      <c r="F258" s="16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4" t="s">
        <v>3</v>
      </c>
    </row>
    <row r="259" spans="1:25">
      <c r="A259" s="140"/>
      <c r="B259" s="116"/>
      <c r="C259" s="105"/>
      <c r="D259" s="106" t="s">
        <v>192</v>
      </c>
      <c r="E259" s="107" t="s">
        <v>192</v>
      </c>
      <c r="F259" s="16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4">
        <v>2</v>
      </c>
    </row>
    <row r="260" spans="1:25">
      <c r="A260" s="140"/>
      <c r="B260" s="116"/>
      <c r="C260" s="105"/>
      <c r="D260" s="132"/>
      <c r="E260" s="132"/>
      <c r="F260" s="16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4">
        <v>2</v>
      </c>
    </row>
    <row r="261" spans="1:25">
      <c r="A261" s="140"/>
      <c r="B261" s="115">
        <v>1</v>
      </c>
      <c r="C261" s="111">
        <v>1</v>
      </c>
      <c r="D261" s="119">
        <v>1.1100000000000001</v>
      </c>
      <c r="E261" s="119">
        <v>1.19</v>
      </c>
      <c r="F261" s="16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34">
        <v>1</v>
      </c>
    </row>
    <row r="262" spans="1:25">
      <c r="A262" s="140"/>
      <c r="B262" s="116">
        <v>1</v>
      </c>
      <c r="C262" s="105">
        <v>2</v>
      </c>
      <c r="D262" s="107">
        <v>1.1299999999999999</v>
      </c>
      <c r="E262" s="107">
        <v>1.2</v>
      </c>
      <c r="F262" s="16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34">
        <v>4</v>
      </c>
    </row>
    <row r="263" spans="1:25">
      <c r="A263" s="140"/>
      <c r="B263" s="116">
        <v>1</v>
      </c>
      <c r="C263" s="105">
        <v>3</v>
      </c>
      <c r="D263" s="107">
        <v>1.08</v>
      </c>
      <c r="E263" s="107">
        <v>1.2</v>
      </c>
      <c r="F263" s="16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34">
        <v>16</v>
      </c>
    </row>
    <row r="264" spans="1:25">
      <c r="A264" s="140"/>
      <c r="B264" s="116">
        <v>1</v>
      </c>
      <c r="C264" s="105">
        <v>4</v>
      </c>
      <c r="D264" s="107">
        <v>1.07</v>
      </c>
      <c r="E264" s="107">
        <v>1.21</v>
      </c>
      <c r="F264" s="16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34">
        <v>1.1499999999999999</v>
      </c>
    </row>
    <row r="265" spans="1:25">
      <c r="A265" s="140"/>
      <c r="B265" s="116">
        <v>1</v>
      </c>
      <c r="C265" s="105">
        <v>5</v>
      </c>
      <c r="D265" s="107">
        <v>1.1000000000000001</v>
      </c>
      <c r="E265" s="107">
        <v>1.21</v>
      </c>
      <c r="F265" s="16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35"/>
    </row>
    <row r="266" spans="1:25">
      <c r="A266" s="140"/>
      <c r="B266" s="116">
        <v>1</v>
      </c>
      <c r="C266" s="105">
        <v>6</v>
      </c>
      <c r="D266" s="107">
        <v>1.08</v>
      </c>
      <c r="E266" s="107">
        <v>1.22</v>
      </c>
      <c r="F266" s="16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35"/>
    </row>
    <row r="267" spans="1:25">
      <c r="A267" s="140"/>
      <c r="B267" s="117" t="s">
        <v>184</v>
      </c>
      <c r="C267" s="109"/>
      <c r="D267" s="122">
        <v>1.095</v>
      </c>
      <c r="E267" s="122">
        <v>1.2049999999999998</v>
      </c>
      <c r="F267" s="16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35"/>
    </row>
    <row r="268" spans="1:25">
      <c r="A268" s="140"/>
      <c r="B268" s="2" t="s">
        <v>185</v>
      </c>
      <c r="C268" s="136"/>
      <c r="D268" s="108">
        <v>1.0900000000000001</v>
      </c>
      <c r="E268" s="108">
        <v>1.2050000000000001</v>
      </c>
      <c r="F268" s="16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35"/>
    </row>
    <row r="269" spans="1:25">
      <c r="A269" s="140"/>
      <c r="B269" s="2" t="s">
        <v>186</v>
      </c>
      <c r="C269" s="136"/>
      <c r="D269" s="108">
        <v>2.2583179581272379E-2</v>
      </c>
      <c r="E269" s="108">
        <v>1.0488088481701525E-2</v>
      </c>
      <c r="F269" s="188"/>
      <c r="G269" s="189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35"/>
    </row>
    <row r="270" spans="1:25">
      <c r="A270" s="140"/>
      <c r="B270" s="2" t="s">
        <v>96</v>
      </c>
      <c r="C270" s="136"/>
      <c r="D270" s="110">
        <v>2.0623908293399433E-2</v>
      </c>
      <c r="E270" s="110">
        <v>8.7038078686319728E-3</v>
      </c>
      <c r="F270" s="16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8"/>
    </row>
    <row r="271" spans="1:25">
      <c r="A271" s="140"/>
      <c r="B271" s="118" t="s">
        <v>187</v>
      </c>
      <c r="C271" s="136"/>
      <c r="D271" s="110">
        <v>-4.7826086956521685E-2</v>
      </c>
      <c r="E271" s="110">
        <v>4.7826086956521685E-2</v>
      </c>
      <c r="F271" s="16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8"/>
    </row>
    <row r="272" spans="1:25">
      <c r="B272" s="146"/>
      <c r="C272" s="117"/>
      <c r="D272" s="133"/>
      <c r="E272" s="133"/>
    </row>
    <row r="273" spans="1:25">
      <c r="B273" s="150" t="s">
        <v>378</v>
      </c>
      <c r="Y273" s="134" t="s">
        <v>190</v>
      </c>
    </row>
    <row r="274" spans="1:25">
      <c r="A274" s="125" t="s">
        <v>36</v>
      </c>
      <c r="B274" s="115" t="s">
        <v>142</v>
      </c>
      <c r="C274" s="112" t="s">
        <v>143</v>
      </c>
      <c r="D274" s="113" t="s">
        <v>165</v>
      </c>
      <c r="E274" s="114" t="s">
        <v>165</v>
      </c>
      <c r="F274" s="16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4">
        <v>1</v>
      </c>
    </row>
    <row r="275" spans="1:25">
      <c r="A275" s="140"/>
      <c r="B275" s="116" t="s">
        <v>166</v>
      </c>
      <c r="C275" s="105" t="s">
        <v>166</v>
      </c>
      <c r="D275" s="159" t="s">
        <v>168</v>
      </c>
      <c r="E275" s="160" t="s">
        <v>172</v>
      </c>
      <c r="F275" s="16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4" t="s">
        <v>3</v>
      </c>
    </row>
    <row r="276" spans="1:25">
      <c r="A276" s="140"/>
      <c r="B276" s="116"/>
      <c r="C276" s="105"/>
      <c r="D276" s="106" t="s">
        <v>192</v>
      </c>
      <c r="E276" s="107" t="s">
        <v>192</v>
      </c>
      <c r="F276" s="16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4">
        <v>2</v>
      </c>
    </row>
    <row r="277" spans="1:25">
      <c r="A277" s="140"/>
      <c r="B277" s="116"/>
      <c r="C277" s="105"/>
      <c r="D277" s="132"/>
      <c r="E277" s="132"/>
      <c r="F277" s="16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4">
        <v>2</v>
      </c>
    </row>
    <row r="278" spans="1:25">
      <c r="A278" s="140"/>
      <c r="B278" s="115">
        <v>1</v>
      </c>
      <c r="C278" s="111">
        <v>1</v>
      </c>
      <c r="D278" s="119">
        <v>0.49</v>
      </c>
      <c r="E278" s="119">
        <v>0.5</v>
      </c>
      <c r="F278" s="16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34">
        <v>1</v>
      </c>
    </row>
    <row r="279" spans="1:25">
      <c r="A279" s="140"/>
      <c r="B279" s="116">
        <v>1</v>
      </c>
      <c r="C279" s="105">
        <v>2</v>
      </c>
      <c r="D279" s="107">
        <v>0.51</v>
      </c>
      <c r="E279" s="107">
        <v>0.5</v>
      </c>
      <c r="F279" s="16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34">
        <v>5</v>
      </c>
    </row>
    <row r="280" spans="1:25">
      <c r="A280" s="140"/>
      <c r="B280" s="116">
        <v>1</v>
      </c>
      <c r="C280" s="105">
        <v>3</v>
      </c>
      <c r="D280" s="107">
        <v>0.49</v>
      </c>
      <c r="E280" s="107">
        <v>0.5</v>
      </c>
      <c r="F280" s="16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34">
        <v>16</v>
      </c>
    </row>
    <row r="281" spans="1:25">
      <c r="A281" s="140"/>
      <c r="B281" s="116">
        <v>1</v>
      </c>
      <c r="C281" s="105">
        <v>4</v>
      </c>
      <c r="D281" s="107">
        <v>0.5</v>
      </c>
      <c r="E281" s="107">
        <v>0.5</v>
      </c>
      <c r="F281" s="16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34">
        <v>0.5</v>
      </c>
    </row>
    <row r="282" spans="1:25">
      <c r="A282" s="140"/>
      <c r="B282" s="116">
        <v>1</v>
      </c>
      <c r="C282" s="105">
        <v>5</v>
      </c>
      <c r="D282" s="107">
        <v>0.51</v>
      </c>
      <c r="E282" s="107">
        <v>0.5</v>
      </c>
      <c r="F282" s="16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35"/>
    </row>
    <row r="283" spans="1:25">
      <c r="A283" s="140"/>
      <c r="B283" s="116">
        <v>1</v>
      </c>
      <c r="C283" s="105">
        <v>6</v>
      </c>
      <c r="D283" s="107">
        <v>0.5</v>
      </c>
      <c r="E283" s="107">
        <v>0.5</v>
      </c>
      <c r="F283" s="16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35"/>
    </row>
    <row r="284" spans="1:25">
      <c r="A284" s="140"/>
      <c r="B284" s="117" t="s">
        <v>184</v>
      </c>
      <c r="C284" s="109"/>
      <c r="D284" s="122">
        <v>0.5</v>
      </c>
      <c r="E284" s="122">
        <v>0.5</v>
      </c>
      <c r="F284" s="16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35"/>
    </row>
    <row r="285" spans="1:25">
      <c r="A285" s="140"/>
      <c r="B285" s="2" t="s">
        <v>185</v>
      </c>
      <c r="C285" s="136"/>
      <c r="D285" s="108">
        <v>0.5</v>
      </c>
      <c r="E285" s="108">
        <v>0.5</v>
      </c>
      <c r="F285" s="16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35"/>
    </row>
    <row r="286" spans="1:25">
      <c r="A286" s="140"/>
      <c r="B286" s="2" t="s">
        <v>186</v>
      </c>
      <c r="C286" s="136"/>
      <c r="D286" s="108">
        <v>8.9442719099991665E-3</v>
      </c>
      <c r="E286" s="108">
        <v>0</v>
      </c>
      <c r="F286" s="188"/>
      <c r="G286" s="189"/>
      <c r="H286" s="189"/>
      <c r="I286" s="189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35"/>
    </row>
    <row r="287" spans="1:25">
      <c r="A287" s="140"/>
      <c r="B287" s="2" t="s">
        <v>96</v>
      </c>
      <c r="C287" s="136"/>
      <c r="D287" s="110">
        <v>1.7888543819998333E-2</v>
      </c>
      <c r="E287" s="110">
        <v>0</v>
      </c>
      <c r="F287" s="16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8"/>
    </row>
    <row r="288" spans="1:25">
      <c r="A288" s="140"/>
      <c r="B288" s="118" t="s">
        <v>187</v>
      </c>
      <c r="C288" s="136"/>
      <c r="D288" s="110">
        <v>0</v>
      </c>
      <c r="E288" s="110">
        <v>0</v>
      </c>
      <c r="F288" s="16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8"/>
    </row>
    <row r="289" spans="1:25">
      <c r="B289" s="146"/>
      <c r="C289" s="117"/>
      <c r="D289" s="133"/>
      <c r="E289" s="133"/>
    </row>
    <row r="290" spans="1:25">
      <c r="B290" s="150" t="s">
        <v>379</v>
      </c>
      <c r="Y290" s="134" t="s">
        <v>190</v>
      </c>
    </row>
    <row r="291" spans="1:25">
      <c r="A291" s="125" t="s">
        <v>39</v>
      </c>
      <c r="B291" s="115" t="s">
        <v>142</v>
      </c>
      <c r="C291" s="112" t="s">
        <v>143</v>
      </c>
      <c r="D291" s="113" t="s">
        <v>165</v>
      </c>
      <c r="E291" s="114" t="s">
        <v>165</v>
      </c>
      <c r="F291" s="16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34">
        <v>1</v>
      </c>
    </row>
    <row r="292" spans="1:25">
      <c r="A292" s="140"/>
      <c r="B292" s="116" t="s">
        <v>166</v>
      </c>
      <c r="C292" s="105" t="s">
        <v>166</v>
      </c>
      <c r="D292" s="159" t="s">
        <v>168</v>
      </c>
      <c r="E292" s="160" t="s">
        <v>172</v>
      </c>
      <c r="F292" s="16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34" t="s">
        <v>3</v>
      </c>
    </row>
    <row r="293" spans="1:25">
      <c r="A293" s="140"/>
      <c r="B293" s="116"/>
      <c r="C293" s="105"/>
      <c r="D293" s="106" t="s">
        <v>192</v>
      </c>
      <c r="E293" s="107" t="s">
        <v>192</v>
      </c>
      <c r="F293" s="16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34">
        <v>2</v>
      </c>
    </row>
    <row r="294" spans="1:25">
      <c r="A294" s="140"/>
      <c r="B294" s="116"/>
      <c r="C294" s="105"/>
      <c r="D294" s="132"/>
      <c r="E294" s="132"/>
      <c r="F294" s="16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34">
        <v>2</v>
      </c>
    </row>
    <row r="295" spans="1:25">
      <c r="A295" s="140"/>
      <c r="B295" s="115">
        <v>1</v>
      </c>
      <c r="C295" s="111">
        <v>1</v>
      </c>
      <c r="D295" s="119">
        <v>0.41</v>
      </c>
      <c r="E295" s="119">
        <v>0.4</v>
      </c>
      <c r="F295" s="16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34">
        <v>1</v>
      </c>
    </row>
    <row r="296" spans="1:25">
      <c r="A296" s="140"/>
      <c r="B296" s="116">
        <v>1</v>
      </c>
      <c r="C296" s="105">
        <v>2</v>
      </c>
      <c r="D296" s="107">
        <v>0.41199999999999998</v>
      </c>
      <c r="E296" s="107">
        <v>0.4</v>
      </c>
      <c r="F296" s="16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34">
        <v>6</v>
      </c>
    </row>
    <row r="297" spans="1:25">
      <c r="A297" s="140"/>
      <c r="B297" s="116">
        <v>1</v>
      </c>
      <c r="C297" s="105">
        <v>3</v>
      </c>
      <c r="D297" s="107">
        <v>0.38800000000000001</v>
      </c>
      <c r="E297" s="107">
        <v>0.5</v>
      </c>
      <c r="F297" s="16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34">
        <v>16</v>
      </c>
    </row>
    <row r="298" spans="1:25">
      <c r="A298" s="140"/>
      <c r="B298" s="116">
        <v>1</v>
      </c>
      <c r="C298" s="105">
        <v>4</v>
      </c>
      <c r="D298" s="107">
        <v>0.4</v>
      </c>
      <c r="E298" s="107">
        <v>0.5</v>
      </c>
      <c r="F298" s="16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34">
        <v>0.43466666666666665</v>
      </c>
    </row>
    <row r="299" spans="1:25">
      <c r="A299" s="140"/>
      <c r="B299" s="116">
        <v>1</v>
      </c>
      <c r="C299" s="105">
        <v>5</v>
      </c>
      <c r="D299" s="107">
        <v>0.40600000000000003</v>
      </c>
      <c r="E299" s="107">
        <v>0.5</v>
      </c>
      <c r="F299" s="16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35"/>
    </row>
    <row r="300" spans="1:25">
      <c r="A300" s="140"/>
      <c r="B300" s="116">
        <v>1</v>
      </c>
      <c r="C300" s="105">
        <v>6</v>
      </c>
      <c r="D300" s="107">
        <v>0.4</v>
      </c>
      <c r="E300" s="107">
        <v>0.5</v>
      </c>
      <c r="F300" s="16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35"/>
    </row>
    <row r="301" spans="1:25">
      <c r="A301" s="140"/>
      <c r="B301" s="117" t="s">
        <v>184</v>
      </c>
      <c r="C301" s="109"/>
      <c r="D301" s="122">
        <v>0.40266666666666667</v>
      </c>
      <c r="E301" s="122">
        <v>0.46666666666666662</v>
      </c>
      <c r="F301" s="16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35"/>
    </row>
    <row r="302" spans="1:25">
      <c r="A302" s="140"/>
      <c r="B302" s="2" t="s">
        <v>185</v>
      </c>
      <c r="C302" s="136"/>
      <c r="D302" s="108">
        <v>0.40300000000000002</v>
      </c>
      <c r="E302" s="108">
        <v>0.5</v>
      </c>
      <c r="F302" s="16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35"/>
    </row>
    <row r="303" spans="1:25">
      <c r="A303" s="140"/>
      <c r="B303" s="2" t="s">
        <v>186</v>
      </c>
      <c r="C303" s="136"/>
      <c r="D303" s="108">
        <v>8.7330788767001535E-3</v>
      </c>
      <c r="E303" s="108">
        <v>5.1639777949432822E-2</v>
      </c>
      <c r="F303" s="188"/>
      <c r="G303" s="189"/>
      <c r="H303" s="189"/>
      <c r="I303" s="189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35"/>
    </row>
    <row r="304" spans="1:25">
      <c r="A304" s="140"/>
      <c r="B304" s="2" t="s">
        <v>96</v>
      </c>
      <c r="C304" s="136"/>
      <c r="D304" s="110">
        <v>2.1688109793129521E-2</v>
      </c>
      <c r="E304" s="110">
        <v>0.11065666703449892</v>
      </c>
      <c r="F304" s="16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38"/>
    </row>
    <row r="305" spans="1:25">
      <c r="A305" s="140"/>
      <c r="B305" s="118" t="s">
        <v>187</v>
      </c>
      <c r="C305" s="136"/>
      <c r="D305" s="110">
        <v>-7.3619631901840399E-2</v>
      </c>
      <c r="E305" s="110">
        <v>7.361963190184051E-2</v>
      </c>
      <c r="F305" s="16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38"/>
    </row>
    <row r="306" spans="1:25">
      <c r="B306" s="146"/>
      <c r="C306" s="117"/>
      <c r="D306" s="133"/>
      <c r="E306" s="133"/>
    </row>
    <row r="307" spans="1:25">
      <c r="B307" s="150" t="s">
        <v>380</v>
      </c>
      <c r="Y307" s="134" t="s">
        <v>67</v>
      </c>
    </row>
    <row r="308" spans="1:25">
      <c r="A308" s="125" t="s">
        <v>52</v>
      </c>
      <c r="B308" s="115" t="s">
        <v>142</v>
      </c>
      <c r="C308" s="112" t="s">
        <v>143</v>
      </c>
      <c r="D308" s="113" t="s">
        <v>165</v>
      </c>
      <c r="E308" s="114" t="s">
        <v>165</v>
      </c>
      <c r="F308" s="114" t="s">
        <v>165</v>
      </c>
      <c r="G308" s="114" t="s">
        <v>165</v>
      </c>
      <c r="H308" s="114" t="s">
        <v>165</v>
      </c>
      <c r="I308" s="114" t="s">
        <v>165</v>
      </c>
      <c r="J308" s="114" t="s">
        <v>165</v>
      </c>
      <c r="K308" s="114" t="s">
        <v>165</v>
      </c>
      <c r="L308" s="16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34">
        <v>1</v>
      </c>
    </row>
    <row r="309" spans="1:25">
      <c r="A309" s="140"/>
      <c r="B309" s="116" t="s">
        <v>166</v>
      </c>
      <c r="C309" s="105" t="s">
        <v>166</v>
      </c>
      <c r="D309" s="159" t="s">
        <v>167</v>
      </c>
      <c r="E309" s="160" t="s">
        <v>168</v>
      </c>
      <c r="F309" s="160" t="s">
        <v>188</v>
      </c>
      <c r="G309" s="160" t="s">
        <v>170</v>
      </c>
      <c r="H309" s="160" t="s">
        <v>171</v>
      </c>
      <c r="I309" s="160" t="s">
        <v>172</v>
      </c>
      <c r="J309" s="160" t="s">
        <v>173</v>
      </c>
      <c r="K309" s="160" t="s">
        <v>174</v>
      </c>
      <c r="L309" s="16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34" t="s">
        <v>1</v>
      </c>
    </row>
    <row r="310" spans="1:25">
      <c r="A310" s="140"/>
      <c r="B310" s="116"/>
      <c r="C310" s="105"/>
      <c r="D310" s="106" t="s">
        <v>191</v>
      </c>
      <c r="E310" s="107" t="s">
        <v>191</v>
      </c>
      <c r="F310" s="107" t="s">
        <v>193</v>
      </c>
      <c r="G310" s="107" t="s">
        <v>191</v>
      </c>
      <c r="H310" s="107" t="s">
        <v>194</v>
      </c>
      <c r="I310" s="107" t="s">
        <v>192</v>
      </c>
      <c r="J310" s="107" t="s">
        <v>191</v>
      </c>
      <c r="K310" s="107" t="s">
        <v>192</v>
      </c>
      <c r="L310" s="16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34">
        <v>2</v>
      </c>
    </row>
    <row r="311" spans="1:25">
      <c r="A311" s="140"/>
      <c r="B311" s="116"/>
      <c r="C311" s="105"/>
      <c r="D311" s="132"/>
      <c r="E311" s="132"/>
      <c r="F311" s="132"/>
      <c r="G311" s="132"/>
      <c r="H311" s="132"/>
      <c r="I311" s="132"/>
      <c r="J311" s="132"/>
      <c r="K311" s="132"/>
      <c r="L311" s="16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34">
        <v>3</v>
      </c>
    </row>
    <row r="312" spans="1:25">
      <c r="A312" s="140"/>
      <c r="B312" s="115">
        <v>1</v>
      </c>
      <c r="C312" s="111">
        <v>1</v>
      </c>
      <c r="D312" s="119">
        <v>6</v>
      </c>
      <c r="E312" s="119">
        <v>6.79</v>
      </c>
      <c r="F312" s="120">
        <v>5.66</v>
      </c>
      <c r="G312" s="119">
        <v>5.45</v>
      </c>
      <c r="H312" s="120">
        <v>6.1044921875</v>
      </c>
      <c r="I312" s="119">
        <v>6.2800000000000011</v>
      </c>
      <c r="J312" s="120">
        <v>6</v>
      </c>
      <c r="K312" s="119">
        <v>5.51</v>
      </c>
      <c r="L312" s="16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34">
        <v>1</v>
      </c>
    </row>
    <row r="313" spans="1:25">
      <c r="A313" s="140"/>
      <c r="B313" s="116">
        <v>1</v>
      </c>
      <c r="C313" s="105">
        <v>2</v>
      </c>
      <c r="D313" s="107">
        <v>6.1</v>
      </c>
      <c r="E313" s="107">
        <v>6.76</v>
      </c>
      <c r="F313" s="121">
        <v>5.58</v>
      </c>
      <c r="G313" s="107">
        <v>5.88</v>
      </c>
      <c r="H313" s="121">
        <v>6.0640829694323104</v>
      </c>
      <c r="I313" s="107">
        <v>6.5599999999999987</v>
      </c>
      <c r="J313" s="121">
        <v>6.2600000000000007</v>
      </c>
      <c r="K313" s="107">
        <v>5.5</v>
      </c>
      <c r="L313" s="16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34" t="e">
        <v>#N/A</v>
      </c>
    </row>
    <row r="314" spans="1:25">
      <c r="A314" s="140"/>
      <c r="B314" s="116">
        <v>1</v>
      </c>
      <c r="C314" s="105">
        <v>3</v>
      </c>
      <c r="D314" s="107">
        <v>6.22</v>
      </c>
      <c r="E314" s="107">
        <v>6.6199999999999992</v>
      </c>
      <c r="F314" s="121">
        <v>5.16</v>
      </c>
      <c r="G314" s="107">
        <v>5.75</v>
      </c>
      <c r="H314" s="121">
        <v>6.0515564202334602</v>
      </c>
      <c r="I314" s="107">
        <v>6.2</v>
      </c>
      <c r="J314" s="121">
        <v>6.2</v>
      </c>
      <c r="K314" s="121">
        <v>5.5</v>
      </c>
      <c r="L314" s="16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34">
        <v>16</v>
      </c>
    </row>
    <row r="315" spans="1:25">
      <c r="A315" s="140"/>
      <c r="B315" s="116">
        <v>1</v>
      </c>
      <c r="C315" s="105">
        <v>4</v>
      </c>
      <c r="D315" s="107">
        <v>6.07</v>
      </c>
      <c r="E315" s="107">
        <v>6.6000000000000005</v>
      </c>
      <c r="F315" s="121">
        <v>5.24</v>
      </c>
      <c r="G315" s="107">
        <v>5.61</v>
      </c>
      <c r="H315" s="121">
        <v>6.1110557768924298</v>
      </c>
      <c r="I315" s="107">
        <v>6.4399999999999995</v>
      </c>
      <c r="J315" s="121">
        <v>6.17</v>
      </c>
      <c r="K315" s="121">
        <v>5.41</v>
      </c>
      <c r="L315" s="16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34">
        <v>5.9872285028622283</v>
      </c>
    </row>
    <row r="316" spans="1:25">
      <c r="A316" s="140"/>
      <c r="B316" s="116">
        <v>1</v>
      </c>
      <c r="C316" s="105">
        <v>5</v>
      </c>
      <c r="D316" s="107">
        <v>6.08</v>
      </c>
      <c r="E316" s="107">
        <v>6.77</v>
      </c>
      <c r="F316" s="107">
        <v>5.4</v>
      </c>
      <c r="G316" s="107">
        <v>5.43</v>
      </c>
      <c r="H316" s="107">
        <v>6.0701508620689602</v>
      </c>
      <c r="I316" s="107">
        <v>6.3</v>
      </c>
      <c r="J316" s="107">
        <v>6.09</v>
      </c>
      <c r="K316" s="107">
        <v>5.44</v>
      </c>
      <c r="L316" s="16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35"/>
    </row>
    <row r="317" spans="1:25">
      <c r="A317" s="140"/>
      <c r="B317" s="116">
        <v>1</v>
      </c>
      <c r="C317" s="105">
        <v>6</v>
      </c>
      <c r="D317" s="107">
        <v>6.2</v>
      </c>
      <c r="E317" s="107">
        <v>6.88</v>
      </c>
      <c r="F317" s="107">
        <v>5.48</v>
      </c>
      <c r="G317" s="107">
        <v>5.19</v>
      </c>
      <c r="H317" s="107">
        <v>6.0356299212598401</v>
      </c>
      <c r="I317" s="107">
        <v>6.5599999999999987</v>
      </c>
      <c r="J317" s="107">
        <v>6.02</v>
      </c>
      <c r="K317" s="107">
        <v>5.59</v>
      </c>
      <c r="L317" s="16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35"/>
    </row>
    <row r="318" spans="1:25">
      <c r="A318" s="140"/>
      <c r="B318" s="117" t="s">
        <v>184</v>
      </c>
      <c r="C318" s="109"/>
      <c r="D318" s="122">
        <v>6.1116666666666672</v>
      </c>
      <c r="E318" s="122">
        <v>6.7366666666666681</v>
      </c>
      <c r="F318" s="122">
        <v>5.419999999999999</v>
      </c>
      <c r="G318" s="122">
        <v>5.5516666666666659</v>
      </c>
      <c r="H318" s="122">
        <v>6.0728280228978333</v>
      </c>
      <c r="I318" s="122">
        <v>6.39</v>
      </c>
      <c r="J318" s="122">
        <v>6.123333333333334</v>
      </c>
      <c r="K318" s="122">
        <v>5.4916666666666671</v>
      </c>
      <c r="L318" s="16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35"/>
    </row>
    <row r="319" spans="1:25">
      <c r="A319" s="140"/>
      <c r="B319" s="2" t="s">
        <v>185</v>
      </c>
      <c r="C319" s="136"/>
      <c r="D319" s="108">
        <v>6.09</v>
      </c>
      <c r="E319" s="108">
        <v>6.7649999999999997</v>
      </c>
      <c r="F319" s="108">
        <v>5.44</v>
      </c>
      <c r="G319" s="108">
        <v>5.53</v>
      </c>
      <c r="H319" s="108">
        <v>6.0671169157506348</v>
      </c>
      <c r="I319" s="108">
        <v>6.3699999999999992</v>
      </c>
      <c r="J319" s="108">
        <v>6.13</v>
      </c>
      <c r="K319" s="108">
        <v>5.5</v>
      </c>
      <c r="L319" s="16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35"/>
    </row>
    <row r="320" spans="1:25">
      <c r="A320" s="140"/>
      <c r="B320" s="2" t="s">
        <v>186</v>
      </c>
      <c r="C320" s="136"/>
      <c r="D320" s="123">
        <v>8.3526442918794644E-2</v>
      </c>
      <c r="E320" s="123">
        <v>0.10708252269472671</v>
      </c>
      <c r="F320" s="123">
        <v>0.19349418595916515</v>
      </c>
      <c r="G320" s="123">
        <v>0.24758163636802027</v>
      </c>
      <c r="H320" s="123">
        <v>2.9610145190540497E-2</v>
      </c>
      <c r="I320" s="123">
        <v>0.15270887335056782</v>
      </c>
      <c r="J320" s="123">
        <v>0.10366613075960117</v>
      </c>
      <c r="K320" s="123">
        <v>6.2423286253341766E-2</v>
      </c>
      <c r="L320" s="16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137"/>
    </row>
    <row r="321" spans="1:25">
      <c r="A321" s="140"/>
      <c r="B321" s="2" t="s">
        <v>96</v>
      </c>
      <c r="C321" s="136"/>
      <c r="D321" s="110">
        <v>1.3666720957533893E-2</v>
      </c>
      <c r="E321" s="110">
        <v>1.5895475907183574E-2</v>
      </c>
      <c r="F321" s="110">
        <v>3.5700034309809073E-2</v>
      </c>
      <c r="G321" s="110">
        <v>4.459591168442275E-2</v>
      </c>
      <c r="H321" s="110">
        <v>4.8758412190983008E-3</v>
      </c>
      <c r="I321" s="110">
        <v>2.3898102245785261E-2</v>
      </c>
      <c r="J321" s="110">
        <v>1.6929689291170575E-2</v>
      </c>
      <c r="K321" s="110">
        <v>1.1366911002125965E-2</v>
      </c>
      <c r="L321" s="16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38"/>
    </row>
    <row r="322" spans="1:25">
      <c r="A322" s="140"/>
      <c r="B322" s="118" t="s">
        <v>187</v>
      </c>
      <c r="C322" s="136"/>
      <c r="D322" s="110">
        <v>2.0783934293630235E-2</v>
      </c>
      <c r="E322" s="110">
        <v>0.12517280131302266</v>
      </c>
      <c r="F322" s="110">
        <v>-9.4739745207830683E-2</v>
      </c>
      <c r="G322" s="110">
        <v>-7.2748490555745393E-2</v>
      </c>
      <c r="H322" s="110">
        <v>1.4297019062272875E-2</v>
      </c>
      <c r="I322" s="110">
        <v>6.7271776406266248E-2</v>
      </c>
      <c r="J322" s="110">
        <v>2.2732526477992288E-2</v>
      </c>
      <c r="K322" s="110">
        <v>-8.276982178960679E-2</v>
      </c>
      <c r="L322" s="16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38"/>
    </row>
    <row r="323" spans="1:25">
      <c r="B323" s="146"/>
      <c r="C323" s="117"/>
      <c r="D323" s="133"/>
      <c r="E323" s="133"/>
      <c r="F323" s="133"/>
      <c r="G323" s="133"/>
      <c r="H323" s="133"/>
      <c r="I323" s="133"/>
      <c r="J323" s="133"/>
      <c r="K323" s="133"/>
    </row>
    <row r="324" spans="1:25">
      <c r="B324" s="150" t="s">
        <v>381</v>
      </c>
      <c r="Y324" s="134" t="s">
        <v>67</v>
      </c>
    </row>
    <row r="325" spans="1:25">
      <c r="A325" s="125" t="s">
        <v>42</v>
      </c>
      <c r="B325" s="115" t="s">
        <v>142</v>
      </c>
      <c r="C325" s="112" t="s">
        <v>143</v>
      </c>
      <c r="D325" s="113" t="s">
        <v>165</v>
      </c>
      <c r="E325" s="114" t="s">
        <v>165</v>
      </c>
      <c r="F325" s="114" t="s">
        <v>165</v>
      </c>
      <c r="G325" s="114" t="s">
        <v>165</v>
      </c>
      <c r="H325" s="114" t="s">
        <v>165</v>
      </c>
      <c r="I325" s="114" t="s">
        <v>165</v>
      </c>
      <c r="J325" s="114" t="s">
        <v>165</v>
      </c>
      <c r="K325" s="114" t="s">
        <v>165</v>
      </c>
      <c r="L325" s="114" t="s">
        <v>165</v>
      </c>
      <c r="M325" s="16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34">
        <v>1</v>
      </c>
    </row>
    <row r="326" spans="1:25">
      <c r="A326" s="140"/>
      <c r="B326" s="116" t="s">
        <v>166</v>
      </c>
      <c r="C326" s="105" t="s">
        <v>166</v>
      </c>
      <c r="D326" s="159" t="s">
        <v>167</v>
      </c>
      <c r="E326" s="160" t="s">
        <v>168</v>
      </c>
      <c r="F326" s="160" t="s">
        <v>169</v>
      </c>
      <c r="G326" s="160" t="s">
        <v>188</v>
      </c>
      <c r="H326" s="160" t="s">
        <v>170</v>
      </c>
      <c r="I326" s="160" t="s">
        <v>171</v>
      </c>
      <c r="J326" s="160" t="s">
        <v>172</v>
      </c>
      <c r="K326" s="160" t="s">
        <v>173</v>
      </c>
      <c r="L326" s="160" t="s">
        <v>174</v>
      </c>
      <c r="M326" s="16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34" t="s">
        <v>3</v>
      </c>
    </row>
    <row r="327" spans="1:25">
      <c r="A327" s="140"/>
      <c r="B327" s="116"/>
      <c r="C327" s="105"/>
      <c r="D327" s="106" t="s">
        <v>191</v>
      </c>
      <c r="E327" s="107" t="s">
        <v>192</v>
      </c>
      <c r="F327" s="107" t="s">
        <v>192</v>
      </c>
      <c r="G327" s="107" t="s">
        <v>193</v>
      </c>
      <c r="H327" s="107" t="s">
        <v>192</v>
      </c>
      <c r="I327" s="107" t="s">
        <v>194</v>
      </c>
      <c r="J327" s="107" t="s">
        <v>192</v>
      </c>
      <c r="K327" s="107" t="s">
        <v>191</v>
      </c>
      <c r="L327" s="107" t="s">
        <v>192</v>
      </c>
      <c r="M327" s="16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34">
        <v>1</v>
      </c>
    </row>
    <row r="328" spans="1:25">
      <c r="A328" s="140"/>
      <c r="B328" s="116"/>
      <c r="C328" s="105"/>
      <c r="D328" s="132"/>
      <c r="E328" s="132"/>
      <c r="F328" s="132"/>
      <c r="G328" s="132"/>
      <c r="H328" s="132"/>
      <c r="I328" s="132"/>
      <c r="J328" s="132"/>
      <c r="K328" s="132"/>
      <c r="L328" s="132"/>
      <c r="M328" s="16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34">
        <v>2</v>
      </c>
    </row>
    <row r="329" spans="1:25">
      <c r="A329" s="140"/>
      <c r="B329" s="115">
        <v>1</v>
      </c>
      <c r="C329" s="111">
        <v>1</v>
      </c>
      <c r="D329" s="203">
        <v>20</v>
      </c>
      <c r="E329" s="203">
        <v>22.2</v>
      </c>
      <c r="F329" s="206">
        <v>23.4</v>
      </c>
      <c r="G329" s="203">
        <v>18</v>
      </c>
      <c r="H329" s="206">
        <v>17</v>
      </c>
      <c r="I329" s="203">
        <v>23.22</v>
      </c>
      <c r="J329" s="206">
        <v>23.4</v>
      </c>
      <c r="K329" s="203">
        <v>20</v>
      </c>
      <c r="L329" s="203">
        <v>17</v>
      </c>
      <c r="M329" s="207"/>
      <c r="N329" s="208"/>
      <c r="O329" s="208"/>
      <c r="P329" s="208"/>
      <c r="Q329" s="208"/>
      <c r="R329" s="208"/>
      <c r="S329" s="208"/>
      <c r="T329" s="208"/>
      <c r="U329" s="208"/>
      <c r="V329" s="208"/>
      <c r="W329" s="208"/>
      <c r="X329" s="208"/>
      <c r="Y329" s="209">
        <v>1</v>
      </c>
    </row>
    <row r="330" spans="1:25">
      <c r="A330" s="140"/>
      <c r="B330" s="116">
        <v>1</v>
      </c>
      <c r="C330" s="105">
        <v>2</v>
      </c>
      <c r="D330" s="210">
        <v>20</v>
      </c>
      <c r="E330" s="210">
        <v>21.8</v>
      </c>
      <c r="F330" s="212">
        <v>23.1</v>
      </c>
      <c r="G330" s="210">
        <v>18</v>
      </c>
      <c r="H330" s="212">
        <v>18.3</v>
      </c>
      <c r="I330" s="210">
        <v>22.99</v>
      </c>
      <c r="J330" s="212">
        <v>24.6</v>
      </c>
      <c r="K330" s="210">
        <v>20</v>
      </c>
      <c r="L330" s="210">
        <v>17</v>
      </c>
      <c r="M330" s="207"/>
      <c r="N330" s="208"/>
      <c r="O330" s="208"/>
      <c r="P330" s="208"/>
      <c r="Q330" s="208"/>
      <c r="R330" s="208"/>
      <c r="S330" s="208"/>
      <c r="T330" s="208"/>
      <c r="U330" s="208"/>
      <c r="V330" s="208"/>
      <c r="W330" s="208"/>
      <c r="X330" s="208"/>
      <c r="Y330" s="209" t="e">
        <v>#N/A</v>
      </c>
    </row>
    <row r="331" spans="1:25">
      <c r="A331" s="140"/>
      <c r="B331" s="116">
        <v>1</v>
      </c>
      <c r="C331" s="105">
        <v>3</v>
      </c>
      <c r="D331" s="210">
        <v>20</v>
      </c>
      <c r="E331" s="210">
        <v>21.4</v>
      </c>
      <c r="F331" s="212">
        <v>23</v>
      </c>
      <c r="G331" s="210">
        <v>18</v>
      </c>
      <c r="H331" s="212">
        <v>19</v>
      </c>
      <c r="I331" s="210">
        <v>23.77</v>
      </c>
      <c r="J331" s="212">
        <v>24.3</v>
      </c>
      <c r="K331" s="212">
        <v>20</v>
      </c>
      <c r="L331" s="216">
        <v>17</v>
      </c>
      <c r="M331" s="207"/>
      <c r="N331" s="208"/>
      <c r="O331" s="208"/>
      <c r="P331" s="208"/>
      <c r="Q331" s="208"/>
      <c r="R331" s="208"/>
      <c r="S331" s="208"/>
      <c r="T331" s="208"/>
      <c r="U331" s="208"/>
      <c r="V331" s="208"/>
      <c r="W331" s="208"/>
      <c r="X331" s="208"/>
      <c r="Y331" s="209">
        <v>16</v>
      </c>
    </row>
    <row r="332" spans="1:25">
      <c r="A332" s="140"/>
      <c r="B332" s="116">
        <v>1</v>
      </c>
      <c r="C332" s="105">
        <v>4</v>
      </c>
      <c r="D332" s="210">
        <v>20</v>
      </c>
      <c r="E332" s="210">
        <v>21.4</v>
      </c>
      <c r="F332" s="212">
        <v>23.2</v>
      </c>
      <c r="G332" s="210">
        <v>18</v>
      </c>
      <c r="H332" s="212">
        <v>19.100000000000001</v>
      </c>
      <c r="I332" s="210">
        <v>23.74</v>
      </c>
      <c r="J332" s="212">
        <v>23.4</v>
      </c>
      <c r="K332" s="212">
        <v>20</v>
      </c>
      <c r="L332" s="223">
        <v>16</v>
      </c>
      <c r="M332" s="207"/>
      <c r="N332" s="208"/>
      <c r="O332" s="208"/>
      <c r="P332" s="208"/>
      <c r="Q332" s="208"/>
      <c r="R332" s="208"/>
      <c r="S332" s="208"/>
      <c r="T332" s="208"/>
      <c r="U332" s="208"/>
      <c r="V332" s="208"/>
      <c r="W332" s="208"/>
      <c r="X332" s="208"/>
      <c r="Y332" s="209">
        <v>20.607592592592592</v>
      </c>
    </row>
    <row r="333" spans="1:25">
      <c r="A333" s="140"/>
      <c r="B333" s="116">
        <v>1</v>
      </c>
      <c r="C333" s="105">
        <v>5</v>
      </c>
      <c r="D333" s="210">
        <v>20</v>
      </c>
      <c r="E333" s="210">
        <v>21.2</v>
      </c>
      <c r="F333" s="222">
        <v>24.4</v>
      </c>
      <c r="G333" s="210">
        <v>17</v>
      </c>
      <c r="H333" s="210">
        <v>17.8</v>
      </c>
      <c r="I333" s="210">
        <v>23.41</v>
      </c>
      <c r="J333" s="210">
        <v>26.2</v>
      </c>
      <c r="K333" s="210">
        <v>20</v>
      </c>
      <c r="L333" s="210">
        <v>17</v>
      </c>
      <c r="M333" s="207"/>
      <c r="N333" s="208"/>
      <c r="O333" s="208"/>
      <c r="P333" s="208"/>
      <c r="Q333" s="208"/>
      <c r="R333" s="208"/>
      <c r="S333" s="208"/>
      <c r="T333" s="208"/>
      <c r="U333" s="208"/>
      <c r="V333" s="208"/>
      <c r="W333" s="208"/>
      <c r="X333" s="208"/>
      <c r="Y333" s="214"/>
    </row>
    <row r="334" spans="1:25">
      <c r="A334" s="140"/>
      <c r="B334" s="116">
        <v>1</v>
      </c>
      <c r="C334" s="105">
        <v>6</v>
      </c>
      <c r="D334" s="210">
        <v>20</v>
      </c>
      <c r="E334" s="210">
        <v>21.4</v>
      </c>
      <c r="F334" s="210">
        <v>23.2</v>
      </c>
      <c r="G334" s="210">
        <v>17</v>
      </c>
      <c r="H334" s="210">
        <v>17.2</v>
      </c>
      <c r="I334" s="210">
        <v>23.2</v>
      </c>
      <c r="J334" s="210">
        <v>25.7</v>
      </c>
      <c r="K334" s="210">
        <v>20</v>
      </c>
      <c r="L334" s="210">
        <v>17</v>
      </c>
      <c r="M334" s="207"/>
      <c r="N334" s="208"/>
      <c r="O334" s="208"/>
      <c r="P334" s="208"/>
      <c r="Q334" s="208"/>
      <c r="R334" s="208"/>
      <c r="S334" s="208"/>
      <c r="T334" s="208"/>
      <c r="U334" s="208"/>
      <c r="V334" s="208"/>
      <c r="W334" s="208"/>
      <c r="X334" s="208"/>
      <c r="Y334" s="214"/>
    </row>
    <row r="335" spans="1:25">
      <c r="A335" s="140"/>
      <c r="B335" s="117" t="s">
        <v>184</v>
      </c>
      <c r="C335" s="109"/>
      <c r="D335" s="215">
        <v>20</v>
      </c>
      <c r="E335" s="215">
        <v>21.566666666666666</v>
      </c>
      <c r="F335" s="215">
        <v>23.383333333333329</v>
      </c>
      <c r="G335" s="215">
        <v>17.666666666666668</v>
      </c>
      <c r="H335" s="215">
        <v>18.066666666666666</v>
      </c>
      <c r="I335" s="215">
        <v>23.388333333333332</v>
      </c>
      <c r="J335" s="215">
        <v>24.599999999999998</v>
      </c>
      <c r="K335" s="215">
        <v>20</v>
      </c>
      <c r="L335" s="215">
        <v>16.833333333333332</v>
      </c>
      <c r="M335" s="207"/>
      <c r="N335" s="208"/>
      <c r="O335" s="208"/>
      <c r="P335" s="208"/>
      <c r="Q335" s="208"/>
      <c r="R335" s="208"/>
      <c r="S335" s="208"/>
      <c r="T335" s="208"/>
      <c r="U335" s="208"/>
      <c r="V335" s="208"/>
      <c r="W335" s="208"/>
      <c r="X335" s="208"/>
      <c r="Y335" s="214"/>
    </row>
    <row r="336" spans="1:25">
      <c r="A336" s="140"/>
      <c r="B336" s="2" t="s">
        <v>185</v>
      </c>
      <c r="C336" s="136"/>
      <c r="D336" s="216">
        <v>20</v>
      </c>
      <c r="E336" s="216">
        <v>21.4</v>
      </c>
      <c r="F336" s="216">
        <v>23.2</v>
      </c>
      <c r="G336" s="216">
        <v>18</v>
      </c>
      <c r="H336" s="216">
        <v>18.05</v>
      </c>
      <c r="I336" s="216">
        <v>23.314999999999998</v>
      </c>
      <c r="J336" s="216">
        <v>24.450000000000003</v>
      </c>
      <c r="K336" s="216">
        <v>20</v>
      </c>
      <c r="L336" s="216">
        <v>17</v>
      </c>
      <c r="M336" s="207"/>
      <c r="N336" s="208"/>
      <c r="O336" s="208"/>
      <c r="P336" s="208"/>
      <c r="Q336" s="208"/>
      <c r="R336" s="208"/>
      <c r="S336" s="208"/>
      <c r="T336" s="208"/>
      <c r="U336" s="208"/>
      <c r="V336" s="208"/>
      <c r="W336" s="208"/>
      <c r="X336" s="208"/>
      <c r="Y336" s="214"/>
    </row>
    <row r="337" spans="1:25">
      <c r="A337" s="140"/>
      <c r="B337" s="2" t="s">
        <v>186</v>
      </c>
      <c r="C337" s="136"/>
      <c r="D337" s="108">
        <v>0</v>
      </c>
      <c r="E337" s="108">
        <v>0.36696957185394397</v>
      </c>
      <c r="F337" s="108">
        <v>0.51542862422130375</v>
      </c>
      <c r="G337" s="108">
        <v>0.5163977794943222</v>
      </c>
      <c r="H337" s="108">
        <v>0.88919439194512895</v>
      </c>
      <c r="I337" s="108">
        <v>0.31377805319471719</v>
      </c>
      <c r="J337" s="108">
        <v>1.1610340218959996</v>
      </c>
      <c r="K337" s="108">
        <v>0</v>
      </c>
      <c r="L337" s="108">
        <v>0.40824829046386296</v>
      </c>
      <c r="M337" s="188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35"/>
    </row>
    <row r="338" spans="1:25">
      <c r="A338" s="140"/>
      <c r="B338" s="2" t="s">
        <v>96</v>
      </c>
      <c r="C338" s="136"/>
      <c r="D338" s="110">
        <v>0</v>
      </c>
      <c r="E338" s="110">
        <v>1.7015590657833569E-2</v>
      </c>
      <c r="F338" s="110">
        <v>2.2042564114952409E-2</v>
      </c>
      <c r="G338" s="110">
        <v>2.9230062990244651E-2</v>
      </c>
      <c r="H338" s="110">
        <v>4.9217401768180569E-2</v>
      </c>
      <c r="I338" s="110">
        <v>1.341600740517568E-2</v>
      </c>
      <c r="J338" s="110">
        <v>4.719650495512194E-2</v>
      </c>
      <c r="K338" s="110">
        <v>0</v>
      </c>
      <c r="L338" s="110">
        <v>2.4252373690922552E-2</v>
      </c>
      <c r="M338" s="16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38"/>
    </row>
    <row r="339" spans="1:25">
      <c r="A339" s="140"/>
      <c r="B339" s="118" t="s">
        <v>187</v>
      </c>
      <c r="C339" s="136"/>
      <c r="D339" s="110">
        <v>-2.948391908771486E-2</v>
      </c>
      <c r="E339" s="110">
        <v>4.6539840583747383E-2</v>
      </c>
      <c r="F339" s="110">
        <v>0.13469505126661319</v>
      </c>
      <c r="G339" s="110">
        <v>-0.14271079519414809</v>
      </c>
      <c r="H339" s="110">
        <v>-0.12330047357590246</v>
      </c>
      <c r="I339" s="110">
        <v>0.13493768028684139</v>
      </c>
      <c r="J339" s="110">
        <v>0.19373477952211071</v>
      </c>
      <c r="K339" s="110">
        <v>-2.948391908771486E-2</v>
      </c>
      <c r="L339" s="110">
        <v>-0.18314896523216007</v>
      </c>
      <c r="M339" s="16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38"/>
    </row>
    <row r="340" spans="1:25">
      <c r="B340" s="146"/>
      <c r="C340" s="117"/>
      <c r="D340" s="133"/>
      <c r="E340" s="133"/>
      <c r="F340" s="133"/>
      <c r="G340" s="133"/>
      <c r="H340" s="133"/>
      <c r="I340" s="133"/>
      <c r="J340" s="133"/>
      <c r="K340" s="133"/>
      <c r="L340" s="133"/>
    </row>
    <row r="341" spans="1:25">
      <c r="B341" s="150" t="s">
        <v>382</v>
      </c>
      <c r="Y341" s="134" t="s">
        <v>190</v>
      </c>
    </row>
    <row r="342" spans="1:25">
      <c r="A342" s="125" t="s">
        <v>5</v>
      </c>
      <c r="B342" s="115" t="s">
        <v>142</v>
      </c>
      <c r="C342" s="112" t="s">
        <v>143</v>
      </c>
      <c r="D342" s="113" t="s">
        <v>165</v>
      </c>
      <c r="E342" s="114" t="s">
        <v>165</v>
      </c>
      <c r="F342" s="16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34">
        <v>1</v>
      </c>
    </row>
    <row r="343" spans="1:25">
      <c r="A343" s="140"/>
      <c r="B343" s="116" t="s">
        <v>166</v>
      </c>
      <c r="C343" s="105" t="s">
        <v>166</v>
      </c>
      <c r="D343" s="159" t="s">
        <v>168</v>
      </c>
      <c r="E343" s="160" t="s">
        <v>172</v>
      </c>
      <c r="F343" s="16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34" t="s">
        <v>3</v>
      </c>
    </row>
    <row r="344" spans="1:25">
      <c r="A344" s="140"/>
      <c r="B344" s="116"/>
      <c r="C344" s="105"/>
      <c r="D344" s="106" t="s">
        <v>192</v>
      </c>
      <c r="E344" s="107" t="s">
        <v>192</v>
      </c>
      <c r="F344" s="16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34">
        <v>2</v>
      </c>
    </row>
    <row r="345" spans="1:25">
      <c r="A345" s="140"/>
      <c r="B345" s="116"/>
      <c r="C345" s="105"/>
      <c r="D345" s="132"/>
      <c r="E345" s="132"/>
      <c r="F345" s="16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34">
        <v>2</v>
      </c>
    </row>
    <row r="346" spans="1:25">
      <c r="A346" s="140"/>
      <c r="B346" s="115">
        <v>1</v>
      </c>
      <c r="C346" s="111">
        <v>1</v>
      </c>
      <c r="D346" s="119">
        <v>1.68</v>
      </c>
      <c r="E346" s="119">
        <v>1.8</v>
      </c>
      <c r="F346" s="16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34">
        <v>1</v>
      </c>
    </row>
    <row r="347" spans="1:25">
      <c r="A347" s="140"/>
      <c r="B347" s="116">
        <v>1</v>
      </c>
      <c r="C347" s="105">
        <v>2</v>
      </c>
      <c r="D347" s="107">
        <v>1.7</v>
      </c>
      <c r="E347" s="107">
        <v>1.8</v>
      </c>
      <c r="F347" s="16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34">
        <v>7</v>
      </c>
    </row>
    <row r="348" spans="1:25">
      <c r="A348" s="140"/>
      <c r="B348" s="116">
        <v>1</v>
      </c>
      <c r="C348" s="105">
        <v>3</v>
      </c>
      <c r="D348" s="107">
        <v>1.64</v>
      </c>
      <c r="E348" s="107">
        <v>1.8</v>
      </c>
      <c r="F348" s="16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34">
        <v>16</v>
      </c>
    </row>
    <row r="349" spans="1:25">
      <c r="A349" s="140"/>
      <c r="B349" s="116">
        <v>1</v>
      </c>
      <c r="C349" s="105">
        <v>4</v>
      </c>
      <c r="D349" s="107">
        <v>1.61</v>
      </c>
      <c r="E349" s="107">
        <v>1.8</v>
      </c>
      <c r="F349" s="16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34">
        <v>1.7366666666666666</v>
      </c>
    </row>
    <row r="350" spans="1:25">
      <c r="A350" s="140"/>
      <c r="B350" s="116">
        <v>1</v>
      </c>
      <c r="C350" s="105">
        <v>5</v>
      </c>
      <c r="D350" s="107">
        <v>1.66</v>
      </c>
      <c r="E350" s="107">
        <v>1.8</v>
      </c>
      <c r="F350" s="16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35"/>
    </row>
    <row r="351" spans="1:25">
      <c r="A351" s="140"/>
      <c r="B351" s="116">
        <v>1</v>
      </c>
      <c r="C351" s="105">
        <v>6</v>
      </c>
      <c r="D351" s="107">
        <v>1.65</v>
      </c>
      <c r="E351" s="107">
        <v>1.9</v>
      </c>
      <c r="F351" s="16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35"/>
    </row>
    <row r="352" spans="1:25">
      <c r="A352" s="140"/>
      <c r="B352" s="117" t="s">
        <v>184</v>
      </c>
      <c r="C352" s="109"/>
      <c r="D352" s="122">
        <v>1.6566666666666665</v>
      </c>
      <c r="E352" s="122">
        <v>1.8166666666666667</v>
      </c>
      <c r="F352" s="16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35"/>
    </row>
    <row r="353" spans="1:25">
      <c r="A353" s="140"/>
      <c r="B353" s="2" t="s">
        <v>185</v>
      </c>
      <c r="C353" s="136"/>
      <c r="D353" s="108">
        <v>1.6549999999999998</v>
      </c>
      <c r="E353" s="108">
        <v>1.8</v>
      </c>
      <c r="F353" s="16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35"/>
    </row>
    <row r="354" spans="1:25">
      <c r="A354" s="140"/>
      <c r="B354" s="2" t="s">
        <v>186</v>
      </c>
      <c r="C354" s="136"/>
      <c r="D354" s="108">
        <v>3.1411250638372613E-2</v>
      </c>
      <c r="E354" s="108">
        <v>4.0824829046386249E-2</v>
      </c>
      <c r="F354" s="188"/>
      <c r="G354" s="189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35"/>
    </row>
    <row r="355" spans="1:25">
      <c r="A355" s="140"/>
      <c r="B355" s="2" t="s">
        <v>96</v>
      </c>
      <c r="C355" s="136"/>
      <c r="D355" s="110">
        <v>1.8960513463806408E-2</v>
      </c>
      <c r="E355" s="110">
        <v>2.2472382961313531E-2</v>
      </c>
      <c r="F355" s="16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38"/>
    </row>
    <row r="356" spans="1:25">
      <c r="A356" s="140"/>
      <c r="B356" s="118" t="s">
        <v>187</v>
      </c>
      <c r="C356" s="136"/>
      <c r="D356" s="110">
        <v>-4.6065259117082591E-2</v>
      </c>
      <c r="E356" s="110">
        <v>4.606525911708248E-2</v>
      </c>
      <c r="F356" s="16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38"/>
    </row>
    <row r="357" spans="1:25">
      <c r="B357" s="146"/>
      <c r="C357" s="117"/>
      <c r="D357" s="133"/>
      <c r="E357" s="133"/>
    </row>
    <row r="358" spans="1:25">
      <c r="B358" s="150" t="s">
        <v>383</v>
      </c>
      <c r="Y358" s="134" t="s">
        <v>190</v>
      </c>
    </row>
    <row r="359" spans="1:25">
      <c r="A359" s="125" t="s">
        <v>87</v>
      </c>
      <c r="B359" s="115" t="s">
        <v>142</v>
      </c>
      <c r="C359" s="112" t="s">
        <v>143</v>
      </c>
      <c r="D359" s="113" t="s">
        <v>165</v>
      </c>
      <c r="E359" s="114" t="s">
        <v>165</v>
      </c>
      <c r="F359" s="114" t="s">
        <v>165</v>
      </c>
      <c r="G359" s="16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34">
        <v>1</v>
      </c>
    </row>
    <row r="360" spans="1:25">
      <c r="A360" s="140"/>
      <c r="B360" s="116" t="s">
        <v>166</v>
      </c>
      <c r="C360" s="105" t="s">
        <v>166</v>
      </c>
      <c r="D360" s="159" t="s">
        <v>188</v>
      </c>
      <c r="E360" s="160" t="s">
        <v>171</v>
      </c>
      <c r="F360" s="160" t="s">
        <v>172</v>
      </c>
      <c r="G360" s="16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34" t="s">
        <v>3</v>
      </c>
    </row>
    <row r="361" spans="1:25">
      <c r="A361" s="140"/>
      <c r="B361" s="116"/>
      <c r="C361" s="105"/>
      <c r="D361" s="106" t="s">
        <v>193</v>
      </c>
      <c r="E361" s="107" t="s">
        <v>194</v>
      </c>
      <c r="F361" s="107" t="s">
        <v>192</v>
      </c>
      <c r="G361" s="16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34">
        <v>2</v>
      </c>
    </row>
    <row r="362" spans="1:25">
      <c r="A362" s="140"/>
      <c r="B362" s="116"/>
      <c r="C362" s="105"/>
      <c r="D362" s="132"/>
      <c r="E362" s="132"/>
      <c r="F362" s="132"/>
      <c r="G362" s="16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34">
        <v>2</v>
      </c>
    </row>
    <row r="363" spans="1:25">
      <c r="A363" s="140"/>
      <c r="B363" s="115">
        <v>1</v>
      </c>
      <c r="C363" s="111">
        <v>1</v>
      </c>
      <c r="D363" s="151" t="s">
        <v>135</v>
      </c>
      <c r="E363" s="119">
        <v>0.12011718750000001</v>
      </c>
      <c r="F363" s="120" t="s">
        <v>135</v>
      </c>
      <c r="G363" s="16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34">
        <v>1</v>
      </c>
    </row>
    <row r="364" spans="1:25">
      <c r="A364" s="140"/>
      <c r="B364" s="116">
        <v>1</v>
      </c>
      <c r="C364" s="105">
        <v>2</v>
      </c>
      <c r="D364" s="153" t="s">
        <v>135</v>
      </c>
      <c r="E364" s="107">
        <v>0.133187772925764</v>
      </c>
      <c r="F364" s="121" t="s">
        <v>135</v>
      </c>
      <c r="G364" s="16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134">
        <v>19</v>
      </c>
    </row>
    <row r="365" spans="1:25">
      <c r="A365" s="140"/>
      <c r="B365" s="116">
        <v>1</v>
      </c>
      <c r="C365" s="105">
        <v>3</v>
      </c>
      <c r="D365" s="153" t="s">
        <v>135</v>
      </c>
      <c r="E365" s="107">
        <v>0.147859922178988</v>
      </c>
      <c r="F365" s="121" t="s">
        <v>135</v>
      </c>
      <c r="G365" s="16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34">
        <v>16</v>
      </c>
    </row>
    <row r="366" spans="1:25">
      <c r="A366" s="140"/>
      <c r="B366" s="116">
        <v>1</v>
      </c>
      <c r="C366" s="105">
        <v>4</v>
      </c>
      <c r="D366" s="153" t="s">
        <v>135</v>
      </c>
      <c r="E366" s="107">
        <v>0.143426294820717</v>
      </c>
      <c r="F366" s="121" t="s">
        <v>135</v>
      </c>
      <c r="G366" s="16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34">
        <v>0.1274853336604671</v>
      </c>
    </row>
    <row r="367" spans="1:25">
      <c r="A367" s="140"/>
      <c r="B367" s="116">
        <v>1</v>
      </c>
      <c r="C367" s="105">
        <v>5</v>
      </c>
      <c r="D367" s="153" t="s">
        <v>135</v>
      </c>
      <c r="E367" s="107">
        <v>0.20905172413793099</v>
      </c>
      <c r="F367" s="107">
        <v>0.2</v>
      </c>
      <c r="G367" s="16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35"/>
    </row>
    <row r="368" spans="1:25">
      <c r="A368" s="140"/>
      <c r="B368" s="116">
        <v>1</v>
      </c>
      <c r="C368" s="105">
        <v>6</v>
      </c>
      <c r="D368" s="153" t="s">
        <v>135</v>
      </c>
      <c r="E368" s="107">
        <v>0.17618110236220499</v>
      </c>
      <c r="F368" s="107">
        <v>0.2</v>
      </c>
      <c r="G368" s="16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35"/>
    </row>
    <row r="369" spans="1:25">
      <c r="A369" s="140"/>
      <c r="B369" s="117" t="s">
        <v>184</v>
      </c>
      <c r="C369" s="109"/>
      <c r="D369" s="122" t="s">
        <v>512</v>
      </c>
      <c r="E369" s="122">
        <v>0.15497066732093417</v>
      </c>
      <c r="F369" s="122">
        <v>0.2</v>
      </c>
      <c r="G369" s="16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35"/>
    </row>
    <row r="370" spans="1:25">
      <c r="A370" s="140"/>
      <c r="B370" s="2" t="s">
        <v>185</v>
      </c>
      <c r="C370" s="136"/>
      <c r="D370" s="108" t="s">
        <v>512</v>
      </c>
      <c r="E370" s="108">
        <v>0.14564310849985251</v>
      </c>
      <c r="F370" s="108">
        <v>0.2</v>
      </c>
      <c r="G370" s="16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35"/>
    </row>
    <row r="371" spans="1:25">
      <c r="A371" s="140"/>
      <c r="B371" s="2" t="s">
        <v>186</v>
      </c>
      <c r="C371" s="136"/>
      <c r="D371" s="108" t="s">
        <v>512</v>
      </c>
      <c r="E371" s="108">
        <v>3.2396722173207791E-2</v>
      </c>
      <c r="F371" s="108">
        <v>0</v>
      </c>
      <c r="G371" s="188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35"/>
    </row>
    <row r="372" spans="1:25">
      <c r="A372" s="140"/>
      <c r="B372" s="2" t="s">
        <v>96</v>
      </c>
      <c r="C372" s="136"/>
      <c r="D372" s="110" t="s">
        <v>512</v>
      </c>
      <c r="E372" s="110">
        <v>0.20905067219021706</v>
      </c>
      <c r="F372" s="110">
        <v>0</v>
      </c>
      <c r="G372" s="16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38"/>
    </row>
    <row r="373" spans="1:25">
      <c r="A373" s="140"/>
      <c r="B373" s="118" t="s">
        <v>187</v>
      </c>
      <c r="C373" s="136"/>
      <c r="D373" s="110" t="s">
        <v>512</v>
      </c>
      <c r="E373" s="110">
        <v>0.21559604443338576</v>
      </c>
      <c r="F373" s="110">
        <v>0.56880791113322804</v>
      </c>
      <c r="G373" s="16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38"/>
    </row>
    <row r="374" spans="1:25">
      <c r="B374" s="146"/>
      <c r="C374" s="117"/>
      <c r="D374" s="133"/>
      <c r="E374" s="133"/>
      <c r="F374" s="133"/>
    </row>
    <row r="375" spans="1:25">
      <c r="B375" s="150" t="s">
        <v>384</v>
      </c>
      <c r="Y375" s="134" t="s">
        <v>190</v>
      </c>
    </row>
    <row r="376" spans="1:25">
      <c r="A376" s="125" t="s">
        <v>8</v>
      </c>
      <c r="B376" s="115" t="s">
        <v>142</v>
      </c>
      <c r="C376" s="112" t="s">
        <v>143</v>
      </c>
      <c r="D376" s="113" t="s">
        <v>165</v>
      </c>
      <c r="E376" s="114" t="s">
        <v>165</v>
      </c>
      <c r="F376" s="114" t="s">
        <v>165</v>
      </c>
      <c r="G376" s="114" t="s">
        <v>165</v>
      </c>
      <c r="H376" s="114" t="s">
        <v>165</v>
      </c>
      <c r="I376" s="16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34">
        <v>1</v>
      </c>
    </row>
    <row r="377" spans="1:25">
      <c r="A377" s="140"/>
      <c r="B377" s="116" t="s">
        <v>166</v>
      </c>
      <c r="C377" s="105" t="s">
        <v>166</v>
      </c>
      <c r="D377" s="159" t="s">
        <v>168</v>
      </c>
      <c r="E377" s="160" t="s">
        <v>188</v>
      </c>
      <c r="F377" s="160" t="s">
        <v>170</v>
      </c>
      <c r="G377" s="160" t="s">
        <v>171</v>
      </c>
      <c r="H377" s="160" t="s">
        <v>172</v>
      </c>
      <c r="I377" s="16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34" t="s">
        <v>3</v>
      </c>
    </row>
    <row r="378" spans="1:25">
      <c r="A378" s="140"/>
      <c r="B378" s="116"/>
      <c r="C378" s="105"/>
      <c r="D378" s="106" t="s">
        <v>192</v>
      </c>
      <c r="E378" s="107" t="s">
        <v>193</v>
      </c>
      <c r="F378" s="107" t="s">
        <v>192</v>
      </c>
      <c r="G378" s="107" t="s">
        <v>194</v>
      </c>
      <c r="H378" s="107" t="s">
        <v>192</v>
      </c>
      <c r="I378" s="16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34">
        <v>2</v>
      </c>
    </row>
    <row r="379" spans="1:25">
      <c r="A379" s="140"/>
      <c r="B379" s="116"/>
      <c r="C379" s="105"/>
      <c r="D379" s="132"/>
      <c r="E379" s="132"/>
      <c r="F379" s="132"/>
      <c r="G379" s="132"/>
      <c r="H379" s="132"/>
      <c r="I379" s="16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34">
        <v>2</v>
      </c>
    </row>
    <row r="380" spans="1:25">
      <c r="A380" s="140"/>
      <c r="B380" s="115">
        <v>1</v>
      </c>
      <c r="C380" s="111">
        <v>1</v>
      </c>
      <c r="D380" s="119">
        <v>0.6</v>
      </c>
      <c r="E380" s="151" t="s">
        <v>177</v>
      </c>
      <c r="F380" s="120">
        <v>0.54</v>
      </c>
      <c r="G380" s="119">
        <v>0.48925781250000006</v>
      </c>
      <c r="H380" s="120">
        <v>0.2</v>
      </c>
      <c r="I380" s="16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34">
        <v>1</v>
      </c>
    </row>
    <row r="381" spans="1:25">
      <c r="A381" s="140"/>
      <c r="B381" s="116">
        <v>1</v>
      </c>
      <c r="C381" s="105">
        <v>2</v>
      </c>
      <c r="D381" s="107">
        <v>0.6</v>
      </c>
      <c r="E381" s="153" t="s">
        <v>177</v>
      </c>
      <c r="F381" s="121">
        <v>0.52</v>
      </c>
      <c r="G381" s="107">
        <v>0.48799126637554602</v>
      </c>
      <c r="H381" s="121">
        <v>0.2</v>
      </c>
      <c r="I381" s="16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34">
        <v>20</v>
      </c>
    </row>
    <row r="382" spans="1:25">
      <c r="A382" s="140"/>
      <c r="B382" s="116">
        <v>1</v>
      </c>
      <c r="C382" s="105">
        <v>3</v>
      </c>
      <c r="D382" s="107">
        <v>0.6</v>
      </c>
      <c r="E382" s="153" t="s">
        <v>177</v>
      </c>
      <c r="F382" s="121">
        <v>0.54</v>
      </c>
      <c r="G382" s="107">
        <v>0.49708171206225693</v>
      </c>
      <c r="H382" s="121">
        <v>0.2</v>
      </c>
      <c r="I382" s="16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34">
        <v>16</v>
      </c>
    </row>
    <row r="383" spans="1:25">
      <c r="A383" s="140"/>
      <c r="B383" s="116">
        <v>1</v>
      </c>
      <c r="C383" s="105">
        <v>4</v>
      </c>
      <c r="D383" s="107">
        <v>0.6</v>
      </c>
      <c r="E383" s="153" t="s">
        <v>177</v>
      </c>
      <c r="F383" s="121">
        <v>0.71</v>
      </c>
      <c r="G383" s="107">
        <v>0.50597609561752999</v>
      </c>
      <c r="H383" s="121">
        <v>0.2</v>
      </c>
      <c r="I383" s="16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34">
        <v>0.46622597648184561</v>
      </c>
    </row>
    <row r="384" spans="1:25">
      <c r="A384" s="140"/>
      <c r="B384" s="116">
        <v>1</v>
      </c>
      <c r="C384" s="105">
        <v>5</v>
      </c>
      <c r="D384" s="107">
        <v>0.6</v>
      </c>
      <c r="E384" s="153" t="s">
        <v>177</v>
      </c>
      <c r="F384" s="107">
        <v>0.46</v>
      </c>
      <c r="G384" s="107">
        <v>0.51616379310344795</v>
      </c>
      <c r="H384" s="107">
        <v>0.2</v>
      </c>
      <c r="I384" s="16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35"/>
    </row>
    <row r="385" spans="1:25">
      <c r="A385" s="140"/>
      <c r="B385" s="116">
        <v>1</v>
      </c>
      <c r="C385" s="105">
        <v>6</v>
      </c>
      <c r="D385" s="107">
        <v>0.6</v>
      </c>
      <c r="E385" s="153" t="s">
        <v>177</v>
      </c>
      <c r="F385" s="107">
        <v>0.52</v>
      </c>
      <c r="G385" s="107">
        <v>0.50295275590551203</v>
      </c>
      <c r="H385" s="107">
        <v>0.3</v>
      </c>
      <c r="I385" s="16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35"/>
    </row>
    <row r="386" spans="1:25">
      <c r="A386" s="140"/>
      <c r="B386" s="117" t="s">
        <v>184</v>
      </c>
      <c r="C386" s="109"/>
      <c r="D386" s="122">
        <v>0.6</v>
      </c>
      <c r="E386" s="122" t="s">
        <v>512</v>
      </c>
      <c r="F386" s="122">
        <v>0.54833333333333334</v>
      </c>
      <c r="G386" s="122">
        <v>0.49990390592738215</v>
      </c>
      <c r="H386" s="122">
        <v>0.21666666666666667</v>
      </c>
      <c r="I386" s="16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35"/>
    </row>
    <row r="387" spans="1:25">
      <c r="A387" s="140"/>
      <c r="B387" s="2" t="s">
        <v>185</v>
      </c>
      <c r="C387" s="136"/>
      <c r="D387" s="108">
        <v>0.6</v>
      </c>
      <c r="E387" s="108" t="s">
        <v>512</v>
      </c>
      <c r="F387" s="108">
        <v>0.53</v>
      </c>
      <c r="G387" s="108">
        <v>0.50001723398388442</v>
      </c>
      <c r="H387" s="108">
        <v>0.2</v>
      </c>
      <c r="I387" s="16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135"/>
    </row>
    <row r="388" spans="1:25">
      <c r="A388" s="140"/>
      <c r="B388" s="2" t="s">
        <v>186</v>
      </c>
      <c r="C388" s="136"/>
      <c r="D388" s="108">
        <v>0</v>
      </c>
      <c r="E388" s="108" t="s">
        <v>512</v>
      </c>
      <c r="F388" s="108">
        <v>8.447879418331386E-2</v>
      </c>
      <c r="G388" s="108">
        <v>1.0712291719044423E-2</v>
      </c>
      <c r="H388" s="108">
        <v>4.0824829046386367E-2</v>
      </c>
      <c r="I388" s="188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35"/>
    </row>
    <row r="389" spans="1:25">
      <c r="A389" s="140"/>
      <c r="B389" s="2" t="s">
        <v>96</v>
      </c>
      <c r="C389" s="136"/>
      <c r="D389" s="110">
        <v>0</v>
      </c>
      <c r="E389" s="110" t="s">
        <v>512</v>
      </c>
      <c r="F389" s="110">
        <v>0.15406467024312559</v>
      </c>
      <c r="G389" s="110">
        <v>2.1428701780538857E-2</v>
      </c>
      <c r="H389" s="110">
        <v>0.18842228790639862</v>
      </c>
      <c r="I389" s="16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38"/>
    </row>
    <row r="390" spans="1:25">
      <c r="A390" s="140"/>
      <c r="B390" s="118" t="s">
        <v>187</v>
      </c>
      <c r="C390" s="136"/>
      <c r="D390" s="110">
        <v>0.28692957978793232</v>
      </c>
      <c r="E390" s="110" t="s">
        <v>512</v>
      </c>
      <c r="F390" s="110">
        <v>0.17611064375063812</v>
      </c>
      <c r="G390" s="110">
        <v>7.2235205982453365E-2</v>
      </c>
      <c r="H390" s="110">
        <v>-0.53527542952102447</v>
      </c>
      <c r="I390" s="16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38"/>
    </row>
    <row r="391" spans="1:25">
      <c r="B391" s="146"/>
      <c r="C391" s="117"/>
      <c r="D391" s="133"/>
      <c r="E391" s="133"/>
      <c r="F391" s="133"/>
      <c r="G391" s="133"/>
      <c r="H391" s="133"/>
    </row>
    <row r="392" spans="1:25">
      <c r="B392" s="150" t="s">
        <v>385</v>
      </c>
      <c r="Y392" s="134" t="s">
        <v>190</v>
      </c>
    </row>
    <row r="393" spans="1:25">
      <c r="A393" s="125" t="s">
        <v>53</v>
      </c>
      <c r="B393" s="115" t="s">
        <v>142</v>
      </c>
      <c r="C393" s="112" t="s">
        <v>143</v>
      </c>
      <c r="D393" s="113" t="s">
        <v>165</v>
      </c>
      <c r="E393" s="114" t="s">
        <v>165</v>
      </c>
      <c r="F393" s="114" t="s">
        <v>165</v>
      </c>
      <c r="G393" s="114" t="s">
        <v>165</v>
      </c>
      <c r="H393" s="114" t="s">
        <v>165</v>
      </c>
      <c r="I393" s="114" t="s">
        <v>165</v>
      </c>
      <c r="J393" s="16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34">
        <v>1</v>
      </c>
    </row>
    <row r="394" spans="1:25">
      <c r="A394" s="140"/>
      <c r="B394" s="116" t="s">
        <v>166</v>
      </c>
      <c r="C394" s="105" t="s">
        <v>166</v>
      </c>
      <c r="D394" s="159" t="s">
        <v>167</v>
      </c>
      <c r="E394" s="160" t="s">
        <v>168</v>
      </c>
      <c r="F394" s="160" t="s">
        <v>188</v>
      </c>
      <c r="G394" s="160" t="s">
        <v>171</v>
      </c>
      <c r="H394" s="160" t="s">
        <v>173</v>
      </c>
      <c r="I394" s="160" t="s">
        <v>174</v>
      </c>
      <c r="J394" s="16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34" t="s">
        <v>3</v>
      </c>
    </row>
    <row r="395" spans="1:25">
      <c r="A395" s="140"/>
      <c r="B395" s="116"/>
      <c r="C395" s="105"/>
      <c r="D395" s="106" t="s">
        <v>191</v>
      </c>
      <c r="E395" s="107" t="s">
        <v>192</v>
      </c>
      <c r="F395" s="107" t="s">
        <v>193</v>
      </c>
      <c r="G395" s="107" t="s">
        <v>194</v>
      </c>
      <c r="H395" s="107" t="s">
        <v>191</v>
      </c>
      <c r="I395" s="107" t="s">
        <v>192</v>
      </c>
      <c r="J395" s="16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34">
        <v>3</v>
      </c>
    </row>
    <row r="396" spans="1:25">
      <c r="A396" s="140"/>
      <c r="B396" s="116"/>
      <c r="C396" s="105"/>
      <c r="D396" s="132"/>
      <c r="E396" s="132"/>
      <c r="F396" s="132"/>
      <c r="G396" s="132"/>
      <c r="H396" s="132"/>
      <c r="I396" s="132"/>
      <c r="J396" s="16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34">
        <v>3</v>
      </c>
    </row>
    <row r="397" spans="1:25">
      <c r="A397" s="140"/>
      <c r="B397" s="115">
        <v>1</v>
      </c>
      <c r="C397" s="111">
        <v>1</v>
      </c>
      <c r="D397" s="175" t="s">
        <v>132</v>
      </c>
      <c r="E397" s="177">
        <v>7.0000000000000007E-2</v>
      </c>
      <c r="F397" s="178" t="s">
        <v>199</v>
      </c>
      <c r="G397" s="201">
        <v>0.06</v>
      </c>
      <c r="H397" s="178" t="s">
        <v>132</v>
      </c>
      <c r="I397" s="177">
        <v>0.04</v>
      </c>
      <c r="J397" s="179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1">
        <v>1</v>
      </c>
    </row>
    <row r="398" spans="1:25">
      <c r="A398" s="140"/>
      <c r="B398" s="116">
        <v>1</v>
      </c>
      <c r="C398" s="105">
        <v>2</v>
      </c>
      <c r="D398" s="182" t="s">
        <v>132</v>
      </c>
      <c r="E398" s="184">
        <v>7.0000000000000007E-2</v>
      </c>
      <c r="F398" s="185" t="s">
        <v>199</v>
      </c>
      <c r="G398" s="184">
        <v>5.4585152838427901E-2</v>
      </c>
      <c r="H398" s="185" t="s">
        <v>132</v>
      </c>
      <c r="I398" s="184">
        <v>0.05</v>
      </c>
      <c r="J398" s="179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1">
        <v>21</v>
      </c>
    </row>
    <row r="399" spans="1:25">
      <c r="A399" s="140"/>
      <c r="B399" s="116">
        <v>1</v>
      </c>
      <c r="C399" s="105">
        <v>3</v>
      </c>
      <c r="D399" s="182" t="s">
        <v>132</v>
      </c>
      <c r="E399" s="184">
        <v>0.05</v>
      </c>
      <c r="F399" s="185" t="s">
        <v>199</v>
      </c>
      <c r="G399" s="184">
        <v>5.0583657587548597E-2</v>
      </c>
      <c r="H399" s="185">
        <v>1</v>
      </c>
      <c r="I399" s="184">
        <v>0.05</v>
      </c>
      <c r="J399" s="179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1">
        <v>16</v>
      </c>
    </row>
    <row r="400" spans="1:25">
      <c r="A400" s="140"/>
      <c r="B400" s="116">
        <v>1</v>
      </c>
      <c r="C400" s="105">
        <v>4</v>
      </c>
      <c r="D400" s="182" t="s">
        <v>132</v>
      </c>
      <c r="E400" s="184">
        <v>0.05</v>
      </c>
      <c r="F400" s="185" t="s">
        <v>199</v>
      </c>
      <c r="G400" s="184">
        <v>4.7808764940239001E-2</v>
      </c>
      <c r="H400" s="185" t="s">
        <v>132</v>
      </c>
      <c r="I400" s="184">
        <v>0.06</v>
      </c>
      <c r="J400" s="179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1">
        <v>5.3313153408883547E-2</v>
      </c>
    </row>
    <row r="401" spans="1:25">
      <c r="A401" s="140"/>
      <c r="B401" s="116">
        <v>1</v>
      </c>
      <c r="C401" s="105">
        <v>5</v>
      </c>
      <c r="D401" s="182" t="s">
        <v>132</v>
      </c>
      <c r="E401" s="184">
        <v>0.06</v>
      </c>
      <c r="F401" s="182" t="s">
        <v>199</v>
      </c>
      <c r="G401" s="184">
        <v>4.84913793103448E-2</v>
      </c>
      <c r="H401" s="182">
        <v>1</v>
      </c>
      <c r="I401" s="184">
        <v>0.04</v>
      </c>
      <c r="J401" s="179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37"/>
    </row>
    <row r="402" spans="1:25">
      <c r="A402" s="140"/>
      <c r="B402" s="116">
        <v>1</v>
      </c>
      <c r="C402" s="105">
        <v>6</v>
      </c>
      <c r="D402" s="186">
        <v>1</v>
      </c>
      <c r="E402" s="184">
        <v>0.06</v>
      </c>
      <c r="F402" s="182" t="s">
        <v>199</v>
      </c>
      <c r="G402" s="184">
        <v>4.8228346456692897E-2</v>
      </c>
      <c r="H402" s="182" t="s">
        <v>132</v>
      </c>
      <c r="I402" s="184">
        <v>0.06</v>
      </c>
      <c r="J402" s="179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37"/>
    </row>
    <row r="403" spans="1:25">
      <c r="A403" s="140"/>
      <c r="B403" s="117" t="s">
        <v>184</v>
      </c>
      <c r="C403" s="109"/>
      <c r="D403" s="187">
        <v>1</v>
      </c>
      <c r="E403" s="187">
        <v>0.06</v>
      </c>
      <c r="F403" s="187" t="s">
        <v>512</v>
      </c>
      <c r="G403" s="187">
        <v>5.1616216855542192E-2</v>
      </c>
      <c r="H403" s="187">
        <v>1</v>
      </c>
      <c r="I403" s="187">
        <v>5.000000000000001E-2</v>
      </c>
      <c r="J403" s="179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37"/>
    </row>
    <row r="404" spans="1:25">
      <c r="A404" s="140"/>
      <c r="B404" s="2" t="s">
        <v>185</v>
      </c>
      <c r="C404" s="136"/>
      <c r="D404" s="123">
        <v>1</v>
      </c>
      <c r="E404" s="123">
        <v>0.06</v>
      </c>
      <c r="F404" s="123" t="s">
        <v>512</v>
      </c>
      <c r="G404" s="123">
        <v>4.9537518448946702E-2</v>
      </c>
      <c r="H404" s="123">
        <v>1</v>
      </c>
      <c r="I404" s="123">
        <v>0.05</v>
      </c>
      <c r="J404" s="179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37"/>
    </row>
    <row r="405" spans="1:25">
      <c r="A405" s="140"/>
      <c r="B405" s="2" t="s">
        <v>186</v>
      </c>
      <c r="C405" s="136"/>
      <c r="D405" s="123" t="s">
        <v>512</v>
      </c>
      <c r="E405" s="123">
        <v>8.9442719099992098E-3</v>
      </c>
      <c r="F405" s="123" t="s">
        <v>512</v>
      </c>
      <c r="G405" s="123">
        <v>4.814717955110316E-3</v>
      </c>
      <c r="H405" s="123">
        <v>0</v>
      </c>
      <c r="I405" s="123">
        <v>8.9442719099991127E-3</v>
      </c>
      <c r="J405" s="16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37"/>
    </row>
    <row r="406" spans="1:25">
      <c r="A406" s="140"/>
      <c r="B406" s="2" t="s">
        <v>96</v>
      </c>
      <c r="C406" s="136"/>
      <c r="D406" s="110" t="s">
        <v>512</v>
      </c>
      <c r="E406" s="110">
        <v>0.14907119849998685</v>
      </c>
      <c r="F406" s="110" t="s">
        <v>512</v>
      </c>
      <c r="G406" s="110">
        <v>9.3279171710418468E-2</v>
      </c>
      <c r="H406" s="110">
        <v>0</v>
      </c>
      <c r="I406" s="110">
        <v>0.17888543819998221</v>
      </c>
      <c r="J406" s="16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38"/>
    </row>
    <row r="407" spans="1:25">
      <c r="A407" s="140"/>
      <c r="B407" s="118" t="s">
        <v>187</v>
      </c>
      <c r="C407" s="136"/>
      <c r="D407" s="110">
        <v>17.757097190078621</v>
      </c>
      <c r="E407" s="110">
        <v>0.12542583140471719</v>
      </c>
      <c r="F407" s="110" t="s">
        <v>512</v>
      </c>
      <c r="G407" s="110">
        <v>-3.1829603856420863E-2</v>
      </c>
      <c r="H407" s="110">
        <v>17.757097190078621</v>
      </c>
      <c r="I407" s="110">
        <v>-6.2145140496068785E-2</v>
      </c>
      <c r="J407" s="16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38"/>
    </row>
    <row r="408" spans="1:25">
      <c r="B408" s="146"/>
      <c r="C408" s="117"/>
      <c r="D408" s="133"/>
      <c r="E408" s="133"/>
      <c r="F408" s="133"/>
      <c r="G408" s="133"/>
      <c r="H408" s="133"/>
      <c r="I408" s="133"/>
    </row>
    <row r="409" spans="1:25">
      <c r="B409" s="150" t="s">
        <v>386</v>
      </c>
      <c r="Y409" s="134" t="s">
        <v>190</v>
      </c>
    </row>
    <row r="410" spans="1:25">
      <c r="A410" s="125" t="s">
        <v>11</v>
      </c>
      <c r="B410" s="115" t="s">
        <v>142</v>
      </c>
      <c r="C410" s="112" t="s">
        <v>143</v>
      </c>
      <c r="D410" s="113" t="s">
        <v>165</v>
      </c>
      <c r="E410" s="114" t="s">
        <v>165</v>
      </c>
      <c r="F410" s="16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34">
        <v>1</v>
      </c>
    </row>
    <row r="411" spans="1:25">
      <c r="A411" s="140"/>
      <c r="B411" s="116" t="s">
        <v>166</v>
      </c>
      <c r="C411" s="105" t="s">
        <v>166</v>
      </c>
      <c r="D411" s="159" t="s">
        <v>168</v>
      </c>
      <c r="E411" s="160" t="s">
        <v>172</v>
      </c>
      <c r="F411" s="16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34" t="s">
        <v>3</v>
      </c>
    </row>
    <row r="412" spans="1:25">
      <c r="A412" s="140"/>
      <c r="B412" s="116"/>
      <c r="C412" s="105"/>
      <c r="D412" s="106" t="s">
        <v>192</v>
      </c>
      <c r="E412" s="107" t="s">
        <v>192</v>
      </c>
      <c r="F412" s="16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34">
        <v>2</v>
      </c>
    </row>
    <row r="413" spans="1:25">
      <c r="A413" s="140"/>
      <c r="B413" s="116"/>
      <c r="C413" s="105"/>
      <c r="D413" s="132"/>
      <c r="E413" s="132"/>
      <c r="F413" s="16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34">
        <v>2</v>
      </c>
    </row>
    <row r="414" spans="1:25">
      <c r="A414" s="140"/>
      <c r="B414" s="115">
        <v>1</v>
      </c>
      <c r="C414" s="111">
        <v>1</v>
      </c>
      <c r="D414" s="119">
        <v>0.19500000000000001</v>
      </c>
      <c r="E414" s="119">
        <v>0.2</v>
      </c>
      <c r="F414" s="16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34">
        <v>1</v>
      </c>
    </row>
    <row r="415" spans="1:25">
      <c r="A415" s="140"/>
      <c r="B415" s="116">
        <v>1</v>
      </c>
      <c r="C415" s="105">
        <v>2</v>
      </c>
      <c r="D415" s="107">
        <v>0.2</v>
      </c>
      <c r="E415" s="107">
        <v>0.2</v>
      </c>
      <c r="F415" s="16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34">
        <v>2</v>
      </c>
    </row>
    <row r="416" spans="1:25">
      <c r="A416" s="140"/>
      <c r="B416" s="116">
        <v>1</v>
      </c>
      <c r="C416" s="105">
        <v>3</v>
      </c>
      <c r="D416" s="107">
        <v>0.19</v>
      </c>
      <c r="E416" s="107">
        <v>0.2</v>
      </c>
      <c r="F416" s="16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34">
        <v>16</v>
      </c>
    </row>
    <row r="417" spans="1:25">
      <c r="A417" s="140"/>
      <c r="B417" s="116">
        <v>1</v>
      </c>
      <c r="C417" s="105">
        <v>4</v>
      </c>
      <c r="D417" s="107">
        <v>0.19</v>
      </c>
      <c r="E417" s="107">
        <v>0.2</v>
      </c>
      <c r="F417" s="16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34">
        <v>0.19749999999999998</v>
      </c>
    </row>
    <row r="418" spans="1:25">
      <c r="A418" s="140"/>
      <c r="B418" s="116">
        <v>1</v>
      </c>
      <c r="C418" s="105">
        <v>5</v>
      </c>
      <c r="D418" s="107">
        <v>0.19500000000000001</v>
      </c>
      <c r="E418" s="107">
        <v>0.2</v>
      </c>
      <c r="F418" s="16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35"/>
    </row>
    <row r="419" spans="1:25">
      <c r="A419" s="140"/>
      <c r="B419" s="116">
        <v>1</v>
      </c>
      <c r="C419" s="105">
        <v>6</v>
      </c>
      <c r="D419" s="107">
        <v>0.2</v>
      </c>
      <c r="E419" s="107">
        <v>0.2</v>
      </c>
      <c r="F419" s="16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35"/>
    </row>
    <row r="420" spans="1:25">
      <c r="A420" s="140"/>
      <c r="B420" s="117" t="s">
        <v>184</v>
      </c>
      <c r="C420" s="109"/>
      <c r="D420" s="122">
        <v>0.19499999999999998</v>
      </c>
      <c r="E420" s="122">
        <v>0.19999999999999998</v>
      </c>
      <c r="F420" s="16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35"/>
    </row>
    <row r="421" spans="1:25">
      <c r="A421" s="140"/>
      <c r="B421" s="2" t="s">
        <v>185</v>
      </c>
      <c r="C421" s="136"/>
      <c r="D421" s="108">
        <v>0.19500000000000001</v>
      </c>
      <c r="E421" s="108">
        <v>0.2</v>
      </c>
      <c r="F421" s="16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35"/>
    </row>
    <row r="422" spans="1:25">
      <c r="A422" s="140"/>
      <c r="B422" s="2" t="s">
        <v>186</v>
      </c>
      <c r="C422" s="136"/>
      <c r="D422" s="108">
        <v>4.4721359549995832E-3</v>
      </c>
      <c r="E422" s="108">
        <v>3.0404709722440586E-17</v>
      </c>
      <c r="F422" s="188"/>
      <c r="G422" s="189"/>
      <c r="H422" s="189"/>
      <c r="I422" s="189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35"/>
    </row>
    <row r="423" spans="1:25">
      <c r="A423" s="140"/>
      <c r="B423" s="2" t="s">
        <v>96</v>
      </c>
      <c r="C423" s="136"/>
      <c r="D423" s="110">
        <v>2.2934030538459403E-2</v>
      </c>
      <c r="E423" s="110">
        <v>1.5202354861220294E-16</v>
      </c>
      <c r="F423" s="16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38"/>
    </row>
    <row r="424" spans="1:25">
      <c r="A424" s="140"/>
      <c r="B424" s="118" t="s">
        <v>187</v>
      </c>
      <c r="C424" s="136"/>
      <c r="D424" s="110">
        <v>-1.2658227848101333E-2</v>
      </c>
      <c r="E424" s="110">
        <v>1.2658227848101333E-2</v>
      </c>
      <c r="F424" s="16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38"/>
    </row>
    <row r="425" spans="1:25">
      <c r="B425" s="146"/>
      <c r="C425" s="117"/>
      <c r="D425" s="133"/>
      <c r="E425" s="133"/>
    </row>
    <row r="426" spans="1:25">
      <c r="B426" s="150" t="s">
        <v>387</v>
      </c>
      <c r="Y426" s="134" t="s">
        <v>190</v>
      </c>
    </row>
    <row r="427" spans="1:25">
      <c r="A427" s="125" t="s">
        <v>14</v>
      </c>
      <c r="B427" s="115" t="s">
        <v>142</v>
      </c>
      <c r="C427" s="112" t="s">
        <v>143</v>
      </c>
      <c r="D427" s="113" t="s">
        <v>165</v>
      </c>
      <c r="E427" s="114" t="s">
        <v>165</v>
      </c>
      <c r="F427" s="114" t="s">
        <v>165</v>
      </c>
      <c r="G427" s="114" t="s">
        <v>165</v>
      </c>
      <c r="H427" s="114" t="s">
        <v>165</v>
      </c>
      <c r="I427" s="114" t="s">
        <v>165</v>
      </c>
      <c r="J427" s="16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34">
        <v>1</v>
      </c>
    </row>
    <row r="428" spans="1:25">
      <c r="A428" s="140"/>
      <c r="B428" s="116" t="s">
        <v>166</v>
      </c>
      <c r="C428" s="105" t="s">
        <v>166</v>
      </c>
      <c r="D428" s="159" t="s">
        <v>168</v>
      </c>
      <c r="E428" s="160" t="s">
        <v>169</v>
      </c>
      <c r="F428" s="160" t="s">
        <v>188</v>
      </c>
      <c r="G428" s="160" t="s">
        <v>170</v>
      </c>
      <c r="H428" s="160" t="s">
        <v>171</v>
      </c>
      <c r="I428" s="160" t="s">
        <v>172</v>
      </c>
      <c r="J428" s="16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34" t="s">
        <v>3</v>
      </c>
    </row>
    <row r="429" spans="1:25">
      <c r="A429" s="140"/>
      <c r="B429" s="116"/>
      <c r="C429" s="105"/>
      <c r="D429" s="106" t="s">
        <v>192</v>
      </c>
      <c r="E429" s="107" t="s">
        <v>192</v>
      </c>
      <c r="F429" s="107" t="s">
        <v>193</v>
      </c>
      <c r="G429" s="107" t="s">
        <v>192</v>
      </c>
      <c r="H429" s="107" t="s">
        <v>194</v>
      </c>
      <c r="I429" s="107" t="s">
        <v>192</v>
      </c>
      <c r="J429" s="16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34">
        <v>3</v>
      </c>
    </row>
    <row r="430" spans="1:25">
      <c r="A430" s="140"/>
      <c r="B430" s="116"/>
      <c r="C430" s="105"/>
      <c r="D430" s="132"/>
      <c r="E430" s="132"/>
      <c r="F430" s="132"/>
      <c r="G430" s="132"/>
      <c r="H430" s="132"/>
      <c r="I430" s="132"/>
      <c r="J430" s="16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34">
        <v>3</v>
      </c>
    </row>
    <row r="431" spans="1:25">
      <c r="A431" s="140"/>
      <c r="B431" s="115">
        <v>1</v>
      </c>
      <c r="C431" s="111">
        <v>1</v>
      </c>
      <c r="D431" s="177">
        <v>0.08</v>
      </c>
      <c r="E431" s="175" t="s">
        <v>177</v>
      </c>
      <c r="F431" s="178" t="s">
        <v>135</v>
      </c>
      <c r="G431" s="175">
        <v>0.06</v>
      </c>
      <c r="H431" s="176">
        <v>8.0078125E-2</v>
      </c>
      <c r="I431" s="177">
        <v>0.08</v>
      </c>
      <c r="J431" s="179"/>
      <c r="K431" s="180"/>
      <c r="L431" s="180"/>
      <c r="M431" s="180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1">
        <v>1</v>
      </c>
    </row>
    <row r="432" spans="1:25">
      <c r="A432" s="140"/>
      <c r="B432" s="116">
        <v>1</v>
      </c>
      <c r="C432" s="105">
        <v>2</v>
      </c>
      <c r="D432" s="184">
        <v>8.5000000000000006E-2</v>
      </c>
      <c r="E432" s="182" t="s">
        <v>177</v>
      </c>
      <c r="F432" s="185" t="s">
        <v>135</v>
      </c>
      <c r="G432" s="182">
        <v>7.0000000000000007E-2</v>
      </c>
      <c r="H432" s="183">
        <v>8.6244541484716206E-2</v>
      </c>
      <c r="I432" s="184">
        <v>0.08</v>
      </c>
      <c r="J432" s="179"/>
      <c r="K432" s="180"/>
      <c r="L432" s="180"/>
      <c r="M432" s="180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1">
        <v>3</v>
      </c>
    </row>
    <row r="433" spans="1:25">
      <c r="A433" s="140"/>
      <c r="B433" s="116">
        <v>1</v>
      </c>
      <c r="C433" s="105">
        <v>3</v>
      </c>
      <c r="D433" s="184">
        <v>8.5000000000000006E-2</v>
      </c>
      <c r="E433" s="182" t="s">
        <v>177</v>
      </c>
      <c r="F433" s="185" t="s">
        <v>135</v>
      </c>
      <c r="G433" s="182">
        <v>0.06</v>
      </c>
      <c r="H433" s="183">
        <v>8.3657587548638099E-2</v>
      </c>
      <c r="I433" s="184">
        <v>0.08</v>
      </c>
      <c r="J433" s="179"/>
      <c r="K433" s="180"/>
      <c r="L433" s="180"/>
      <c r="M433" s="180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1">
        <v>16</v>
      </c>
    </row>
    <row r="434" spans="1:25">
      <c r="A434" s="140"/>
      <c r="B434" s="116">
        <v>1</v>
      </c>
      <c r="C434" s="105">
        <v>4</v>
      </c>
      <c r="D434" s="184">
        <v>0.08</v>
      </c>
      <c r="E434" s="182" t="s">
        <v>177</v>
      </c>
      <c r="F434" s="185" t="s">
        <v>135</v>
      </c>
      <c r="G434" s="182">
        <v>7.0000000000000007E-2</v>
      </c>
      <c r="H434" s="183">
        <v>8.1673306772908405E-2</v>
      </c>
      <c r="I434" s="184">
        <v>0.08</v>
      </c>
      <c r="J434" s="179"/>
      <c r="K434" s="180"/>
      <c r="L434" s="180"/>
      <c r="M434" s="180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1">
        <v>8.1352894899228687E-2</v>
      </c>
    </row>
    <row r="435" spans="1:25">
      <c r="A435" s="140"/>
      <c r="B435" s="116">
        <v>1</v>
      </c>
      <c r="C435" s="105">
        <v>5</v>
      </c>
      <c r="D435" s="184">
        <v>0.08</v>
      </c>
      <c r="E435" s="182" t="s">
        <v>177</v>
      </c>
      <c r="F435" s="182" t="s">
        <v>135</v>
      </c>
      <c r="G435" s="182">
        <v>0.06</v>
      </c>
      <c r="H435" s="184">
        <v>8.2974137931034503E-2</v>
      </c>
      <c r="I435" s="184">
        <v>0.08</v>
      </c>
      <c r="J435" s="179"/>
      <c r="K435" s="180"/>
      <c r="L435" s="180"/>
      <c r="M435" s="180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37"/>
    </row>
    <row r="436" spans="1:25">
      <c r="A436" s="140"/>
      <c r="B436" s="116">
        <v>1</v>
      </c>
      <c r="C436" s="105">
        <v>6</v>
      </c>
      <c r="D436" s="184">
        <v>0.08</v>
      </c>
      <c r="E436" s="182" t="s">
        <v>177</v>
      </c>
      <c r="F436" s="182" t="s">
        <v>135</v>
      </c>
      <c r="G436" s="182">
        <v>0.06</v>
      </c>
      <c r="H436" s="184">
        <v>7.9724409448818895E-2</v>
      </c>
      <c r="I436" s="184">
        <v>0.08</v>
      </c>
      <c r="J436" s="179"/>
      <c r="K436" s="180"/>
      <c r="L436" s="180"/>
      <c r="M436" s="180"/>
      <c r="N436" s="180"/>
      <c r="O436" s="180"/>
      <c r="P436" s="180"/>
      <c r="Q436" s="180"/>
      <c r="R436" s="180"/>
      <c r="S436" s="180"/>
      <c r="T436" s="180"/>
      <c r="U436" s="180"/>
      <c r="V436" s="180"/>
      <c r="W436" s="180"/>
      <c r="X436" s="180"/>
      <c r="Y436" s="137"/>
    </row>
    <row r="437" spans="1:25">
      <c r="A437" s="140"/>
      <c r="B437" s="117" t="s">
        <v>184</v>
      </c>
      <c r="C437" s="109"/>
      <c r="D437" s="187">
        <v>8.1666666666666679E-2</v>
      </c>
      <c r="E437" s="187" t="s">
        <v>512</v>
      </c>
      <c r="F437" s="187" t="s">
        <v>512</v>
      </c>
      <c r="G437" s="187">
        <v>6.3333333333333339E-2</v>
      </c>
      <c r="H437" s="187">
        <v>8.2392018031019351E-2</v>
      </c>
      <c r="I437" s="187">
        <v>0.08</v>
      </c>
      <c r="J437" s="179"/>
      <c r="K437" s="180"/>
      <c r="L437" s="180"/>
      <c r="M437" s="180"/>
      <c r="N437" s="180"/>
      <c r="O437" s="180"/>
      <c r="P437" s="180"/>
      <c r="Q437" s="180"/>
      <c r="R437" s="180"/>
      <c r="S437" s="180"/>
      <c r="T437" s="180"/>
      <c r="U437" s="180"/>
      <c r="V437" s="180"/>
      <c r="W437" s="180"/>
      <c r="X437" s="180"/>
      <c r="Y437" s="137"/>
    </row>
    <row r="438" spans="1:25">
      <c r="A438" s="140"/>
      <c r="B438" s="2" t="s">
        <v>185</v>
      </c>
      <c r="C438" s="136"/>
      <c r="D438" s="123">
        <v>0.08</v>
      </c>
      <c r="E438" s="123" t="s">
        <v>512</v>
      </c>
      <c r="F438" s="123" t="s">
        <v>512</v>
      </c>
      <c r="G438" s="123">
        <v>0.06</v>
      </c>
      <c r="H438" s="123">
        <v>8.2323722351971454E-2</v>
      </c>
      <c r="I438" s="123">
        <v>0.08</v>
      </c>
      <c r="J438" s="179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37"/>
    </row>
    <row r="439" spans="1:25">
      <c r="A439" s="140"/>
      <c r="B439" s="2" t="s">
        <v>186</v>
      </c>
      <c r="C439" s="136"/>
      <c r="D439" s="123">
        <v>2.5819888974716139E-3</v>
      </c>
      <c r="E439" s="123" t="s">
        <v>512</v>
      </c>
      <c r="F439" s="123" t="s">
        <v>512</v>
      </c>
      <c r="G439" s="123">
        <v>5.1639777949432268E-3</v>
      </c>
      <c r="H439" s="123">
        <v>2.4400511930108598E-3</v>
      </c>
      <c r="I439" s="123">
        <v>0</v>
      </c>
      <c r="J439" s="16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137"/>
    </row>
    <row r="440" spans="1:25">
      <c r="A440" s="140"/>
      <c r="B440" s="2" t="s">
        <v>96</v>
      </c>
      <c r="C440" s="136"/>
      <c r="D440" s="110">
        <v>3.1616190581285064E-2</v>
      </c>
      <c r="E440" s="110" t="s">
        <v>512</v>
      </c>
      <c r="F440" s="110" t="s">
        <v>512</v>
      </c>
      <c r="G440" s="110">
        <v>8.1536491499103581E-2</v>
      </c>
      <c r="H440" s="110">
        <v>2.9615140535727835E-2</v>
      </c>
      <c r="I440" s="110">
        <v>0</v>
      </c>
      <c r="J440" s="16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38"/>
    </row>
    <row r="441" spans="1:25">
      <c r="A441" s="140"/>
      <c r="B441" s="118" t="s">
        <v>187</v>
      </c>
      <c r="C441" s="136"/>
      <c r="D441" s="110">
        <v>3.8569219672719424E-3</v>
      </c>
      <c r="E441" s="110" t="s">
        <v>512</v>
      </c>
      <c r="F441" s="110" t="s">
        <v>512</v>
      </c>
      <c r="G441" s="110">
        <v>-0.2214987135764015</v>
      </c>
      <c r="H441" s="110">
        <v>1.2773032023971842E-2</v>
      </c>
      <c r="I441" s="110">
        <v>-1.6629953991244006E-2</v>
      </c>
      <c r="J441" s="16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38"/>
    </row>
    <row r="442" spans="1:25">
      <c r="B442" s="146"/>
      <c r="C442" s="117"/>
      <c r="D442" s="133"/>
      <c r="E442" s="133"/>
      <c r="F442" s="133"/>
      <c r="G442" s="133"/>
      <c r="H442" s="133"/>
      <c r="I442" s="133"/>
    </row>
    <row r="443" spans="1:25">
      <c r="B443" s="150" t="s">
        <v>388</v>
      </c>
      <c r="Y443" s="134" t="s">
        <v>67</v>
      </c>
    </row>
    <row r="444" spans="1:25">
      <c r="A444" s="125" t="s">
        <v>54</v>
      </c>
      <c r="B444" s="115" t="s">
        <v>142</v>
      </c>
      <c r="C444" s="112" t="s">
        <v>143</v>
      </c>
      <c r="D444" s="113" t="s">
        <v>165</v>
      </c>
      <c r="E444" s="114" t="s">
        <v>165</v>
      </c>
      <c r="F444" s="114" t="s">
        <v>165</v>
      </c>
      <c r="G444" s="114" t="s">
        <v>165</v>
      </c>
      <c r="H444" s="114" t="s">
        <v>165</v>
      </c>
      <c r="I444" s="114" t="s">
        <v>165</v>
      </c>
      <c r="J444" s="114" t="s">
        <v>165</v>
      </c>
      <c r="K444" s="114" t="s">
        <v>165</v>
      </c>
      <c r="L444" s="16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34">
        <v>1</v>
      </c>
    </row>
    <row r="445" spans="1:25">
      <c r="A445" s="140"/>
      <c r="B445" s="116" t="s">
        <v>166</v>
      </c>
      <c r="C445" s="105" t="s">
        <v>166</v>
      </c>
      <c r="D445" s="159" t="s">
        <v>167</v>
      </c>
      <c r="E445" s="160" t="s">
        <v>168</v>
      </c>
      <c r="F445" s="160" t="s">
        <v>188</v>
      </c>
      <c r="G445" s="160" t="s">
        <v>170</v>
      </c>
      <c r="H445" s="160" t="s">
        <v>171</v>
      </c>
      <c r="I445" s="160" t="s">
        <v>172</v>
      </c>
      <c r="J445" s="160" t="s">
        <v>173</v>
      </c>
      <c r="K445" s="160" t="s">
        <v>174</v>
      </c>
      <c r="L445" s="16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34" t="s">
        <v>1</v>
      </c>
    </row>
    <row r="446" spans="1:25">
      <c r="A446" s="140"/>
      <c r="B446" s="116"/>
      <c r="C446" s="105"/>
      <c r="D446" s="106" t="s">
        <v>191</v>
      </c>
      <c r="E446" s="107" t="s">
        <v>191</v>
      </c>
      <c r="F446" s="107" t="s">
        <v>193</v>
      </c>
      <c r="G446" s="107" t="s">
        <v>191</v>
      </c>
      <c r="H446" s="107" t="s">
        <v>194</v>
      </c>
      <c r="I446" s="107" t="s">
        <v>192</v>
      </c>
      <c r="J446" s="107" t="s">
        <v>191</v>
      </c>
      <c r="K446" s="107" t="s">
        <v>192</v>
      </c>
      <c r="L446" s="16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34">
        <v>3</v>
      </c>
    </row>
    <row r="447" spans="1:25">
      <c r="A447" s="140"/>
      <c r="B447" s="116"/>
      <c r="C447" s="105"/>
      <c r="D447" s="132"/>
      <c r="E447" s="132"/>
      <c r="F447" s="132"/>
      <c r="G447" s="132"/>
      <c r="H447" s="132"/>
      <c r="I447" s="132"/>
      <c r="J447" s="132"/>
      <c r="K447" s="132"/>
      <c r="L447" s="16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34">
        <v>3</v>
      </c>
    </row>
    <row r="448" spans="1:25">
      <c r="A448" s="140"/>
      <c r="B448" s="115">
        <v>1</v>
      </c>
      <c r="C448" s="111">
        <v>1</v>
      </c>
      <c r="D448" s="177">
        <v>0.12</v>
      </c>
      <c r="E448" s="177">
        <v>0.14000000000000001</v>
      </c>
      <c r="F448" s="202">
        <v>0.16</v>
      </c>
      <c r="G448" s="177">
        <v>0.1303</v>
      </c>
      <c r="H448" s="176">
        <v>0.14099999999999999</v>
      </c>
      <c r="I448" s="175">
        <v>0.18</v>
      </c>
      <c r="J448" s="176">
        <v>0.14000000000000001</v>
      </c>
      <c r="K448" s="177">
        <v>0.12</v>
      </c>
      <c r="L448" s="179"/>
      <c r="M448" s="180"/>
      <c r="N448" s="180"/>
      <c r="O448" s="180"/>
      <c r="P448" s="180"/>
      <c r="Q448" s="180"/>
      <c r="R448" s="180"/>
      <c r="S448" s="180"/>
      <c r="T448" s="180"/>
      <c r="U448" s="180"/>
      <c r="V448" s="180"/>
      <c r="W448" s="180"/>
      <c r="X448" s="180"/>
      <c r="Y448" s="181">
        <v>1</v>
      </c>
    </row>
    <row r="449" spans="1:25">
      <c r="A449" s="140"/>
      <c r="B449" s="116">
        <v>1</v>
      </c>
      <c r="C449" s="105">
        <v>2</v>
      </c>
      <c r="D449" s="184">
        <v>0.12</v>
      </c>
      <c r="E449" s="184">
        <v>0.14000000000000001</v>
      </c>
      <c r="F449" s="183">
        <v>0.13</v>
      </c>
      <c r="G449" s="184">
        <v>0.13220000000000001</v>
      </c>
      <c r="H449" s="183">
        <v>0.14000000000000001</v>
      </c>
      <c r="I449" s="186">
        <v>0.19</v>
      </c>
      <c r="J449" s="183">
        <v>0.15</v>
      </c>
      <c r="K449" s="184">
        <v>0.12</v>
      </c>
      <c r="L449" s="179"/>
      <c r="M449" s="180"/>
      <c r="N449" s="180"/>
      <c r="O449" s="180"/>
      <c r="P449" s="180"/>
      <c r="Q449" s="180"/>
      <c r="R449" s="180"/>
      <c r="S449" s="180"/>
      <c r="T449" s="180"/>
      <c r="U449" s="180"/>
      <c r="V449" s="180"/>
      <c r="W449" s="180"/>
      <c r="X449" s="180"/>
      <c r="Y449" s="181" t="e">
        <v>#N/A</v>
      </c>
    </row>
    <row r="450" spans="1:25">
      <c r="A450" s="140"/>
      <c r="B450" s="116">
        <v>1</v>
      </c>
      <c r="C450" s="105">
        <v>3</v>
      </c>
      <c r="D450" s="184">
        <v>0.12</v>
      </c>
      <c r="E450" s="184">
        <v>0.13</v>
      </c>
      <c r="F450" s="183">
        <v>0.12</v>
      </c>
      <c r="G450" s="184">
        <v>0.1464</v>
      </c>
      <c r="H450" s="183">
        <v>0.14099999999999999</v>
      </c>
      <c r="I450" s="182">
        <v>0.18</v>
      </c>
      <c r="J450" s="183">
        <v>0.14000000000000001</v>
      </c>
      <c r="K450" s="183">
        <v>0.12</v>
      </c>
      <c r="L450" s="179"/>
      <c r="M450" s="180"/>
      <c r="N450" s="180"/>
      <c r="O450" s="180"/>
      <c r="P450" s="180"/>
      <c r="Q450" s="180"/>
      <c r="R450" s="180"/>
      <c r="S450" s="180"/>
      <c r="T450" s="180"/>
      <c r="U450" s="180"/>
      <c r="V450" s="180"/>
      <c r="W450" s="180"/>
      <c r="X450" s="180"/>
      <c r="Y450" s="181">
        <v>16</v>
      </c>
    </row>
    <row r="451" spans="1:25">
      <c r="A451" s="140"/>
      <c r="B451" s="116">
        <v>1</v>
      </c>
      <c r="C451" s="105">
        <v>4</v>
      </c>
      <c r="D451" s="184">
        <v>0.12</v>
      </c>
      <c r="E451" s="184">
        <v>0.13</v>
      </c>
      <c r="F451" s="183">
        <v>0.12</v>
      </c>
      <c r="G451" s="184">
        <v>0.1449</v>
      </c>
      <c r="H451" s="183">
        <v>0.14000000000000001</v>
      </c>
      <c r="I451" s="182">
        <v>0.18</v>
      </c>
      <c r="J451" s="183">
        <v>0.14000000000000001</v>
      </c>
      <c r="K451" s="183">
        <v>0.12</v>
      </c>
      <c r="L451" s="179"/>
      <c r="M451" s="180"/>
      <c r="N451" s="180"/>
      <c r="O451" s="180"/>
      <c r="P451" s="180"/>
      <c r="Q451" s="180"/>
      <c r="R451" s="180"/>
      <c r="S451" s="180"/>
      <c r="T451" s="180"/>
      <c r="U451" s="180"/>
      <c r="V451" s="180"/>
      <c r="W451" s="180"/>
      <c r="X451" s="180"/>
      <c r="Y451" s="181">
        <v>0.1308</v>
      </c>
    </row>
    <row r="452" spans="1:25">
      <c r="A452" s="140"/>
      <c r="B452" s="116">
        <v>1</v>
      </c>
      <c r="C452" s="105">
        <v>5</v>
      </c>
      <c r="D452" s="184">
        <v>0.12</v>
      </c>
      <c r="E452" s="184">
        <v>0.13</v>
      </c>
      <c r="F452" s="184">
        <v>0.13</v>
      </c>
      <c r="G452" s="184">
        <v>0.13240000000000002</v>
      </c>
      <c r="H452" s="184">
        <v>0.14299999999999999</v>
      </c>
      <c r="I452" s="182">
        <v>0.18</v>
      </c>
      <c r="J452" s="184">
        <v>0.13</v>
      </c>
      <c r="K452" s="184">
        <v>0.12</v>
      </c>
      <c r="L452" s="179"/>
      <c r="M452" s="180"/>
      <c r="N452" s="180"/>
      <c r="O452" s="180"/>
      <c r="P452" s="180"/>
      <c r="Q452" s="180"/>
      <c r="R452" s="180"/>
      <c r="S452" s="180"/>
      <c r="T452" s="180"/>
      <c r="U452" s="180"/>
      <c r="V452" s="180"/>
      <c r="W452" s="180"/>
      <c r="X452" s="180"/>
      <c r="Y452" s="137"/>
    </row>
    <row r="453" spans="1:25">
      <c r="A453" s="140"/>
      <c r="B453" s="116">
        <v>1</v>
      </c>
      <c r="C453" s="105">
        <v>6</v>
      </c>
      <c r="D453" s="184">
        <v>0.12</v>
      </c>
      <c r="E453" s="184">
        <v>0.13</v>
      </c>
      <c r="F453" s="184">
        <v>0.13</v>
      </c>
      <c r="G453" s="184">
        <v>0.13439999999999999</v>
      </c>
      <c r="H453" s="184">
        <v>0.14199999999999999</v>
      </c>
      <c r="I453" s="182">
        <v>0.18</v>
      </c>
      <c r="J453" s="184">
        <v>0.13</v>
      </c>
      <c r="K453" s="184">
        <v>0.12</v>
      </c>
      <c r="L453" s="179"/>
      <c r="M453" s="180"/>
      <c r="N453" s="180"/>
      <c r="O453" s="180"/>
      <c r="P453" s="180"/>
      <c r="Q453" s="180"/>
      <c r="R453" s="180"/>
      <c r="S453" s="180"/>
      <c r="T453" s="180"/>
      <c r="U453" s="180"/>
      <c r="V453" s="180"/>
      <c r="W453" s="180"/>
      <c r="X453" s="180"/>
      <c r="Y453" s="137"/>
    </row>
    <row r="454" spans="1:25">
      <c r="A454" s="140"/>
      <c r="B454" s="117" t="s">
        <v>184</v>
      </c>
      <c r="C454" s="109"/>
      <c r="D454" s="187">
        <v>0.12</v>
      </c>
      <c r="E454" s="187">
        <v>0.13333333333333333</v>
      </c>
      <c r="F454" s="187">
        <v>0.13166666666666668</v>
      </c>
      <c r="G454" s="187">
        <v>0.13676666666666668</v>
      </c>
      <c r="H454" s="187">
        <v>0.14116666666666669</v>
      </c>
      <c r="I454" s="187">
        <v>0.18166666666666664</v>
      </c>
      <c r="J454" s="187">
        <v>0.13833333333333334</v>
      </c>
      <c r="K454" s="187">
        <v>0.12</v>
      </c>
      <c r="L454" s="179"/>
      <c r="M454" s="180"/>
      <c r="N454" s="180"/>
      <c r="O454" s="180"/>
      <c r="P454" s="180"/>
      <c r="Q454" s="180"/>
      <c r="R454" s="180"/>
      <c r="S454" s="180"/>
      <c r="T454" s="180"/>
      <c r="U454" s="180"/>
      <c r="V454" s="180"/>
      <c r="W454" s="180"/>
      <c r="X454" s="180"/>
      <c r="Y454" s="137"/>
    </row>
    <row r="455" spans="1:25">
      <c r="A455" s="140"/>
      <c r="B455" s="2" t="s">
        <v>185</v>
      </c>
      <c r="C455" s="136"/>
      <c r="D455" s="123">
        <v>0.12</v>
      </c>
      <c r="E455" s="123">
        <v>0.13</v>
      </c>
      <c r="F455" s="123">
        <v>0.13</v>
      </c>
      <c r="G455" s="123">
        <v>0.13340000000000002</v>
      </c>
      <c r="H455" s="123">
        <v>0.14099999999999999</v>
      </c>
      <c r="I455" s="123">
        <v>0.18</v>
      </c>
      <c r="J455" s="123">
        <v>0.14000000000000001</v>
      </c>
      <c r="K455" s="123">
        <v>0.12</v>
      </c>
      <c r="L455" s="179"/>
      <c r="M455" s="180"/>
      <c r="N455" s="180"/>
      <c r="O455" s="180"/>
      <c r="P455" s="180"/>
      <c r="Q455" s="180"/>
      <c r="R455" s="180"/>
      <c r="S455" s="180"/>
      <c r="T455" s="180"/>
      <c r="U455" s="180"/>
      <c r="V455" s="180"/>
      <c r="W455" s="180"/>
      <c r="X455" s="180"/>
      <c r="Y455" s="137"/>
    </row>
    <row r="456" spans="1:25">
      <c r="A456" s="140"/>
      <c r="B456" s="2" t="s">
        <v>186</v>
      </c>
      <c r="C456" s="136"/>
      <c r="D456" s="123">
        <v>0</v>
      </c>
      <c r="E456" s="123">
        <v>5.1639777949432277E-3</v>
      </c>
      <c r="F456" s="123">
        <v>1.4719601443879595E-2</v>
      </c>
      <c r="G456" s="123">
        <v>7.0184518710800208E-3</v>
      </c>
      <c r="H456" s="123">
        <v>1.1690451944500022E-3</v>
      </c>
      <c r="I456" s="123">
        <v>4.0824829046386332E-3</v>
      </c>
      <c r="J456" s="123">
        <v>7.5277265270908078E-3</v>
      </c>
      <c r="K456" s="123">
        <v>0</v>
      </c>
      <c r="L456" s="16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137"/>
    </row>
    <row r="457" spans="1:25">
      <c r="A457" s="140"/>
      <c r="B457" s="2" t="s">
        <v>96</v>
      </c>
      <c r="C457" s="136"/>
      <c r="D457" s="110">
        <v>0</v>
      </c>
      <c r="E457" s="110">
        <v>3.872983346207421E-2</v>
      </c>
      <c r="F457" s="110">
        <v>0.11179444134592097</v>
      </c>
      <c r="G457" s="110">
        <v>5.131697687847931E-2</v>
      </c>
      <c r="H457" s="110">
        <v>8.2813118851239806E-3</v>
      </c>
      <c r="I457" s="110">
        <v>2.247238296131358E-2</v>
      </c>
      <c r="J457" s="110">
        <v>5.4417300195837161E-2</v>
      </c>
      <c r="K457" s="110">
        <v>0</v>
      </c>
      <c r="L457" s="16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38"/>
    </row>
    <row r="458" spans="1:25">
      <c r="A458" s="140"/>
      <c r="B458" s="118" t="s">
        <v>187</v>
      </c>
      <c r="C458" s="136"/>
      <c r="D458" s="110">
        <v>-8.2568807339449601E-2</v>
      </c>
      <c r="E458" s="110">
        <v>1.9367991845055998E-2</v>
      </c>
      <c r="F458" s="110">
        <v>6.6258919469930344E-3</v>
      </c>
      <c r="G458" s="110">
        <v>4.5616717635066362E-2</v>
      </c>
      <c r="H458" s="110">
        <v>7.9255861365953306E-2</v>
      </c>
      <c r="I458" s="110">
        <v>0.38888888888888862</v>
      </c>
      <c r="J458" s="110">
        <v>5.7594291539245779E-2</v>
      </c>
      <c r="K458" s="110">
        <v>-8.2568807339449601E-2</v>
      </c>
      <c r="L458" s="16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38"/>
    </row>
    <row r="459" spans="1:25">
      <c r="B459" s="146"/>
      <c r="C459" s="117"/>
      <c r="D459" s="133"/>
      <c r="E459" s="133"/>
      <c r="F459" s="133"/>
      <c r="G459" s="133"/>
      <c r="H459" s="133"/>
      <c r="I459" s="133"/>
      <c r="J459" s="133"/>
      <c r="K459" s="133"/>
    </row>
    <row r="460" spans="1:25">
      <c r="B460" s="150" t="s">
        <v>389</v>
      </c>
      <c r="Y460" s="134" t="s">
        <v>190</v>
      </c>
    </row>
    <row r="461" spans="1:25">
      <c r="A461" s="125" t="s">
        <v>17</v>
      </c>
      <c r="B461" s="115" t="s">
        <v>142</v>
      </c>
      <c r="C461" s="112" t="s">
        <v>143</v>
      </c>
      <c r="D461" s="113" t="s">
        <v>165</v>
      </c>
      <c r="E461" s="114" t="s">
        <v>165</v>
      </c>
      <c r="F461" s="114" t="s">
        <v>165</v>
      </c>
      <c r="G461" s="114" t="s">
        <v>165</v>
      </c>
      <c r="H461" s="114" t="s">
        <v>165</v>
      </c>
      <c r="I461" s="114" t="s">
        <v>165</v>
      </c>
      <c r="J461" s="114" t="s">
        <v>165</v>
      </c>
      <c r="K461" s="114" t="s">
        <v>165</v>
      </c>
      <c r="L461" s="114" t="s">
        <v>165</v>
      </c>
      <c r="M461" s="16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34">
        <v>1</v>
      </c>
    </row>
    <row r="462" spans="1:25">
      <c r="A462" s="140"/>
      <c r="B462" s="116" t="s">
        <v>166</v>
      </c>
      <c r="C462" s="105" t="s">
        <v>166</v>
      </c>
      <c r="D462" s="159" t="s">
        <v>167</v>
      </c>
      <c r="E462" s="160" t="s">
        <v>168</v>
      </c>
      <c r="F462" s="160" t="s">
        <v>169</v>
      </c>
      <c r="G462" s="160" t="s">
        <v>188</v>
      </c>
      <c r="H462" s="160" t="s">
        <v>170</v>
      </c>
      <c r="I462" s="160" t="s">
        <v>171</v>
      </c>
      <c r="J462" s="160" t="s">
        <v>172</v>
      </c>
      <c r="K462" s="160" t="s">
        <v>173</v>
      </c>
      <c r="L462" s="160" t="s">
        <v>174</v>
      </c>
      <c r="M462" s="16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34" t="s">
        <v>3</v>
      </c>
    </row>
    <row r="463" spans="1:25">
      <c r="A463" s="140"/>
      <c r="B463" s="116"/>
      <c r="C463" s="105"/>
      <c r="D463" s="106" t="s">
        <v>191</v>
      </c>
      <c r="E463" s="107" t="s">
        <v>192</v>
      </c>
      <c r="F463" s="107" t="s">
        <v>192</v>
      </c>
      <c r="G463" s="107" t="s">
        <v>193</v>
      </c>
      <c r="H463" s="107" t="s">
        <v>192</v>
      </c>
      <c r="I463" s="107" t="s">
        <v>194</v>
      </c>
      <c r="J463" s="107" t="s">
        <v>192</v>
      </c>
      <c r="K463" s="107" t="s">
        <v>191</v>
      </c>
      <c r="L463" s="107" t="s">
        <v>192</v>
      </c>
      <c r="M463" s="16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34">
        <v>1</v>
      </c>
    </row>
    <row r="464" spans="1:25">
      <c r="A464" s="140"/>
      <c r="B464" s="116"/>
      <c r="C464" s="105"/>
      <c r="D464" s="132"/>
      <c r="E464" s="132"/>
      <c r="F464" s="132"/>
      <c r="G464" s="132"/>
      <c r="H464" s="132"/>
      <c r="I464" s="132"/>
      <c r="J464" s="132"/>
      <c r="K464" s="132"/>
      <c r="L464" s="132"/>
      <c r="M464" s="16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34">
        <v>1</v>
      </c>
    </row>
    <row r="465" spans="1:25">
      <c r="A465" s="140"/>
      <c r="B465" s="115">
        <v>1</v>
      </c>
      <c r="C465" s="111">
        <v>1</v>
      </c>
      <c r="D465" s="203">
        <v>10</v>
      </c>
      <c r="E465" s="203">
        <v>12.1</v>
      </c>
      <c r="F465" s="206">
        <v>17.899999999999999</v>
      </c>
      <c r="G465" s="221" t="s">
        <v>111</v>
      </c>
      <c r="H465" s="206">
        <v>10.84</v>
      </c>
      <c r="I465" s="203">
        <v>17.314453125</v>
      </c>
      <c r="J465" s="206">
        <v>15.1</v>
      </c>
      <c r="K465" s="203">
        <v>10</v>
      </c>
      <c r="L465" s="203">
        <v>11</v>
      </c>
      <c r="M465" s="207"/>
      <c r="N465" s="208"/>
      <c r="O465" s="208"/>
      <c r="P465" s="208"/>
      <c r="Q465" s="208"/>
      <c r="R465" s="208"/>
      <c r="S465" s="208"/>
      <c r="T465" s="208"/>
      <c r="U465" s="208"/>
      <c r="V465" s="208"/>
      <c r="W465" s="208"/>
      <c r="X465" s="208"/>
      <c r="Y465" s="209">
        <v>1</v>
      </c>
    </row>
    <row r="466" spans="1:25">
      <c r="A466" s="140"/>
      <c r="B466" s="116">
        <v>1</v>
      </c>
      <c r="C466" s="105">
        <v>2</v>
      </c>
      <c r="D466" s="210">
        <v>10</v>
      </c>
      <c r="E466" s="210">
        <v>12.3</v>
      </c>
      <c r="F466" s="212">
        <v>17.3</v>
      </c>
      <c r="G466" s="213" t="s">
        <v>111</v>
      </c>
      <c r="H466" s="212">
        <v>11.36</v>
      </c>
      <c r="I466" s="210">
        <v>17.1495633187773</v>
      </c>
      <c r="J466" s="212">
        <v>15.6</v>
      </c>
      <c r="K466" s="210">
        <v>10</v>
      </c>
      <c r="L466" s="222">
        <v>12</v>
      </c>
      <c r="M466" s="207"/>
      <c r="N466" s="208"/>
      <c r="O466" s="208"/>
      <c r="P466" s="208"/>
      <c r="Q466" s="208"/>
      <c r="R466" s="208"/>
      <c r="S466" s="208"/>
      <c r="T466" s="208"/>
      <c r="U466" s="208"/>
      <c r="V466" s="208"/>
      <c r="W466" s="208"/>
      <c r="X466" s="208"/>
      <c r="Y466" s="209">
        <v>11</v>
      </c>
    </row>
    <row r="467" spans="1:25">
      <c r="A467" s="140"/>
      <c r="B467" s="116">
        <v>1</v>
      </c>
      <c r="C467" s="105">
        <v>3</v>
      </c>
      <c r="D467" s="210">
        <v>10</v>
      </c>
      <c r="E467" s="210">
        <v>11.8</v>
      </c>
      <c r="F467" s="212">
        <v>17.100000000000001</v>
      </c>
      <c r="G467" s="213" t="s">
        <v>111</v>
      </c>
      <c r="H467" s="212">
        <v>11.73</v>
      </c>
      <c r="I467" s="210">
        <v>17.286964980544699</v>
      </c>
      <c r="J467" s="212">
        <v>15.7</v>
      </c>
      <c r="K467" s="212">
        <v>10</v>
      </c>
      <c r="L467" s="216">
        <v>11</v>
      </c>
      <c r="M467" s="207"/>
      <c r="N467" s="208"/>
      <c r="O467" s="208"/>
      <c r="P467" s="208"/>
      <c r="Q467" s="208"/>
      <c r="R467" s="208"/>
      <c r="S467" s="208"/>
      <c r="T467" s="208"/>
      <c r="U467" s="208"/>
      <c r="V467" s="208"/>
      <c r="W467" s="208"/>
      <c r="X467" s="208"/>
      <c r="Y467" s="209">
        <v>16</v>
      </c>
    </row>
    <row r="468" spans="1:25">
      <c r="A468" s="140"/>
      <c r="B468" s="116">
        <v>1</v>
      </c>
      <c r="C468" s="105">
        <v>4</v>
      </c>
      <c r="D468" s="210">
        <v>10</v>
      </c>
      <c r="E468" s="210">
        <v>11.7</v>
      </c>
      <c r="F468" s="212">
        <v>16.7</v>
      </c>
      <c r="G468" s="213" t="s">
        <v>111</v>
      </c>
      <c r="H468" s="212">
        <v>11.44</v>
      </c>
      <c r="I468" s="210">
        <v>17.173306772908401</v>
      </c>
      <c r="J468" s="212">
        <v>16.2</v>
      </c>
      <c r="K468" s="212">
        <v>10</v>
      </c>
      <c r="L468" s="216">
        <v>11</v>
      </c>
      <c r="M468" s="207"/>
      <c r="N468" s="208"/>
      <c r="O468" s="208"/>
      <c r="P468" s="208"/>
      <c r="Q468" s="208"/>
      <c r="R468" s="208"/>
      <c r="S468" s="208"/>
      <c r="T468" s="208"/>
      <c r="U468" s="208"/>
      <c r="V468" s="208"/>
      <c r="W468" s="208"/>
      <c r="X468" s="208"/>
      <c r="Y468" s="209">
        <v>13.016955612105168</v>
      </c>
    </row>
    <row r="469" spans="1:25">
      <c r="A469" s="140"/>
      <c r="B469" s="116">
        <v>1</v>
      </c>
      <c r="C469" s="105">
        <v>5</v>
      </c>
      <c r="D469" s="210">
        <v>10</v>
      </c>
      <c r="E469" s="210">
        <v>11.9</v>
      </c>
      <c r="F469" s="210">
        <v>17.3</v>
      </c>
      <c r="G469" s="213" t="s">
        <v>111</v>
      </c>
      <c r="H469" s="210">
        <v>10.98</v>
      </c>
      <c r="I469" s="210">
        <v>17.471982758620701</v>
      </c>
      <c r="J469" s="210">
        <v>15.9</v>
      </c>
      <c r="K469" s="210">
        <v>10</v>
      </c>
      <c r="L469" s="210">
        <v>11</v>
      </c>
      <c r="M469" s="207"/>
      <c r="N469" s="208"/>
      <c r="O469" s="208"/>
      <c r="P469" s="208"/>
      <c r="Q469" s="208"/>
      <c r="R469" s="208"/>
      <c r="S469" s="208"/>
      <c r="T469" s="208"/>
      <c r="U469" s="208"/>
      <c r="V469" s="208"/>
      <c r="W469" s="208"/>
      <c r="X469" s="208"/>
      <c r="Y469" s="214"/>
    </row>
    <row r="470" spans="1:25">
      <c r="A470" s="140"/>
      <c r="B470" s="116">
        <v>1</v>
      </c>
      <c r="C470" s="105">
        <v>6</v>
      </c>
      <c r="D470" s="210">
        <v>10</v>
      </c>
      <c r="E470" s="210">
        <v>12.3</v>
      </c>
      <c r="F470" s="210">
        <v>16.3</v>
      </c>
      <c r="G470" s="213" t="s">
        <v>111</v>
      </c>
      <c r="H470" s="210">
        <v>10.48</v>
      </c>
      <c r="I470" s="210">
        <v>17.087598425196902</v>
      </c>
      <c r="J470" s="210">
        <v>15.299999999999999</v>
      </c>
      <c r="K470" s="210">
        <v>10</v>
      </c>
      <c r="L470" s="210">
        <v>11</v>
      </c>
      <c r="M470" s="207"/>
      <c r="N470" s="208"/>
      <c r="O470" s="208"/>
      <c r="P470" s="208"/>
      <c r="Q470" s="208"/>
      <c r="R470" s="208"/>
      <c r="S470" s="208"/>
      <c r="T470" s="208"/>
      <c r="U470" s="208"/>
      <c r="V470" s="208"/>
      <c r="W470" s="208"/>
      <c r="X470" s="208"/>
      <c r="Y470" s="214"/>
    </row>
    <row r="471" spans="1:25">
      <c r="A471" s="140"/>
      <c r="B471" s="117" t="s">
        <v>184</v>
      </c>
      <c r="C471" s="109"/>
      <c r="D471" s="215">
        <v>10</v>
      </c>
      <c r="E471" s="215">
        <v>12.016666666666667</v>
      </c>
      <c r="F471" s="215">
        <v>17.099999999999998</v>
      </c>
      <c r="G471" s="215" t="s">
        <v>512</v>
      </c>
      <c r="H471" s="215">
        <v>11.138333333333334</v>
      </c>
      <c r="I471" s="215">
        <v>17.247311563507999</v>
      </c>
      <c r="J471" s="215">
        <v>15.633333333333333</v>
      </c>
      <c r="K471" s="215">
        <v>10</v>
      </c>
      <c r="L471" s="215">
        <v>11.166666666666666</v>
      </c>
      <c r="M471" s="207"/>
      <c r="N471" s="208"/>
      <c r="O471" s="208"/>
      <c r="P471" s="208"/>
      <c r="Q471" s="208"/>
      <c r="R471" s="208"/>
      <c r="S471" s="208"/>
      <c r="T471" s="208"/>
      <c r="U471" s="208"/>
      <c r="V471" s="208"/>
      <c r="W471" s="208"/>
      <c r="X471" s="208"/>
      <c r="Y471" s="214"/>
    </row>
    <row r="472" spans="1:25">
      <c r="A472" s="140"/>
      <c r="B472" s="2" t="s">
        <v>185</v>
      </c>
      <c r="C472" s="136"/>
      <c r="D472" s="216">
        <v>10</v>
      </c>
      <c r="E472" s="216">
        <v>12</v>
      </c>
      <c r="F472" s="216">
        <v>17.200000000000003</v>
      </c>
      <c r="G472" s="216" t="s">
        <v>512</v>
      </c>
      <c r="H472" s="216">
        <v>11.17</v>
      </c>
      <c r="I472" s="216">
        <v>17.23013587672655</v>
      </c>
      <c r="J472" s="216">
        <v>15.649999999999999</v>
      </c>
      <c r="K472" s="216">
        <v>10</v>
      </c>
      <c r="L472" s="216">
        <v>11</v>
      </c>
      <c r="M472" s="207"/>
      <c r="N472" s="208"/>
      <c r="O472" s="208"/>
      <c r="P472" s="208"/>
      <c r="Q472" s="208"/>
      <c r="R472" s="208"/>
      <c r="S472" s="208"/>
      <c r="T472" s="208"/>
      <c r="U472" s="208"/>
      <c r="V472" s="208"/>
      <c r="W472" s="208"/>
      <c r="X472" s="208"/>
      <c r="Y472" s="214"/>
    </row>
    <row r="473" spans="1:25">
      <c r="A473" s="140"/>
      <c r="B473" s="2" t="s">
        <v>186</v>
      </c>
      <c r="C473" s="136"/>
      <c r="D473" s="216">
        <v>0</v>
      </c>
      <c r="E473" s="216">
        <v>0.25625508125043461</v>
      </c>
      <c r="F473" s="216">
        <v>0.55136195008360844</v>
      </c>
      <c r="G473" s="216" t="s">
        <v>512</v>
      </c>
      <c r="H473" s="216">
        <v>0.45556192407472612</v>
      </c>
      <c r="I473" s="216">
        <v>0.13935368212174601</v>
      </c>
      <c r="J473" s="216">
        <v>0.3983298465677243</v>
      </c>
      <c r="K473" s="216">
        <v>0</v>
      </c>
      <c r="L473" s="216">
        <v>0.40824829046386302</v>
      </c>
      <c r="M473" s="207"/>
      <c r="N473" s="208"/>
      <c r="O473" s="208"/>
      <c r="P473" s="208"/>
      <c r="Q473" s="208"/>
      <c r="R473" s="208"/>
      <c r="S473" s="208"/>
      <c r="T473" s="208"/>
      <c r="U473" s="208"/>
      <c r="V473" s="208"/>
      <c r="W473" s="208"/>
      <c r="X473" s="208"/>
      <c r="Y473" s="214"/>
    </row>
    <row r="474" spans="1:25">
      <c r="A474" s="140"/>
      <c r="B474" s="2" t="s">
        <v>96</v>
      </c>
      <c r="C474" s="136"/>
      <c r="D474" s="110">
        <v>0</v>
      </c>
      <c r="E474" s="110">
        <v>2.1324972087414806E-2</v>
      </c>
      <c r="F474" s="110">
        <v>3.2243388893778278E-2</v>
      </c>
      <c r="G474" s="110" t="s">
        <v>512</v>
      </c>
      <c r="H474" s="110">
        <v>4.0900367266921395E-2</v>
      </c>
      <c r="I474" s="110">
        <v>8.0797335636118295E-3</v>
      </c>
      <c r="J474" s="110">
        <v>2.5479521102413069E-2</v>
      </c>
      <c r="K474" s="110">
        <v>0</v>
      </c>
      <c r="L474" s="110">
        <v>3.6559548399748926E-2</v>
      </c>
      <c r="M474" s="16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38"/>
    </row>
    <row r="475" spans="1:25">
      <c r="A475" s="140"/>
      <c r="B475" s="118" t="s">
        <v>187</v>
      </c>
      <c r="C475" s="136"/>
      <c r="D475" s="110">
        <v>-0.2317712145610713</v>
      </c>
      <c r="E475" s="110">
        <v>-7.6845076164220538E-2</v>
      </c>
      <c r="F475" s="110">
        <v>0.31367122310056805</v>
      </c>
      <c r="G475" s="110" t="s">
        <v>512</v>
      </c>
      <c r="H475" s="110">
        <v>-0.14432117115193988</v>
      </c>
      <c r="I475" s="110">
        <v>0.32498812145205402</v>
      </c>
      <c r="J475" s="110">
        <v>0.20099766790285845</v>
      </c>
      <c r="K475" s="110">
        <v>-0.2317712145610713</v>
      </c>
      <c r="L475" s="110">
        <v>-0.14214452292652968</v>
      </c>
      <c r="M475" s="16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38"/>
    </row>
    <row r="476" spans="1:25">
      <c r="B476" s="146"/>
      <c r="C476" s="117"/>
      <c r="D476" s="133"/>
      <c r="E476" s="133"/>
      <c r="F476" s="133"/>
      <c r="G476" s="133"/>
      <c r="H476" s="133"/>
      <c r="I476" s="133"/>
      <c r="J476" s="133"/>
      <c r="K476" s="133"/>
      <c r="L476" s="133"/>
    </row>
    <row r="477" spans="1:25">
      <c r="B477" s="150" t="s">
        <v>390</v>
      </c>
      <c r="Y477" s="134" t="s">
        <v>190</v>
      </c>
    </row>
    <row r="478" spans="1:25">
      <c r="A478" s="125" t="s">
        <v>20</v>
      </c>
      <c r="B478" s="115" t="s">
        <v>142</v>
      </c>
      <c r="C478" s="112" t="s">
        <v>143</v>
      </c>
      <c r="D478" s="113" t="s">
        <v>165</v>
      </c>
      <c r="E478" s="114" t="s">
        <v>165</v>
      </c>
      <c r="F478" s="114" t="s">
        <v>165</v>
      </c>
      <c r="G478" s="114" t="s">
        <v>165</v>
      </c>
      <c r="H478" s="114" t="s">
        <v>165</v>
      </c>
      <c r="I478" s="16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34">
        <v>1</v>
      </c>
    </row>
    <row r="479" spans="1:25">
      <c r="A479" s="140"/>
      <c r="B479" s="116" t="s">
        <v>166</v>
      </c>
      <c r="C479" s="105" t="s">
        <v>166</v>
      </c>
      <c r="D479" s="159" t="s">
        <v>168</v>
      </c>
      <c r="E479" s="160" t="s">
        <v>188</v>
      </c>
      <c r="F479" s="160" t="s">
        <v>170</v>
      </c>
      <c r="G479" s="160" t="s">
        <v>171</v>
      </c>
      <c r="H479" s="160" t="s">
        <v>172</v>
      </c>
      <c r="I479" s="16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34" t="s">
        <v>3</v>
      </c>
    </row>
    <row r="480" spans="1:25">
      <c r="A480" s="140"/>
      <c r="B480" s="116"/>
      <c r="C480" s="105"/>
      <c r="D480" s="106" t="s">
        <v>192</v>
      </c>
      <c r="E480" s="107" t="s">
        <v>193</v>
      </c>
      <c r="F480" s="107" t="s">
        <v>192</v>
      </c>
      <c r="G480" s="107" t="s">
        <v>194</v>
      </c>
      <c r="H480" s="107" t="s">
        <v>192</v>
      </c>
      <c r="I480" s="16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34">
        <v>1</v>
      </c>
    </row>
    <row r="481" spans="1:25">
      <c r="A481" s="140"/>
      <c r="B481" s="116"/>
      <c r="C481" s="105"/>
      <c r="D481" s="132"/>
      <c r="E481" s="132"/>
      <c r="F481" s="132"/>
      <c r="G481" s="132"/>
      <c r="H481" s="132"/>
      <c r="I481" s="16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34">
        <v>1</v>
      </c>
    </row>
    <row r="482" spans="1:25">
      <c r="A482" s="140"/>
      <c r="B482" s="115">
        <v>1</v>
      </c>
      <c r="C482" s="111">
        <v>1</v>
      </c>
      <c r="D482" s="203">
        <v>22.5</v>
      </c>
      <c r="E482" s="221">
        <v>17</v>
      </c>
      <c r="F482" s="206">
        <v>22.5</v>
      </c>
      <c r="G482" s="203">
        <v>24.2001953125</v>
      </c>
      <c r="H482" s="205">
        <v>36.799999999999997</v>
      </c>
      <c r="I482" s="207"/>
      <c r="J482" s="208"/>
      <c r="K482" s="208"/>
      <c r="L482" s="208"/>
      <c r="M482" s="208"/>
      <c r="N482" s="208"/>
      <c r="O482" s="208"/>
      <c r="P482" s="208"/>
      <c r="Q482" s="208"/>
      <c r="R482" s="208"/>
      <c r="S482" s="208"/>
      <c r="T482" s="208"/>
      <c r="U482" s="208"/>
      <c r="V482" s="208"/>
      <c r="W482" s="208"/>
      <c r="X482" s="208"/>
      <c r="Y482" s="209">
        <v>1</v>
      </c>
    </row>
    <row r="483" spans="1:25">
      <c r="A483" s="140"/>
      <c r="B483" s="116">
        <v>1</v>
      </c>
      <c r="C483" s="105">
        <v>2</v>
      </c>
      <c r="D483" s="210">
        <v>23.3</v>
      </c>
      <c r="E483" s="213">
        <v>16</v>
      </c>
      <c r="F483" s="212">
        <v>23.5</v>
      </c>
      <c r="G483" s="210">
        <v>24.021834061135401</v>
      </c>
      <c r="H483" s="211">
        <v>39.200000000000003</v>
      </c>
      <c r="I483" s="207"/>
      <c r="J483" s="208"/>
      <c r="K483" s="208"/>
      <c r="L483" s="208"/>
      <c r="M483" s="208"/>
      <c r="N483" s="208"/>
      <c r="O483" s="208"/>
      <c r="P483" s="208"/>
      <c r="Q483" s="208"/>
      <c r="R483" s="208"/>
      <c r="S483" s="208"/>
      <c r="T483" s="208"/>
      <c r="U483" s="208"/>
      <c r="V483" s="208"/>
      <c r="W483" s="208"/>
      <c r="X483" s="208"/>
      <c r="Y483" s="209">
        <v>12</v>
      </c>
    </row>
    <row r="484" spans="1:25">
      <c r="A484" s="140"/>
      <c r="B484" s="116">
        <v>1</v>
      </c>
      <c r="C484" s="105">
        <v>3</v>
      </c>
      <c r="D484" s="210">
        <v>22.2</v>
      </c>
      <c r="E484" s="213">
        <v>14</v>
      </c>
      <c r="F484" s="212">
        <v>26.1</v>
      </c>
      <c r="G484" s="210">
        <v>24.192607003891101</v>
      </c>
      <c r="H484" s="211">
        <v>38.299999999999997</v>
      </c>
      <c r="I484" s="207"/>
      <c r="J484" s="208"/>
      <c r="K484" s="208"/>
      <c r="L484" s="208"/>
      <c r="M484" s="208"/>
      <c r="N484" s="208"/>
      <c r="O484" s="208"/>
      <c r="P484" s="208"/>
      <c r="Q484" s="208"/>
      <c r="R484" s="208"/>
      <c r="S484" s="208"/>
      <c r="T484" s="208"/>
      <c r="U484" s="208"/>
      <c r="V484" s="208"/>
      <c r="W484" s="208"/>
      <c r="X484" s="208"/>
      <c r="Y484" s="209">
        <v>16</v>
      </c>
    </row>
    <row r="485" spans="1:25">
      <c r="A485" s="140"/>
      <c r="B485" s="116">
        <v>1</v>
      </c>
      <c r="C485" s="105">
        <v>4</v>
      </c>
      <c r="D485" s="210">
        <v>21.3</v>
      </c>
      <c r="E485" s="213">
        <v>17</v>
      </c>
      <c r="F485" s="212">
        <v>27.2</v>
      </c>
      <c r="G485" s="210">
        <v>24.507968127489999</v>
      </c>
      <c r="H485" s="211">
        <v>37</v>
      </c>
      <c r="I485" s="207"/>
      <c r="J485" s="208"/>
      <c r="K485" s="208"/>
      <c r="L485" s="208"/>
      <c r="M485" s="208"/>
      <c r="N485" s="208"/>
      <c r="O485" s="208"/>
      <c r="P485" s="208"/>
      <c r="Q485" s="208"/>
      <c r="R485" s="208"/>
      <c r="S485" s="208"/>
      <c r="T485" s="208"/>
      <c r="U485" s="208"/>
      <c r="V485" s="208"/>
      <c r="W485" s="208"/>
      <c r="X485" s="208"/>
      <c r="Y485" s="209">
        <v>23.712927676591779</v>
      </c>
    </row>
    <row r="486" spans="1:25">
      <c r="A486" s="140"/>
      <c r="B486" s="116">
        <v>1</v>
      </c>
      <c r="C486" s="105">
        <v>5</v>
      </c>
      <c r="D486" s="210">
        <v>21.9</v>
      </c>
      <c r="E486" s="213">
        <v>16</v>
      </c>
      <c r="F486" s="210">
        <v>24.7</v>
      </c>
      <c r="G486" s="210">
        <v>24.0301724137931</v>
      </c>
      <c r="H486" s="213">
        <v>38</v>
      </c>
      <c r="I486" s="207"/>
      <c r="J486" s="208"/>
      <c r="K486" s="208"/>
      <c r="L486" s="208"/>
      <c r="M486" s="208"/>
      <c r="N486" s="208"/>
      <c r="O486" s="208"/>
      <c r="P486" s="208"/>
      <c r="Q486" s="208"/>
      <c r="R486" s="208"/>
      <c r="S486" s="208"/>
      <c r="T486" s="208"/>
      <c r="U486" s="208"/>
      <c r="V486" s="208"/>
      <c r="W486" s="208"/>
      <c r="X486" s="208"/>
      <c r="Y486" s="214"/>
    </row>
    <row r="487" spans="1:25">
      <c r="A487" s="140"/>
      <c r="B487" s="116">
        <v>1</v>
      </c>
      <c r="C487" s="105">
        <v>6</v>
      </c>
      <c r="D487" s="210">
        <v>20.8</v>
      </c>
      <c r="E487" s="213">
        <v>16</v>
      </c>
      <c r="F487" s="210">
        <v>25</v>
      </c>
      <c r="G487" s="210">
        <v>24.879921259842501</v>
      </c>
      <c r="H487" s="213">
        <v>35.799999999999997</v>
      </c>
      <c r="I487" s="207"/>
      <c r="J487" s="208"/>
      <c r="K487" s="208"/>
      <c r="L487" s="208"/>
      <c r="M487" s="208"/>
      <c r="N487" s="208"/>
      <c r="O487" s="208"/>
      <c r="P487" s="208"/>
      <c r="Q487" s="208"/>
      <c r="R487" s="208"/>
      <c r="S487" s="208"/>
      <c r="T487" s="208"/>
      <c r="U487" s="208"/>
      <c r="V487" s="208"/>
      <c r="W487" s="208"/>
      <c r="X487" s="208"/>
      <c r="Y487" s="214"/>
    </row>
    <row r="488" spans="1:25">
      <c r="A488" s="140"/>
      <c r="B488" s="117" t="s">
        <v>184</v>
      </c>
      <c r="C488" s="109"/>
      <c r="D488" s="215">
        <v>22</v>
      </c>
      <c r="E488" s="215">
        <v>16</v>
      </c>
      <c r="F488" s="215">
        <v>24.833333333333332</v>
      </c>
      <c r="G488" s="215">
        <v>24.305449696442015</v>
      </c>
      <c r="H488" s="215">
        <v>37.516666666666673</v>
      </c>
      <c r="I488" s="207"/>
      <c r="J488" s="208"/>
      <c r="K488" s="208"/>
      <c r="L488" s="208"/>
      <c r="M488" s="208"/>
      <c r="N488" s="208"/>
      <c r="O488" s="208"/>
      <c r="P488" s="208"/>
      <c r="Q488" s="208"/>
      <c r="R488" s="208"/>
      <c r="S488" s="208"/>
      <c r="T488" s="208"/>
      <c r="U488" s="208"/>
      <c r="V488" s="208"/>
      <c r="W488" s="208"/>
      <c r="X488" s="208"/>
      <c r="Y488" s="214"/>
    </row>
    <row r="489" spans="1:25">
      <c r="A489" s="140"/>
      <c r="B489" s="2" t="s">
        <v>185</v>
      </c>
      <c r="C489" s="136"/>
      <c r="D489" s="216">
        <v>22.049999999999997</v>
      </c>
      <c r="E489" s="216">
        <v>16</v>
      </c>
      <c r="F489" s="216">
        <v>24.85</v>
      </c>
      <c r="G489" s="216">
        <v>24.196401158195549</v>
      </c>
      <c r="H489" s="216">
        <v>37.5</v>
      </c>
      <c r="I489" s="207"/>
      <c r="J489" s="208"/>
      <c r="K489" s="208"/>
      <c r="L489" s="208"/>
      <c r="M489" s="208"/>
      <c r="N489" s="208"/>
      <c r="O489" s="208"/>
      <c r="P489" s="208"/>
      <c r="Q489" s="208"/>
      <c r="R489" s="208"/>
      <c r="S489" s="208"/>
      <c r="T489" s="208"/>
      <c r="U489" s="208"/>
      <c r="V489" s="208"/>
      <c r="W489" s="208"/>
      <c r="X489" s="208"/>
      <c r="Y489" s="214"/>
    </row>
    <row r="490" spans="1:25">
      <c r="A490" s="140"/>
      <c r="B490" s="2" t="s">
        <v>186</v>
      </c>
      <c r="C490" s="136"/>
      <c r="D490" s="216">
        <v>0.8854377448471461</v>
      </c>
      <c r="E490" s="216">
        <v>1.0954451150103321</v>
      </c>
      <c r="F490" s="216">
        <v>1.7013719953809827</v>
      </c>
      <c r="G490" s="216">
        <v>0.33198152406543163</v>
      </c>
      <c r="H490" s="216">
        <v>1.2172373091006825</v>
      </c>
      <c r="I490" s="207"/>
      <c r="J490" s="208"/>
      <c r="K490" s="208"/>
      <c r="L490" s="208"/>
      <c r="M490" s="208"/>
      <c r="N490" s="208"/>
      <c r="O490" s="208"/>
      <c r="P490" s="208"/>
      <c r="Q490" s="208"/>
      <c r="R490" s="208"/>
      <c r="S490" s="208"/>
      <c r="T490" s="208"/>
      <c r="U490" s="208"/>
      <c r="V490" s="208"/>
      <c r="W490" s="208"/>
      <c r="X490" s="208"/>
      <c r="Y490" s="214"/>
    </row>
    <row r="491" spans="1:25">
      <c r="A491" s="140"/>
      <c r="B491" s="2" t="s">
        <v>96</v>
      </c>
      <c r="C491" s="136"/>
      <c r="D491" s="110">
        <v>4.024717022032482E-2</v>
      </c>
      <c r="E491" s="110">
        <v>6.8465319688145759E-2</v>
      </c>
      <c r="F491" s="110">
        <v>6.8511623975073127E-2</v>
      </c>
      <c r="G491" s="110">
        <v>1.3658727907183268E-2</v>
      </c>
      <c r="H491" s="110">
        <v>3.2445241468698774E-2</v>
      </c>
      <c r="I491" s="16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38"/>
    </row>
    <row r="492" spans="1:25">
      <c r="A492" s="140"/>
      <c r="B492" s="118" t="s">
        <v>187</v>
      </c>
      <c r="C492" s="136"/>
      <c r="D492" s="110">
        <v>-7.2236026692001243E-2</v>
      </c>
      <c r="E492" s="110">
        <v>-0.32526256486690996</v>
      </c>
      <c r="F492" s="110">
        <v>4.7248727446150163E-2</v>
      </c>
      <c r="G492" s="110">
        <v>2.4987299245851524E-2</v>
      </c>
      <c r="H492" s="110">
        <v>0.58211871508811019</v>
      </c>
      <c r="I492" s="16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38"/>
    </row>
    <row r="493" spans="1:25">
      <c r="B493" s="146"/>
      <c r="C493" s="117"/>
      <c r="D493" s="133"/>
      <c r="E493" s="133"/>
      <c r="F493" s="133"/>
      <c r="G493" s="133"/>
      <c r="H493" s="133"/>
    </row>
    <row r="494" spans="1:25">
      <c r="B494" s="150" t="s">
        <v>391</v>
      </c>
      <c r="Y494" s="134" t="s">
        <v>190</v>
      </c>
    </row>
    <row r="495" spans="1:25">
      <c r="A495" s="125" t="s">
        <v>23</v>
      </c>
      <c r="B495" s="115" t="s">
        <v>142</v>
      </c>
      <c r="C495" s="112" t="s">
        <v>143</v>
      </c>
      <c r="D495" s="113" t="s">
        <v>165</v>
      </c>
      <c r="E495" s="114" t="s">
        <v>165</v>
      </c>
      <c r="F495" s="114" t="s">
        <v>165</v>
      </c>
      <c r="G495" s="114" t="s">
        <v>165</v>
      </c>
      <c r="H495" s="16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134">
        <v>1</v>
      </c>
    </row>
    <row r="496" spans="1:25">
      <c r="A496" s="140"/>
      <c r="B496" s="116" t="s">
        <v>166</v>
      </c>
      <c r="C496" s="105" t="s">
        <v>166</v>
      </c>
      <c r="D496" s="159" t="s">
        <v>168</v>
      </c>
      <c r="E496" s="160" t="s">
        <v>188</v>
      </c>
      <c r="F496" s="160" t="s">
        <v>171</v>
      </c>
      <c r="G496" s="160" t="s">
        <v>172</v>
      </c>
      <c r="H496" s="16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34" t="s">
        <v>3</v>
      </c>
    </row>
    <row r="497" spans="1:25">
      <c r="A497" s="140"/>
      <c r="B497" s="116"/>
      <c r="C497" s="105"/>
      <c r="D497" s="106" t="s">
        <v>192</v>
      </c>
      <c r="E497" s="107" t="s">
        <v>193</v>
      </c>
      <c r="F497" s="107" t="s">
        <v>194</v>
      </c>
      <c r="G497" s="107" t="s">
        <v>192</v>
      </c>
      <c r="H497" s="16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34">
        <v>3</v>
      </c>
    </row>
    <row r="498" spans="1:25">
      <c r="A498" s="140"/>
      <c r="B498" s="116"/>
      <c r="C498" s="105"/>
      <c r="D498" s="132"/>
      <c r="E498" s="132"/>
      <c r="F498" s="132"/>
      <c r="G498" s="132"/>
      <c r="H498" s="16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34">
        <v>3</v>
      </c>
    </row>
    <row r="499" spans="1:25">
      <c r="A499" s="140"/>
      <c r="B499" s="115">
        <v>1</v>
      </c>
      <c r="C499" s="111">
        <v>1</v>
      </c>
      <c r="D499" s="177">
        <v>0.05</v>
      </c>
      <c r="E499" s="175" t="s">
        <v>135</v>
      </c>
      <c r="F499" s="176">
        <v>6.54296875E-2</v>
      </c>
      <c r="G499" s="175" t="s">
        <v>135</v>
      </c>
      <c r="H499" s="179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1">
        <v>1</v>
      </c>
    </row>
    <row r="500" spans="1:25">
      <c r="A500" s="140"/>
      <c r="B500" s="116">
        <v>1</v>
      </c>
      <c r="C500" s="105">
        <v>2</v>
      </c>
      <c r="D500" s="184">
        <v>0.05</v>
      </c>
      <c r="E500" s="182" t="s">
        <v>135</v>
      </c>
      <c r="F500" s="183">
        <v>6.5502183406113496E-2</v>
      </c>
      <c r="G500" s="182" t="s">
        <v>135</v>
      </c>
      <c r="H500" s="179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1">
        <v>4</v>
      </c>
    </row>
    <row r="501" spans="1:25">
      <c r="A501" s="140"/>
      <c r="B501" s="116">
        <v>1</v>
      </c>
      <c r="C501" s="105">
        <v>3</v>
      </c>
      <c r="D501" s="184">
        <v>0.05</v>
      </c>
      <c r="E501" s="182" t="s">
        <v>135</v>
      </c>
      <c r="F501" s="183">
        <v>6.4202334630350202E-2</v>
      </c>
      <c r="G501" s="182" t="s">
        <v>135</v>
      </c>
      <c r="H501" s="179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1">
        <v>16</v>
      </c>
    </row>
    <row r="502" spans="1:25">
      <c r="A502" s="140"/>
      <c r="B502" s="116">
        <v>1</v>
      </c>
      <c r="C502" s="105">
        <v>4</v>
      </c>
      <c r="D502" s="184">
        <v>0.05</v>
      </c>
      <c r="E502" s="182" t="s">
        <v>135</v>
      </c>
      <c r="F502" s="183">
        <v>6.5737051792828696E-2</v>
      </c>
      <c r="G502" s="182" t="s">
        <v>135</v>
      </c>
      <c r="H502" s="179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1">
        <v>5.747412301438555E-2</v>
      </c>
    </row>
    <row r="503" spans="1:25">
      <c r="A503" s="140"/>
      <c r="B503" s="116">
        <v>1</v>
      </c>
      <c r="C503" s="105">
        <v>5</v>
      </c>
      <c r="D503" s="184">
        <v>0.05</v>
      </c>
      <c r="E503" s="182" t="s">
        <v>135</v>
      </c>
      <c r="F503" s="184">
        <v>6.6810344827586202E-2</v>
      </c>
      <c r="G503" s="182" t="s">
        <v>135</v>
      </c>
      <c r="H503" s="179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37"/>
    </row>
    <row r="504" spans="1:25">
      <c r="A504" s="140"/>
      <c r="B504" s="116">
        <v>1</v>
      </c>
      <c r="C504" s="105">
        <v>6</v>
      </c>
      <c r="D504" s="184">
        <v>0.05</v>
      </c>
      <c r="E504" s="182" t="s">
        <v>135</v>
      </c>
      <c r="F504" s="184">
        <v>6.2007874015747998E-2</v>
      </c>
      <c r="G504" s="182" t="s">
        <v>135</v>
      </c>
      <c r="H504" s="179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37"/>
    </row>
    <row r="505" spans="1:25">
      <c r="A505" s="140"/>
      <c r="B505" s="117" t="s">
        <v>184</v>
      </c>
      <c r="C505" s="109"/>
      <c r="D505" s="187">
        <v>4.9999999999999996E-2</v>
      </c>
      <c r="E505" s="187" t="s">
        <v>512</v>
      </c>
      <c r="F505" s="187">
        <v>6.4948246028771098E-2</v>
      </c>
      <c r="G505" s="187" t="s">
        <v>512</v>
      </c>
      <c r="H505" s="179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37"/>
    </row>
    <row r="506" spans="1:25">
      <c r="A506" s="140"/>
      <c r="B506" s="2" t="s">
        <v>185</v>
      </c>
      <c r="C506" s="136"/>
      <c r="D506" s="123">
        <v>0.05</v>
      </c>
      <c r="E506" s="123" t="s">
        <v>512</v>
      </c>
      <c r="F506" s="123">
        <v>6.5465935453056748E-2</v>
      </c>
      <c r="G506" s="123" t="s">
        <v>512</v>
      </c>
      <c r="H506" s="179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37"/>
    </row>
    <row r="507" spans="1:25">
      <c r="A507" s="140"/>
      <c r="B507" s="2" t="s">
        <v>186</v>
      </c>
      <c r="C507" s="136"/>
      <c r="D507" s="123">
        <v>7.6011774306101464E-18</v>
      </c>
      <c r="E507" s="123" t="s">
        <v>512</v>
      </c>
      <c r="F507" s="123">
        <v>1.6631554568024543E-3</v>
      </c>
      <c r="G507" s="123" t="s">
        <v>512</v>
      </c>
      <c r="H507" s="16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137"/>
    </row>
    <row r="508" spans="1:25">
      <c r="A508" s="140"/>
      <c r="B508" s="2" t="s">
        <v>96</v>
      </c>
      <c r="C508" s="136"/>
      <c r="D508" s="110">
        <v>1.5202354861220294E-16</v>
      </c>
      <c r="E508" s="110" t="s">
        <v>512</v>
      </c>
      <c r="F508" s="110">
        <v>2.5607396019065726E-2</v>
      </c>
      <c r="G508" s="110" t="s">
        <v>512</v>
      </c>
      <c r="H508" s="16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138"/>
    </row>
    <row r="509" spans="1:25">
      <c r="A509" s="140"/>
      <c r="B509" s="118" t="s">
        <v>187</v>
      </c>
      <c r="C509" s="136"/>
      <c r="D509" s="110">
        <v>-0.13004327203939781</v>
      </c>
      <c r="E509" s="110" t="s">
        <v>512</v>
      </c>
      <c r="F509" s="110">
        <v>0.13004327203939758</v>
      </c>
      <c r="G509" s="110" t="s">
        <v>512</v>
      </c>
      <c r="H509" s="16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38"/>
    </row>
    <row r="510" spans="1:25">
      <c r="B510" s="146"/>
      <c r="C510" s="117"/>
      <c r="D510" s="133"/>
      <c r="E510" s="133"/>
      <c r="F510" s="133"/>
      <c r="G510" s="133"/>
    </row>
    <row r="511" spans="1:25">
      <c r="B511" s="150" t="s">
        <v>392</v>
      </c>
      <c r="Y511" s="134" t="s">
        <v>190</v>
      </c>
    </row>
    <row r="512" spans="1:25">
      <c r="A512" s="125" t="s">
        <v>55</v>
      </c>
      <c r="B512" s="115" t="s">
        <v>142</v>
      </c>
      <c r="C512" s="112" t="s">
        <v>143</v>
      </c>
      <c r="D512" s="113" t="s">
        <v>165</v>
      </c>
      <c r="E512" s="114" t="s">
        <v>165</v>
      </c>
      <c r="F512" s="114" t="s">
        <v>165</v>
      </c>
      <c r="G512" s="114" t="s">
        <v>165</v>
      </c>
      <c r="H512" s="114" t="s">
        <v>165</v>
      </c>
      <c r="I512" s="114" t="s">
        <v>165</v>
      </c>
      <c r="J512" s="114" t="s">
        <v>165</v>
      </c>
      <c r="K512" s="114" t="s">
        <v>165</v>
      </c>
      <c r="L512" s="16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34">
        <v>1</v>
      </c>
    </row>
    <row r="513" spans="1:25">
      <c r="A513" s="140"/>
      <c r="B513" s="116" t="s">
        <v>166</v>
      </c>
      <c r="C513" s="105" t="s">
        <v>166</v>
      </c>
      <c r="D513" s="159" t="s">
        <v>167</v>
      </c>
      <c r="E513" s="160" t="s">
        <v>168</v>
      </c>
      <c r="F513" s="160" t="s">
        <v>188</v>
      </c>
      <c r="G513" s="160" t="s">
        <v>170</v>
      </c>
      <c r="H513" s="160" t="s">
        <v>171</v>
      </c>
      <c r="I513" s="160" t="s">
        <v>172</v>
      </c>
      <c r="J513" s="160" t="s">
        <v>173</v>
      </c>
      <c r="K513" s="160" t="s">
        <v>174</v>
      </c>
      <c r="L513" s="16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34" t="s">
        <v>1</v>
      </c>
    </row>
    <row r="514" spans="1:25">
      <c r="A514" s="140"/>
      <c r="B514" s="116"/>
      <c r="C514" s="105"/>
      <c r="D514" s="106" t="s">
        <v>191</v>
      </c>
      <c r="E514" s="107" t="s">
        <v>191</v>
      </c>
      <c r="F514" s="107" t="s">
        <v>193</v>
      </c>
      <c r="G514" s="107" t="s">
        <v>191</v>
      </c>
      <c r="H514" s="107" t="s">
        <v>194</v>
      </c>
      <c r="I514" s="107" t="s">
        <v>192</v>
      </c>
      <c r="J514" s="107" t="s">
        <v>191</v>
      </c>
      <c r="K514" s="107" t="s">
        <v>192</v>
      </c>
      <c r="L514" s="16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34">
        <v>3</v>
      </c>
    </row>
    <row r="515" spans="1:25">
      <c r="A515" s="140"/>
      <c r="B515" s="116"/>
      <c r="C515" s="105"/>
      <c r="D515" s="132"/>
      <c r="E515" s="132"/>
      <c r="F515" s="132"/>
      <c r="G515" s="132"/>
      <c r="H515" s="132"/>
      <c r="I515" s="132"/>
      <c r="J515" s="132"/>
      <c r="K515" s="132"/>
      <c r="L515" s="16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34">
        <v>3</v>
      </c>
    </row>
    <row r="516" spans="1:25">
      <c r="A516" s="140"/>
      <c r="B516" s="115">
        <v>1</v>
      </c>
      <c r="C516" s="111">
        <v>1</v>
      </c>
      <c r="D516" s="177">
        <v>0.19</v>
      </c>
      <c r="E516" s="175">
        <v>0.22999999999999998</v>
      </c>
      <c r="F516" s="202">
        <v>0.36</v>
      </c>
      <c r="G516" s="177">
        <v>0.19</v>
      </c>
      <c r="H516" s="178">
        <v>0.22050781250000001</v>
      </c>
      <c r="I516" s="175">
        <v>0.22999999999999998</v>
      </c>
      <c r="J516" s="176">
        <v>0.19</v>
      </c>
      <c r="K516" s="177">
        <v>0.18</v>
      </c>
      <c r="L516" s="179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1">
        <v>1</v>
      </c>
    </row>
    <row r="517" spans="1:25">
      <c r="A517" s="140"/>
      <c r="B517" s="116">
        <v>1</v>
      </c>
      <c r="C517" s="105">
        <v>2</v>
      </c>
      <c r="D517" s="184">
        <v>0.19</v>
      </c>
      <c r="E517" s="182">
        <v>0.22999999999999998</v>
      </c>
      <c r="F517" s="183">
        <v>0.2</v>
      </c>
      <c r="G517" s="184">
        <v>0.2</v>
      </c>
      <c r="H517" s="185">
        <v>0.22057860262008699</v>
      </c>
      <c r="I517" s="182">
        <v>0.24</v>
      </c>
      <c r="J517" s="183">
        <v>0.2</v>
      </c>
      <c r="K517" s="184">
        <v>0.19</v>
      </c>
      <c r="L517" s="179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1">
        <v>14</v>
      </c>
    </row>
    <row r="518" spans="1:25">
      <c r="A518" s="140"/>
      <c r="B518" s="116">
        <v>1</v>
      </c>
      <c r="C518" s="105">
        <v>3</v>
      </c>
      <c r="D518" s="184">
        <v>0.19</v>
      </c>
      <c r="E518" s="182">
        <v>0.22</v>
      </c>
      <c r="F518" s="183">
        <v>0.19</v>
      </c>
      <c r="G518" s="184">
        <v>0.2</v>
      </c>
      <c r="H518" s="185">
        <v>0.22274319066147899</v>
      </c>
      <c r="I518" s="182">
        <v>0.24</v>
      </c>
      <c r="J518" s="183">
        <v>0.2</v>
      </c>
      <c r="K518" s="183">
        <v>0.19</v>
      </c>
      <c r="L518" s="179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1">
        <v>16</v>
      </c>
    </row>
    <row r="519" spans="1:25">
      <c r="A519" s="140"/>
      <c r="B519" s="116">
        <v>1</v>
      </c>
      <c r="C519" s="105">
        <v>4</v>
      </c>
      <c r="D519" s="184">
        <v>0.19</v>
      </c>
      <c r="E519" s="182">
        <v>0.22</v>
      </c>
      <c r="F519" s="183">
        <v>0.19</v>
      </c>
      <c r="G519" s="184">
        <v>0.2</v>
      </c>
      <c r="H519" s="185">
        <v>0.22395418326693201</v>
      </c>
      <c r="I519" s="182">
        <v>0.22999999999999998</v>
      </c>
      <c r="J519" s="183">
        <v>0.19</v>
      </c>
      <c r="K519" s="183">
        <v>0.19</v>
      </c>
      <c r="L519" s="179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1">
        <v>0.19286666666666666</v>
      </c>
    </row>
    <row r="520" spans="1:25">
      <c r="A520" s="140"/>
      <c r="B520" s="116">
        <v>1</v>
      </c>
      <c r="C520" s="105">
        <v>5</v>
      </c>
      <c r="D520" s="184">
        <v>0.19</v>
      </c>
      <c r="E520" s="182">
        <v>0.22</v>
      </c>
      <c r="F520" s="184">
        <v>0.2</v>
      </c>
      <c r="G520" s="184">
        <v>0.19</v>
      </c>
      <c r="H520" s="182">
        <v>0.21737068965517201</v>
      </c>
      <c r="I520" s="182">
        <v>0.26</v>
      </c>
      <c r="J520" s="184">
        <v>0.19</v>
      </c>
      <c r="K520" s="184">
        <v>0.19</v>
      </c>
      <c r="L520" s="179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37"/>
    </row>
    <row r="521" spans="1:25">
      <c r="A521" s="140"/>
      <c r="B521" s="116">
        <v>1</v>
      </c>
      <c r="C521" s="105">
        <v>6</v>
      </c>
      <c r="D521" s="184">
        <v>0.2</v>
      </c>
      <c r="E521" s="182">
        <v>0.22999999999999998</v>
      </c>
      <c r="F521" s="184">
        <v>0.2</v>
      </c>
      <c r="G521" s="184">
        <v>0.19</v>
      </c>
      <c r="H521" s="182">
        <v>0.22094488188976399</v>
      </c>
      <c r="I521" s="182">
        <v>0.26</v>
      </c>
      <c r="J521" s="184">
        <v>0.19</v>
      </c>
      <c r="K521" s="184">
        <v>0.19</v>
      </c>
      <c r="L521" s="179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37"/>
    </row>
    <row r="522" spans="1:25">
      <c r="A522" s="140"/>
      <c r="B522" s="117" t="s">
        <v>184</v>
      </c>
      <c r="C522" s="109"/>
      <c r="D522" s="187">
        <v>0.19166666666666665</v>
      </c>
      <c r="E522" s="187">
        <v>0.22499999999999998</v>
      </c>
      <c r="F522" s="187">
        <v>0.2233333333333333</v>
      </c>
      <c r="G522" s="187">
        <v>0.19499999999999998</v>
      </c>
      <c r="H522" s="187">
        <v>0.22101656009890566</v>
      </c>
      <c r="I522" s="187">
        <v>0.24333333333333332</v>
      </c>
      <c r="J522" s="187">
        <v>0.19333333333333333</v>
      </c>
      <c r="K522" s="187">
        <v>0.18833333333333332</v>
      </c>
      <c r="L522" s="179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37"/>
    </row>
    <row r="523" spans="1:25">
      <c r="A523" s="140"/>
      <c r="B523" s="2" t="s">
        <v>185</v>
      </c>
      <c r="C523" s="136"/>
      <c r="D523" s="123">
        <v>0.19</v>
      </c>
      <c r="E523" s="123">
        <v>0.22499999999999998</v>
      </c>
      <c r="F523" s="123">
        <v>0.2</v>
      </c>
      <c r="G523" s="123">
        <v>0.19500000000000001</v>
      </c>
      <c r="H523" s="123">
        <v>0.22076174225492551</v>
      </c>
      <c r="I523" s="123">
        <v>0.24</v>
      </c>
      <c r="J523" s="123">
        <v>0.19</v>
      </c>
      <c r="K523" s="123">
        <v>0.19</v>
      </c>
      <c r="L523" s="179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37"/>
    </row>
    <row r="524" spans="1:25">
      <c r="A524" s="140"/>
      <c r="B524" s="2" t="s">
        <v>186</v>
      </c>
      <c r="C524" s="136"/>
      <c r="D524" s="123">
        <v>4.0824829046386332E-3</v>
      </c>
      <c r="E524" s="123">
        <v>5.4772255750516509E-3</v>
      </c>
      <c r="F524" s="123">
        <v>6.713171133426192E-2</v>
      </c>
      <c r="G524" s="123">
        <v>5.4772255750516656E-3</v>
      </c>
      <c r="H524" s="123">
        <v>2.2520667355893026E-3</v>
      </c>
      <c r="I524" s="123">
        <v>1.3662601021279476E-2</v>
      </c>
      <c r="J524" s="123">
        <v>5.1639777949432277E-3</v>
      </c>
      <c r="K524" s="123">
        <v>4.0824829046386341E-3</v>
      </c>
      <c r="L524" s="16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37"/>
    </row>
    <row r="525" spans="1:25">
      <c r="A525" s="140"/>
      <c r="B525" s="2" t="s">
        <v>96</v>
      </c>
      <c r="C525" s="136"/>
      <c r="D525" s="110">
        <v>2.1299910806810263E-2</v>
      </c>
      <c r="E525" s="110">
        <v>2.4343224778007339E-2</v>
      </c>
      <c r="F525" s="110">
        <v>0.30058975224296386</v>
      </c>
      <c r="G525" s="110">
        <v>2.8088336282316238E-2</v>
      </c>
      <c r="H525" s="110">
        <v>1.0189583688124976E-2</v>
      </c>
      <c r="I525" s="110">
        <v>5.614767542991566E-2</v>
      </c>
      <c r="J525" s="110">
        <v>2.6710229973844282E-2</v>
      </c>
      <c r="K525" s="110">
        <v>2.1676900378612217E-2</v>
      </c>
      <c r="L525" s="16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38"/>
    </row>
    <row r="526" spans="1:25">
      <c r="A526" s="140"/>
      <c r="B526" s="118" t="s">
        <v>187</v>
      </c>
      <c r="C526" s="136"/>
      <c r="D526" s="110">
        <v>-6.2219149671621787E-3</v>
      </c>
      <c r="E526" s="110">
        <v>0.16660905634289658</v>
      </c>
      <c r="F526" s="110">
        <v>0.15796750777739366</v>
      </c>
      <c r="G526" s="110">
        <v>1.1061182163843775E-2</v>
      </c>
      <c r="H526" s="110">
        <v>0.14595520272505524</v>
      </c>
      <c r="I526" s="110">
        <v>0.26166609056342893</v>
      </c>
      <c r="J526" s="110">
        <v>2.4196335983408535E-3</v>
      </c>
      <c r="K526" s="110">
        <v>-2.3505012098168021E-2</v>
      </c>
      <c r="L526" s="16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38"/>
    </row>
    <row r="527" spans="1:25">
      <c r="B527" s="146"/>
      <c r="C527" s="117"/>
      <c r="D527" s="133"/>
      <c r="E527" s="133"/>
      <c r="F527" s="133"/>
      <c r="G527" s="133"/>
      <c r="H527" s="133"/>
      <c r="I527" s="133"/>
      <c r="J527" s="133"/>
      <c r="K527" s="133"/>
    </row>
    <row r="528" spans="1:25">
      <c r="B528" s="150" t="s">
        <v>393</v>
      </c>
      <c r="Y528" s="134" t="s">
        <v>67</v>
      </c>
    </row>
    <row r="529" spans="1:25">
      <c r="A529" s="125" t="s">
        <v>56</v>
      </c>
      <c r="B529" s="115" t="s">
        <v>142</v>
      </c>
      <c r="C529" s="112" t="s">
        <v>143</v>
      </c>
      <c r="D529" s="113" t="s">
        <v>165</v>
      </c>
      <c r="E529" s="114" t="s">
        <v>165</v>
      </c>
      <c r="F529" s="114" t="s">
        <v>165</v>
      </c>
      <c r="G529" s="114" t="s">
        <v>165</v>
      </c>
      <c r="H529" s="114" t="s">
        <v>165</v>
      </c>
      <c r="I529" s="114" t="s">
        <v>165</v>
      </c>
      <c r="J529" s="114" t="s">
        <v>165</v>
      </c>
      <c r="K529" s="114" t="s">
        <v>165</v>
      </c>
      <c r="L529" s="16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34">
        <v>1</v>
      </c>
    </row>
    <row r="530" spans="1:25">
      <c r="A530" s="140"/>
      <c r="B530" s="116" t="s">
        <v>166</v>
      </c>
      <c r="C530" s="105" t="s">
        <v>166</v>
      </c>
      <c r="D530" s="159" t="s">
        <v>167</v>
      </c>
      <c r="E530" s="160" t="s">
        <v>168</v>
      </c>
      <c r="F530" s="160" t="s">
        <v>188</v>
      </c>
      <c r="G530" s="160" t="s">
        <v>170</v>
      </c>
      <c r="H530" s="160" t="s">
        <v>171</v>
      </c>
      <c r="I530" s="160" t="s">
        <v>172</v>
      </c>
      <c r="J530" s="160" t="s">
        <v>173</v>
      </c>
      <c r="K530" s="160" t="s">
        <v>174</v>
      </c>
      <c r="L530" s="16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34" t="s">
        <v>1</v>
      </c>
    </row>
    <row r="531" spans="1:25">
      <c r="A531" s="140"/>
      <c r="B531" s="116"/>
      <c r="C531" s="105"/>
      <c r="D531" s="106" t="s">
        <v>191</v>
      </c>
      <c r="E531" s="107" t="s">
        <v>191</v>
      </c>
      <c r="F531" s="107" t="s">
        <v>193</v>
      </c>
      <c r="G531" s="107" t="s">
        <v>191</v>
      </c>
      <c r="H531" s="107" t="s">
        <v>194</v>
      </c>
      <c r="I531" s="107" t="s">
        <v>192</v>
      </c>
      <c r="J531" s="107" t="s">
        <v>191</v>
      </c>
      <c r="K531" s="107" t="s">
        <v>192</v>
      </c>
      <c r="L531" s="16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34">
        <v>3</v>
      </c>
    </row>
    <row r="532" spans="1:25">
      <c r="A532" s="140"/>
      <c r="B532" s="116"/>
      <c r="C532" s="105"/>
      <c r="D532" s="132"/>
      <c r="E532" s="132"/>
      <c r="F532" s="132"/>
      <c r="G532" s="132"/>
      <c r="H532" s="132"/>
      <c r="I532" s="132"/>
      <c r="J532" s="132"/>
      <c r="K532" s="132"/>
      <c r="L532" s="16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34">
        <v>3</v>
      </c>
    </row>
    <row r="533" spans="1:25">
      <c r="A533" s="140"/>
      <c r="B533" s="115">
        <v>1</v>
      </c>
      <c r="C533" s="111">
        <v>1</v>
      </c>
      <c r="D533" s="177">
        <v>4.0599999999999997E-2</v>
      </c>
      <c r="E533" s="177">
        <v>4.7300000000000002E-2</v>
      </c>
      <c r="F533" s="176">
        <v>4.3099999999999999E-2</v>
      </c>
      <c r="G533" s="177">
        <v>3.5700000000000003E-2</v>
      </c>
      <c r="H533" s="176">
        <v>4.265625E-2</v>
      </c>
      <c r="I533" s="177">
        <v>4.48E-2</v>
      </c>
      <c r="J533" s="176">
        <v>4.3800000000000006E-2</v>
      </c>
      <c r="K533" s="177">
        <v>4.0299999999999996E-2</v>
      </c>
      <c r="L533" s="179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1">
        <v>1</v>
      </c>
    </row>
    <row r="534" spans="1:25">
      <c r="A534" s="140"/>
      <c r="B534" s="116">
        <v>1</v>
      </c>
      <c r="C534" s="105">
        <v>2</v>
      </c>
      <c r="D534" s="184">
        <v>4.1399999999999999E-2</v>
      </c>
      <c r="E534" s="184">
        <v>4.7100000000000003E-2</v>
      </c>
      <c r="F534" s="183">
        <v>4.36E-2</v>
      </c>
      <c r="G534" s="184">
        <v>3.8600000000000002E-2</v>
      </c>
      <c r="H534" s="183">
        <v>4.2480349344978206E-2</v>
      </c>
      <c r="I534" s="184">
        <v>4.4700000000000004E-2</v>
      </c>
      <c r="J534" s="183">
        <v>4.5600000000000002E-2</v>
      </c>
      <c r="K534" s="184">
        <v>3.9E-2</v>
      </c>
      <c r="L534" s="179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1" t="e">
        <v>#N/A</v>
      </c>
    </row>
    <row r="535" spans="1:25">
      <c r="A535" s="140"/>
      <c r="B535" s="116">
        <v>1</v>
      </c>
      <c r="C535" s="105">
        <v>3</v>
      </c>
      <c r="D535" s="184">
        <v>4.2099999999999999E-2</v>
      </c>
      <c r="E535" s="184">
        <v>4.6600000000000003E-2</v>
      </c>
      <c r="F535" s="183">
        <v>4.24E-2</v>
      </c>
      <c r="G535" s="184">
        <v>3.8100000000000002E-2</v>
      </c>
      <c r="H535" s="183">
        <v>4.2803501945525298E-2</v>
      </c>
      <c r="I535" s="184">
        <v>4.5600000000000002E-2</v>
      </c>
      <c r="J535" s="183">
        <v>4.4999999999999998E-2</v>
      </c>
      <c r="K535" s="183">
        <v>3.8900000000000004E-2</v>
      </c>
      <c r="L535" s="179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1">
        <v>16</v>
      </c>
    </row>
    <row r="536" spans="1:25">
      <c r="A536" s="140"/>
      <c r="B536" s="116">
        <v>1</v>
      </c>
      <c r="C536" s="105">
        <v>4</v>
      </c>
      <c r="D536" s="184">
        <v>4.1100000000000005E-2</v>
      </c>
      <c r="E536" s="184">
        <v>4.58E-2</v>
      </c>
      <c r="F536" s="183">
        <v>4.2299999999999997E-2</v>
      </c>
      <c r="G536" s="184">
        <v>3.7999999999999999E-2</v>
      </c>
      <c r="H536" s="183">
        <v>4.2608565737051796E-2</v>
      </c>
      <c r="I536" s="184">
        <v>4.5199999999999997E-2</v>
      </c>
      <c r="J536" s="183">
        <v>4.48E-2</v>
      </c>
      <c r="K536" s="183">
        <v>3.85E-2</v>
      </c>
      <c r="L536" s="179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1">
        <v>4.2473861057349571E-2</v>
      </c>
    </row>
    <row r="537" spans="1:25">
      <c r="A537" s="140"/>
      <c r="B537" s="116">
        <v>1</v>
      </c>
      <c r="C537" s="105">
        <v>5</v>
      </c>
      <c r="D537" s="184">
        <v>4.1200000000000001E-2</v>
      </c>
      <c r="E537" s="184">
        <v>4.7199999999999999E-2</v>
      </c>
      <c r="F537" s="184">
        <v>4.1399999999999999E-2</v>
      </c>
      <c r="G537" s="184">
        <v>3.6499999999999998E-2</v>
      </c>
      <c r="H537" s="184">
        <v>4.2372844827586194E-2</v>
      </c>
      <c r="I537" s="184">
        <v>4.6700000000000005E-2</v>
      </c>
      <c r="J537" s="184">
        <v>4.4299999999999999E-2</v>
      </c>
      <c r="K537" s="184">
        <v>3.8800000000000001E-2</v>
      </c>
      <c r="L537" s="179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37"/>
    </row>
    <row r="538" spans="1:25">
      <c r="A538" s="140"/>
      <c r="B538" s="116">
        <v>1</v>
      </c>
      <c r="C538" s="105">
        <v>6</v>
      </c>
      <c r="D538" s="184">
        <v>4.2099999999999999E-2</v>
      </c>
      <c r="E538" s="184">
        <v>4.8099999999999997E-2</v>
      </c>
      <c r="F538" s="184">
        <v>4.0800000000000003E-2</v>
      </c>
      <c r="G538" s="184">
        <v>3.5400000000000001E-2</v>
      </c>
      <c r="H538" s="184">
        <v>4.2323818897637797E-2</v>
      </c>
      <c r="I538" s="184">
        <v>4.7399999999999998E-2</v>
      </c>
      <c r="J538" s="184">
        <v>4.3499999999999997E-2</v>
      </c>
      <c r="K538" s="184">
        <v>4.0099999999999997E-2</v>
      </c>
      <c r="L538" s="179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37"/>
    </row>
    <row r="539" spans="1:25">
      <c r="A539" s="140"/>
      <c r="B539" s="117" t="s">
        <v>184</v>
      </c>
      <c r="C539" s="109"/>
      <c r="D539" s="187">
        <v>4.1416666666666664E-2</v>
      </c>
      <c r="E539" s="187">
        <v>4.7016666666666672E-2</v>
      </c>
      <c r="F539" s="187">
        <v>4.2266666666666668E-2</v>
      </c>
      <c r="G539" s="187">
        <v>3.705E-2</v>
      </c>
      <c r="H539" s="187">
        <v>4.2540888458796548E-2</v>
      </c>
      <c r="I539" s="187">
        <v>4.5733333333333327E-2</v>
      </c>
      <c r="J539" s="187">
        <v>4.4500000000000005E-2</v>
      </c>
      <c r="K539" s="187">
        <v>3.9266666666666665E-2</v>
      </c>
      <c r="L539" s="179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37"/>
    </row>
    <row r="540" spans="1:25">
      <c r="A540" s="140"/>
      <c r="B540" s="2" t="s">
        <v>185</v>
      </c>
      <c r="C540" s="136"/>
      <c r="D540" s="123">
        <v>4.1300000000000003E-2</v>
      </c>
      <c r="E540" s="123">
        <v>4.7149999999999997E-2</v>
      </c>
      <c r="F540" s="123">
        <v>4.2349999999999999E-2</v>
      </c>
      <c r="G540" s="123">
        <v>3.7249999999999998E-2</v>
      </c>
      <c r="H540" s="123">
        <v>4.2544457541015004E-2</v>
      </c>
      <c r="I540" s="123">
        <v>4.5399999999999996E-2</v>
      </c>
      <c r="J540" s="123">
        <v>4.4549999999999999E-2</v>
      </c>
      <c r="K540" s="123">
        <v>3.8949999999999999E-2</v>
      </c>
      <c r="L540" s="179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37"/>
    </row>
    <row r="541" spans="1:25">
      <c r="A541" s="140"/>
      <c r="B541" s="2" t="s">
        <v>186</v>
      </c>
      <c r="C541" s="136"/>
      <c r="D541" s="123">
        <v>5.9132619311735727E-4</v>
      </c>
      <c r="E541" s="123">
        <v>7.678975626127908E-4</v>
      </c>
      <c r="F541" s="123">
        <v>1.0385887861259935E-3</v>
      </c>
      <c r="G541" s="123">
        <v>1.3605146085213494E-3</v>
      </c>
      <c r="H541" s="123">
        <v>1.8214125467154861E-4</v>
      </c>
      <c r="I541" s="123">
        <v>1.0911767348448492E-3</v>
      </c>
      <c r="J541" s="123">
        <v>7.8485667481394334E-4</v>
      </c>
      <c r="K541" s="123">
        <v>7.4475946900100785E-4</v>
      </c>
      <c r="L541" s="16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137"/>
    </row>
    <row r="542" spans="1:25">
      <c r="A542" s="140"/>
      <c r="B542" s="2" t="s">
        <v>96</v>
      </c>
      <c r="C542" s="136"/>
      <c r="D542" s="110">
        <v>1.4277493596394944E-2</v>
      </c>
      <c r="E542" s="110">
        <v>1.6332454362554923E-2</v>
      </c>
      <c r="F542" s="110">
        <v>2.4572289892570823E-2</v>
      </c>
      <c r="G542" s="110">
        <v>3.6721042065353558E-2</v>
      </c>
      <c r="H542" s="110">
        <v>4.2815573738654647E-3</v>
      </c>
      <c r="I542" s="110">
        <v>2.3859549595732856E-2</v>
      </c>
      <c r="J542" s="110">
        <v>1.7637228647504343E-2</v>
      </c>
      <c r="K542" s="110">
        <v>1.8966709736867773E-2</v>
      </c>
      <c r="L542" s="16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38"/>
    </row>
    <row r="543" spans="1:25">
      <c r="A543" s="140"/>
      <c r="B543" s="118" t="s">
        <v>187</v>
      </c>
      <c r="C543" s="136"/>
      <c r="D543" s="110">
        <v>-2.4890470618045502E-2</v>
      </c>
      <c r="E543" s="110">
        <v>0.10695532490402182</v>
      </c>
      <c r="F543" s="110">
        <v>-4.8781623691602771E-3</v>
      </c>
      <c r="G543" s="110">
        <v>-0.12769879926918115</v>
      </c>
      <c r="H543" s="110">
        <v>1.5780859045630979E-3</v>
      </c>
      <c r="I543" s="110">
        <v>7.6740663430214351E-2</v>
      </c>
      <c r="J543" s="110">
        <v>4.7703196559283345E-2</v>
      </c>
      <c r="K543" s="110">
        <v>-7.5509838541696239E-2</v>
      </c>
      <c r="L543" s="16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38"/>
    </row>
    <row r="544" spans="1:25">
      <c r="B544" s="146"/>
      <c r="C544" s="117"/>
      <c r="D544" s="133"/>
      <c r="E544" s="133"/>
      <c r="F544" s="133"/>
      <c r="G544" s="133"/>
      <c r="H544" s="133"/>
      <c r="I544" s="133"/>
      <c r="J544" s="133"/>
      <c r="K544" s="133"/>
    </row>
    <row r="545" spans="1:25">
      <c r="B545" s="150" t="s">
        <v>394</v>
      </c>
      <c r="Y545" s="134" t="s">
        <v>190</v>
      </c>
    </row>
    <row r="546" spans="1:25">
      <c r="A546" s="125" t="s">
        <v>26</v>
      </c>
      <c r="B546" s="115" t="s">
        <v>142</v>
      </c>
      <c r="C546" s="112" t="s">
        <v>143</v>
      </c>
      <c r="D546" s="113" t="s">
        <v>165</v>
      </c>
      <c r="E546" s="114" t="s">
        <v>165</v>
      </c>
      <c r="F546" s="114" t="s">
        <v>165</v>
      </c>
      <c r="G546" s="114" t="s">
        <v>165</v>
      </c>
      <c r="H546" s="114" t="s">
        <v>165</v>
      </c>
      <c r="I546" s="114" t="s">
        <v>165</v>
      </c>
      <c r="J546" s="114" t="s">
        <v>165</v>
      </c>
      <c r="K546" s="114" t="s">
        <v>165</v>
      </c>
      <c r="L546" s="114" t="s">
        <v>165</v>
      </c>
      <c r="M546" s="16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34">
        <v>1</v>
      </c>
    </row>
    <row r="547" spans="1:25">
      <c r="A547" s="140"/>
      <c r="B547" s="116" t="s">
        <v>166</v>
      </c>
      <c r="C547" s="105" t="s">
        <v>166</v>
      </c>
      <c r="D547" s="159" t="s">
        <v>167</v>
      </c>
      <c r="E547" s="160" t="s">
        <v>168</v>
      </c>
      <c r="F547" s="160" t="s">
        <v>169</v>
      </c>
      <c r="G547" s="160" t="s">
        <v>188</v>
      </c>
      <c r="H547" s="160" t="s">
        <v>170</v>
      </c>
      <c r="I547" s="160" t="s">
        <v>171</v>
      </c>
      <c r="J547" s="160" t="s">
        <v>172</v>
      </c>
      <c r="K547" s="160" t="s">
        <v>173</v>
      </c>
      <c r="L547" s="160" t="s">
        <v>174</v>
      </c>
      <c r="M547" s="16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34" t="s">
        <v>3</v>
      </c>
    </row>
    <row r="548" spans="1:25">
      <c r="A548" s="140"/>
      <c r="B548" s="116"/>
      <c r="C548" s="105"/>
      <c r="D548" s="106" t="s">
        <v>191</v>
      </c>
      <c r="E548" s="107" t="s">
        <v>192</v>
      </c>
      <c r="F548" s="107" t="s">
        <v>192</v>
      </c>
      <c r="G548" s="107" t="s">
        <v>193</v>
      </c>
      <c r="H548" s="107" t="s">
        <v>192</v>
      </c>
      <c r="I548" s="107" t="s">
        <v>194</v>
      </c>
      <c r="J548" s="107" t="s">
        <v>192</v>
      </c>
      <c r="K548" s="107" t="s">
        <v>191</v>
      </c>
      <c r="L548" s="107" t="s">
        <v>192</v>
      </c>
      <c r="M548" s="16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134">
        <v>2</v>
      </c>
    </row>
    <row r="549" spans="1:25">
      <c r="A549" s="140"/>
      <c r="B549" s="116"/>
      <c r="C549" s="105"/>
      <c r="D549" s="132"/>
      <c r="E549" s="132"/>
      <c r="F549" s="132"/>
      <c r="G549" s="132"/>
      <c r="H549" s="132"/>
      <c r="I549" s="132"/>
      <c r="J549" s="132"/>
      <c r="K549" s="132"/>
      <c r="L549" s="132"/>
      <c r="M549" s="16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134">
        <v>2</v>
      </c>
    </row>
    <row r="550" spans="1:25">
      <c r="A550" s="140"/>
      <c r="B550" s="115">
        <v>1</v>
      </c>
      <c r="C550" s="111">
        <v>1</v>
      </c>
      <c r="D550" s="151">
        <v>3</v>
      </c>
      <c r="E550" s="119">
        <v>1.6</v>
      </c>
      <c r="F550" s="120">
        <v>1.5</v>
      </c>
      <c r="G550" s="119">
        <v>1.3</v>
      </c>
      <c r="H550" s="120">
        <v>1.3</v>
      </c>
      <c r="I550" s="119">
        <v>1.76953125</v>
      </c>
      <c r="J550" s="120">
        <v>1.49</v>
      </c>
      <c r="K550" s="119">
        <v>1</v>
      </c>
      <c r="L550" s="119">
        <v>0.8</v>
      </c>
      <c r="M550" s="16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134">
        <v>1</v>
      </c>
    </row>
    <row r="551" spans="1:25">
      <c r="A551" s="140"/>
      <c r="B551" s="116">
        <v>1</v>
      </c>
      <c r="C551" s="105">
        <v>2</v>
      </c>
      <c r="D551" s="153">
        <v>3</v>
      </c>
      <c r="E551" s="107">
        <v>1.5</v>
      </c>
      <c r="F551" s="121">
        <v>1.5</v>
      </c>
      <c r="G551" s="107">
        <v>1.3</v>
      </c>
      <c r="H551" s="121">
        <v>1.7</v>
      </c>
      <c r="I551" s="107">
        <v>1.7194323144104799</v>
      </c>
      <c r="J551" s="121">
        <v>1.54</v>
      </c>
      <c r="K551" s="107">
        <v>1</v>
      </c>
      <c r="L551" s="107">
        <v>0.9</v>
      </c>
      <c r="M551" s="16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134">
        <v>15</v>
      </c>
    </row>
    <row r="552" spans="1:25">
      <c r="A552" s="140"/>
      <c r="B552" s="116">
        <v>1</v>
      </c>
      <c r="C552" s="105">
        <v>3</v>
      </c>
      <c r="D552" s="155">
        <v>2</v>
      </c>
      <c r="E552" s="107">
        <v>1.4</v>
      </c>
      <c r="F552" s="121">
        <v>1.5</v>
      </c>
      <c r="G552" s="107">
        <v>1.3</v>
      </c>
      <c r="H552" s="121">
        <v>1.7</v>
      </c>
      <c r="I552" s="107">
        <v>1.80058365758755</v>
      </c>
      <c r="J552" s="121">
        <v>1.58</v>
      </c>
      <c r="K552" s="121">
        <v>1</v>
      </c>
      <c r="L552" s="108">
        <v>1</v>
      </c>
      <c r="M552" s="16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134">
        <v>16</v>
      </c>
    </row>
    <row r="553" spans="1:25">
      <c r="A553" s="140"/>
      <c r="B553" s="116">
        <v>1</v>
      </c>
      <c r="C553" s="105">
        <v>4</v>
      </c>
      <c r="D553" s="153">
        <v>3</v>
      </c>
      <c r="E553" s="107">
        <v>1.4</v>
      </c>
      <c r="F553" s="121">
        <v>1.4</v>
      </c>
      <c r="G553" s="107">
        <v>1.2</v>
      </c>
      <c r="H553" s="121">
        <v>1.1000000000000001</v>
      </c>
      <c r="I553" s="107">
        <v>1.72011952191235</v>
      </c>
      <c r="J553" s="121">
        <v>1.55</v>
      </c>
      <c r="K553" s="158">
        <v>2</v>
      </c>
      <c r="L553" s="108">
        <v>0.9</v>
      </c>
      <c r="M553" s="16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134">
        <v>1.3558835294360461</v>
      </c>
    </row>
    <row r="554" spans="1:25">
      <c r="A554" s="140"/>
      <c r="B554" s="116">
        <v>1</v>
      </c>
      <c r="C554" s="105">
        <v>5</v>
      </c>
      <c r="D554" s="153">
        <v>3</v>
      </c>
      <c r="E554" s="107">
        <v>1.4</v>
      </c>
      <c r="F554" s="107">
        <v>1.4</v>
      </c>
      <c r="G554" s="107">
        <v>1.3</v>
      </c>
      <c r="H554" s="107">
        <v>1.6</v>
      </c>
      <c r="I554" s="107">
        <v>1.7403017241379299</v>
      </c>
      <c r="J554" s="107">
        <v>1.57</v>
      </c>
      <c r="K554" s="107">
        <v>1</v>
      </c>
      <c r="L554" s="107">
        <v>0.9</v>
      </c>
      <c r="M554" s="16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135"/>
    </row>
    <row r="555" spans="1:25">
      <c r="A555" s="140"/>
      <c r="B555" s="116">
        <v>1</v>
      </c>
      <c r="C555" s="105">
        <v>6</v>
      </c>
      <c r="D555" s="153">
        <v>3</v>
      </c>
      <c r="E555" s="155">
        <v>2.1</v>
      </c>
      <c r="F555" s="107">
        <v>1.4</v>
      </c>
      <c r="G555" s="107">
        <v>1.3</v>
      </c>
      <c r="H555" s="107">
        <v>1.4</v>
      </c>
      <c r="I555" s="107">
        <v>1.72244094488189</v>
      </c>
      <c r="J555" s="107">
        <v>1.52</v>
      </c>
      <c r="K555" s="107">
        <v>1</v>
      </c>
      <c r="L555" s="107">
        <v>0.9</v>
      </c>
      <c r="M555" s="16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135"/>
    </row>
    <row r="556" spans="1:25">
      <c r="A556" s="140"/>
      <c r="B556" s="117" t="s">
        <v>184</v>
      </c>
      <c r="C556" s="109"/>
      <c r="D556" s="122">
        <v>2.8333333333333335</v>
      </c>
      <c r="E556" s="122">
        <v>1.5666666666666667</v>
      </c>
      <c r="F556" s="122">
        <v>1.4500000000000002</v>
      </c>
      <c r="G556" s="122">
        <v>1.2833333333333334</v>
      </c>
      <c r="H556" s="122">
        <v>1.4666666666666668</v>
      </c>
      <c r="I556" s="122">
        <v>1.7454015688217002</v>
      </c>
      <c r="J556" s="122">
        <v>1.5416666666666667</v>
      </c>
      <c r="K556" s="122">
        <v>1.1666666666666667</v>
      </c>
      <c r="L556" s="122">
        <v>0.9</v>
      </c>
      <c r="M556" s="16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135"/>
    </row>
    <row r="557" spans="1:25">
      <c r="A557" s="140"/>
      <c r="B557" s="2" t="s">
        <v>185</v>
      </c>
      <c r="C557" s="136"/>
      <c r="D557" s="108">
        <v>3</v>
      </c>
      <c r="E557" s="108">
        <v>1.45</v>
      </c>
      <c r="F557" s="108">
        <v>1.45</v>
      </c>
      <c r="G557" s="108">
        <v>1.3</v>
      </c>
      <c r="H557" s="108">
        <v>1.5</v>
      </c>
      <c r="I557" s="108">
        <v>1.73137133450991</v>
      </c>
      <c r="J557" s="108">
        <v>1.5449999999999999</v>
      </c>
      <c r="K557" s="108">
        <v>1</v>
      </c>
      <c r="L557" s="108">
        <v>0.9</v>
      </c>
      <c r="M557" s="16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135"/>
    </row>
    <row r="558" spans="1:25">
      <c r="A558" s="140"/>
      <c r="B558" s="2" t="s">
        <v>186</v>
      </c>
      <c r="C558" s="136"/>
      <c r="D558" s="108">
        <v>0.40824829046386357</v>
      </c>
      <c r="E558" s="108">
        <v>0.27325202042558855</v>
      </c>
      <c r="F558" s="108">
        <v>5.4772255750516662E-2</v>
      </c>
      <c r="G558" s="108">
        <v>4.0824829046386339E-2</v>
      </c>
      <c r="H558" s="108">
        <v>0.24221202832779845</v>
      </c>
      <c r="I558" s="108">
        <v>3.3148415263580117E-2</v>
      </c>
      <c r="J558" s="108">
        <v>3.3115957885386141E-2</v>
      </c>
      <c r="K558" s="108">
        <v>0.40824829046386318</v>
      </c>
      <c r="L558" s="108">
        <v>6.3245553203367569E-2</v>
      </c>
      <c r="M558" s="188"/>
      <c r="N558" s="189"/>
      <c r="O558" s="189"/>
      <c r="P558" s="189"/>
      <c r="Q558" s="189"/>
      <c r="R558" s="189"/>
      <c r="S558" s="189"/>
      <c r="T558" s="189"/>
      <c r="U558" s="189"/>
      <c r="V558" s="189"/>
      <c r="W558" s="189"/>
      <c r="X558" s="189"/>
      <c r="Y558" s="135"/>
    </row>
    <row r="559" spans="1:25">
      <c r="A559" s="140"/>
      <c r="B559" s="2" t="s">
        <v>96</v>
      </c>
      <c r="C559" s="136"/>
      <c r="D559" s="110">
        <v>0.14408763192842242</v>
      </c>
      <c r="E559" s="110">
        <v>0.17441618325037567</v>
      </c>
      <c r="F559" s="110">
        <v>3.7773969483114934E-2</v>
      </c>
      <c r="G559" s="110">
        <v>3.1811555101080261E-2</v>
      </c>
      <c r="H559" s="110">
        <v>0.16514456476895348</v>
      </c>
      <c r="I559" s="110">
        <v>1.8991856003634865E-2</v>
      </c>
      <c r="J559" s="110">
        <v>2.1480621331061281E-2</v>
      </c>
      <c r="K559" s="110">
        <v>0.34992710611188271</v>
      </c>
      <c r="L559" s="110">
        <v>7.0272836892630627E-2</v>
      </c>
      <c r="M559" s="16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138"/>
    </row>
    <row r="560" spans="1:25">
      <c r="A560" s="140"/>
      <c r="B560" s="118" t="s">
        <v>187</v>
      </c>
      <c r="C560" s="136"/>
      <c r="D560" s="110">
        <v>1.0896583458844762</v>
      </c>
      <c r="E560" s="110">
        <v>0.15545814419494564</v>
      </c>
      <c r="F560" s="110">
        <v>6.9413388776173202E-2</v>
      </c>
      <c r="G560" s="110">
        <v>-5.3507690393501894E-2</v>
      </c>
      <c r="H560" s="110">
        <v>8.1705496693140534E-2</v>
      </c>
      <c r="I560" s="110">
        <v>0.28727986654404369</v>
      </c>
      <c r="J560" s="110">
        <v>0.13701998231949442</v>
      </c>
      <c r="K560" s="110">
        <v>-0.13955244581227455</v>
      </c>
      <c r="L560" s="110">
        <v>-0.33622617248375464</v>
      </c>
      <c r="M560" s="16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138"/>
    </row>
    <row r="561" spans="1:25">
      <c r="B561" s="146"/>
      <c r="C561" s="117"/>
      <c r="D561" s="133"/>
      <c r="E561" s="133"/>
      <c r="F561" s="133"/>
      <c r="G561" s="133"/>
      <c r="H561" s="133"/>
      <c r="I561" s="133"/>
      <c r="J561" s="133"/>
      <c r="K561" s="133"/>
      <c r="L561" s="133"/>
    </row>
    <row r="562" spans="1:25">
      <c r="B562" s="150" t="s">
        <v>395</v>
      </c>
      <c r="Y562" s="134" t="s">
        <v>190</v>
      </c>
    </row>
    <row r="563" spans="1:25">
      <c r="A563" s="125" t="s">
        <v>57</v>
      </c>
      <c r="B563" s="115" t="s">
        <v>142</v>
      </c>
      <c r="C563" s="112" t="s">
        <v>143</v>
      </c>
      <c r="D563" s="113" t="s">
        <v>165</v>
      </c>
      <c r="E563" s="114" t="s">
        <v>165</v>
      </c>
      <c r="F563" s="114" t="s">
        <v>165</v>
      </c>
      <c r="G563" s="114" t="s">
        <v>165</v>
      </c>
      <c r="H563" s="114" t="s">
        <v>165</v>
      </c>
      <c r="I563" s="114" t="s">
        <v>165</v>
      </c>
      <c r="J563" s="114" t="s">
        <v>165</v>
      </c>
      <c r="K563" s="114" t="s">
        <v>165</v>
      </c>
      <c r="L563" s="16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34">
        <v>1</v>
      </c>
    </row>
    <row r="564" spans="1:25">
      <c r="A564" s="140"/>
      <c r="B564" s="116" t="s">
        <v>166</v>
      </c>
      <c r="C564" s="105" t="s">
        <v>166</v>
      </c>
      <c r="D564" s="159" t="s">
        <v>167</v>
      </c>
      <c r="E564" s="160" t="s">
        <v>168</v>
      </c>
      <c r="F564" s="160" t="s">
        <v>188</v>
      </c>
      <c r="G564" s="160" t="s">
        <v>170</v>
      </c>
      <c r="H564" s="160" t="s">
        <v>171</v>
      </c>
      <c r="I564" s="160" t="s">
        <v>172</v>
      </c>
      <c r="J564" s="160" t="s">
        <v>173</v>
      </c>
      <c r="K564" s="160" t="s">
        <v>174</v>
      </c>
      <c r="L564" s="16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34" t="s">
        <v>1</v>
      </c>
    </row>
    <row r="565" spans="1:25">
      <c r="A565" s="140"/>
      <c r="B565" s="116"/>
      <c r="C565" s="105"/>
      <c r="D565" s="106" t="s">
        <v>191</v>
      </c>
      <c r="E565" s="107" t="s">
        <v>191</v>
      </c>
      <c r="F565" s="107" t="s">
        <v>193</v>
      </c>
      <c r="G565" s="107" t="s">
        <v>191</v>
      </c>
      <c r="H565" s="107" t="s">
        <v>194</v>
      </c>
      <c r="I565" s="107" t="s">
        <v>192</v>
      </c>
      <c r="J565" s="107" t="s">
        <v>191</v>
      </c>
      <c r="K565" s="107" t="s">
        <v>192</v>
      </c>
      <c r="L565" s="16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134">
        <v>3</v>
      </c>
    </row>
    <row r="566" spans="1:25">
      <c r="A566" s="140"/>
      <c r="B566" s="116"/>
      <c r="C566" s="105"/>
      <c r="D566" s="132"/>
      <c r="E566" s="132"/>
      <c r="F566" s="132"/>
      <c r="G566" s="132"/>
      <c r="H566" s="132"/>
      <c r="I566" s="132"/>
      <c r="J566" s="132"/>
      <c r="K566" s="132"/>
      <c r="L566" s="16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134">
        <v>3</v>
      </c>
    </row>
    <row r="567" spans="1:25">
      <c r="A567" s="140"/>
      <c r="B567" s="115">
        <v>1</v>
      </c>
      <c r="C567" s="111">
        <v>1</v>
      </c>
      <c r="D567" s="177">
        <v>0.04</v>
      </c>
      <c r="E567" s="177">
        <v>0.04</v>
      </c>
      <c r="F567" s="176">
        <v>0.04</v>
      </c>
      <c r="G567" s="175">
        <v>0.05</v>
      </c>
      <c r="H567" s="176">
        <v>4.02119140625E-2</v>
      </c>
      <c r="I567" s="175">
        <v>4.9000000000000002E-2</v>
      </c>
      <c r="J567" s="176">
        <v>0.04</v>
      </c>
      <c r="K567" s="175">
        <v>3.7999999999999999E-2</v>
      </c>
      <c r="L567" s="179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1">
        <v>1</v>
      </c>
    </row>
    <row r="568" spans="1:25">
      <c r="A568" s="140"/>
      <c r="B568" s="116">
        <v>1</v>
      </c>
      <c r="C568" s="105">
        <v>2</v>
      </c>
      <c r="D568" s="184">
        <v>0.04</v>
      </c>
      <c r="E568" s="184">
        <v>0.04</v>
      </c>
      <c r="F568" s="183">
        <v>0.04</v>
      </c>
      <c r="G568" s="182">
        <v>0.05</v>
      </c>
      <c r="H568" s="227">
        <v>4.1875545851528397E-2</v>
      </c>
      <c r="I568" s="182">
        <v>4.9000000000000002E-2</v>
      </c>
      <c r="J568" s="227">
        <v>0.05</v>
      </c>
      <c r="K568" s="182">
        <v>3.5999999999999997E-2</v>
      </c>
      <c r="L568" s="179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1">
        <v>16</v>
      </c>
    </row>
    <row r="569" spans="1:25">
      <c r="A569" s="140"/>
      <c r="B569" s="116">
        <v>1</v>
      </c>
      <c r="C569" s="105">
        <v>3</v>
      </c>
      <c r="D569" s="184">
        <v>0.04</v>
      </c>
      <c r="E569" s="184">
        <v>0.04</v>
      </c>
      <c r="F569" s="227">
        <v>0.03</v>
      </c>
      <c r="G569" s="182">
        <v>0.05</v>
      </c>
      <c r="H569" s="183">
        <v>4.1000972762645901E-2</v>
      </c>
      <c r="I569" s="182">
        <v>4.8000000000000001E-2</v>
      </c>
      <c r="J569" s="183">
        <v>0.04</v>
      </c>
      <c r="K569" s="185">
        <v>3.5999999999999997E-2</v>
      </c>
      <c r="L569" s="179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1">
        <v>16</v>
      </c>
    </row>
    <row r="570" spans="1:25">
      <c r="A570" s="140"/>
      <c r="B570" s="116">
        <v>1</v>
      </c>
      <c r="C570" s="105">
        <v>4</v>
      </c>
      <c r="D570" s="184">
        <v>0.04</v>
      </c>
      <c r="E570" s="184">
        <v>0.04</v>
      </c>
      <c r="F570" s="183">
        <v>0.04</v>
      </c>
      <c r="G570" s="182">
        <v>0.06</v>
      </c>
      <c r="H570" s="183">
        <v>4.1481075697211198E-2</v>
      </c>
      <c r="I570" s="182">
        <v>4.7E-2</v>
      </c>
      <c r="J570" s="183">
        <v>0.04</v>
      </c>
      <c r="K570" s="185">
        <v>3.5000000000000003E-2</v>
      </c>
      <c r="L570" s="179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1">
        <v>4.0195761487589916E-2</v>
      </c>
    </row>
    <row r="571" spans="1:25">
      <c r="A571" s="140"/>
      <c r="B571" s="116">
        <v>1</v>
      </c>
      <c r="C571" s="105">
        <v>5</v>
      </c>
      <c r="D571" s="184">
        <v>0.04</v>
      </c>
      <c r="E571" s="184">
        <v>0.04</v>
      </c>
      <c r="F571" s="184">
        <v>0.04</v>
      </c>
      <c r="G571" s="182">
        <v>0.05</v>
      </c>
      <c r="H571" s="184">
        <v>4.1275862068965503E-2</v>
      </c>
      <c r="I571" s="182">
        <v>5.1999999999999998E-2</v>
      </c>
      <c r="J571" s="184">
        <v>0.04</v>
      </c>
      <c r="K571" s="182">
        <v>3.5000000000000003E-2</v>
      </c>
      <c r="L571" s="179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37"/>
    </row>
    <row r="572" spans="1:25">
      <c r="A572" s="140"/>
      <c r="B572" s="116">
        <v>1</v>
      </c>
      <c r="C572" s="105">
        <v>6</v>
      </c>
      <c r="D572" s="184">
        <v>0.04</v>
      </c>
      <c r="E572" s="184">
        <v>0.04</v>
      </c>
      <c r="F572" s="184">
        <v>0.04</v>
      </c>
      <c r="G572" s="182">
        <v>0.06</v>
      </c>
      <c r="H572" s="184">
        <v>4.09242125984252E-2</v>
      </c>
      <c r="I572" s="182">
        <v>5.1999999999999998E-2</v>
      </c>
      <c r="J572" s="184">
        <v>0.04</v>
      </c>
      <c r="K572" s="182">
        <v>3.5000000000000003E-2</v>
      </c>
      <c r="L572" s="179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37"/>
    </row>
    <row r="573" spans="1:25">
      <c r="A573" s="140"/>
      <c r="B573" s="117" t="s">
        <v>184</v>
      </c>
      <c r="C573" s="109"/>
      <c r="D573" s="187">
        <v>0.04</v>
      </c>
      <c r="E573" s="187">
        <v>0.04</v>
      </c>
      <c r="F573" s="187">
        <v>3.8333333333333337E-2</v>
      </c>
      <c r="G573" s="187">
        <v>5.3333333333333337E-2</v>
      </c>
      <c r="H573" s="187">
        <v>4.1128263840212703E-2</v>
      </c>
      <c r="I573" s="187">
        <v>4.9499999999999995E-2</v>
      </c>
      <c r="J573" s="187">
        <v>4.1666666666666664E-2</v>
      </c>
      <c r="K573" s="187">
        <v>3.5833333333333335E-2</v>
      </c>
      <c r="L573" s="179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37"/>
    </row>
    <row r="574" spans="1:25">
      <c r="A574" s="140"/>
      <c r="B574" s="2" t="s">
        <v>185</v>
      </c>
      <c r="C574" s="136"/>
      <c r="D574" s="123">
        <v>0.04</v>
      </c>
      <c r="E574" s="123">
        <v>0.04</v>
      </c>
      <c r="F574" s="123">
        <v>0.04</v>
      </c>
      <c r="G574" s="123">
        <v>0.05</v>
      </c>
      <c r="H574" s="123">
        <v>4.1138417415805706E-2</v>
      </c>
      <c r="I574" s="123">
        <v>4.9000000000000002E-2</v>
      </c>
      <c r="J574" s="123">
        <v>0.04</v>
      </c>
      <c r="K574" s="123">
        <v>3.5500000000000004E-2</v>
      </c>
      <c r="L574" s="179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37"/>
    </row>
    <row r="575" spans="1:25">
      <c r="A575" s="140"/>
      <c r="B575" s="2" t="s">
        <v>186</v>
      </c>
      <c r="C575" s="136"/>
      <c r="D575" s="123">
        <v>0</v>
      </c>
      <c r="E575" s="123">
        <v>0</v>
      </c>
      <c r="F575" s="123">
        <v>4.0824829046386306E-3</v>
      </c>
      <c r="G575" s="123">
        <v>5.1639777949432199E-3</v>
      </c>
      <c r="H575" s="123">
        <v>5.6607926844620953E-4</v>
      </c>
      <c r="I575" s="123">
        <v>2.073644135332771E-3</v>
      </c>
      <c r="J575" s="123">
        <v>4.0824829046386306E-3</v>
      </c>
      <c r="K575" s="123">
        <v>1.1690451944500102E-3</v>
      </c>
      <c r="L575" s="16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137"/>
    </row>
    <row r="576" spans="1:25">
      <c r="A576" s="140"/>
      <c r="B576" s="2" t="s">
        <v>96</v>
      </c>
      <c r="C576" s="136"/>
      <c r="D576" s="110">
        <v>0</v>
      </c>
      <c r="E576" s="110">
        <v>0</v>
      </c>
      <c r="F576" s="110">
        <v>0.10649955403405122</v>
      </c>
      <c r="G576" s="110">
        <v>9.682458365518537E-2</v>
      </c>
      <c r="H576" s="110">
        <v>1.3763753088277259E-2</v>
      </c>
      <c r="I576" s="110">
        <v>4.1891800713793358E-2</v>
      </c>
      <c r="J576" s="110">
        <v>9.7979589711327142E-2</v>
      </c>
      <c r="K576" s="110">
        <v>3.2624517054418885E-2</v>
      </c>
      <c r="L576" s="16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138"/>
    </row>
    <row r="577" spans="1:25">
      <c r="A577" s="140"/>
      <c r="B577" s="118" t="s">
        <v>187</v>
      </c>
      <c r="C577" s="136"/>
      <c r="D577" s="110">
        <v>-4.8702022388692479E-3</v>
      </c>
      <c r="E577" s="110">
        <v>-4.8702022388692479E-3</v>
      </c>
      <c r="F577" s="110">
        <v>-4.6333943812249645E-2</v>
      </c>
      <c r="G577" s="110">
        <v>0.32683973034817426</v>
      </c>
      <c r="H577" s="110">
        <v>2.3199021939432241E-2</v>
      </c>
      <c r="I577" s="110">
        <v>0.23147312472939907</v>
      </c>
      <c r="J577" s="110">
        <v>3.6593539334511149E-2</v>
      </c>
      <c r="K577" s="110">
        <v>-0.10852955617232041</v>
      </c>
      <c r="L577" s="16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138"/>
    </row>
    <row r="578" spans="1:25">
      <c r="B578" s="146"/>
      <c r="C578" s="117"/>
      <c r="D578" s="133"/>
      <c r="E578" s="133"/>
      <c r="F578" s="133"/>
      <c r="G578" s="133"/>
      <c r="H578" s="133"/>
      <c r="I578" s="133"/>
      <c r="J578" s="133"/>
      <c r="K578" s="133"/>
    </row>
    <row r="579" spans="1:25">
      <c r="B579" s="150" t="s">
        <v>396</v>
      </c>
      <c r="Y579" s="134" t="s">
        <v>190</v>
      </c>
    </row>
    <row r="580" spans="1:25">
      <c r="A580" s="125" t="s">
        <v>29</v>
      </c>
      <c r="B580" s="115" t="s">
        <v>142</v>
      </c>
      <c r="C580" s="112" t="s">
        <v>143</v>
      </c>
      <c r="D580" s="113" t="s">
        <v>165</v>
      </c>
      <c r="E580" s="114" t="s">
        <v>165</v>
      </c>
      <c r="F580" s="114" t="s">
        <v>165</v>
      </c>
      <c r="G580" s="114" t="s">
        <v>165</v>
      </c>
      <c r="H580" s="16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34">
        <v>1</v>
      </c>
    </row>
    <row r="581" spans="1:25">
      <c r="A581" s="140"/>
      <c r="B581" s="116" t="s">
        <v>166</v>
      </c>
      <c r="C581" s="105" t="s">
        <v>166</v>
      </c>
      <c r="D581" s="159" t="s">
        <v>168</v>
      </c>
      <c r="E581" s="160" t="s">
        <v>170</v>
      </c>
      <c r="F581" s="160" t="s">
        <v>171</v>
      </c>
      <c r="G581" s="160" t="s">
        <v>172</v>
      </c>
      <c r="H581" s="16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34" t="s">
        <v>3</v>
      </c>
    </row>
    <row r="582" spans="1:25">
      <c r="A582" s="140"/>
      <c r="B582" s="116"/>
      <c r="C582" s="105"/>
      <c r="D582" s="106" t="s">
        <v>192</v>
      </c>
      <c r="E582" s="107" t="s">
        <v>192</v>
      </c>
      <c r="F582" s="107" t="s">
        <v>194</v>
      </c>
      <c r="G582" s="107" t="s">
        <v>192</v>
      </c>
      <c r="H582" s="16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34">
        <v>2</v>
      </c>
    </row>
    <row r="583" spans="1:25">
      <c r="A583" s="140"/>
      <c r="B583" s="116"/>
      <c r="C583" s="105"/>
      <c r="D583" s="132"/>
      <c r="E583" s="132"/>
      <c r="F583" s="132"/>
      <c r="G583" s="132"/>
      <c r="H583" s="16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34">
        <v>2</v>
      </c>
    </row>
    <row r="584" spans="1:25">
      <c r="A584" s="140"/>
      <c r="B584" s="115">
        <v>1</v>
      </c>
      <c r="C584" s="111">
        <v>1</v>
      </c>
      <c r="D584" s="119">
        <v>0.4</v>
      </c>
      <c r="E584" s="119" t="s">
        <v>112</v>
      </c>
      <c r="F584" s="120">
        <v>1.2353515625</v>
      </c>
      <c r="G584" s="119">
        <v>0.2</v>
      </c>
      <c r="H584" s="16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134">
        <v>1</v>
      </c>
    </row>
    <row r="585" spans="1:25">
      <c r="A585" s="140"/>
      <c r="B585" s="116">
        <v>1</v>
      </c>
      <c r="C585" s="105">
        <v>2</v>
      </c>
      <c r="D585" s="107">
        <v>0.4</v>
      </c>
      <c r="E585" s="107">
        <v>0.3</v>
      </c>
      <c r="F585" s="121">
        <v>1.2838427947598301</v>
      </c>
      <c r="G585" s="107">
        <v>0.2</v>
      </c>
      <c r="H585" s="16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134">
        <v>17</v>
      </c>
    </row>
    <row r="586" spans="1:25">
      <c r="A586" s="140"/>
      <c r="B586" s="116">
        <v>1</v>
      </c>
      <c r="C586" s="105">
        <v>3</v>
      </c>
      <c r="D586" s="107">
        <v>0.4</v>
      </c>
      <c r="E586" s="107">
        <v>0.3</v>
      </c>
      <c r="F586" s="121">
        <v>1.2743190661478601</v>
      </c>
      <c r="G586" s="107">
        <v>0.3</v>
      </c>
      <c r="H586" s="16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134">
        <v>16</v>
      </c>
    </row>
    <row r="587" spans="1:25">
      <c r="A587" s="140"/>
      <c r="B587" s="116">
        <v>1</v>
      </c>
      <c r="C587" s="105">
        <v>4</v>
      </c>
      <c r="D587" s="107">
        <v>0.4</v>
      </c>
      <c r="E587" s="107" t="s">
        <v>112</v>
      </c>
      <c r="F587" s="121">
        <v>1.2460159362549801</v>
      </c>
      <c r="G587" s="107">
        <v>0.3</v>
      </c>
      <c r="H587" s="16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134">
        <v>0.52180421171189251</v>
      </c>
    </row>
    <row r="588" spans="1:25">
      <c r="A588" s="140"/>
      <c r="B588" s="116">
        <v>1</v>
      </c>
      <c r="C588" s="105">
        <v>5</v>
      </c>
      <c r="D588" s="107">
        <v>0.4</v>
      </c>
      <c r="E588" s="107" t="s">
        <v>112</v>
      </c>
      <c r="F588" s="107">
        <v>1.33081896551724</v>
      </c>
      <c r="G588" s="107">
        <v>0.3</v>
      </c>
      <c r="H588" s="16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135"/>
    </row>
    <row r="589" spans="1:25">
      <c r="A589" s="140"/>
      <c r="B589" s="116">
        <v>1</v>
      </c>
      <c r="C589" s="105">
        <v>6</v>
      </c>
      <c r="D589" s="107">
        <v>0.4</v>
      </c>
      <c r="E589" s="107" t="s">
        <v>112</v>
      </c>
      <c r="F589" s="107">
        <v>1.25295275590551</v>
      </c>
      <c r="G589" s="107">
        <v>0.2</v>
      </c>
      <c r="H589" s="16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135"/>
    </row>
    <row r="590" spans="1:25">
      <c r="A590" s="140"/>
      <c r="B590" s="117" t="s">
        <v>184</v>
      </c>
      <c r="C590" s="109"/>
      <c r="D590" s="122">
        <v>0.39999999999999997</v>
      </c>
      <c r="E590" s="122">
        <v>0.3</v>
      </c>
      <c r="F590" s="122">
        <v>1.2705501801809034</v>
      </c>
      <c r="G590" s="122">
        <v>0.25</v>
      </c>
      <c r="H590" s="16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135"/>
    </row>
    <row r="591" spans="1:25">
      <c r="A591" s="140"/>
      <c r="B591" s="2" t="s">
        <v>185</v>
      </c>
      <c r="C591" s="136"/>
      <c r="D591" s="108">
        <v>0.4</v>
      </c>
      <c r="E591" s="108">
        <v>0.3</v>
      </c>
      <c r="F591" s="108">
        <v>1.263635911026685</v>
      </c>
      <c r="G591" s="108">
        <v>0.25</v>
      </c>
      <c r="H591" s="16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135"/>
    </row>
    <row r="592" spans="1:25">
      <c r="A592" s="140"/>
      <c r="B592" s="2" t="s">
        <v>186</v>
      </c>
      <c r="C592" s="136"/>
      <c r="D592" s="108">
        <v>6.0809419444881171E-17</v>
      </c>
      <c r="E592" s="108">
        <v>0</v>
      </c>
      <c r="F592" s="108">
        <v>3.4565201409754734E-2</v>
      </c>
      <c r="G592" s="108">
        <v>5.4772255750516634E-2</v>
      </c>
      <c r="H592" s="188"/>
      <c r="I592" s="189"/>
      <c r="J592" s="189"/>
      <c r="K592" s="189"/>
      <c r="L592" s="189"/>
      <c r="M592" s="189"/>
      <c r="N592" s="189"/>
      <c r="O592" s="189"/>
      <c r="P592" s="189"/>
      <c r="Q592" s="189"/>
      <c r="R592" s="189"/>
      <c r="S592" s="189"/>
      <c r="T592" s="189"/>
      <c r="U592" s="189"/>
      <c r="V592" s="189"/>
      <c r="W592" s="189"/>
      <c r="X592" s="189"/>
      <c r="Y592" s="135"/>
    </row>
    <row r="593" spans="1:25">
      <c r="A593" s="140"/>
      <c r="B593" s="2" t="s">
        <v>96</v>
      </c>
      <c r="C593" s="136"/>
      <c r="D593" s="110">
        <v>1.5202354861220294E-16</v>
      </c>
      <c r="E593" s="110">
        <v>0</v>
      </c>
      <c r="F593" s="110">
        <v>2.7204908510448027E-2</v>
      </c>
      <c r="G593" s="110">
        <v>0.21908902300206654</v>
      </c>
      <c r="H593" s="16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38"/>
    </row>
    <row r="594" spans="1:25">
      <c r="A594" s="140"/>
      <c r="B594" s="118" t="s">
        <v>187</v>
      </c>
      <c r="C594" s="136"/>
      <c r="D594" s="110">
        <v>-0.23342895472669201</v>
      </c>
      <c r="E594" s="110">
        <v>-0.42507171604501892</v>
      </c>
      <c r="F594" s="110">
        <v>1.4349174492336627</v>
      </c>
      <c r="G594" s="110">
        <v>-0.52089309670418249</v>
      </c>
      <c r="H594" s="16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38"/>
    </row>
    <row r="595" spans="1:25">
      <c r="B595" s="146"/>
      <c r="C595" s="117"/>
      <c r="D595" s="133"/>
      <c r="E595" s="133"/>
      <c r="F595" s="133"/>
      <c r="G595" s="133"/>
    </row>
    <row r="596" spans="1:25">
      <c r="B596" s="150" t="s">
        <v>397</v>
      </c>
      <c r="Y596" s="134" t="s">
        <v>190</v>
      </c>
    </row>
    <row r="597" spans="1:25">
      <c r="A597" s="125" t="s">
        <v>31</v>
      </c>
      <c r="B597" s="115" t="s">
        <v>142</v>
      </c>
      <c r="C597" s="112" t="s">
        <v>143</v>
      </c>
      <c r="D597" s="113" t="s">
        <v>165</v>
      </c>
      <c r="E597" s="114" t="s">
        <v>165</v>
      </c>
      <c r="F597" s="16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34">
        <v>1</v>
      </c>
    </row>
    <row r="598" spans="1:25">
      <c r="A598" s="140"/>
      <c r="B598" s="116" t="s">
        <v>166</v>
      </c>
      <c r="C598" s="105" t="s">
        <v>166</v>
      </c>
      <c r="D598" s="159" t="s">
        <v>168</v>
      </c>
      <c r="E598" s="160" t="s">
        <v>172</v>
      </c>
      <c r="F598" s="16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34" t="s">
        <v>3</v>
      </c>
    </row>
    <row r="599" spans="1:25">
      <c r="A599" s="140"/>
      <c r="B599" s="116"/>
      <c r="C599" s="105"/>
      <c r="D599" s="106" t="s">
        <v>192</v>
      </c>
      <c r="E599" s="107" t="s">
        <v>192</v>
      </c>
      <c r="F599" s="16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34">
        <v>1</v>
      </c>
    </row>
    <row r="600" spans="1:25">
      <c r="A600" s="140"/>
      <c r="B600" s="116"/>
      <c r="C600" s="105"/>
      <c r="D600" s="132"/>
      <c r="E600" s="132"/>
      <c r="F600" s="16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34">
        <v>1</v>
      </c>
    </row>
    <row r="601" spans="1:25">
      <c r="A601" s="140"/>
      <c r="B601" s="115">
        <v>1</v>
      </c>
      <c r="C601" s="111">
        <v>1</v>
      </c>
      <c r="D601" s="203">
        <v>10.8</v>
      </c>
      <c r="E601" s="203">
        <v>12.1</v>
      </c>
      <c r="F601" s="207"/>
      <c r="G601" s="208"/>
      <c r="H601" s="208"/>
      <c r="I601" s="208"/>
      <c r="J601" s="208"/>
      <c r="K601" s="208"/>
      <c r="L601" s="208"/>
      <c r="M601" s="208"/>
      <c r="N601" s="208"/>
      <c r="O601" s="208"/>
      <c r="P601" s="208"/>
      <c r="Q601" s="208"/>
      <c r="R601" s="208"/>
      <c r="S601" s="208"/>
      <c r="T601" s="208"/>
      <c r="U601" s="208"/>
      <c r="V601" s="208"/>
      <c r="W601" s="208"/>
      <c r="X601" s="208"/>
      <c r="Y601" s="209">
        <v>1</v>
      </c>
    </row>
    <row r="602" spans="1:25">
      <c r="A602" s="140"/>
      <c r="B602" s="116">
        <v>1</v>
      </c>
      <c r="C602" s="105">
        <v>2</v>
      </c>
      <c r="D602" s="210">
        <v>11</v>
      </c>
      <c r="E602" s="210">
        <v>12.3</v>
      </c>
      <c r="F602" s="207"/>
      <c r="G602" s="208"/>
      <c r="H602" s="208"/>
      <c r="I602" s="208"/>
      <c r="J602" s="208"/>
      <c r="K602" s="208"/>
      <c r="L602" s="208"/>
      <c r="M602" s="208"/>
      <c r="N602" s="208"/>
      <c r="O602" s="208"/>
      <c r="P602" s="208"/>
      <c r="Q602" s="208"/>
      <c r="R602" s="208"/>
      <c r="S602" s="208"/>
      <c r="T602" s="208"/>
      <c r="U602" s="208"/>
      <c r="V602" s="208"/>
      <c r="W602" s="208"/>
      <c r="X602" s="208"/>
      <c r="Y602" s="209">
        <v>5</v>
      </c>
    </row>
    <row r="603" spans="1:25">
      <c r="A603" s="140"/>
      <c r="B603" s="116">
        <v>1</v>
      </c>
      <c r="C603" s="105">
        <v>3</v>
      </c>
      <c r="D603" s="210">
        <v>10.7</v>
      </c>
      <c r="E603" s="210">
        <v>12.7</v>
      </c>
      <c r="F603" s="207"/>
      <c r="G603" s="208"/>
      <c r="H603" s="208"/>
      <c r="I603" s="208"/>
      <c r="J603" s="208"/>
      <c r="K603" s="208"/>
      <c r="L603" s="208"/>
      <c r="M603" s="208"/>
      <c r="N603" s="208"/>
      <c r="O603" s="208"/>
      <c r="P603" s="208"/>
      <c r="Q603" s="208"/>
      <c r="R603" s="208"/>
      <c r="S603" s="208"/>
      <c r="T603" s="208"/>
      <c r="U603" s="208"/>
      <c r="V603" s="208"/>
      <c r="W603" s="208"/>
      <c r="X603" s="208"/>
      <c r="Y603" s="209">
        <v>16</v>
      </c>
    </row>
    <row r="604" spans="1:25">
      <c r="A604" s="140"/>
      <c r="B604" s="116">
        <v>1</v>
      </c>
      <c r="C604" s="105">
        <v>4</v>
      </c>
      <c r="D604" s="210">
        <v>10.6</v>
      </c>
      <c r="E604" s="210">
        <v>12.4</v>
      </c>
      <c r="F604" s="207"/>
      <c r="G604" s="208"/>
      <c r="H604" s="208"/>
      <c r="I604" s="208"/>
      <c r="J604" s="208"/>
      <c r="K604" s="208"/>
      <c r="L604" s="208"/>
      <c r="M604" s="208"/>
      <c r="N604" s="208"/>
      <c r="O604" s="208"/>
      <c r="P604" s="208"/>
      <c r="Q604" s="208"/>
      <c r="R604" s="208"/>
      <c r="S604" s="208"/>
      <c r="T604" s="208"/>
      <c r="U604" s="208"/>
      <c r="V604" s="208"/>
      <c r="W604" s="208"/>
      <c r="X604" s="208"/>
      <c r="Y604" s="209">
        <v>11.683333333333334</v>
      </c>
    </row>
    <row r="605" spans="1:25">
      <c r="A605" s="140"/>
      <c r="B605" s="116">
        <v>1</v>
      </c>
      <c r="C605" s="105">
        <v>5</v>
      </c>
      <c r="D605" s="210">
        <v>10.6</v>
      </c>
      <c r="E605" s="210">
        <v>13.2</v>
      </c>
      <c r="F605" s="207"/>
      <c r="G605" s="208"/>
      <c r="H605" s="208"/>
      <c r="I605" s="208"/>
      <c r="J605" s="208"/>
      <c r="K605" s="208"/>
      <c r="L605" s="208"/>
      <c r="M605" s="208"/>
      <c r="N605" s="208"/>
      <c r="O605" s="208"/>
      <c r="P605" s="208"/>
      <c r="Q605" s="208"/>
      <c r="R605" s="208"/>
      <c r="S605" s="208"/>
      <c r="T605" s="208"/>
      <c r="U605" s="208"/>
      <c r="V605" s="208"/>
      <c r="W605" s="208"/>
      <c r="X605" s="208"/>
      <c r="Y605" s="214"/>
    </row>
    <row r="606" spans="1:25">
      <c r="A606" s="140"/>
      <c r="B606" s="116">
        <v>1</v>
      </c>
      <c r="C606" s="105">
        <v>6</v>
      </c>
      <c r="D606" s="210">
        <v>10.7</v>
      </c>
      <c r="E606" s="210">
        <v>13.1</v>
      </c>
      <c r="F606" s="207"/>
      <c r="G606" s="208"/>
      <c r="H606" s="208"/>
      <c r="I606" s="208"/>
      <c r="J606" s="208"/>
      <c r="K606" s="208"/>
      <c r="L606" s="208"/>
      <c r="M606" s="208"/>
      <c r="N606" s="208"/>
      <c r="O606" s="208"/>
      <c r="P606" s="208"/>
      <c r="Q606" s="208"/>
      <c r="R606" s="208"/>
      <c r="S606" s="208"/>
      <c r="T606" s="208"/>
      <c r="U606" s="208"/>
      <c r="V606" s="208"/>
      <c r="W606" s="208"/>
      <c r="X606" s="208"/>
      <c r="Y606" s="214"/>
    </row>
    <row r="607" spans="1:25">
      <c r="A607" s="140"/>
      <c r="B607" s="117" t="s">
        <v>184</v>
      </c>
      <c r="C607" s="109"/>
      <c r="D607" s="215">
        <v>10.733333333333334</v>
      </c>
      <c r="E607" s="215">
        <v>12.633333333333331</v>
      </c>
      <c r="F607" s="207"/>
      <c r="G607" s="208"/>
      <c r="H607" s="208"/>
      <c r="I607" s="208"/>
      <c r="J607" s="208"/>
      <c r="K607" s="208"/>
      <c r="L607" s="208"/>
      <c r="M607" s="208"/>
      <c r="N607" s="208"/>
      <c r="O607" s="208"/>
      <c r="P607" s="208"/>
      <c r="Q607" s="208"/>
      <c r="R607" s="208"/>
      <c r="S607" s="208"/>
      <c r="T607" s="208"/>
      <c r="U607" s="208"/>
      <c r="V607" s="208"/>
      <c r="W607" s="208"/>
      <c r="X607" s="208"/>
      <c r="Y607" s="214"/>
    </row>
    <row r="608" spans="1:25">
      <c r="A608" s="140"/>
      <c r="B608" s="2" t="s">
        <v>185</v>
      </c>
      <c r="C608" s="136"/>
      <c r="D608" s="216">
        <v>10.7</v>
      </c>
      <c r="E608" s="216">
        <v>12.55</v>
      </c>
      <c r="F608" s="207"/>
      <c r="G608" s="208"/>
      <c r="H608" s="208"/>
      <c r="I608" s="208"/>
      <c r="J608" s="208"/>
      <c r="K608" s="208"/>
      <c r="L608" s="208"/>
      <c r="M608" s="208"/>
      <c r="N608" s="208"/>
      <c r="O608" s="208"/>
      <c r="P608" s="208"/>
      <c r="Q608" s="208"/>
      <c r="R608" s="208"/>
      <c r="S608" s="208"/>
      <c r="T608" s="208"/>
      <c r="U608" s="208"/>
      <c r="V608" s="208"/>
      <c r="W608" s="208"/>
      <c r="X608" s="208"/>
      <c r="Y608" s="214"/>
    </row>
    <row r="609" spans="1:25">
      <c r="A609" s="140"/>
      <c r="B609" s="2" t="s">
        <v>186</v>
      </c>
      <c r="C609" s="136"/>
      <c r="D609" s="216">
        <v>0.15055453054181644</v>
      </c>
      <c r="E609" s="216">
        <v>0.44572039067858044</v>
      </c>
      <c r="F609" s="207"/>
      <c r="G609" s="208"/>
      <c r="H609" s="208"/>
      <c r="I609" s="208"/>
      <c r="J609" s="208"/>
      <c r="K609" s="208"/>
      <c r="L609" s="208"/>
      <c r="M609" s="208"/>
      <c r="N609" s="208"/>
      <c r="O609" s="208"/>
      <c r="P609" s="208"/>
      <c r="Q609" s="208"/>
      <c r="R609" s="208"/>
      <c r="S609" s="208"/>
      <c r="T609" s="208"/>
      <c r="U609" s="208"/>
      <c r="V609" s="208"/>
      <c r="W609" s="208"/>
      <c r="X609" s="208"/>
      <c r="Y609" s="214"/>
    </row>
    <row r="610" spans="1:25">
      <c r="A610" s="140"/>
      <c r="B610" s="2" t="s">
        <v>96</v>
      </c>
      <c r="C610" s="136"/>
      <c r="D610" s="110">
        <v>1.4026819615697184E-2</v>
      </c>
      <c r="E610" s="110">
        <v>3.5281297415191072E-2</v>
      </c>
      <c r="F610" s="16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38"/>
    </row>
    <row r="611" spans="1:25">
      <c r="A611" s="140"/>
      <c r="B611" s="118" t="s">
        <v>187</v>
      </c>
      <c r="C611" s="136"/>
      <c r="D611" s="110">
        <v>-8.1312410841654748E-2</v>
      </c>
      <c r="E611" s="110">
        <v>8.1312410841654525E-2</v>
      </c>
      <c r="F611" s="16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38"/>
    </row>
    <row r="612" spans="1:25">
      <c r="B612" s="146"/>
      <c r="C612" s="117"/>
      <c r="D612" s="133"/>
      <c r="E612" s="133"/>
    </row>
    <row r="613" spans="1:25">
      <c r="B613" s="150" t="s">
        <v>398</v>
      </c>
      <c r="Y613" s="134" t="s">
        <v>67</v>
      </c>
    </row>
    <row r="614" spans="1:25">
      <c r="A614" s="125" t="s">
        <v>34</v>
      </c>
      <c r="B614" s="115" t="s">
        <v>142</v>
      </c>
      <c r="C614" s="112" t="s">
        <v>143</v>
      </c>
      <c r="D614" s="113" t="s">
        <v>165</v>
      </c>
      <c r="E614" s="114" t="s">
        <v>165</v>
      </c>
      <c r="F614" s="114" t="s">
        <v>165</v>
      </c>
      <c r="G614" s="114" t="s">
        <v>165</v>
      </c>
      <c r="H614" s="114" t="s">
        <v>165</v>
      </c>
      <c r="I614" s="114" t="s">
        <v>165</v>
      </c>
      <c r="J614" s="114" t="s">
        <v>165</v>
      </c>
      <c r="K614" s="114" t="s">
        <v>165</v>
      </c>
      <c r="L614" s="114" t="s">
        <v>165</v>
      </c>
      <c r="M614" s="16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34">
        <v>1</v>
      </c>
    </row>
    <row r="615" spans="1:25">
      <c r="A615" s="140"/>
      <c r="B615" s="116" t="s">
        <v>166</v>
      </c>
      <c r="C615" s="105" t="s">
        <v>166</v>
      </c>
      <c r="D615" s="159" t="s">
        <v>167</v>
      </c>
      <c r="E615" s="160" t="s">
        <v>168</v>
      </c>
      <c r="F615" s="160" t="s">
        <v>169</v>
      </c>
      <c r="G615" s="160" t="s">
        <v>188</v>
      </c>
      <c r="H615" s="160" t="s">
        <v>170</v>
      </c>
      <c r="I615" s="160" t="s">
        <v>171</v>
      </c>
      <c r="J615" s="160" t="s">
        <v>172</v>
      </c>
      <c r="K615" s="160" t="s">
        <v>173</v>
      </c>
      <c r="L615" s="160" t="s">
        <v>174</v>
      </c>
      <c r="M615" s="16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34" t="s">
        <v>3</v>
      </c>
    </row>
    <row r="616" spans="1:25">
      <c r="A616" s="140"/>
      <c r="B616" s="116"/>
      <c r="C616" s="105"/>
      <c r="D616" s="106" t="s">
        <v>191</v>
      </c>
      <c r="E616" s="107" t="s">
        <v>191</v>
      </c>
      <c r="F616" s="107" t="s">
        <v>192</v>
      </c>
      <c r="G616" s="107" t="s">
        <v>193</v>
      </c>
      <c r="H616" s="107" t="s">
        <v>191</v>
      </c>
      <c r="I616" s="107" t="s">
        <v>194</v>
      </c>
      <c r="J616" s="107" t="s">
        <v>192</v>
      </c>
      <c r="K616" s="107" t="s">
        <v>191</v>
      </c>
      <c r="L616" s="107" t="s">
        <v>192</v>
      </c>
      <c r="M616" s="16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134">
        <v>1</v>
      </c>
    </row>
    <row r="617" spans="1:25">
      <c r="A617" s="140"/>
      <c r="B617" s="116"/>
      <c r="C617" s="105"/>
      <c r="D617" s="132"/>
      <c r="E617" s="132"/>
      <c r="F617" s="132"/>
      <c r="G617" s="132"/>
      <c r="H617" s="132"/>
      <c r="I617" s="132"/>
      <c r="J617" s="132"/>
      <c r="K617" s="132"/>
      <c r="L617" s="132"/>
      <c r="M617" s="16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34">
        <v>2</v>
      </c>
    </row>
    <row r="618" spans="1:25">
      <c r="A618" s="140"/>
      <c r="B618" s="115">
        <v>1</v>
      </c>
      <c r="C618" s="111">
        <v>1</v>
      </c>
      <c r="D618" s="203">
        <v>25</v>
      </c>
      <c r="E618" s="203">
        <v>28</v>
      </c>
      <c r="F618" s="206">
        <v>31</v>
      </c>
      <c r="G618" s="203">
        <v>20</v>
      </c>
      <c r="H618" s="206">
        <v>27.6</v>
      </c>
      <c r="I618" s="203">
        <v>30.919921875000004</v>
      </c>
      <c r="J618" s="205">
        <v>41.7</v>
      </c>
      <c r="K618" s="203">
        <v>28</v>
      </c>
      <c r="L618" s="203">
        <v>24.2</v>
      </c>
      <c r="M618" s="207"/>
      <c r="N618" s="208"/>
      <c r="O618" s="208"/>
      <c r="P618" s="208"/>
      <c r="Q618" s="208"/>
      <c r="R618" s="208"/>
      <c r="S618" s="208"/>
      <c r="T618" s="208"/>
      <c r="U618" s="208"/>
      <c r="V618" s="208"/>
      <c r="W618" s="208"/>
      <c r="X618" s="208"/>
      <c r="Y618" s="209">
        <v>1</v>
      </c>
    </row>
    <row r="619" spans="1:25">
      <c r="A619" s="140"/>
      <c r="B619" s="116">
        <v>1</v>
      </c>
      <c r="C619" s="105">
        <v>2</v>
      </c>
      <c r="D619" s="210">
        <v>25</v>
      </c>
      <c r="E619" s="210">
        <v>28</v>
      </c>
      <c r="F619" s="212">
        <v>30</v>
      </c>
      <c r="G619" s="210">
        <v>20</v>
      </c>
      <c r="H619" s="212">
        <v>27.5</v>
      </c>
      <c r="I619" s="210">
        <v>29.486899563318801</v>
      </c>
      <c r="J619" s="211">
        <v>44.4</v>
      </c>
      <c r="K619" s="210">
        <v>28</v>
      </c>
      <c r="L619" s="210">
        <v>24.6</v>
      </c>
      <c r="M619" s="207"/>
      <c r="N619" s="208"/>
      <c r="O619" s="208"/>
      <c r="P619" s="208"/>
      <c r="Q619" s="208"/>
      <c r="R619" s="208"/>
      <c r="S619" s="208"/>
      <c r="T619" s="208"/>
      <c r="U619" s="208"/>
      <c r="V619" s="208"/>
      <c r="W619" s="208"/>
      <c r="X619" s="208"/>
      <c r="Y619" s="209">
        <v>30</v>
      </c>
    </row>
    <row r="620" spans="1:25">
      <c r="A620" s="140"/>
      <c r="B620" s="116">
        <v>1</v>
      </c>
      <c r="C620" s="105">
        <v>3</v>
      </c>
      <c r="D620" s="210">
        <v>25</v>
      </c>
      <c r="E620" s="210">
        <v>28</v>
      </c>
      <c r="F620" s="212">
        <v>31</v>
      </c>
      <c r="G620" s="210">
        <v>20</v>
      </c>
      <c r="H620" s="212">
        <v>28.5</v>
      </c>
      <c r="I620" s="210">
        <v>29.921206225680901</v>
      </c>
      <c r="J620" s="211">
        <v>43.4</v>
      </c>
      <c r="K620" s="212">
        <v>28</v>
      </c>
      <c r="L620" s="216">
        <v>24.9</v>
      </c>
      <c r="M620" s="207"/>
      <c r="N620" s="208"/>
      <c r="O620" s="208"/>
      <c r="P620" s="208"/>
      <c r="Q620" s="208"/>
      <c r="R620" s="208"/>
      <c r="S620" s="208"/>
      <c r="T620" s="208"/>
      <c r="U620" s="208"/>
      <c r="V620" s="208"/>
      <c r="W620" s="208"/>
      <c r="X620" s="208"/>
      <c r="Y620" s="209">
        <v>16</v>
      </c>
    </row>
    <row r="621" spans="1:25">
      <c r="A621" s="140"/>
      <c r="B621" s="116">
        <v>1</v>
      </c>
      <c r="C621" s="105">
        <v>4</v>
      </c>
      <c r="D621" s="210">
        <v>25</v>
      </c>
      <c r="E621" s="222">
        <v>26</v>
      </c>
      <c r="F621" s="212">
        <v>32</v>
      </c>
      <c r="G621" s="210">
        <v>20</v>
      </c>
      <c r="H621" s="212">
        <v>29.2</v>
      </c>
      <c r="I621" s="210">
        <v>30.854581673306797</v>
      </c>
      <c r="J621" s="211">
        <v>42.4</v>
      </c>
      <c r="K621" s="212">
        <v>28</v>
      </c>
      <c r="L621" s="216">
        <v>24.7</v>
      </c>
      <c r="M621" s="207"/>
      <c r="N621" s="208"/>
      <c r="O621" s="208"/>
      <c r="P621" s="208"/>
      <c r="Q621" s="208"/>
      <c r="R621" s="208"/>
      <c r="S621" s="208"/>
      <c r="T621" s="208"/>
      <c r="U621" s="208"/>
      <c r="V621" s="208"/>
      <c r="W621" s="208"/>
      <c r="X621" s="208"/>
      <c r="Y621" s="209">
        <v>26.858978189142114</v>
      </c>
    </row>
    <row r="622" spans="1:25">
      <c r="A622" s="140"/>
      <c r="B622" s="116">
        <v>1</v>
      </c>
      <c r="C622" s="105">
        <v>5</v>
      </c>
      <c r="D622" s="210">
        <v>24</v>
      </c>
      <c r="E622" s="210">
        <v>27</v>
      </c>
      <c r="F622" s="210">
        <v>33</v>
      </c>
      <c r="G622" s="222">
        <v>30</v>
      </c>
      <c r="H622" s="210">
        <v>27.5</v>
      </c>
      <c r="I622" s="210">
        <v>30.517241379310299</v>
      </c>
      <c r="J622" s="213">
        <v>42.3</v>
      </c>
      <c r="K622" s="210">
        <v>27</v>
      </c>
      <c r="L622" s="210">
        <v>24.5</v>
      </c>
      <c r="M622" s="207"/>
      <c r="N622" s="208"/>
      <c r="O622" s="208"/>
      <c r="P622" s="208"/>
      <c r="Q622" s="208"/>
      <c r="R622" s="208"/>
      <c r="S622" s="208"/>
      <c r="T622" s="208"/>
      <c r="U622" s="208"/>
      <c r="V622" s="208"/>
      <c r="W622" s="208"/>
      <c r="X622" s="208"/>
      <c r="Y622" s="214"/>
    </row>
    <row r="623" spans="1:25">
      <c r="A623" s="140"/>
      <c r="B623" s="116">
        <v>1</v>
      </c>
      <c r="C623" s="105">
        <v>6</v>
      </c>
      <c r="D623" s="210">
        <v>26</v>
      </c>
      <c r="E623" s="210">
        <v>28</v>
      </c>
      <c r="F623" s="210">
        <v>32</v>
      </c>
      <c r="G623" s="210">
        <v>20</v>
      </c>
      <c r="H623" s="210">
        <v>27</v>
      </c>
      <c r="I623" s="210">
        <v>30.931102362204705</v>
      </c>
      <c r="J623" s="213">
        <v>41</v>
      </c>
      <c r="K623" s="210">
        <v>27</v>
      </c>
      <c r="L623" s="210">
        <v>24.6</v>
      </c>
      <c r="M623" s="207"/>
      <c r="N623" s="208"/>
      <c r="O623" s="208"/>
      <c r="P623" s="208"/>
      <c r="Q623" s="208"/>
      <c r="R623" s="208"/>
      <c r="S623" s="208"/>
      <c r="T623" s="208"/>
      <c r="U623" s="208"/>
      <c r="V623" s="208"/>
      <c r="W623" s="208"/>
      <c r="X623" s="208"/>
      <c r="Y623" s="214"/>
    </row>
    <row r="624" spans="1:25">
      <c r="A624" s="140"/>
      <c r="B624" s="117" t="s">
        <v>184</v>
      </c>
      <c r="C624" s="109"/>
      <c r="D624" s="215">
        <v>25</v>
      </c>
      <c r="E624" s="215">
        <v>27.5</v>
      </c>
      <c r="F624" s="215">
        <v>31.5</v>
      </c>
      <c r="G624" s="215">
        <v>21.666666666666668</v>
      </c>
      <c r="H624" s="215">
        <v>27.883333333333336</v>
      </c>
      <c r="I624" s="215">
        <v>30.438492179803585</v>
      </c>
      <c r="J624" s="215">
        <v>42.533333333333331</v>
      </c>
      <c r="K624" s="215">
        <v>27.666666666666668</v>
      </c>
      <c r="L624" s="215">
        <v>24.583333333333332</v>
      </c>
      <c r="M624" s="207"/>
      <c r="N624" s="208"/>
      <c r="O624" s="208"/>
      <c r="P624" s="208"/>
      <c r="Q624" s="208"/>
      <c r="R624" s="208"/>
      <c r="S624" s="208"/>
      <c r="T624" s="208"/>
      <c r="U624" s="208"/>
      <c r="V624" s="208"/>
      <c r="W624" s="208"/>
      <c r="X624" s="208"/>
      <c r="Y624" s="214"/>
    </row>
    <row r="625" spans="1:25">
      <c r="A625" s="140"/>
      <c r="B625" s="2" t="s">
        <v>185</v>
      </c>
      <c r="C625" s="136"/>
      <c r="D625" s="216">
        <v>25</v>
      </c>
      <c r="E625" s="216">
        <v>28</v>
      </c>
      <c r="F625" s="216">
        <v>31.5</v>
      </c>
      <c r="G625" s="216">
        <v>20</v>
      </c>
      <c r="H625" s="216">
        <v>27.55</v>
      </c>
      <c r="I625" s="216">
        <v>30.685911526308548</v>
      </c>
      <c r="J625" s="216">
        <v>42.349999999999994</v>
      </c>
      <c r="K625" s="216">
        <v>28</v>
      </c>
      <c r="L625" s="216">
        <v>24.6</v>
      </c>
      <c r="M625" s="207"/>
      <c r="N625" s="208"/>
      <c r="O625" s="208"/>
      <c r="P625" s="208"/>
      <c r="Q625" s="208"/>
      <c r="R625" s="208"/>
      <c r="S625" s="208"/>
      <c r="T625" s="208"/>
      <c r="U625" s="208"/>
      <c r="V625" s="208"/>
      <c r="W625" s="208"/>
      <c r="X625" s="208"/>
      <c r="Y625" s="214"/>
    </row>
    <row r="626" spans="1:25">
      <c r="A626" s="140"/>
      <c r="B626" s="2" t="s">
        <v>186</v>
      </c>
      <c r="C626" s="136"/>
      <c r="D626" s="108">
        <v>0.63245553203367588</v>
      </c>
      <c r="E626" s="108">
        <v>0.83666002653407556</v>
      </c>
      <c r="F626" s="108">
        <v>1.0488088481701516</v>
      </c>
      <c r="G626" s="108">
        <v>4.0824829046386339</v>
      </c>
      <c r="H626" s="108">
        <v>0.80849654709631635</v>
      </c>
      <c r="I626" s="108">
        <v>0.60446414489692624</v>
      </c>
      <c r="J626" s="108">
        <v>1.2127104628338392</v>
      </c>
      <c r="K626" s="108">
        <v>0.5163977794943222</v>
      </c>
      <c r="L626" s="108">
        <v>0.23166067138525387</v>
      </c>
      <c r="M626" s="188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35"/>
    </row>
    <row r="627" spans="1:25">
      <c r="A627" s="140"/>
      <c r="B627" s="2" t="s">
        <v>96</v>
      </c>
      <c r="C627" s="136"/>
      <c r="D627" s="110">
        <v>2.5298221281347035E-2</v>
      </c>
      <c r="E627" s="110">
        <v>3.0424000964875474E-2</v>
      </c>
      <c r="F627" s="110">
        <v>3.3295518989528622E-2</v>
      </c>
      <c r="G627" s="110">
        <v>0.18842228790639848</v>
      </c>
      <c r="H627" s="110">
        <v>2.8995692065618035E-2</v>
      </c>
      <c r="I627" s="110">
        <v>1.98585442842007E-2</v>
      </c>
      <c r="J627" s="110">
        <v>2.8512001477284624E-2</v>
      </c>
      <c r="K627" s="110">
        <v>1.866497998172249E-2</v>
      </c>
      <c r="L627" s="110">
        <v>9.4234849377052426E-3</v>
      </c>
      <c r="M627" s="16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138"/>
    </row>
    <row r="628" spans="1:25">
      <c r="A628" s="140"/>
      <c r="B628" s="118" t="s">
        <v>187</v>
      </c>
      <c r="C628" s="136"/>
      <c r="D628" s="110">
        <v>-6.9212543234188129E-2</v>
      </c>
      <c r="E628" s="110">
        <v>2.3866202442393014E-2</v>
      </c>
      <c r="F628" s="110">
        <v>0.17279219552492298</v>
      </c>
      <c r="G628" s="110">
        <v>-0.19331753746962965</v>
      </c>
      <c r="H628" s="110">
        <v>3.8138276779468905E-2</v>
      </c>
      <c r="I628" s="110">
        <v>0.13327066895301742</v>
      </c>
      <c r="J628" s="110">
        <v>0.58357972644423461</v>
      </c>
      <c r="K628" s="110">
        <v>3.0071452154165179E-2</v>
      </c>
      <c r="L628" s="110">
        <v>-8.4725667513618319E-2</v>
      </c>
      <c r="M628" s="16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138"/>
    </row>
    <row r="629" spans="1:25">
      <c r="B629" s="146"/>
      <c r="C629" s="117"/>
      <c r="D629" s="133"/>
      <c r="E629" s="133"/>
      <c r="F629" s="133"/>
      <c r="G629" s="133"/>
      <c r="H629" s="133"/>
      <c r="I629" s="133"/>
      <c r="J629" s="133"/>
      <c r="K629" s="133"/>
      <c r="L629" s="133"/>
    </row>
    <row r="630" spans="1:25">
      <c r="B630" s="150" t="s">
        <v>399</v>
      </c>
      <c r="Y630" s="134" t="s">
        <v>67</v>
      </c>
    </row>
    <row r="631" spans="1:25">
      <c r="A631" s="125" t="s">
        <v>58</v>
      </c>
      <c r="B631" s="115" t="s">
        <v>142</v>
      </c>
      <c r="C631" s="112" t="s">
        <v>143</v>
      </c>
      <c r="D631" s="113" t="s">
        <v>165</v>
      </c>
      <c r="E631" s="114" t="s">
        <v>165</v>
      </c>
      <c r="F631" s="114" t="s">
        <v>165</v>
      </c>
      <c r="G631" s="114" t="s">
        <v>165</v>
      </c>
      <c r="H631" s="114" t="s">
        <v>165</v>
      </c>
      <c r="I631" s="114" t="s">
        <v>165</v>
      </c>
      <c r="J631" s="114" t="s">
        <v>165</v>
      </c>
      <c r="K631" s="16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134">
        <v>1</v>
      </c>
    </row>
    <row r="632" spans="1:25">
      <c r="A632" s="140"/>
      <c r="B632" s="116" t="s">
        <v>166</v>
      </c>
      <c r="C632" s="105" t="s">
        <v>166</v>
      </c>
      <c r="D632" s="159" t="s">
        <v>167</v>
      </c>
      <c r="E632" s="160" t="s">
        <v>168</v>
      </c>
      <c r="F632" s="160" t="s">
        <v>188</v>
      </c>
      <c r="G632" s="160" t="s">
        <v>170</v>
      </c>
      <c r="H632" s="160" t="s">
        <v>171</v>
      </c>
      <c r="I632" s="160" t="s">
        <v>173</v>
      </c>
      <c r="J632" s="160" t="s">
        <v>174</v>
      </c>
      <c r="K632" s="16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134" t="s">
        <v>1</v>
      </c>
    </row>
    <row r="633" spans="1:25">
      <c r="A633" s="140"/>
      <c r="B633" s="116"/>
      <c r="C633" s="105"/>
      <c r="D633" s="106" t="s">
        <v>191</v>
      </c>
      <c r="E633" s="107" t="s">
        <v>191</v>
      </c>
      <c r="F633" s="107" t="s">
        <v>193</v>
      </c>
      <c r="G633" s="107" t="s">
        <v>191</v>
      </c>
      <c r="H633" s="107" t="s">
        <v>194</v>
      </c>
      <c r="I633" s="107" t="s">
        <v>191</v>
      </c>
      <c r="J633" s="107" t="s">
        <v>192</v>
      </c>
      <c r="K633" s="16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34">
        <v>3</v>
      </c>
    </row>
    <row r="634" spans="1:25">
      <c r="A634" s="140"/>
      <c r="B634" s="116"/>
      <c r="C634" s="105"/>
      <c r="D634" s="132"/>
      <c r="E634" s="132"/>
      <c r="F634" s="132"/>
      <c r="G634" s="132"/>
      <c r="H634" s="132"/>
      <c r="I634" s="132"/>
      <c r="J634" s="132"/>
      <c r="K634" s="16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134">
        <v>3</v>
      </c>
    </row>
    <row r="635" spans="1:25">
      <c r="A635" s="140"/>
      <c r="B635" s="115">
        <v>1</v>
      </c>
      <c r="C635" s="111">
        <v>1</v>
      </c>
      <c r="D635" s="177">
        <v>3.6000000000000004E-2</v>
      </c>
      <c r="E635" s="177">
        <v>4.2000000000000003E-2</v>
      </c>
      <c r="F635" s="202">
        <v>0.02</v>
      </c>
      <c r="G635" s="177">
        <v>2.92E-2</v>
      </c>
      <c r="H635" s="176">
        <v>4.0736328124999999E-2</v>
      </c>
      <c r="I635" s="177">
        <v>3.7999999999999999E-2</v>
      </c>
      <c r="J635" s="176">
        <v>3.5000000000000003E-2</v>
      </c>
      <c r="K635" s="179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1">
        <v>1</v>
      </c>
    </row>
    <row r="636" spans="1:25">
      <c r="A636" s="140"/>
      <c r="B636" s="116">
        <v>1</v>
      </c>
      <c r="C636" s="105">
        <v>2</v>
      </c>
      <c r="D636" s="184">
        <v>3.6000000000000004E-2</v>
      </c>
      <c r="E636" s="184">
        <v>4.2000000000000003E-2</v>
      </c>
      <c r="F636" s="183">
        <v>0.04</v>
      </c>
      <c r="G636" s="184">
        <v>3.0800000000000001E-2</v>
      </c>
      <c r="H636" s="183">
        <v>3.90775109170306E-2</v>
      </c>
      <c r="I636" s="184">
        <v>0.04</v>
      </c>
      <c r="J636" s="183">
        <v>3.5000000000000003E-2</v>
      </c>
      <c r="K636" s="179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1" t="e">
        <v>#N/A</v>
      </c>
    </row>
    <row r="637" spans="1:25">
      <c r="A637" s="140"/>
      <c r="B637" s="116">
        <v>1</v>
      </c>
      <c r="C637" s="105">
        <v>3</v>
      </c>
      <c r="D637" s="184">
        <v>3.6999999999999998E-2</v>
      </c>
      <c r="E637" s="184">
        <v>0.04</v>
      </c>
      <c r="F637" s="183">
        <v>0.04</v>
      </c>
      <c r="G637" s="184">
        <v>3.0899999999999997E-2</v>
      </c>
      <c r="H637" s="183">
        <v>3.9360894941634195E-2</v>
      </c>
      <c r="I637" s="184">
        <v>0.04</v>
      </c>
      <c r="J637" s="183">
        <v>3.5000000000000003E-2</v>
      </c>
      <c r="K637" s="179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1">
        <v>16</v>
      </c>
    </row>
    <row r="638" spans="1:25">
      <c r="A638" s="140"/>
      <c r="B638" s="116">
        <v>1</v>
      </c>
      <c r="C638" s="105">
        <v>4</v>
      </c>
      <c r="D638" s="184">
        <v>3.6000000000000004E-2</v>
      </c>
      <c r="E638" s="184">
        <v>0.04</v>
      </c>
      <c r="F638" s="183">
        <v>3.6000000000000004E-2</v>
      </c>
      <c r="G638" s="184">
        <v>3.1899999999999998E-2</v>
      </c>
      <c r="H638" s="183">
        <v>3.9618525896414292E-2</v>
      </c>
      <c r="I638" s="184">
        <v>3.9E-2</v>
      </c>
      <c r="J638" s="183">
        <v>3.5999999999999997E-2</v>
      </c>
      <c r="K638" s="179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1">
        <v>3.7382982832242936E-2</v>
      </c>
    </row>
    <row r="639" spans="1:25">
      <c r="A639" s="140"/>
      <c r="B639" s="116">
        <v>1</v>
      </c>
      <c r="C639" s="105">
        <v>5</v>
      </c>
      <c r="D639" s="184">
        <v>3.6999999999999998E-2</v>
      </c>
      <c r="E639" s="184">
        <v>4.2000000000000003E-2</v>
      </c>
      <c r="F639" s="184">
        <v>0.04</v>
      </c>
      <c r="G639" s="184">
        <v>2.9799999999999997E-2</v>
      </c>
      <c r="H639" s="184">
        <v>3.9210129310344802E-2</v>
      </c>
      <c r="I639" s="184">
        <v>3.9E-2</v>
      </c>
      <c r="J639" s="184">
        <v>3.5000000000000003E-2</v>
      </c>
      <c r="K639" s="179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37"/>
    </row>
    <row r="640" spans="1:25">
      <c r="A640" s="140"/>
      <c r="B640" s="116">
        <v>1</v>
      </c>
      <c r="C640" s="105">
        <v>6</v>
      </c>
      <c r="D640" s="184">
        <v>3.6999999999999998E-2</v>
      </c>
      <c r="E640" s="184">
        <v>4.4000000000000004E-2</v>
      </c>
      <c r="F640" s="184">
        <v>0.04</v>
      </c>
      <c r="G640" s="184">
        <v>2.8899999999999999E-2</v>
      </c>
      <c r="H640" s="184">
        <v>3.9381889763779494E-2</v>
      </c>
      <c r="I640" s="184">
        <v>3.9E-2</v>
      </c>
      <c r="J640" s="184">
        <v>3.5999999999999997E-2</v>
      </c>
      <c r="K640" s="179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37"/>
    </row>
    <row r="641" spans="1:25">
      <c r="A641" s="140"/>
      <c r="B641" s="117" t="s">
        <v>184</v>
      </c>
      <c r="C641" s="109"/>
      <c r="D641" s="187">
        <v>3.6500000000000005E-2</v>
      </c>
      <c r="E641" s="187">
        <v>4.1666666666666664E-2</v>
      </c>
      <c r="F641" s="187">
        <v>3.6000000000000004E-2</v>
      </c>
      <c r="G641" s="187">
        <v>3.0249999999999999E-2</v>
      </c>
      <c r="H641" s="187">
        <v>3.9564213159033891E-2</v>
      </c>
      <c r="I641" s="187">
        <v>3.9166666666666669E-2</v>
      </c>
      <c r="J641" s="187">
        <v>3.5333333333333335E-2</v>
      </c>
      <c r="K641" s="179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37"/>
    </row>
    <row r="642" spans="1:25">
      <c r="A642" s="140"/>
      <c r="B642" s="2" t="s">
        <v>185</v>
      </c>
      <c r="C642" s="136"/>
      <c r="D642" s="123">
        <v>3.6500000000000005E-2</v>
      </c>
      <c r="E642" s="123">
        <v>4.2000000000000003E-2</v>
      </c>
      <c r="F642" s="123">
        <v>0.04</v>
      </c>
      <c r="G642" s="123">
        <v>3.0300000000000001E-2</v>
      </c>
      <c r="H642" s="123">
        <v>3.9371392352706841E-2</v>
      </c>
      <c r="I642" s="123">
        <v>3.9E-2</v>
      </c>
      <c r="J642" s="123">
        <v>3.5000000000000003E-2</v>
      </c>
      <c r="K642" s="179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37"/>
    </row>
    <row r="643" spans="1:25">
      <c r="A643" s="140"/>
      <c r="B643" s="2" t="s">
        <v>186</v>
      </c>
      <c r="C643" s="136"/>
      <c r="D643" s="123">
        <v>5.4772255750516286E-4</v>
      </c>
      <c r="E643" s="123">
        <v>1.5055453054181633E-3</v>
      </c>
      <c r="F643" s="123">
        <v>7.999999999999988E-3</v>
      </c>
      <c r="G643" s="123">
        <v>1.1467344941179711E-3</v>
      </c>
      <c r="H643" s="123">
        <v>6.0226869902738111E-4</v>
      </c>
      <c r="I643" s="123">
        <v>7.5277265270908163E-4</v>
      </c>
      <c r="J643" s="123">
        <v>5.1639777949431917E-4</v>
      </c>
      <c r="K643" s="16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137"/>
    </row>
    <row r="644" spans="1:25">
      <c r="A644" s="140"/>
      <c r="B644" s="2" t="s">
        <v>96</v>
      </c>
      <c r="C644" s="136"/>
      <c r="D644" s="110">
        <v>1.5006097465894871E-2</v>
      </c>
      <c r="E644" s="110">
        <v>3.6133087330035923E-2</v>
      </c>
      <c r="F644" s="110">
        <v>0.22222222222222188</v>
      </c>
      <c r="G644" s="110">
        <v>3.7908578317949457E-2</v>
      </c>
      <c r="H644" s="110">
        <v>1.5222562283912429E-2</v>
      </c>
      <c r="I644" s="110">
        <v>1.9219727303210594E-2</v>
      </c>
      <c r="J644" s="110">
        <v>1.4615031495122241E-2</v>
      </c>
      <c r="K644" s="16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38"/>
    </row>
    <row r="645" spans="1:25">
      <c r="A645" s="140"/>
      <c r="B645" s="118" t="s">
        <v>187</v>
      </c>
      <c r="C645" s="136"/>
      <c r="D645" s="110">
        <v>-2.3619913804239223E-2</v>
      </c>
      <c r="E645" s="110">
        <v>0.11458913949287752</v>
      </c>
      <c r="F645" s="110">
        <v>-3.6994983478153776E-2</v>
      </c>
      <c r="G645" s="110">
        <v>-0.19080828472817102</v>
      </c>
      <c r="H645" s="110">
        <v>5.8348215191368791E-2</v>
      </c>
      <c r="I645" s="110">
        <v>4.7713791123304983E-2</v>
      </c>
      <c r="J645" s="110">
        <v>-5.4828409710039883E-2</v>
      </c>
      <c r="K645" s="16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38"/>
    </row>
    <row r="646" spans="1:25">
      <c r="B646" s="146"/>
      <c r="C646" s="117"/>
      <c r="D646" s="133"/>
      <c r="E646" s="133"/>
      <c r="F646" s="133"/>
      <c r="G646" s="133"/>
      <c r="H646" s="133"/>
      <c r="I646" s="133"/>
      <c r="J646" s="133"/>
    </row>
    <row r="647" spans="1:25">
      <c r="B647" s="150" t="s">
        <v>400</v>
      </c>
      <c r="Y647" s="134" t="s">
        <v>67</v>
      </c>
    </row>
    <row r="648" spans="1:25">
      <c r="A648" s="125" t="s">
        <v>37</v>
      </c>
      <c r="B648" s="115" t="s">
        <v>142</v>
      </c>
      <c r="C648" s="112" t="s">
        <v>143</v>
      </c>
      <c r="D648" s="113" t="s">
        <v>165</v>
      </c>
      <c r="E648" s="114" t="s">
        <v>165</v>
      </c>
      <c r="F648" s="114" t="s">
        <v>165</v>
      </c>
      <c r="G648" s="114" t="s">
        <v>165</v>
      </c>
      <c r="H648" s="114" t="s">
        <v>165</v>
      </c>
      <c r="I648" s="114" t="s">
        <v>165</v>
      </c>
      <c r="J648" s="114" t="s">
        <v>165</v>
      </c>
      <c r="K648" s="114" t="s">
        <v>165</v>
      </c>
      <c r="L648" s="114" t="s">
        <v>165</v>
      </c>
      <c r="M648" s="16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34">
        <v>1</v>
      </c>
    </row>
    <row r="649" spans="1:25">
      <c r="A649" s="140"/>
      <c r="B649" s="116" t="s">
        <v>166</v>
      </c>
      <c r="C649" s="105" t="s">
        <v>166</v>
      </c>
      <c r="D649" s="159" t="s">
        <v>167</v>
      </c>
      <c r="E649" s="160" t="s">
        <v>168</v>
      </c>
      <c r="F649" s="160" t="s">
        <v>169</v>
      </c>
      <c r="G649" s="160" t="s">
        <v>188</v>
      </c>
      <c r="H649" s="160" t="s">
        <v>170</v>
      </c>
      <c r="I649" s="160" t="s">
        <v>171</v>
      </c>
      <c r="J649" s="160" t="s">
        <v>172</v>
      </c>
      <c r="K649" s="160" t="s">
        <v>173</v>
      </c>
      <c r="L649" s="160" t="s">
        <v>174</v>
      </c>
      <c r="M649" s="16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34" t="s">
        <v>3</v>
      </c>
    </row>
    <row r="650" spans="1:25">
      <c r="A650" s="140"/>
      <c r="B650" s="116"/>
      <c r="C650" s="105"/>
      <c r="D650" s="106" t="s">
        <v>191</v>
      </c>
      <c r="E650" s="107" t="s">
        <v>192</v>
      </c>
      <c r="F650" s="107" t="s">
        <v>192</v>
      </c>
      <c r="G650" s="107" t="s">
        <v>193</v>
      </c>
      <c r="H650" s="107" t="s">
        <v>192</v>
      </c>
      <c r="I650" s="107" t="s">
        <v>194</v>
      </c>
      <c r="J650" s="107" t="s">
        <v>192</v>
      </c>
      <c r="K650" s="107" t="s">
        <v>191</v>
      </c>
      <c r="L650" s="107" t="s">
        <v>192</v>
      </c>
      <c r="M650" s="16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134">
        <v>1</v>
      </c>
    </row>
    <row r="651" spans="1:25">
      <c r="A651" s="140"/>
      <c r="B651" s="116"/>
      <c r="C651" s="105"/>
      <c r="D651" s="132"/>
      <c r="E651" s="132"/>
      <c r="F651" s="132"/>
      <c r="G651" s="132"/>
      <c r="H651" s="132"/>
      <c r="I651" s="132"/>
      <c r="J651" s="132"/>
      <c r="K651" s="132"/>
      <c r="L651" s="132"/>
      <c r="M651" s="16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34">
        <v>2</v>
      </c>
    </row>
    <row r="652" spans="1:25">
      <c r="A652" s="140"/>
      <c r="B652" s="115">
        <v>1</v>
      </c>
      <c r="C652" s="111">
        <v>1</v>
      </c>
      <c r="D652" s="203">
        <v>21</v>
      </c>
      <c r="E652" s="203">
        <v>23</v>
      </c>
      <c r="F652" s="206">
        <v>24.7</v>
      </c>
      <c r="G652" s="203">
        <v>21</v>
      </c>
      <c r="H652" s="206">
        <v>18.3</v>
      </c>
      <c r="I652" s="203">
        <v>18.440000000000001</v>
      </c>
      <c r="J652" s="206">
        <v>23.4</v>
      </c>
      <c r="K652" s="203">
        <v>21</v>
      </c>
      <c r="L652" s="203">
        <v>20.2</v>
      </c>
      <c r="M652" s="207"/>
      <c r="N652" s="208"/>
      <c r="O652" s="208"/>
      <c r="P652" s="208"/>
      <c r="Q652" s="208"/>
      <c r="R652" s="208"/>
      <c r="S652" s="208"/>
      <c r="T652" s="208"/>
      <c r="U652" s="208"/>
      <c r="V652" s="208"/>
      <c r="W652" s="208"/>
      <c r="X652" s="208"/>
      <c r="Y652" s="209">
        <v>1</v>
      </c>
    </row>
    <row r="653" spans="1:25">
      <c r="A653" s="140"/>
      <c r="B653" s="116">
        <v>1</v>
      </c>
      <c r="C653" s="105">
        <v>2</v>
      </c>
      <c r="D653" s="210">
        <v>20</v>
      </c>
      <c r="E653" s="210">
        <v>24</v>
      </c>
      <c r="F653" s="212">
        <v>23.9</v>
      </c>
      <c r="G653" s="210">
        <v>21</v>
      </c>
      <c r="H653" s="212">
        <v>19.3</v>
      </c>
      <c r="I653" s="210">
        <v>17.91</v>
      </c>
      <c r="J653" s="212">
        <v>23</v>
      </c>
      <c r="K653" s="210">
        <v>22</v>
      </c>
      <c r="L653" s="210">
        <v>19.7</v>
      </c>
      <c r="M653" s="207"/>
      <c r="N653" s="208"/>
      <c r="O653" s="208"/>
      <c r="P653" s="208"/>
      <c r="Q653" s="208"/>
      <c r="R653" s="208"/>
      <c r="S653" s="208"/>
      <c r="T653" s="208"/>
      <c r="U653" s="208"/>
      <c r="V653" s="208"/>
      <c r="W653" s="208"/>
      <c r="X653" s="208"/>
      <c r="Y653" s="209">
        <v>31</v>
      </c>
    </row>
    <row r="654" spans="1:25">
      <c r="A654" s="140"/>
      <c r="B654" s="116">
        <v>1</v>
      </c>
      <c r="C654" s="105">
        <v>3</v>
      </c>
      <c r="D654" s="210">
        <v>21</v>
      </c>
      <c r="E654" s="210">
        <v>22</v>
      </c>
      <c r="F654" s="212">
        <v>23.6</v>
      </c>
      <c r="G654" s="210">
        <v>22</v>
      </c>
      <c r="H654" s="212">
        <v>19.2</v>
      </c>
      <c r="I654" s="210">
        <v>17.829999999999998</v>
      </c>
      <c r="J654" s="212">
        <v>23.1</v>
      </c>
      <c r="K654" s="212">
        <v>21</v>
      </c>
      <c r="L654" s="216">
        <v>20.5</v>
      </c>
      <c r="M654" s="207"/>
      <c r="N654" s="208"/>
      <c r="O654" s="208"/>
      <c r="P654" s="208"/>
      <c r="Q654" s="208"/>
      <c r="R654" s="208"/>
      <c r="S654" s="208"/>
      <c r="T654" s="208"/>
      <c r="U654" s="208"/>
      <c r="V654" s="208"/>
      <c r="W654" s="208"/>
      <c r="X654" s="208"/>
      <c r="Y654" s="209">
        <v>16</v>
      </c>
    </row>
    <row r="655" spans="1:25">
      <c r="A655" s="140"/>
      <c r="B655" s="116">
        <v>1</v>
      </c>
      <c r="C655" s="105">
        <v>4</v>
      </c>
      <c r="D655" s="210">
        <v>20</v>
      </c>
      <c r="E655" s="210">
        <v>21</v>
      </c>
      <c r="F655" s="212">
        <v>23</v>
      </c>
      <c r="G655" s="210">
        <v>22</v>
      </c>
      <c r="H655" s="212">
        <v>19.100000000000001</v>
      </c>
      <c r="I655" s="210">
        <v>17.71</v>
      </c>
      <c r="J655" s="212">
        <v>23.4</v>
      </c>
      <c r="K655" s="212">
        <v>24</v>
      </c>
      <c r="L655" s="216">
        <v>19.7</v>
      </c>
      <c r="M655" s="207"/>
      <c r="N655" s="208"/>
      <c r="O655" s="208"/>
      <c r="P655" s="208"/>
      <c r="Q655" s="208"/>
      <c r="R655" s="208"/>
      <c r="S655" s="208"/>
      <c r="T655" s="208"/>
      <c r="U655" s="208"/>
      <c r="V655" s="208"/>
      <c r="W655" s="208"/>
      <c r="X655" s="208"/>
      <c r="Y655" s="209">
        <v>21.045555555555556</v>
      </c>
    </row>
    <row r="656" spans="1:25">
      <c r="A656" s="140"/>
      <c r="B656" s="116">
        <v>1</v>
      </c>
      <c r="C656" s="105">
        <v>5</v>
      </c>
      <c r="D656" s="210">
        <v>20</v>
      </c>
      <c r="E656" s="210">
        <v>22</v>
      </c>
      <c r="F656" s="210">
        <v>24.1</v>
      </c>
      <c r="G656" s="210">
        <v>19</v>
      </c>
      <c r="H656" s="210">
        <v>19.100000000000001</v>
      </c>
      <c r="I656" s="210">
        <v>17.93</v>
      </c>
      <c r="J656" s="210">
        <v>25</v>
      </c>
      <c r="K656" s="210">
        <v>20</v>
      </c>
      <c r="L656" s="210">
        <v>19.399999999999999</v>
      </c>
      <c r="M656" s="207"/>
      <c r="N656" s="208"/>
      <c r="O656" s="208"/>
      <c r="P656" s="208"/>
      <c r="Q656" s="208"/>
      <c r="R656" s="208"/>
      <c r="S656" s="208"/>
      <c r="T656" s="208"/>
      <c r="U656" s="208"/>
      <c r="V656" s="208"/>
      <c r="W656" s="208"/>
      <c r="X656" s="208"/>
      <c r="Y656" s="214"/>
    </row>
    <row r="657" spans="1:25">
      <c r="A657" s="140"/>
      <c r="B657" s="116">
        <v>1</v>
      </c>
      <c r="C657" s="105">
        <v>6</v>
      </c>
      <c r="D657" s="210">
        <v>20</v>
      </c>
      <c r="E657" s="210">
        <v>23</v>
      </c>
      <c r="F657" s="210">
        <v>22.8</v>
      </c>
      <c r="G657" s="210">
        <v>21</v>
      </c>
      <c r="H657" s="222">
        <v>17.600000000000001</v>
      </c>
      <c r="I657" s="210">
        <v>18.059999999999999</v>
      </c>
      <c r="J657" s="222">
        <v>26.3</v>
      </c>
      <c r="K657" s="210">
        <v>20</v>
      </c>
      <c r="L657" s="210">
        <v>20.5</v>
      </c>
      <c r="M657" s="207"/>
      <c r="N657" s="208"/>
      <c r="O657" s="208"/>
      <c r="P657" s="208"/>
      <c r="Q657" s="208"/>
      <c r="R657" s="208"/>
      <c r="S657" s="208"/>
      <c r="T657" s="208"/>
      <c r="U657" s="208"/>
      <c r="V657" s="208"/>
      <c r="W657" s="208"/>
      <c r="X657" s="208"/>
      <c r="Y657" s="214"/>
    </row>
    <row r="658" spans="1:25">
      <c r="A658" s="140"/>
      <c r="B658" s="117" t="s">
        <v>184</v>
      </c>
      <c r="C658" s="109"/>
      <c r="D658" s="215">
        <v>20.333333333333332</v>
      </c>
      <c r="E658" s="215">
        <v>22.5</v>
      </c>
      <c r="F658" s="215">
        <v>23.683333333333334</v>
      </c>
      <c r="G658" s="215">
        <v>21</v>
      </c>
      <c r="H658" s="215">
        <v>18.766666666666666</v>
      </c>
      <c r="I658" s="215">
        <v>17.98</v>
      </c>
      <c r="J658" s="215">
        <v>24.033333333333335</v>
      </c>
      <c r="K658" s="215">
        <v>21.333333333333332</v>
      </c>
      <c r="L658" s="215">
        <v>20</v>
      </c>
      <c r="M658" s="207"/>
      <c r="N658" s="208"/>
      <c r="O658" s="208"/>
      <c r="P658" s="208"/>
      <c r="Q658" s="208"/>
      <c r="R658" s="208"/>
      <c r="S658" s="208"/>
      <c r="T658" s="208"/>
      <c r="U658" s="208"/>
      <c r="V658" s="208"/>
      <c r="W658" s="208"/>
      <c r="X658" s="208"/>
      <c r="Y658" s="214"/>
    </row>
    <row r="659" spans="1:25">
      <c r="A659" s="140"/>
      <c r="B659" s="2" t="s">
        <v>185</v>
      </c>
      <c r="C659" s="136"/>
      <c r="D659" s="216">
        <v>20</v>
      </c>
      <c r="E659" s="216">
        <v>22.5</v>
      </c>
      <c r="F659" s="216">
        <v>23.75</v>
      </c>
      <c r="G659" s="216">
        <v>21</v>
      </c>
      <c r="H659" s="216">
        <v>19.100000000000001</v>
      </c>
      <c r="I659" s="216">
        <v>17.920000000000002</v>
      </c>
      <c r="J659" s="216">
        <v>23.4</v>
      </c>
      <c r="K659" s="216">
        <v>21</v>
      </c>
      <c r="L659" s="216">
        <v>19.95</v>
      </c>
      <c r="M659" s="207"/>
      <c r="N659" s="208"/>
      <c r="O659" s="208"/>
      <c r="P659" s="208"/>
      <c r="Q659" s="208"/>
      <c r="R659" s="208"/>
      <c r="S659" s="208"/>
      <c r="T659" s="208"/>
      <c r="U659" s="208"/>
      <c r="V659" s="208"/>
      <c r="W659" s="208"/>
      <c r="X659" s="208"/>
      <c r="Y659" s="214"/>
    </row>
    <row r="660" spans="1:25">
      <c r="A660" s="140"/>
      <c r="B660" s="2" t="s">
        <v>186</v>
      </c>
      <c r="C660" s="136"/>
      <c r="D660" s="108">
        <v>0.5163977794943222</v>
      </c>
      <c r="E660" s="108">
        <v>1.0488088481701516</v>
      </c>
      <c r="F660" s="108">
        <v>0.70828431202919229</v>
      </c>
      <c r="G660" s="108">
        <v>1.0954451150103321</v>
      </c>
      <c r="H660" s="108">
        <v>0.6742897497861482</v>
      </c>
      <c r="I660" s="108">
        <v>0.2532982431838014</v>
      </c>
      <c r="J660" s="108">
        <v>1.3276545735494107</v>
      </c>
      <c r="K660" s="108">
        <v>1.505545305418162</v>
      </c>
      <c r="L660" s="108">
        <v>0.46475800154489055</v>
      </c>
      <c r="M660" s="188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  <c r="X660" s="189"/>
      <c r="Y660" s="135"/>
    </row>
    <row r="661" spans="1:25">
      <c r="A661" s="140"/>
      <c r="B661" s="2" t="s">
        <v>96</v>
      </c>
      <c r="C661" s="136"/>
      <c r="D661" s="110">
        <v>2.5396612106278142E-2</v>
      </c>
      <c r="E661" s="110">
        <v>4.6613726585340069E-2</v>
      </c>
      <c r="F661" s="110">
        <v>2.9906445265131271E-2</v>
      </c>
      <c r="G661" s="110">
        <v>5.2164053095730099E-2</v>
      </c>
      <c r="H661" s="110">
        <v>3.5930182048995465E-2</v>
      </c>
      <c r="I661" s="110">
        <v>1.4087777707664149E-2</v>
      </c>
      <c r="J661" s="110">
        <v>5.5242215265578806E-2</v>
      </c>
      <c r="K661" s="110">
        <v>7.0572436191476351E-2</v>
      </c>
      <c r="L661" s="110">
        <v>2.3237900077244529E-2</v>
      </c>
      <c r="M661" s="16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138"/>
    </row>
    <row r="662" spans="1:25">
      <c r="A662" s="140"/>
      <c r="B662" s="118" t="s">
        <v>187</v>
      </c>
      <c r="C662" s="136"/>
      <c r="D662" s="110">
        <v>-3.3841930204318693E-2</v>
      </c>
      <c r="E662" s="110">
        <v>6.9109339528008018E-2</v>
      </c>
      <c r="F662" s="110">
        <v>0.12533657145874022</v>
      </c>
      <c r="G662" s="110">
        <v>-2.1646164405257906E-3</v>
      </c>
      <c r="H662" s="110">
        <v>-0.10828361754923188</v>
      </c>
      <c r="I662" s="110">
        <v>-0.14566284779050731</v>
      </c>
      <c r="J662" s="110">
        <v>0.14196716118473152</v>
      </c>
      <c r="K662" s="110">
        <v>1.3674040441370439E-2</v>
      </c>
      <c r="L662" s="110">
        <v>-4.9680587086215144E-2</v>
      </c>
      <c r="M662" s="16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138"/>
    </row>
    <row r="663" spans="1:25">
      <c r="B663" s="146"/>
      <c r="C663" s="117"/>
      <c r="D663" s="133"/>
      <c r="E663" s="133"/>
      <c r="F663" s="133"/>
      <c r="G663" s="133"/>
      <c r="H663" s="133"/>
      <c r="I663" s="133"/>
      <c r="J663" s="133"/>
      <c r="K663" s="133"/>
      <c r="L663" s="133"/>
    </row>
    <row r="664" spans="1:25">
      <c r="B664" s="150" t="s">
        <v>401</v>
      </c>
      <c r="Y664" s="134" t="s">
        <v>190</v>
      </c>
    </row>
    <row r="665" spans="1:25">
      <c r="A665" s="125" t="s">
        <v>158</v>
      </c>
      <c r="B665" s="115" t="s">
        <v>142</v>
      </c>
      <c r="C665" s="112" t="s">
        <v>143</v>
      </c>
      <c r="D665" s="113" t="s">
        <v>165</v>
      </c>
      <c r="E665" s="114" t="s">
        <v>165</v>
      </c>
      <c r="F665" s="16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34">
        <v>1</v>
      </c>
    </row>
    <row r="666" spans="1:25">
      <c r="A666" s="140"/>
      <c r="B666" s="116" t="s">
        <v>166</v>
      </c>
      <c r="C666" s="105" t="s">
        <v>166</v>
      </c>
      <c r="D666" s="159" t="s">
        <v>168</v>
      </c>
      <c r="E666" s="160" t="s">
        <v>170</v>
      </c>
      <c r="F666" s="16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34" t="s">
        <v>3</v>
      </c>
    </row>
    <row r="667" spans="1:25">
      <c r="A667" s="140"/>
      <c r="B667" s="116"/>
      <c r="C667" s="105"/>
      <c r="D667" s="106" t="s">
        <v>192</v>
      </c>
      <c r="E667" s="107" t="s">
        <v>192</v>
      </c>
      <c r="F667" s="16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34">
        <v>3</v>
      </c>
    </row>
    <row r="668" spans="1:25">
      <c r="A668" s="140"/>
      <c r="B668" s="116"/>
      <c r="C668" s="105"/>
      <c r="D668" s="132"/>
      <c r="E668" s="132"/>
      <c r="F668" s="16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34">
        <v>3</v>
      </c>
    </row>
    <row r="669" spans="1:25">
      <c r="A669" s="140"/>
      <c r="B669" s="115">
        <v>1</v>
      </c>
      <c r="C669" s="111">
        <v>1</v>
      </c>
      <c r="D669" s="175" t="s">
        <v>136</v>
      </c>
      <c r="E669" s="175" t="s">
        <v>136</v>
      </c>
      <c r="F669" s="179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1">
        <v>1</v>
      </c>
    </row>
    <row r="670" spans="1:25">
      <c r="A670" s="140"/>
      <c r="B670" s="116">
        <v>1</v>
      </c>
      <c r="C670" s="105">
        <v>2</v>
      </c>
      <c r="D670" s="182" t="s">
        <v>136</v>
      </c>
      <c r="E670" s="182" t="s">
        <v>136</v>
      </c>
      <c r="F670" s="179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1">
        <v>19</v>
      </c>
    </row>
    <row r="671" spans="1:25">
      <c r="A671" s="140"/>
      <c r="B671" s="116">
        <v>1</v>
      </c>
      <c r="C671" s="105">
        <v>3</v>
      </c>
      <c r="D671" s="182" t="s">
        <v>136</v>
      </c>
      <c r="E671" s="182" t="s">
        <v>136</v>
      </c>
      <c r="F671" s="179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1">
        <v>16</v>
      </c>
    </row>
    <row r="672" spans="1:25">
      <c r="A672" s="140"/>
      <c r="B672" s="116">
        <v>1</v>
      </c>
      <c r="C672" s="105">
        <v>4</v>
      </c>
      <c r="D672" s="182" t="s">
        <v>136</v>
      </c>
      <c r="E672" s="182" t="s">
        <v>136</v>
      </c>
      <c r="F672" s="179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1" t="s">
        <v>136</v>
      </c>
    </row>
    <row r="673" spans="1:25">
      <c r="A673" s="140"/>
      <c r="B673" s="116">
        <v>1</v>
      </c>
      <c r="C673" s="105">
        <v>5</v>
      </c>
      <c r="D673" s="182" t="s">
        <v>136</v>
      </c>
      <c r="E673" s="182" t="s">
        <v>136</v>
      </c>
      <c r="F673" s="179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37"/>
    </row>
    <row r="674" spans="1:25">
      <c r="A674" s="140"/>
      <c r="B674" s="116">
        <v>1</v>
      </c>
      <c r="C674" s="105">
        <v>6</v>
      </c>
      <c r="D674" s="182" t="s">
        <v>136</v>
      </c>
      <c r="E674" s="182" t="s">
        <v>136</v>
      </c>
      <c r="F674" s="179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37"/>
    </row>
    <row r="675" spans="1:25">
      <c r="A675" s="140"/>
      <c r="B675" s="117" t="s">
        <v>184</v>
      </c>
      <c r="C675" s="109"/>
      <c r="D675" s="187" t="s">
        <v>512</v>
      </c>
      <c r="E675" s="187" t="s">
        <v>512</v>
      </c>
      <c r="F675" s="179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37"/>
    </row>
    <row r="676" spans="1:25">
      <c r="A676" s="140"/>
      <c r="B676" s="2" t="s">
        <v>185</v>
      </c>
      <c r="C676" s="136"/>
      <c r="D676" s="123" t="s">
        <v>512</v>
      </c>
      <c r="E676" s="123" t="s">
        <v>512</v>
      </c>
      <c r="F676" s="179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37"/>
    </row>
    <row r="677" spans="1:25">
      <c r="A677" s="140"/>
      <c r="B677" s="2" t="s">
        <v>186</v>
      </c>
      <c r="C677" s="136"/>
      <c r="D677" s="123" t="s">
        <v>512</v>
      </c>
      <c r="E677" s="123" t="s">
        <v>512</v>
      </c>
      <c r="F677" s="16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137"/>
    </row>
    <row r="678" spans="1:25">
      <c r="A678" s="140"/>
      <c r="B678" s="2" t="s">
        <v>96</v>
      </c>
      <c r="C678" s="136"/>
      <c r="D678" s="110" t="s">
        <v>512</v>
      </c>
      <c r="E678" s="110" t="s">
        <v>512</v>
      </c>
      <c r="F678" s="16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38"/>
    </row>
    <row r="679" spans="1:25">
      <c r="A679" s="140"/>
      <c r="B679" s="118" t="s">
        <v>187</v>
      </c>
      <c r="C679" s="136"/>
      <c r="D679" s="110" t="s">
        <v>512</v>
      </c>
      <c r="E679" s="110" t="s">
        <v>512</v>
      </c>
      <c r="F679" s="16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38"/>
    </row>
    <row r="680" spans="1:25">
      <c r="B680" s="146"/>
      <c r="C680" s="117"/>
      <c r="D680" s="133"/>
      <c r="E680" s="133"/>
    </row>
    <row r="681" spans="1:25">
      <c r="B681" s="150" t="s">
        <v>402</v>
      </c>
      <c r="Y681" s="134" t="s">
        <v>190</v>
      </c>
    </row>
    <row r="682" spans="1:25">
      <c r="A682" s="125" t="s">
        <v>40</v>
      </c>
      <c r="B682" s="115" t="s">
        <v>142</v>
      </c>
      <c r="C682" s="112" t="s">
        <v>143</v>
      </c>
      <c r="D682" s="113" t="s">
        <v>165</v>
      </c>
      <c r="E682" s="114" t="s">
        <v>165</v>
      </c>
      <c r="F682" s="16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34">
        <v>1</v>
      </c>
    </row>
    <row r="683" spans="1:25">
      <c r="A683" s="140"/>
      <c r="B683" s="116" t="s">
        <v>166</v>
      </c>
      <c r="C683" s="105" t="s">
        <v>166</v>
      </c>
      <c r="D683" s="159" t="s">
        <v>168</v>
      </c>
      <c r="E683" s="160" t="s">
        <v>172</v>
      </c>
      <c r="F683" s="16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34" t="s">
        <v>3</v>
      </c>
    </row>
    <row r="684" spans="1:25">
      <c r="A684" s="140"/>
      <c r="B684" s="116"/>
      <c r="C684" s="105"/>
      <c r="D684" s="106" t="s">
        <v>192</v>
      </c>
      <c r="E684" s="107" t="s">
        <v>192</v>
      </c>
      <c r="F684" s="16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34">
        <v>2</v>
      </c>
    </row>
    <row r="685" spans="1:25">
      <c r="A685" s="140"/>
      <c r="B685" s="116"/>
      <c r="C685" s="105"/>
      <c r="D685" s="132"/>
      <c r="E685" s="132"/>
      <c r="F685" s="16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34">
        <v>2</v>
      </c>
    </row>
    <row r="686" spans="1:25">
      <c r="A686" s="140"/>
      <c r="B686" s="115">
        <v>1</v>
      </c>
      <c r="C686" s="111">
        <v>1</v>
      </c>
      <c r="D686" s="119">
        <v>2.95</v>
      </c>
      <c r="E686" s="119">
        <v>3.5</v>
      </c>
      <c r="F686" s="16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134">
        <v>1</v>
      </c>
    </row>
    <row r="687" spans="1:25">
      <c r="A687" s="140"/>
      <c r="B687" s="116">
        <v>1</v>
      </c>
      <c r="C687" s="105">
        <v>2</v>
      </c>
      <c r="D687" s="107">
        <v>3.06</v>
      </c>
      <c r="E687" s="107">
        <v>3.7</v>
      </c>
      <c r="F687" s="16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134">
        <v>6</v>
      </c>
    </row>
    <row r="688" spans="1:25">
      <c r="A688" s="140"/>
      <c r="B688" s="116">
        <v>1</v>
      </c>
      <c r="C688" s="105">
        <v>3</v>
      </c>
      <c r="D688" s="107">
        <v>2.95</v>
      </c>
      <c r="E688" s="107">
        <v>3.8</v>
      </c>
      <c r="F688" s="16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134">
        <v>16</v>
      </c>
    </row>
    <row r="689" spans="1:25">
      <c r="A689" s="140"/>
      <c r="B689" s="116">
        <v>1</v>
      </c>
      <c r="C689" s="105">
        <v>4</v>
      </c>
      <c r="D689" s="107">
        <v>2.94</v>
      </c>
      <c r="E689" s="107">
        <v>3.8</v>
      </c>
      <c r="F689" s="16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134">
        <v>3.3533333333333335</v>
      </c>
    </row>
    <row r="690" spans="1:25">
      <c r="A690" s="140"/>
      <c r="B690" s="116">
        <v>1</v>
      </c>
      <c r="C690" s="105">
        <v>5</v>
      </c>
      <c r="D690" s="107">
        <v>2.92</v>
      </c>
      <c r="E690" s="107">
        <v>3.8</v>
      </c>
      <c r="F690" s="16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135"/>
    </row>
    <row r="691" spans="1:25">
      <c r="A691" s="140"/>
      <c r="B691" s="116">
        <v>1</v>
      </c>
      <c r="C691" s="105">
        <v>6</v>
      </c>
      <c r="D691" s="107">
        <v>3.02</v>
      </c>
      <c r="E691" s="107">
        <v>3.8</v>
      </c>
      <c r="F691" s="16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135"/>
    </row>
    <row r="692" spans="1:25">
      <c r="A692" s="140"/>
      <c r="B692" s="117" t="s">
        <v>184</v>
      </c>
      <c r="C692" s="109"/>
      <c r="D692" s="122">
        <v>2.9733333333333332</v>
      </c>
      <c r="E692" s="122">
        <v>3.7333333333333338</v>
      </c>
      <c r="F692" s="16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135"/>
    </row>
    <row r="693" spans="1:25">
      <c r="A693" s="140"/>
      <c r="B693" s="2" t="s">
        <v>185</v>
      </c>
      <c r="C693" s="136"/>
      <c r="D693" s="108">
        <v>2.95</v>
      </c>
      <c r="E693" s="108">
        <v>3.8</v>
      </c>
      <c r="F693" s="16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135"/>
    </row>
    <row r="694" spans="1:25">
      <c r="A694" s="140"/>
      <c r="B694" s="2" t="s">
        <v>186</v>
      </c>
      <c r="C694" s="136"/>
      <c r="D694" s="108">
        <v>5.4283207962192763E-2</v>
      </c>
      <c r="E694" s="108">
        <v>0.12110601416389956</v>
      </c>
      <c r="F694" s="188"/>
      <c r="G694" s="189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35"/>
    </row>
    <row r="695" spans="1:25">
      <c r="A695" s="140"/>
      <c r="B695" s="2" t="s">
        <v>96</v>
      </c>
      <c r="C695" s="136"/>
      <c r="D695" s="110">
        <v>1.8256684292217298E-2</v>
      </c>
      <c r="E695" s="110">
        <v>3.2439110936758803E-2</v>
      </c>
      <c r="F695" s="16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38"/>
    </row>
    <row r="696" spans="1:25">
      <c r="A696" s="140"/>
      <c r="B696" s="118" t="s">
        <v>187</v>
      </c>
      <c r="C696" s="136"/>
      <c r="D696" s="110">
        <v>-0.11332007952286294</v>
      </c>
      <c r="E696" s="110">
        <v>0.11332007952286283</v>
      </c>
      <c r="F696" s="16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38"/>
    </row>
    <row r="697" spans="1:25">
      <c r="B697" s="146"/>
      <c r="C697" s="117"/>
      <c r="D697" s="133"/>
      <c r="E697" s="133"/>
    </row>
    <row r="698" spans="1:25">
      <c r="B698" s="150" t="s">
        <v>403</v>
      </c>
      <c r="Y698" s="134" t="s">
        <v>190</v>
      </c>
    </row>
    <row r="699" spans="1:25">
      <c r="A699" s="125" t="s">
        <v>159</v>
      </c>
      <c r="B699" s="115" t="s">
        <v>142</v>
      </c>
      <c r="C699" s="112" t="s">
        <v>143</v>
      </c>
      <c r="D699" s="113" t="s">
        <v>165</v>
      </c>
      <c r="E699" s="114" t="s">
        <v>165</v>
      </c>
      <c r="F699" s="16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34">
        <v>1</v>
      </c>
    </row>
    <row r="700" spans="1:25">
      <c r="A700" s="140"/>
      <c r="B700" s="116" t="s">
        <v>166</v>
      </c>
      <c r="C700" s="105" t="s">
        <v>166</v>
      </c>
      <c r="D700" s="159" t="s">
        <v>169</v>
      </c>
      <c r="E700" s="160" t="s">
        <v>170</v>
      </c>
      <c r="F700" s="16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34" t="s">
        <v>3</v>
      </c>
    </row>
    <row r="701" spans="1:25">
      <c r="A701" s="140"/>
      <c r="B701" s="116"/>
      <c r="C701" s="105"/>
      <c r="D701" s="106" t="s">
        <v>192</v>
      </c>
      <c r="E701" s="107" t="s">
        <v>192</v>
      </c>
      <c r="F701" s="16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34">
        <v>3</v>
      </c>
    </row>
    <row r="702" spans="1:25">
      <c r="A702" s="140"/>
      <c r="B702" s="116"/>
      <c r="C702" s="105"/>
      <c r="D702" s="132"/>
      <c r="E702" s="132"/>
      <c r="F702" s="16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34">
        <v>3</v>
      </c>
    </row>
    <row r="703" spans="1:25">
      <c r="A703" s="140"/>
      <c r="B703" s="115">
        <v>1</v>
      </c>
      <c r="C703" s="111">
        <v>1</v>
      </c>
      <c r="D703" s="177">
        <v>4.0000000000000001E-3</v>
      </c>
      <c r="E703" s="175" t="s">
        <v>200</v>
      </c>
      <c r="F703" s="179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1">
        <v>1</v>
      </c>
    </row>
    <row r="704" spans="1:25">
      <c r="A704" s="140"/>
      <c r="B704" s="116">
        <v>1</v>
      </c>
      <c r="C704" s="105">
        <v>2</v>
      </c>
      <c r="D704" s="184">
        <v>5.0000000000000001E-3</v>
      </c>
      <c r="E704" s="182" t="s">
        <v>200</v>
      </c>
      <c r="F704" s="179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1">
        <v>21</v>
      </c>
    </row>
    <row r="705" spans="1:25">
      <c r="A705" s="140"/>
      <c r="B705" s="116">
        <v>1</v>
      </c>
      <c r="C705" s="105">
        <v>3</v>
      </c>
      <c r="D705" s="184">
        <v>4.0000000000000001E-3</v>
      </c>
      <c r="E705" s="182" t="s">
        <v>200</v>
      </c>
      <c r="F705" s="179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1">
        <v>16</v>
      </c>
    </row>
    <row r="706" spans="1:25">
      <c r="A706" s="140"/>
      <c r="B706" s="116">
        <v>1</v>
      </c>
      <c r="C706" s="105">
        <v>4</v>
      </c>
      <c r="D706" s="184">
        <v>4.0000000000000001E-3</v>
      </c>
      <c r="E706" s="182" t="s">
        <v>200</v>
      </c>
      <c r="F706" s="179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1">
        <v>4.1666666666666666E-3</v>
      </c>
    </row>
    <row r="707" spans="1:25">
      <c r="A707" s="140"/>
      <c r="B707" s="116">
        <v>1</v>
      </c>
      <c r="C707" s="105">
        <v>5</v>
      </c>
      <c r="D707" s="184">
        <v>4.0000000000000001E-3</v>
      </c>
      <c r="E707" s="182" t="s">
        <v>200</v>
      </c>
      <c r="F707" s="179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37"/>
    </row>
    <row r="708" spans="1:25">
      <c r="A708" s="140"/>
      <c r="B708" s="116">
        <v>1</v>
      </c>
      <c r="C708" s="105">
        <v>6</v>
      </c>
      <c r="D708" s="184">
        <v>4.0000000000000001E-3</v>
      </c>
      <c r="E708" s="182" t="s">
        <v>200</v>
      </c>
      <c r="F708" s="179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37"/>
    </row>
    <row r="709" spans="1:25">
      <c r="A709" s="140"/>
      <c r="B709" s="117" t="s">
        <v>184</v>
      </c>
      <c r="C709" s="109"/>
      <c r="D709" s="187">
        <v>4.1666666666666666E-3</v>
      </c>
      <c r="E709" s="187" t="s">
        <v>512</v>
      </c>
      <c r="F709" s="179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37"/>
    </row>
    <row r="710" spans="1:25">
      <c r="A710" s="140"/>
      <c r="B710" s="2" t="s">
        <v>185</v>
      </c>
      <c r="C710" s="136"/>
      <c r="D710" s="123">
        <v>4.0000000000000001E-3</v>
      </c>
      <c r="E710" s="123" t="s">
        <v>512</v>
      </c>
      <c r="F710" s="179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37"/>
    </row>
    <row r="711" spans="1:25">
      <c r="A711" s="140"/>
      <c r="B711" s="2" t="s">
        <v>186</v>
      </c>
      <c r="C711" s="136"/>
      <c r="D711" s="123">
        <v>4.0824829046386308E-4</v>
      </c>
      <c r="E711" s="123" t="s">
        <v>512</v>
      </c>
      <c r="F711" s="16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137"/>
    </row>
    <row r="712" spans="1:25">
      <c r="A712" s="140"/>
      <c r="B712" s="2" t="s">
        <v>96</v>
      </c>
      <c r="C712" s="136"/>
      <c r="D712" s="110">
        <v>9.7979589711327142E-2</v>
      </c>
      <c r="E712" s="110" t="s">
        <v>512</v>
      </c>
      <c r="F712" s="16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38"/>
    </row>
    <row r="713" spans="1:25">
      <c r="A713" s="140"/>
      <c r="B713" s="118" t="s">
        <v>187</v>
      </c>
      <c r="C713" s="136"/>
      <c r="D713" s="110">
        <v>0</v>
      </c>
      <c r="E713" s="110" t="s">
        <v>512</v>
      </c>
      <c r="F713" s="16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38"/>
    </row>
    <row r="714" spans="1:25">
      <c r="B714" s="146"/>
      <c r="C714" s="117"/>
      <c r="D714" s="133"/>
      <c r="E714" s="133"/>
    </row>
    <row r="715" spans="1:25">
      <c r="B715" s="150" t="s">
        <v>404</v>
      </c>
      <c r="Y715" s="134" t="s">
        <v>190</v>
      </c>
    </row>
    <row r="716" spans="1:25">
      <c r="A716" s="125" t="s">
        <v>43</v>
      </c>
      <c r="B716" s="115" t="s">
        <v>142</v>
      </c>
      <c r="C716" s="112" t="s">
        <v>143</v>
      </c>
      <c r="D716" s="113" t="s">
        <v>165</v>
      </c>
      <c r="E716" s="114" t="s">
        <v>165</v>
      </c>
      <c r="F716" s="114" t="s">
        <v>165</v>
      </c>
      <c r="G716" s="114" t="s">
        <v>165</v>
      </c>
      <c r="H716" s="114" t="s">
        <v>165</v>
      </c>
      <c r="I716" s="16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34">
        <v>1</v>
      </c>
    </row>
    <row r="717" spans="1:25">
      <c r="A717" s="140"/>
      <c r="B717" s="116" t="s">
        <v>166</v>
      </c>
      <c r="C717" s="105" t="s">
        <v>166</v>
      </c>
      <c r="D717" s="159" t="s">
        <v>168</v>
      </c>
      <c r="E717" s="160" t="s">
        <v>188</v>
      </c>
      <c r="F717" s="160" t="s">
        <v>170</v>
      </c>
      <c r="G717" s="160" t="s">
        <v>171</v>
      </c>
      <c r="H717" s="160" t="s">
        <v>172</v>
      </c>
      <c r="I717" s="16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34" t="s">
        <v>3</v>
      </c>
    </row>
    <row r="718" spans="1:25">
      <c r="A718" s="140"/>
      <c r="B718" s="116"/>
      <c r="C718" s="105"/>
      <c r="D718" s="106" t="s">
        <v>192</v>
      </c>
      <c r="E718" s="107" t="s">
        <v>193</v>
      </c>
      <c r="F718" s="107" t="s">
        <v>192</v>
      </c>
      <c r="G718" s="107" t="s">
        <v>194</v>
      </c>
      <c r="H718" s="107" t="s">
        <v>192</v>
      </c>
      <c r="I718" s="16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34">
        <v>1</v>
      </c>
    </row>
    <row r="719" spans="1:25">
      <c r="A719" s="140"/>
      <c r="B719" s="116"/>
      <c r="C719" s="105"/>
      <c r="D719" s="132"/>
      <c r="E719" s="132"/>
      <c r="F719" s="132"/>
      <c r="G719" s="132"/>
      <c r="H719" s="132"/>
      <c r="I719" s="16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34">
        <v>1</v>
      </c>
    </row>
    <row r="720" spans="1:25">
      <c r="A720" s="140"/>
      <c r="B720" s="115">
        <v>1</v>
      </c>
      <c r="C720" s="111">
        <v>1</v>
      </c>
      <c r="D720" s="203">
        <v>29</v>
      </c>
      <c r="E720" s="203">
        <v>25</v>
      </c>
      <c r="F720" s="206">
        <v>29.33</v>
      </c>
      <c r="G720" s="203">
        <v>39.689453125</v>
      </c>
      <c r="H720" s="205">
        <v>49.2</v>
      </c>
      <c r="I720" s="207"/>
      <c r="J720" s="208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9">
        <v>1</v>
      </c>
    </row>
    <row r="721" spans="1:25">
      <c r="A721" s="140"/>
      <c r="B721" s="116">
        <v>1</v>
      </c>
      <c r="C721" s="105">
        <v>2</v>
      </c>
      <c r="D721" s="210">
        <v>29.8</v>
      </c>
      <c r="E721" s="210">
        <v>27</v>
      </c>
      <c r="F721" s="212">
        <v>30.82</v>
      </c>
      <c r="G721" s="210">
        <v>39.120087336244502</v>
      </c>
      <c r="H721" s="211">
        <v>51.1</v>
      </c>
      <c r="I721" s="207"/>
      <c r="J721" s="208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9">
        <v>9</v>
      </c>
    </row>
    <row r="722" spans="1:25">
      <c r="A722" s="140"/>
      <c r="B722" s="116">
        <v>1</v>
      </c>
      <c r="C722" s="105">
        <v>3</v>
      </c>
      <c r="D722" s="210">
        <v>30.4</v>
      </c>
      <c r="E722" s="210">
        <v>26</v>
      </c>
      <c r="F722" s="212">
        <v>32.090000000000003</v>
      </c>
      <c r="G722" s="210">
        <v>40.209143968871601</v>
      </c>
      <c r="H722" s="211">
        <v>51.8</v>
      </c>
      <c r="I722" s="207"/>
      <c r="J722" s="208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9">
        <v>16</v>
      </c>
    </row>
    <row r="723" spans="1:25">
      <c r="A723" s="140"/>
      <c r="B723" s="116">
        <v>1</v>
      </c>
      <c r="C723" s="105">
        <v>4</v>
      </c>
      <c r="D723" s="210">
        <v>29.4</v>
      </c>
      <c r="E723" s="210">
        <v>26</v>
      </c>
      <c r="F723" s="212">
        <v>32.409999999999997</v>
      </c>
      <c r="G723" s="210">
        <v>40.387450199203201</v>
      </c>
      <c r="H723" s="211">
        <v>50.5</v>
      </c>
      <c r="I723" s="207"/>
      <c r="J723" s="208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9">
        <v>31.398439763663941</v>
      </c>
    </row>
    <row r="724" spans="1:25">
      <c r="A724" s="140"/>
      <c r="B724" s="116">
        <v>1</v>
      </c>
      <c r="C724" s="105">
        <v>5</v>
      </c>
      <c r="D724" s="210">
        <v>28.8</v>
      </c>
      <c r="E724" s="210">
        <v>25</v>
      </c>
      <c r="F724" s="210">
        <v>29.58</v>
      </c>
      <c r="G724" s="210">
        <v>40.453663793103402</v>
      </c>
      <c r="H724" s="213">
        <v>53</v>
      </c>
      <c r="I724" s="207"/>
      <c r="J724" s="208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14"/>
    </row>
    <row r="725" spans="1:25">
      <c r="A725" s="140"/>
      <c r="B725" s="116">
        <v>1</v>
      </c>
      <c r="C725" s="105">
        <v>6</v>
      </c>
      <c r="D725" s="210">
        <v>28.4</v>
      </c>
      <c r="E725" s="210">
        <v>26</v>
      </c>
      <c r="F725" s="210">
        <v>29.47</v>
      </c>
      <c r="G725" s="210">
        <v>39.2027559055118</v>
      </c>
      <c r="H725" s="213">
        <v>49.1</v>
      </c>
      <c r="I725" s="207"/>
      <c r="J725" s="208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14"/>
    </row>
    <row r="726" spans="1:25">
      <c r="A726" s="140"/>
      <c r="B726" s="117" t="s">
        <v>184</v>
      </c>
      <c r="C726" s="109"/>
      <c r="D726" s="215">
        <v>29.3</v>
      </c>
      <c r="E726" s="215">
        <v>25.833333333333332</v>
      </c>
      <c r="F726" s="215">
        <v>30.616666666666671</v>
      </c>
      <c r="G726" s="215">
        <v>39.843759054655749</v>
      </c>
      <c r="H726" s="215">
        <v>50.783333333333339</v>
      </c>
      <c r="I726" s="207"/>
      <c r="J726" s="208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14"/>
    </row>
    <row r="727" spans="1:25">
      <c r="A727" s="140"/>
      <c r="B727" s="2" t="s">
        <v>185</v>
      </c>
      <c r="C727" s="136"/>
      <c r="D727" s="216">
        <v>29.2</v>
      </c>
      <c r="E727" s="216">
        <v>26</v>
      </c>
      <c r="F727" s="216">
        <v>30.2</v>
      </c>
      <c r="G727" s="216">
        <v>39.9492985469358</v>
      </c>
      <c r="H727" s="216">
        <v>50.8</v>
      </c>
      <c r="I727" s="207"/>
      <c r="J727" s="208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14"/>
    </row>
    <row r="728" spans="1:25">
      <c r="A728" s="140"/>
      <c r="B728" s="2" t="s">
        <v>186</v>
      </c>
      <c r="C728" s="136"/>
      <c r="D728" s="216">
        <v>0.72387844283415415</v>
      </c>
      <c r="E728" s="216">
        <v>0.752772652709081</v>
      </c>
      <c r="F728" s="216">
        <v>1.376454382341336</v>
      </c>
      <c r="G728" s="216">
        <v>0.59320925470602948</v>
      </c>
      <c r="H728" s="216">
        <v>1.514485611244512</v>
      </c>
      <c r="I728" s="207"/>
      <c r="J728" s="208"/>
      <c r="K728" s="208"/>
      <c r="L728" s="208"/>
      <c r="M728" s="208"/>
      <c r="N728" s="208"/>
      <c r="O728" s="208"/>
      <c r="P728" s="208"/>
      <c r="Q728" s="208"/>
      <c r="R728" s="208"/>
      <c r="S728" s="208"/>
      <c r="T728" s="208"/>
      <c r="U728" s="208"/>
      <c r="V728" s="208"/>
      <c r="W728" s="208"/>
      <c r="X728" s="208"/>
      <c r="Y728" s="214"/>
    </row>
    <row r="729" spans="1:25">
      <c r="A729" s="140"/>
      <c r="B729" s="2" t="s">
        <v>96</v>
      </c>
      <c r="C729" s="136"/>
      <c r="D729" s="110">
        <v>2.4705748902189562E-2</v>
      </c>
      <c r="E729" s="110">
        <v>2.9139586556480555E-2</v>
      </c>
      <c r="F729" s="110">
        <v>4.4957682602329969E-2</v>
      </c>
      <c r="G729" s="110">
        <v>1.4888385754273176E-2</v>
      </c>
      <c r="H729" s="110">
        <v>2.9822493165300529E-2</v>
      </c>
      <c r="I729" s="16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38"/>
    </row>
    <row r="730" spans="1:25">
      <c r="A730" s="140"/>
      <c r="B730" s="118" t="s">
        <v>187</v>
      </c>
      <c r="C730" s="136"/>
      <c r="D730" s="110">
        <v>-6.6832612685818082E-2</v>
      </c>
      <c r="E730" s="110">
        <v>-0.17724149582651771</v>
      </c>
      <c r="F730" s="110">
        <v>-2.4898469569879178E-2</v>
      </c>
      <c r="G730" s="110">
        <v>0.26897257808221453</v>
      </c>
      <c r="H730" s="110">
        <v>0.61738397562361369</v>
      </c>
      <c r="I730" s="16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38"/>
    </row>
    <row r="731" spans="1:25">
      <c r="B731" s="146"/>
      <c r="C731" s="117"/>
      <c r="D731" s="133"/>
      <c r="E731" s="133"/>
      <c r="F731" s="133"/>
      <c r="G731" s="133"/>
      <c r="H731" s="133"/>
    </row>
    <row r="732" spans="1:25">
      <c r="B732" s="150" t="s">
        <v>405</v>
      </c>
      <c r="Y732" s="134" t="s">
        <v>190</v>
      </c>
    </row>
    <row r="733" spans="1:25">
      <c r="A733" s="125" t="s">
        <v>59</v>
      </c>
      <c r="B733" s="115" t="s">
        <v>142</v>
      </c>
      <c r="C733" s="112" t="s">
        <v>143</v>
      </c>
      <c r="D733" s="113" t="s">
        <v>165</v>
      </c>
      <c r="E733" s="114" t="s">
        <v>165</v>
      </c>
      <c r="F733" s="16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34">
        <v>1</v>
      </c>
    </row>
    <row r="734" spans="1:25">
      <c r="A734" s="140"/>
      <c r="B734" s="116" t="s">
        <v>166</v>
      </c>
      <c r="C734" s="105" t="s">
        <v>166</v>
      </c>
      <c r="D734" s="159" t="s">
        <v>170</v>
      </c>
      <c r="E734" s="160" t="s">
        <v>172</v>
      </c>
      <c r="F734" s="16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34" t="s">
        <v>3</v>
      </c>
    </row>
    <row r="735" spans="1:25">
      <c r="A735" s="140"/>
      <c r="B735" s="116"/>
      <c r="C735" s="105"/>
      <c r="D735" s="106" t="s">
        <v>192</v>
      </c>
      <c r="E735" s="107" t="s">
        <v>192</v>
      </c>
      <c r="F735" s="16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34">
        <v>3</v>
      </c>
    </row>
    <row r="736" spans="1:25">
      <c r="A736" s="140"/>
      <c r="B736" s="116"/>
      <c r="C736" s="105"/>
      <c r="D736" s="132"/>
      <c r="E736" s="132"/>
      <c r="F736" s="16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34">
        <v>3</v>
      </c>
    </row>
    <row r="737" spans="1:25">
      <c r="A737" s="140"/>
      <c r="B737" s="115">
        <v>1</v>
      </c>
      <c r="C737" s="111">
        <v>1</v>
      </c>
      <c r="D737" s="175" t="s">
        <v>156</v>
      </c>
      <c r="E737" s="177" t="s">
        <v>201</v>
      </c>
      <c r="F737" s="179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1">
        <v>1</v>
      </c>
    </row>
    <row r="738" spans="1:25">
      <c r="A738" s="140"/>
      <c r="B738" s="116">
        <v>1</v>
      </c>
      <c r="C738" s="105">
        <v>2</v>
      </c>
      <c r="D738" s="182" t="s">
        <v>156</v>
      </c>
      <c r="E738" s="184" t="s">
        <v>201</v>
      </c>
      <c r="F738" s="179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1">
        <v>10</v>
      </c>
    </row>
    <row r="739" spans="1:25">
      <c r="A739" s="140"/>
      <c r="B739" s="116">
        <v>1</v>
      </c>
      <c r="C739" s="105">
        <v>3</v>
      </c>
      <c r="D739" s="182" t="s">
        <v>156</v>
      </c>
      <c r="E739" s="184" t="s">
        <v>201</v>
      </c>
      <c r="F739" s="179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1">
        <v>16</v>
      </c>
    </row>
    <row r="740" spans="1:25">
      <c r="A740" s="140"/>
      <c r="B740" s="116">
        <v>1</v>
      </c>
      <c r="C740" s="105">
        <v>4</v>
      </c>
      <c r="D740" s="182" t="s">
        <v>156</v>
      </c>
      <c r="E740" s="184" t="s">
        <v>201</v>
      </c>
      <c r="F740" s="179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1" t="s">
        <v>156</v>
      </c>
    </row>
    <row r="741" spans="1:25">
      <c r="A741" s="140"/>
      <c r="B741" s="116">
        <v>1</v>
      </c>
      <c r="C741" s="105">
        <v>5</v>
      </c>
      <c r="D741" s="182" t="s">
        <v>156</v>
      </c>
      <c r="E741" s="186">
        <v>3.0000000000000001E-3</v>
      </c>
      <c r="F741" s="179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37"/>
    </row>
    <row r="742" spans="1:25">
      <c r="A742" s="140"/>
      <c r="B742" s="116">
        <v>1</v>
      </c>
      <c r="C742" s="105">
        <v>6</v>
      </c>
      <c r="D742" s="182" t="s">
        <v>156</v>
      </c>
      <c r="E742" s="184" t="s">
        <v>201</v>
      </c>
      <c r="F742" s="179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37"/>
    </row>
    <row r="743" spans="1:25">
      <c r="A743" s="140"/>
      <c r="B743" s="117" t="s">
        <v>184</v>
      </c>
      <c r="C743" s="109"/>
      <c r="D743" s="187" t="s">
        <v>512</v>
      </c>
      <c r="E743" s="187">
        <v>3.0000000000000001E-3</v>
      </c>
      <c r="F743" s="179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37"/>
    </row>
    <row r="744" spans="1:25">
      <c r="A744" s="140"/>
      <c r="B744" s="2" t="s">
        <v>185</v>
      </c>
      <c r="C744" s="136"/>
      <c r="D744" s="123" t="s">
        <v>512</v>
      </c>
      <c r="E744" s="123">
        <v>3.0000000000000001E-3</v>
      </c>
      <c r="F744" s="179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37"/>
    </row>
    <row r="745" spans="1:25">
      <c r="A745" s="140"/>
      <c r="B745" s="2" t="s">
        <v>186</v>
      </c>
      <c r="C745" s="136"/>
      <c r="D745" s="123" t="s">
        <v>512</v>
      </c>
      <c r="E745" s="123" t="s">
        <v>512</v>
      </c>
      <c r="F745" s="16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137"/>
    </row>
    <row r="746" spans="1:25">
      <c r="A746" s="140"/>
      <c r="B746" s="2" t="s">
        <v>96</v>
      </c>
      <c r="C746" s="136"/>
      <c r="D746" s="110" t="s">
        <v>512</v>
      </c>
      <c r="E746" s="110" t="s">
        <v>512</v>
      </c>
      <c r="F746" s="16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38"/>
    </row>
    <row r="747" spans="1:25">
      <c r="A747" s="140"/>
      <c r="B747" s="118" t="s">
        <v>187</v>
      </c>
      <c r="C747" s="136"/>
      <c r="D747" s="110" t="s">
        <v>512</v>
      </c>
      <c r="E747" s="110" t="s">
        <v>512</v>
      </c>
      <c r="F747" s="16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38"/>
    </row>
    <row r="748" spans="1:25">
      <c r="B748" s="146"/>
      <c r="C748" s="117"/>
      <c r="D748" s="133"/>
      <c r="E748" s="133"/>
    </row>
    <row r="749" spans="1:25">
      <c r="B749" s="150" t="s">
        <v>406</v>
      </c>
      <c r="Y749" s="134" t="s">
        <v>190</v>
      </c>
    </row>
    <row r="750" spans="1:25">
      <c r="A750" s="125" t="s">
        <v>60</v>
      </c>
      <c r="B750" s="115" t="s">
        <v>142</v>
      </c>
      <c r="C750" s="112" t="s">
        <v>143</v>
      </c>
      <c r="D750" s="113" t="s">
        <v>165</v>
      </c>
      <c r="E750" s="114" t="s">
        <v>165</v>
      </c>
      <c r="F750" s="114" t="s">
        <v>165</v>
      </c>
      <c r="G750" s="114" t="s">
        <v>165</v>
      </c>
      <c r="H750" s="114" t="s">
        <v>165</v>
      </c>
      <c r="I750" s="114" t="s">
        <v>165</v>
      </c>
      <c r="J750" s="16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34">
        <v>1</v>
      </c>
    </row>
    <row r="751" spans="1:25">
      <c r="A751" s="140"/>
      <c r="B751" s="116" t="s">
        <v>166</v>
      </c>
      <c r="C751" s="105" t="s">
        <v>166</v>
      </c>
      <c r="D751" s="159" t="s">
        <v>167</v>
      </c>
      <c r="E751" s="160" t="s">
        <v>168</v>
      </c>
      <c r="F751" s="160" t="s">
        <v>188</v>
      </c>
      <c r="G751" s="160" t="s">
        <v>171</v>
      </c>
      <c r="H751" s="160" t="s">
        <v>173</v>
      </c>
      <c r="I751" s="160" t="s">
        <v>174</v>
      </c>
      <c r="J751" s="16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134" t="s">
        <v>1</v>
      </c>
    </row>
    <row r="752" spans="1:25">
      <c r="A752" s="140"/>
      <c r="B752" s="116"/>
      <c r="C752" s="105"/>
      <c r="D752" s="106" t="s">
        <v>191</v>
      </c>
      <c r="E752" s="107" t="s">
        <v>191</v>
      </c>
      <c r="F752" s="107" t="s">
        <v>193</v>
      </c>
      <c r="G752" s="107" t="s">
        <v>194</v>
      </c>
      <c r="H752" s="107" t="s">
        <v>191</v>
      </c>
      <c r="I752" s="107" t="s">
        <v>192</v>
      </c>
      <c r="J752" s="16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134">
        <v>3</v>
      </c>
    </row>
    <row r="753" spans="1:25">
      <c r="A753" s="140"/>
      <c r="B753" s="116"/>
      <c r="C753" s="105"/>
      <c r="D753" s="132"/>
      <c r="E753" s="132"/>
      <c r="F753" s="132"/>
      <c r="G753" s="132"/>
      <c r="H753" s="132"/>
      <c r="I753" s="132"/>
      <c r="J753" s="16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34">
        <v>3</v>
      </c>
    </row>
    <row r="754" spans="1:25">
      <c r="A754" s="140"/>
      <c r="B754" s="115">
        <v>1</v>
      </c>
      <c r="C754" s="111">
        <v>1</v>
      </c>
      <c r="D754" s="175">
        <v>0.04</v>
      </c>
      <c r="E754" s="177">
        <v>0.05</v>
      </c>
      <c r="F754" s="202">
        <v>0.03</v>
      </c>
      <c r="G754" s="177">
        <v>5.0622070312500003E-2</v>
      </c>
      <c r="H754" s="176">
        <v>0.05</v>
      </c>
      <c r="I754" s="175" t="s">
        <v>156</v>
      </c>
      <c r="J754" s="179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1">
        <v>1</v>
      </c>
    </row>
    <row r="755" spans="1:25">
      <c r="A755" s="140"/>
      <c r="B755" s="116">
        <v>1</v>
      </c>
      <c r="C755" s="105">
        <v>2</v>
      </c>
      <c r="D755" s="182">
        <v>0.04</v>
      </c>
      <c r="E755" s="184">
        <v>0.05</v>
      </c>
      <c r="F755" s="183">
        <v>0.05</v>
      </c>
      <c r="G755" s="184">
        <v>4.8027292576419203E-2</v>
      </c>
      <c r="H755" s="183">
        <v>0.05</v>
      </c>
      <c r="I755" s="182" t="s">
        <v>156</v>
      </c>
      <c r="J755" s="179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1">
        <v>35</v>
      </c>
    </row>
    <row r="756" spans="1:25">
      <c r="A756" s="140"/>
      <c r="B756" s="116">
        <v>1</v>
      </c>
      <c r="C756" s="105">
        <v>3</v>
      </c>
      <c r="D756" s="182">
        <v>0.04</v>
      </c>
      <c r="E756" s="184">
        <v>0.05</v>
      </c>
      <c r="F756" s="183">
        <v>0.05</v>
      </c>
      <c r="G756" s="184">
        <v>4.8561284046692597E-2</v>
      </c>
      <c r="H756" s="183">
        <v>0.05</v>
      </c>
      <c r="I756" s="182" t="s">
        <v>156</v>
      </c>
      <c r="J756" s="179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1">
        <v>16</v>
      </c>
    </row>
    <row r="757" spans="1:25">
      <c r="A757" s="140"/>
      <c r="B757" s="116">
        <v>1</v>
      </c>
      <c r="C757" s="105">
        <v>4</v>
      </c>
      <c r="D757" s="182">
        <v>0.04</v>
      </c>
      <c r="E757" s="184">
        <v>0.05</v>
      </c>
      <c r="F757" s="183">
        <v>0.05</v>
      </c>
      <c r="G757" s="184">
        <v>5.0025896414342609E-2</v>
      </c>
      <c r="H757" s="183">
        <v>0.05</v>
      </c>
      <c r="I757" s="182" t="s">
        <v>156</v>
      </c>
      <c r="J757" s="179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1">
        <v>5.0049615297853678E-2</v>
      </c>
    </row>
    <row r="758" spans="1:25">
      <c r="A758" s="140"/>
      <c r="B758" s="116">
        <v>1</v>
      </c>
      <c r="C758" s="105">
        <v>5</v>
      </c>
      <c r="D758" s="182">
        <v>0.04</v>
      </c>
      <c r="E758" s="184">
        <v>0.05</v>
      </c>
      <c r="F758" s="184">
        <v>0.05</v>
      </c>
      <c r="G758" s="184">
        <v>4.8960129310344797E-2</v>
      </c>
      <c r="H758" s="184">
        <v>0.05</v>
      </c>
      <c r="I758" s="182" t="s">
        <v>156</v>
      </c>
      <c r="J758" s="179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37"/>
    </row>
    <row r="759" spans="1:25">
      <c r="A759" s="140"/>
      <c r="B759" s="116">
        <v>1</v>
      </c>
      <c r="C759" s="105">
        <v>6</v>
      </c>
      <c r="D759" s="182">
        <v>0.04</v>
      </c>
      <c r="E759" s="184">
        <v>5.5E-2</v>
      </c>
      <c r="F759" s="186">
        <v>0.06</v>
      </c>
      <c r="G759" s="184">
        <v>4.9994094488188999E-2</v>
      </c>
      <c r="H759" s="184">
        <v>0.05</v>
      </c>
      <c r="I759" s="182" t="s">
        <v>156</v>
      </c>
      <c r="J759" s="179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37"/>
    </row>
    <row r="760" spans="1:25">
      <c r="A760" s="140"/>
      <c r="B760" s="117" t="s">
        <v>184</v>
      </c>
      <c r="C760" s="109"/>
      <c r="D760" s="187">
        <v>0.04</v>
      </c>
      <c r="E760" s="187">
        <v>5.0833333333333335E-2</v>
      </c>
      <c r="F760" s="187">
        <v>4.8333333333333332E-2</v>
      </c>
      <c r="G760" s="187">
        <v>4.9365127858081365E-2</v>
      </c>
      <c r="H760" s="187">
        <v>4.9999999999999996E-2</v>
      </c>
      <c r="I760" s="187" t="s">
        <v>512</v>
      </c>
      <c r="J760" s="179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37"/>
    </row>
    <row r="761" spans="1:25">
      <c r="A761" s="140"/>
      <c r="B761" s="2" t="s">
        <v>185</v>
      </c>
      <c r="C761" s="136"/>
      <c r="D761" s="123">
        <v>0.04</v>
      </c>
      <c r="E761" s="123">
        <v>0.05</v>
      </c>
      <c r="F761" s="123">
        <v>0.05</v>
      </c>
      <c r="G761" s="123">
        <v>4.9477111899266901E-2</v>
      </c>
      <c r="H761" s="123">
        <v>0.05</v>
      </c>
      <c r="I761" s="123" t="s">
        <v>512</v>
      </c>
      <c r="J761" s="179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37"/>
    </row>
    <row r="762" spans="1:25">
      <c r="A762" s="140"/>
      <c r="B762" s="2" t="s">
        <v>186</v>
      </c>
      <c r="C762" s="136"/>
      <c r="D762" s="123">
        <v>0</v>
      </c>
      <c r="E762" s="123">
        <v>2.041241452319314E-3</v>
      </c>
      <c r="F762" s="123">
        <v>9.8319208025017917E-3</v>
      </c>
      <c r="G762" s="123">
        <v>1.0012103053893622E-3</v>
      </c>
      <c r="H762" s="123">
        <v>7.6011774306101464E-18</v>
      </c>
      <c r="I762" s="123" t="s">
        <v>512</v>
      </c>
      <c r="J762" s="16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137"/>
    </row>
    <row r="763" spans="1:25">
      <c r="A763" s="140"/>
      <c r="B763" s="2" t="s">
        <v>96</v>
      </c>
      <c r="C763" s="136"/>
      <c r="D763" s="110">
        <v>0</v>
      </c>
      <c r="E763" s="110">
        <v>4.0155569553822573E-2</v>
      </c>
      <c r="F763" s="110">
        <v>0.20341905108624397</v>
      </c>
      <c r="G763" s="110">
        <v>2.0281732243613709E-2</v>
      </c>
      <c r="H763" s="110">
        <v>1.5202354861220294E-16</v>
      </c>
      <c r="I763" s="110" t="s">
        <v>512</v>
      </c>
      <c r="J763" s="16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38"/>
    </row>
    <row r="764" spans="1:25">
      <c r="A764" s="140"/>
      <c r="B764" s="118" t="s">
        <v>187</v>
      </c>
      <c r="C764" s="136"/>
      <c r="D764" s="110">
        <v>-0.20079305780966994</v>
      </c>
      <c r="E764" s="110">
        <v>1.5658822366877656E-2</v>
      </c>
      <c r="F764" s="110">
        <v>-3.4291611520017917E-2</v>
      </c>
      <c r="G764" s="110">
        <v>-1.3676177842702919E-2</v>
      </c>
      <c r="H764" s="110">
        <v>-9.9132226208764607E-4</v>
      </c>
      <c r="I764" s="110" t="s">
        <v>512</v>
      </c>
      <c r="J764" s="16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138"/>
    </row>
    <row r="765" spans="1:25">
      <c r="B765" s="146"/>
      <c r="C765" s="117"/>
      <c r="D765" s="133"/>
      <c r="E765" s="133"/>
      <c r="F765" s="133"/>
      <c r="G765" s="133"/>
      <c r="H765" s="133"/>
      <c r="I765" s="133"/>
    </row>
    <row r="766" spans="1:25">
      <c r="B766" s="150" t="s">
        <v>407</v>
      </c>
      <c r="Y766" s="134" t="s">
        <v>190</v>
      </c>
    </row>
    <row r="767" spans="1:25">
      <c r="A767" s="125" t="s">
        <v>6</v>
      </c>
      <c r="B767" s="115" t="s">
        <v>142</v>
      </c>
      <c r="C767" s="112" t="s">
        <v>143</v>
      </c>
      <c r="D767" s="113" t="s">
        <v>165</v>
      </c>
      <c r="E767" s="114" t="s">
        <v>165</v>
      </c>
      <c r="F767" s="114" t="s">
        <v>165</v>
      </c>
      <c r="G767" s="114" t="s">
        <v>165</v>
      </c>
      <c r="H767" s="114" t="s">
        <v>165</v>
      </c>
      <c r="I767" s="114" t="s">
        <v>165</v>
      </c>
      <c r="J767" s="114" t="s">
        <v>165</v>
      </c>
      <c r="K767" s="114" t="s">
        <v>165</v>
      </c>
      <c r="L767" s="16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34">
        <v>1</v>
      </c>
    </row>
    <row r="768" spans="1:25">
      <c r="A768" s="140"/>
      <c r="B768" s="116" t="s">
        <v>166</v>
      </c>
      <c r="C768" s="105" t="s">
        <v>166</v>
      </c>
      <c r="D768" s="159" t="s">
        <v>167</v>
      </c>
      <c r="E768" s="160" t="s">
        <v>168</v>
      </c>
      <c r="F768" s="160" t="s">
        <v>169</v>
      </c>
      <c r="G768" s="160" t="s">
        <v>170</v>
      </c>
      <c r="H768" s="160" t="s">
        <v>171</v>
      </c>
      <c r="I768" s="160" t="s">
        <v>172</v>
      </c>
      <c r="J768" s="160" t="s">
        <v>173</v>
      </c>
      <c r="K768" s="160" t="s">
        <v>174</v>
      </c>
      <c r="L768" s="16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34" t="s">
        <v>3</v>
      </c>
    </row>
    <row r="769" spans="1:25">
      <c r="A769" s="140"/>
      <c r="B769" s="116"/>
      <c r="C769" s="105"/>
      <c r="D769" s="106" t="s">
        <v>191</v>
      </c>
      <c r="E769" s="107" t="s">
        <v>192</v>
      </c>
      <c r="F769" s="107" t="s">
        <v>192</v>
      </c>
      <c r="G769" s="107" t="s">
        <v>192</v>
      </c>
      <c r="H769" s="107" t="s">
        <v>194</v>
      </c>
      <c r="I769" s="107" t="s">
        <v>192</v>
      </c>
      <c r="J769" s="107" t="s">
        <v>191</v>
      </c>
      <c r="K769" s="107" t="s">
        <v>192</v>
      </c>
      <c r="L769" s="16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34">
        <v>2</v>
      </c>
    </row>
    <row r="770" spans="1:25">
      <c r="A770" s="140"/>
      <c r="B770" s="116"/>
      <c r="C770" s="105"/>
      <c r="D770" s="132"/>
      <c r="E770" s="132"/>
      <c r="F770" s="132"/>
      <c r="G770" s="132"/>
      <c r="H770" s="132"/>
      <c r="I770" s="132"/>
      <c r="J770" s="132"/>
      <c r="K770" s="132"/>
      <c r="L770" s="16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34">
        <v>2</v>
      </c>
    </row>
    <row r="771" spans="1:25">
      <c r="A771" s="140"/>
      <c r="B771" s="115">
        <v>1</v>
      </c>
      <c r="C771" s="111">
        <v>1</v>
      </c>
      <c r="D771" s="151" t="s">
        <v>133</v>
      </c>
      <c r="E771" s="119">
        <v>0.18</v>
      </c>
      <c r="F771" s="120">
        <v>0.1</v>
      </c>
      <c r="G771" s="119">
        <v>0.21</v>
      </c>
      <c r="H771" s="120">
        <v>0.24609375</v>
      </c>
      <c r="I771" s="119">
        <v>0.12</v>
      </c>
      <c r="J771" s="152" t="s">
        <v>133</v>
      </c>
      <c r="K771" s="151" t="s">
        <v>135</v>
      </c>
      <c r="L771" s="16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34">
        <v>1</v>
      </c>
    </row>
    <row r="772" spans="1:25">
      <c r="A772" s="140"/>
      <c r="B772" s="116">
        <v>1</v>
      </c>
      <c r="C772" s="105">
        <v>2</v>
      </c>
      <c r="D772" s="153" t="s">
        <v>133</v>
      </c>
      <c r="E772" s="107">
        <v>0.2</v>
      </c>
      <c r="F772" s="121">
        <v>0.1</v>
      </c>
      <c r="G772" s="107">
        <v>0.31</v>
      </c>
      <c r="H772" s="121">
        <v>0.24781659388646299</v>
      </c>
      <c r="I772" s="107">
        <v>0.13</v>
      </c>
      <c r="J772" s="154" t="s">
        <v>133</v>
      </c>
      <c r="K772" s="153" t="s">
        <v>135</v>
      </c>
      <c r="L772" s="16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34">
        <v>12</v>
      </c>
    </row>
    <row r="773" spans="1:25">
      <c r="A773" s="140"/>
      <c r="B773" s="116">
        <v>1</v>
      </c>
      <c r="C773" s="105">
        <v>3</v>
      </c>
      <c r="D773" s="153" t="s">
        <v>133</v>
      </c>
      <c r="E773" s="107">
        <v>0.16</v>
      </c>
      <c r="F773" s="121">
        <v>0.1</v>
      </c>
      <c r="G773" s="155">
        <v>0.4</v>
      </c>
      <c r="H773" s="121">
        <v>0.238326848249027</v>
      </c>
      <c r="I773" s="107">
        <v>0.14000000000000001</v>
      </c>
      <c r="J773" s="154" t="s">
        <v>133</v>
      </c>
      <c r="K773" s="154" t="s">
        <v>135</v>
      </c>
      <c r="L773" s="16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34">
        <v>16</v>
      </c>
    </row>
    <row r="774" spans="1:25">
      <c r="A774" s="140"/>
      <c r="B774" s="116">
        <v>1</v>
      </c>
      <c r="C774" s="105">
        <v>4</v>
      </c>
      <c r="D774" s="153" t="s">
        <v>133</v>
      </c>
      <c r="E774" s="107">
        <v>0.14000000000000001</v>
      </c>
      <c r="F774" s="121">
        <v>0.1</v>
      </c>
      <c r="G774" s="107">
        <v>0.2</v>
      </c>
      <c r="H774" s="121">
        <v>0.23505976095617501</v>
      </c>
      <c r="I774" s="107">
        <v>0.15</v>
      </c>
      <c r="J774" s="154" t="s">
        <v>133</v>
      </c>
      <c r="K774" s="154" t="s">
        <v>135</v>
      </c>
      <c r="L774" s="16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34">
        <v>0.17567659678013031</v>
      </c>
    </row>
    <row r="775" spans="1:25">
      <c r="A775" s="140"/>
      <c r="B775" s="116">
        <v>1</v>
      </c>
      <c r="C775" s="105">
        <v>5</v>
      </c>
      <c r="D775" s="153" t="s">
        <v>133</v>
      </c>
      <c r="E775" s="107">
        <v>0.16</v>
      </c>
      <c r="F775" s="107">
        <v>0.1</v>
      </c>
      <c r="G775" s="107">
        <v>0.25</v>
      </c>
      <c r="H775" s="107">
        <v>0.256465517241379</v>
      </c>
      <c r="I775" s="107">
        <v>0.13</v>
      </c>
      <c r="J775" s="153" t="s">
        <v>133</v>
      </c>
      <c r="K775" s="153" t="s">
        <v>135</v>
      </c>
      <c r="L775" s="16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35"/>
    </row>
    <row r="776" spans="1:25">
      <c r="A776" s="140"/>
      <c r="B776" s="116">
        <v>1</v>
      </c>
      <c r="C776" s="105">
        <v>6</v>
      </c>
      <c r="D776" s="153" t="s">
        <v>133</v>
      </c>
      <c r="E776" s="107">
        <v>0.14000000000000001</v>
      </c>
      <c r="F776" s="107">
        <v>0.1</v>
      </c>
      <c r="G776" s="107">
        <v>0.23</v>
      </c>
      <c r="H776" s="107">
        <v>0.21653543307086601</v>
      </c>
      <c r="I776" s="107">
        <v>0.14000000000000001</v>
      </c>
      <c r="J776" s="153" t="s">
        <v>133</v>
      </c>
      <c r="K776" s="153" t="s">
        <v>135</v>
      </c>
      <c r="L776" s="16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35"/>
    </row>
    <row r="777" spans="1:25">
      <c r="A777" s="140"/>
      <c r="B777" s="117" t="s">
        <v>184</v>
      </c>
      <c r="C777" s="109"/>
      <c r="D777" s="122" t="s">
        <v>512</v>
      </c>
      <c r="E777" s="122">
        <v>0.16333333333333336</v>
      </c>
      <c r="F777" s="122">
        <v>9.9999999999999992E-2</v>
      </c>
      <c r="G777" s="122">
        <v>0.26666666666666666</v>
      </c>
      <c r="H777" s="122">
        <v>0.24004965056731831</v>
      </c>
      <c r="I777" s="122">
        <v>0.13500000000000001</v>
      </c>
      <c r="J777" s="122" t="s">
        <v>512</v>
      </c>
      <c r="K777" s="122" t="s">
        <v>512</v>
      </c>
      <c r="L777" s="16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35"/>
    </row>
    <row r="778" spans="1:25">
      <c r="A778" s="140"/>
      <c r="B778" s="2" t="s">
        <v>185</v>
      </c>
      <c r="C778" s="136"/>
      <c r="D778" s="108" t="s">
        <v>512</v>
      </c>
      <c r="E778" s="108">
        <v>0.16</v>
      </c>
      <c r="F778" s="108">
        <v>0.1</v>
      </c>
      <c r="G778" s="108">
        <v>0.24</v>
      </c>
      <c r="H778" s="108">
        <v>0.2422102991245135</v>
      </c>
      <c r="I778" s="108">
        <v>0.13500000000000001</v>
      </c>
      <c r="J778" s="108" t="s">
        <v>512</v>
      </c>
      <c r="K778" s="108" t="s">
        <v>512</v>
      </c>
      <c r="L778" s="16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135"/>
    </row>
    <row r="779" spans="1:25">
      <c r="A779" s="140"/>
      <c r="B779" s="2" t="s">
        <v>186</v>
      </c>
      <c r="C779" s="136"/>
      <c r="D779" s="108" t="s">
        <v>512</v>
      </c>
      <c r="E779" s="108">
        <v>2.338090388900026E-2</v>
      </c>
      <c r="F779" s="108">
        <v>1.5202354861220293E-17</v>
      </c>
      <c r="G779" s="108">
        <v>7.6070143069844831E-2</v>
      </c>
      <c r="H779" s="108">
        <v>1.3763158763636022E-2</v>
      </c>
      <c r="I779" s="108">
        <v>1.0488088481701517E-2</v>
      </c>
      <c r="J779" s="108" t="s">
        <v>512</v>
      </c>
      <c r="K779" s="108" t="s">
        <v>512</v>
      </c>
      <c r="L779" s="188"/>
      <c r="M779" s="189"/>
      <c r="N779" s="189"/>
      <c r="O779" s="189"/>
      <c r="P779" s="189"/>
      <c r="Q779" s="189"/>
      <c r="R779" s="189"/>
      <c r="S779" s="189"/>
      <c r="T779" s="189"/>
      <c r="U779" s="189"/>
      <c r="V779" s="189"/>
      <c r="W779" s="189"/>
      <c r="X779" s="189"/>
      <c r="Y779" s="135"/>
    </row>
    <row r="780" spans="1:25">
      <c r="A780" s="140"/>
      <c r="B780" s="2" t="s">
        <v>96</v>
      </c>
      <c r="C780" s="136"/>
      <c r="D780" s="110" t="s">
        <v>512</v>
      </c>
      <c r="E780" s="110">
        <v>0.14314839115714442</v>
      </c>
      <c r="F780" s="110">
        <v>1.5202354861220294E-16</v>
      </c>
      <c r="G780" s="110">
        <v>0.28526303651191814</v>
      </c>
      <c r="H780" s="110">
        <v>5.7334633610626115E-2</v>
      </c>
      <c r="I780" s="110">
        <v>7.7689544308900113E-2</v>
      </c>
      <c r="J780" s="110" t="s">
        <v>512</v>
      </c>
      <c r="K780" s="110" t="s">
        <v>512</v>
      </c>
      <c r="L780" s="16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38"/>
    </row>
    <row r="781" spans="1:25">
      <c r="A781" s="140"/>
      <c r="B781" s="118" t="s">
        <v>187</v>
      </c>
      <c r="C781" s="136"/>
      <c r="D781" s="110" t="s">
        <v>512</v>
      </c>
      <c r="E781" s="110">
        <v>-7.0261285071712143E-2</v>
      </c>
      <c r="F781" s="110">
        <v>-0.43077221535002796</v>
      </c>
      <c r="G781" s="110">
        <v>0.51794075906659232</v>
      </c>
      <c r="H781" s="110">
        <v>0.36642930798434525</v>
      </c>
      <c r="I781" s="110">
        <v>-0.23154249072253763</v>
      </c>
      <c r="J781" s="110" t="s">
        <v>512</v>
      </c>
      <c r="K781" s="110" t="s">
        <v>512</v>
      </c>
      <c r="L781" s="16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138"/>
    </row>
    <row r="782" spans="1:25">
      <c r="B782" s="146"/>
      <c r="C782" s="117"/>
      <c r="D782" s="133"/>
      <c r="E782" s="133"/>
      <c r="F782" s="133"/>
      <c r="G782" s="133"/>
      <c r="H782" s="133"/>
      <c r="I782" s="133"/>
      <c r="J782" s="133"/>
      <c r="K782" s="133"/>
    </row>
    <row r="783" spans="1:25">
      <c r="B783" s="150" t="s">
        <v>408</v>
      </c>
      <c r="Y783" s="134" t="s">
        <v>67</v>
      </c>
    </row>
    <row r="784" spans="1:25">
      <c r="A784" s="125" t="s">
        <v>9</v>
      </c>
      <c r="B784" s="115" t="s">
        <v>142</v>
      </c>
      <c r="C784" s="112" t="s">
        <v>143</v>
      </c>
      <c r="D784" s="113" t="s">
        <v>165</v>
      </c>
      <c r="E784" s="114" t="s">
        <v>165</v>
      </c>
      <c r="F784" s="114" t="s">
        <v>165</v>
      </c>
      <c r="G784" s="114" t="s">
        <v>165</v>
      </c>
      <c r="H784" s="114" t="s">
        <v>165</v>
      </c>
      <c r="I784" s="114" t="s">
        <v>165</v>
      </c>
      <c r="J784" s="114" t="s">
        <v>165</v>
      </c>
      <c r="K784" s="114" t="s">
        <v>165</v>
      </c>
      <c r="L784" s="16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134">
        <v>1</v>
      </c>
    </row>
    <row r="785" spans="1:25">
      <c r="A785" s="140"/>
      <c r="B785" s="116" t="s">
        <v>166</v>
      </c>
      <c r="C785" s="105" t="s">
        <v>166</v>
      </c>
      <c r="D785" s="159" t="s">
        <v>167</v>
      </c>
      <c r="E785" s="160" t="s">
        <v>168</v>
      </c>
      <c r="F785" s="160" t="s">
        <v>188</v>
      </c>
      <c r="G785" s="160" t="s">
        <v>170</v>
      </c>
      <c r="H785" s="160" t="s">
        <v>171</v>
      </c>
      <c r="I785" s="160" t="s">
        <v>172</v>
      </c>
      <c r="J785" s="160" t="s">
        <v>173</v>
      </c>
      <c r="K785" s="160" t="s">
        <v>174</v>
      </c>
      <c r="L785" s="16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134" t="s">
        <v>3</v>
      </c>
    </row>
    <row r="786" spans="1:25">
      <c r="A786" s="140"/>
      <c r="B786" s="116"/>
      <c r="C786" s="105"/>
      <c r="D786" s="106" t="s">
        <v>191</v>
      </c>
      <c r="E786" s="107" t="s">
        <v>191</v>
      </c>
      <c r="F786" s="107" t="s">
        <v>193</v>
      </c>
      <c r="G786" s="107" t="s">
        <v>191</v>
      </c>
      <c r="H786" s="107" t="s">
        <v>194</v>
      </c>
      <c r="I786" s="107" t="s">
        <v>192</v>
      </c>
      <c r="J786" s="107" t="s">
        <v>191</v>
      </c>
      <c r="K786" s="107" t="s">
        <v>192</v>
      </c>
      <c r="L786" s="16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134">
        <v>1</v>
      </c>
    </row>
    <row r="787" spans="1:25">
      <c r="A787" s="140"/>
      <c r="B787" s="116"/>
      <c r="C787" s="105"/>
      <c r="D787" s="132"/>
      <c r="E787" s="132"/>
      <c r="F787" s="132"/>
      <c r="G787" s="132"/>
      <c r="H787" s="132"/>
      <c r="I787" s="132"/>
      <c r="J787" s="132"/>
      <c r="K787" s="132"/>
      <c r="L787" s="16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134">
        <v>2</v>
      </c>
    </row>
    <row r="788" spans="1:25">
      <c r="A788" s="140"/>
      <c r="B788" s="115">
        <v>1</v>
      </c>
      <c r="C788" s="111">
        <v>1</v>
      </c>
      <c r="D788" s="203">
        <v>8</v>
      </c>
      <c r="E788" s="203">
        <v>9</v>
      </c>
      <c r="F788" s="206">
        <v>8.9</v>
      </c>
      <c r="G788" s="203">
        <v>8</v>
      </c>
      <c r="H788" s="206">
        <v>7.79</v>
      </c>
      <c r="I788" s="203">
        <v>9.8000000000000007</v>
      </c>
      <c r="J788" s="206">
        <v>9</v>
      </c>
      <c r="K788" s="203">
        <v>7.9</v>
      </c>
      <c r="L788" s="207"/>
      <c r="M788" s="208"/>
      <c r="N788" s="208"/>
      <c r="O788" s="208"/>
      <c r="P788" s="208"/>
      <c r="Q788" s="208"/>
      <c r="R788" s="208"/>
      <c r="S788" s="208"/>
      <c r="T788" s="208"/>
      <c r="U788" s="208"/>
      <c r="V788" s="208"/>
      <c r="W788" s="208"/>
      <c r="X788" s="208"/>
      <c r="Y788" s="209">
        <v>1</v>
      </c>
    </row>
    <row r="789" spans="1:25">
      <c r="A789" s="140"/>
      <c r="B789" s="116">
        <v>1</v>
      </c>
      <c r="C789" s="105">
        <v>2</v>
      </c>
      <c r="D789" s="210">
        <v>9</v>
      </c>
      <c r="E789" s="210">
        <v>9</v>
      </c>
      <c r="F789" s="212">
        <v>9</v>
      </c>
      <c r="G789" s="210">
        <v>8</v>
      </c>
      <c r="H789" s="212">
        <v>7.59</v>
      </c>
      <c r="I789" s="210">
        <v>10.3</v>
      </c>
      <c r="J789" s="212">
        <v>9</v>
      </c>
      <c r="K789" s="210">
        <v>7.7000000000000011</v>
      </c>
      <c r="L789" s="207"/>
      <c r="M789" s="208"/>
      <c r="N789" s="208"/>
      <c r="O789" s="208"/>
      <c r="P789" s="208"/>
      <c r="Q789" s="208"/>
      <c r="R789" s="208"/>
      <c r="S789" s="208"/>
      <c r="T789" s="208"/>
      <c r="U789" s="208"/>
      <c r="V789" s="208"/>
      <c r="W789" s="208"/>
      <c r="X789" s="208"/>
      <c r="Y789" s="209" t="e">
        <v>#N/A</v>
      </c>
    </row>
    <row r="790" spans="1:25">
      <c r="A790" s="140"/>
      <c r="B790" s="116">
        <v>1</v>
      </c>
      <c r="C790" s="105">
        <v>3</v>
      </c>
      <c r="D790" s="210">
        <v>9</v>
      </c>
      <c r="E790" s="210">
        <v>9</v>
      </c>
      <c r="F790" s="212">
        <v>9.6</v>
      </c>
      <c r="G790" s="210">
        <v>8</v>
      </c>
      <c r="H790" s="212">
        <v>7.78</v>
      </c>
      <c r="I790" s="210">
        <v>10.3</v>
      </c>
      <c r="J790" s="212">
        <v>9</v>
      </c>
      <c r="K790" s="212">
        <v>7.8</v>
      </c>
      <c r="L790" s="207"/>
      <c r="M790" s="208"/>
      <c r="N790" s="208"/>
      <c r="O790" s="208"/>
      <c r="P790" s="208"/>
      <c r="Q790" s="208"/>
      <c r="R790" s="208"/>
      <c r="S790" s="208"/>
      <c r="T790" s="208"/>
      <c r="U790" s="208"/>
      <c r="V790" s="208"/>
      <c r="W790" s="208"/>
      <c r="X790" s="208"/>
      <c r="Y790" s="209">
        <v>16</v>
      </c>
    </row>
    <row r="791" spans="1:25">
      <c r="A791" s="140"/>
      <c r="B791" s="116">
        <v>1</v>
      </c>
      <c r="C791" s="105">
        <v>4</v>
      </c>
      <c r="D791" s="210">
        <v>8</v>
      </c>
      <c r="E791" s="210">
        <v>9</v>
      </c>
      <c r="F791" s="212">
        <v>9</v>
      </c>
      <c r="G791" s="210">
        <v>8</v>
      </c>
      <c r="H791" s="212">
        <v>7.59</v>
      </c>
      <c r="I791" s="210">
        <v>9.9</v>
      </c>
      <c r="J791" s="212">
        <v>9</v>
      </c>
      <c r="K791" s="212">
        <v>7.8</v>
      </c>
      <c r="L791" s="207"/>
      <c r="M791" s="208"/>
      <c r="N791" s="208"/>
      <c r="O791" s="208"/>
      <c r="P791" s="208"/>
      <c r="Q791" s="208"/>
      <c r="R791" s="208"/>
      <c r="S791" s="208"/>
      <c r="T791" s="208"/>
      <c r="U791" s="208"/>
      <c r="V791" s="208"/>
      <c r="W791" s="208"/>
      <c r="X791" s="208"/>
      <c r="Y791" s="209">
        <v>8.6445833333333333</v>
      </c>
    </row>
    <row r="792" spans="1:25">
      <c r="A792" s="140"/>
      <c r="B792" s="116">
        <v>1</v>
      </c>
      <c r="C792" s="105">
        <v>5</v>
      </c>
      <c r="D792" s="210">
        <v>8</v>
      </c>
      <c r="E792" s="210">
        <v>9</v>
      </c>
      <c r="F792" s="210">
        <v>9.1</v>
      </c>
      <c r="G792" s="210">
        <v>8</v>
      </c>
      <c r="H792" s="210">
        <v>7.6900000000000013</v>
      </c>
      <c r="I792" s="210">
        <v>10.4</v>
      </c>
      <c r="J792" s="210">
        <v>9</v>
      </c>
      <c r="K792" s="210">
        <v>7.8</v>
      </c>
      <c r="L792" s="207"/>
      <c r="M792" s="208"/>
      <c r="N792" s="208"/>
      <c r="O792" s="208"/>
      <c r="P792" s="208"/>
      <c r="Q792" s="208"/>
      <c r="R792" s="208"/>
      <c r="S792" s="208"/>
      <c r="T792" s="208"/>
      <c r="U792" s="208"/>
      <c r="V792" s="208"/>
      <c r="W792" s="208"/>
      <c r="X792" s="208"/>
      <c r="Y792" s="214"/>
    </row>
    <row r="793" spans="1:25">
      <c r="A793" s="140"/>
      <c r="B793" s="116">
        <v>1</v>
      </c>
      <c r="C793" s="105">
        <v>6</v>
      </c>
      <c r="D793" s="210">
        <v>9</v>
      </c>
      <c r="E793" s="210">
        <v>9</v>
      </c>
      <c r="F793" s="210">
        <v>9.5</v>
      </c>
      <c r="G793" s="210">
        <v>8</v>
      </c>
      <c r="H793" s="210">
        <v>7.6</v>
      </c>
      <c r="I793" s="210">
        <v>9.4</v>
      </c>
      <c r="J793" s="210">
        <v>9</v>
      </c>
      <c r="K793" s="210">
        <v>7.7000000000000011</v>
      </c>
      <c r="L793" s="207"/>
      <c r="M793" s="208"/>
      <c r="N793" s="208"/>
      <c r="O793" s="208"/>
      <c r="P793" s="208"/>
      <c r="Q793" s="208"/>
      <c r="R793" s="208"/>
      <c r="S793" s="208"/>
      <c r="T793" s="208"/>
      <c r="U793" s="208"/>
      <c r="V793" s="208"/>
      <c r="W793" s="208"/>
      <c r="X793" s="208"/>
      <c r="Y793" s="214"/>
    </row>
    <row r="794" spans="1:25">
      <c r="A794" s="140"/>
      <c r="B794" s="117" t="s">
        <v>184</v>
      </c>
      <c r="C794" s="109"/>
      <c r="D794" s="215">
        <v>8.5</v>
      </c>
      <c r="E794" s="215">
        <v>9</v>
      </c>
      <c r="F794" s="215">
        <v>9.1833333333333336</v>
      </c>
      <c r="G794" s="215">
        <v>8</v>
      </c>
      <c r="H794" s="215">
        <v>7.6733333333333329</v>
      </c>
      <c r="I794" s="215">
        <v>10.016666666666667</v>
      </c>
      <c r="J794" s="215">
        <v>9</v>
      </c>
      <c r="K794" s="215">
        <v>7.7833333333333341</v>
      </c>
      <c r="L794" s="207"/>
      <c r="M794" s="208"/>
      <c r="N794" s="208"/>
      <c r="O794" s="208"/>
      <c r="P794" s="208"/>
      <c r="Q794" s="208"/>
      <c r="R794" s="208"/>
      <c r="S794" s="208"/>
      <c r="T794" s="208"/>
      <c r="U794" s="208"/>
      <c r="V794" s="208"/>
      <c r="W794" s="208"/>
      <c r="X794" s="208"/>
      <c r="Y794" s="214"/>
    </row>
    <row r="795" spans="1:25">
      <c r="A795" s="140"/>
      <c r="B795" s="2" t="s">
        <v>185</v>
      </c>
      <c r="C795" s="136"/>
      <c r="D795" s="216">
        <v>8.5</v>
      </c>
      <c r="E795" s="216">
        <v>9</v>
      </c>
      <c r="F795" s="216">
        <v>9.0500000000000007</v>
      </c>
      <c r="G795" s="216">
        <v>8</v>
      </c>
      <c r="H795" s="216">
        <v>7.6450000000000005</v>
      </c>
      <c r="I795" s="216">
        <v>10.100000000000001</v>
      </c>
      <c r="J795" s="216">
        <v>9</v>
      </c>
      <c r="K795" s="216">
        <v>7.8</v>
      </c>
      <c r="L795" s="207"/>
      <c r="M795" s="208"/>
      <c r="N795" s="208"/>
      <c r="O795" s="208"/>
      <c r="P795" s="208"/>
      <c r="Q795" s="208"/>
      <c r="R795" s="208"/>
      <c r="S795" s="208"/>
      <c r="T795" s="208"/>
      <c r="U795" s="208"/>
      <c r="V795" s="208"/>
      <c r="W795" s="208"/>
      <c r="X795" s="208"/>
      <c r="Y795" s="214"/>
    </row>
    <row r="796" spans="1:25">
      <c r="A796" s="140"/>
      <c r="B796" s="2" t="s">
        <v>186</v>
      </c>
      <c r="C796" s="136"/>
      <c r="D796" s="108">
        <v>0.54772255750516607</v>
      </c>
      <c r="E796" s="108">
        <v>0</v>
      </c>
      <c r="F796" s="108">
        <v>0.29268868558020239</v>
      </c>
      <c r="G796" s="108">
        <v>0</v>
      </c>
      <c r="H796" s="108">
        <v>9.4375137968994299E-2</v>
      </c>
      <c r="I796" s="108">
        <v>0.38686776379877752</v>
      </c>
      <c r="J796" s="108">
        <v>0</v>
      </c>
      <c r="K796" s="108">
        <v>7.5277265270907709E-2</v>
      </c>
      <c r="L796" s="188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35"/>
    </row>
    <row r="797" spans="1:25">
      <c r="A797" s="140"/>
      <c r="B797" s="2" t="s">
        <v>96</v>
      </c>
      <c r="C797" s="136"/>
      <c r="D797" s="110">
        <v>6.4437947941784243E-2</v>
      </c>
      <c r="E797" s="110">
        <v>0</v>
      </c>
      <c r="F797" s="110">
        <v>3.1871726197481201E-2</v>
      </c>
      <c r="G797" s="110">
        <v>0</v>
      </c>
      <c r="H797" s="110">
        <v>1.2299105730103515E-2</v>
      </c>
      <c r="I797" s="110">
        <v>3.8622405703704905E-2</v>
      </c>
      <c r="J797" s="110">
        <v>0</v>
      </c>
      <c r="K797" s="110">
        <v>9.6715972510802179E-3</v>
      </c>
      <c r="L797" s="16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138"/>
    </row>
    <row r="798" spans="1:25">
      <c r="A798" s="140"/>
      <c r="B798" s="118" t="s">
        <v>187</v>
      </c>
      <c r="C798" s="136"/>
      <c r="D798" s="110">
        <v>-1.6725309683327749E-2</v>
      </c>
      <c r="E798" s="110">
        <v>4.1114377982358841E-2</v>
      </c>
      <c r="F798" s="110">
        <v>6.2322263459777316E-2</v>
      </c>
      <c r="G798" s="110">
        <v>-7.4564997349014339E-2</v>
      </c>
      <c r="H798" s="110">
        <v>-0.11235359329059624</v>
      </c>
      <c r="I798" s="110">
        <v>0.15872174290258845</v>
      </c>
      <c r="J798" s="110">
        <v>4.1114377982358841E-2</v>
      </c>
      <c r="K798" s="110">
        <v>-9.9628862004145113E-2</v>
      </c>
      <c r="L798" s="16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138"/>
    </row>
    <row r="799" spans="1:25">
      <c r="B799" s="146"/>
      <c r="C799" s="117"/>
      <c r="D799" s="133"/>
      <c r="E799" s="133"/>
      <c r="F799" s="133"/>
      <c r="G799" s="133"/>
      <c r="H799" s="133"/>
      <c r="I799" s="133"/>
      <c r="J799" s="133"/>
      <c r="K799" s="133"/>
    </row>
    <row r="800" spans="1:25">
      <c r="B800" s="150" t="s">
        <v>409</v>
      </c>
      <c r="Y800" s="134" t="s">
        <v>190</v>
      </c>
    </row>
    <row r="801" spans="1:25">
      <c r="A801" s="125" t="s">
        <v>61</v>
      </c>
      <c r="B801" s="115" t="s">
        <v>142</v>
      </c>
      <c r="C801" s="112" t="s">
        <v>143</v>
      </c>
      <c r="D801" s="113" t="s">
        <v>165</v>
      </c>
      <c r="E801" s="114" t="s">
        <v>165</v>
      </c>
      <c r="F801" s="114" t="s">
        <v>165</v>
      </c>
      <c r="G801" s="114" t="s">
        <v>165</v>
      </c>
      <c r="H801" s="114" t="s">
        <v>165</v>
      </c>
      <c r="I801" s="114" t="s">
        <v>165</v>
      </c>
      <c r="J801" s="16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134">
        <v>1</v>
      </c>
    </row>
    <row r="802" spans="1:25">
      <c r="A802" s="140"/>
      <c r="B802" s="116" t="s">
        <v>166</v>
      </c>
      <c r="C802" s="105" t="s">
        <v>166</v>
      </c>
      <c r="D802" s="159" t="s">
        <v>168</v>
      </c>
      <c r="E802" s="160" t="s">
        <v>188</v>
      </c>
      <c r="F802" s="160" t="s">
        <v>170</v>
      </c>
      <c r="G802" s="160" t="s">
        <v>171</v>
      </c>
      <c r="H802" s="160" t="s">
        <v>172</v>
      </c>
      <c r="I802" s="160" t="s">
        <v>174</v>
      </c>
      <c r="J802" s="16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134" t="s">
        <v>3</v>
      </c>
    </row>
    <row r="803" spans="1:25">
      <c r="A803" s="140"/>
      <c r="B803" s="116"/>
      <c r="C803" s="105"/>
      <c r="D803" s="106" t="s">
        <v>192</v>
      </c>
      <c r="E803" s="107" t="s">
        <v>193</v>
      </c>
      <c r="F803" s="107" t="s">
        <v>192</v>
      </c>
      <c r="G803" s="107" t="s">
        <v>194</v>
      </c>
      <c r="H803" s="107" t="s">
        <v>192</v>
      </c>
      <c r="I803" s="107" t="s">
        <v>192</v>
      </c>
      <c r="J803" s="16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134">
        <v>2</v>
      </c>
    </row>
    <row r="804" spans="1:25">
      <c r="A804" s="140"/>
      <c r="B804" s="116"/>
      <c r="C804" s="105"/>
      <c r="D804" s="132"/>
      <c r="E804" s="132"/>
      <c r="F804" s="132"/>
      <c r="G804" s="132"/>
      <c r="H804" s="132"/>
      <c r="I804" s="132"/>
      <c r="J804" s="16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134">
        <v>2</v>
      </c>
    </row>
    <row r="805" spans="1:25">
      <c r="A805" s="140"/>
      <c r="B805" s="115">
        <v>1</v>
      </c>
      <c r="C805" s="111">
        <v>1</v>
      </c>
      <c r="D805" s="151" t="s">
        <v>132</v>
      </c>
      <c r="E805" s="151" t="s">
        <v>134</v>
      </c>
      <c r="F805" s="152" t="s">
        <v>132</v>
      </c>
      <c r="G805" s="119">
        <v>1.166015625</v>
      </c>
      <c r="H805" s="156">
        <v>1.1000000000000001</v>
      </c>
      <c r="I805" s="119">
        <v>0.9</v>
      </c>
      <c r="J805" s="16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134">
        <v>1</v>
      </c>
    </row>
    <row r="806" spans="1:25">
      <c r="A806" s="140"/>
      <c r="B806" s="116">
        <v>1</v>
      </c>
      <c r="C806" s="105">
        <v>2</v>
      </c>
      <c r="D806" s="153" t="s">
        <v>132</v>
      </c>
      <c r="E806" s="153" t="s">
        <v>134</v>
      </c>
      <c r="F806" s="154" t="s">
        <v>132</v>
      </c>
      <c r="G806" s="107">
        <v>1</v>
      </c>
      <c r="H806" s="121">
        <v>0.9</v>
      </c>
      <c r="I806" s="107" t="s">
        <v>177</v>
      </c>
      <c r="J806" s="16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4">
        <v>7</v>
      </c>
    </row>
    <row r="807" spans="1:25">
      <c r="A807" s="140"/>
      <c r="B807" s="116">
        <v>1</v>
      </c>
      <c r="C807" s="105">
        <v>3</v>
      </c>
      <c r="D807" s="153" t="s">
        <v>132</v>
      </c>
      <c r="E807" s="153" t="s">
        <v>134</v>
      </c>
      <c r="F807" s="154" t="s">
        <v>132</v>
      </c>
      <c r="G807" s="107">
        <v>1.19066147859922</v>
      </c>
      <c r="H807" s="121">
        <v>0.9</v>
      </c>
      <c r="I807" s="107">
        <v>0.7</v>
      </c>
      <c r="J807" s="16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134">
        <v>16</v>
      </c>
    </row>
    <row r="808" spans="1:25">
      <c r="A808" s="140"/>
      <c r="B808" s="116">
        <v>1</v>
      </c>
      <c r="C808" s="105">
        <v>4</v>
      </c>
      <c r="D808" s="153" t="s">
        <v>132</v>
      </c>
      <c r="E808" s="153" t="s">
        <v>134</v>
      </c>
      <c r="F808" s="154" t="s">
        <v>132</v>
      </c>
      <c r="G808" s="107">
        <v>1.05876494023904</v>
      </c>
      <c r="H808" s="121">
        <v>0.9</v>
      </c>
      <c r="I808" s="107" t="s">
        <v>177</v>
      </c>
      <c r="J808" s="16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134">
        <v>0.87094451303973675</v>
      </c>
    </row>
    <row r="809" spans="1:25">
      <c r="A809" s="140"/>
      <c r="B809" s="116">
        <v>1</v>
      </c>
      <c r="C809" s="105">
        <v>5</v>
      </c>
      <c r="D809" s="153" t="s">
        <v>132</v>
      </c>
      <c r="E809" s="153" t="s">
        <v>134</v>
      </c>
      <c r="F809" s="153" t="s">
        <v>132</v>
      </c>
      <c r="G809" s="107">
        <v>1.16163793103448</v>
      </c>
      <c r="H809" s="107">
        <v>1</v>
      </c>
      <c r="I809" s="107">
        <v>0.9</v>
      </c>
      <c r="J809" s="16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135"/>
    </row>
    <row r="810" spans="1:25">
      <c r="A810" s="140"/>
      <c r="B810" s="116">
        <v>1</v>
      </c>
      <c r="C810" s="105">
        <v>6</v>
      </c>
      <c r="D810" s="153" t="s">
        <v>132</v>
      </c>
      <c r="E810" s="153" t="s">
        <v>134</v>
      </c>
      <c r="F810" s="153" t="s">
        <v>132</v>
      </c>
      <c r="G810" s="107">
        <v>0.87992125984252001</v>
      </c>
      <c r="H810" s="107">
        <v>0.9</v>
      </c>
      <c r="I810" s="107">
        <v>0.7</v>
      </c>
      <c r="J810" s="16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135"/>
    </row>
    <row r="811" spans="1:25">
      <c r="A811" s="140"/>
      <c r="B811" s="117" t="s">
        <v>184</v>
      </c>
      <c r="C811" s="109"/>
      <c r="D811" s="122" t="s">
        <v>512</v>
      </c>
      <c r="E811" s="122" t="s">
        <v>512</v>
      </c>
      <c r="F811" s="122" t="s">
        <v>512</v>
      </c>
      <c r="G811" s="122">
        <v>1.0761668724525435</v>
      </c>
      <c r="H811" s="122">
        <v>0.95000000000000007</v>
      </c>
      <c r="I811" s="122">
        <v>0.8</v>
      </c>
      <c r="J811" s="16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135"/>
    </row>
    <row r="812" spans="1:25">
      <c r="A812" s="140"/>
      <c r="B812" s="2" t="s">
        <v>185</v>
      </c>
      <c r="C812" s="136"/>
      <c r="D812" s="108" t="s">
        <v>512</v>
      </c>
      <c r="E812" s="108" t="s">
        <v>512</v>
      </c>
      <c r="F812" s="108" t="s">
        <v>512</v>
      </c>
      <c r="G812" s="108">
        <v>1.11020143563676</v>
      </c>
      <c r="H812" s="108">
        <v>0.9</v>
      </c>
      <c r="I812" s="108">
        <v>0.8</v>
      </c>
      <c r="J812" s="16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135"/>
    </row>
    <row r="813" spans="1:25">
      <c r="A813" s="140"/>
      <c r="B813" s="2" t="s">
        <v>186</v>
      </c>
      <c r="C813" s="136"/>
      <c r="D813" s="108" t="s">
        <v>512</v>
      </c>
      <c r="E813" s="108" t="s">
        <v>512</v>
      </c>
      <c r="F813" s="108" t="s">
        <v>512</v>
      </c>
      <c r="G813" s="108">
        <v>0.12091623149832369</v>
      </c>
      <c r="H813" s="108">
        <v>8.3666002653407581E-2</v>
      </c>
      <c r="I813" s="108">
        <v>0.11547005383792457</v>
      </c>
      <c r="J813" s="188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  <c r="V813" s="189"/>
      <c r="W813" s="189"/>
      <c r="X813" s="189"/>
      <c r="Y813" s="135"/>
    </row>
    <row r="814" spans="1:25">
      <c r="A814" s="140"/>
      <c r="B814" s="2" t="s">
        <v>96</v>
      </c>
      <c r="C814" s="136"/>
      <c r="D814" s="110" t="s">
        <v>512</v>
      </c>
      <c r="E814" s="110" t="s">
        <v>512</v>
      </c>
      <c r="F814" s="110" t="s">
        <v>512</v>
      </c>
      <c r="G814" s="110">
        <v>0.11235825464759028</v>
      </c>
      <c r="H814" s="110">
        <v>8.8069476477271133E-2</v>
      </c>
      <c r="I814" s="110">
        <v>0.14433756729740571</v>
      </c>
      <c r="J814" s="16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138"/>
    </row>
    <row r="815" spans="1:25">
      <c r="A815" s="140"/>
      <c r="B815" s="118" t="s">
        <v>187</v>
      </c>
      <c r="C815" s="136"/>
      <c r="D815" s="110" t="s">
        <v>512</v>
      </c>
      <c r="E815" s="110" t="s">
        <v>512</v>
      </c>
      <c r="F815" s="110" t="s">
        <v>512</v>
      </c>
      <c r="G815" s="110">
        <v>0.23563195627302091</v>
      </c>
      <c r="H815" s="110">
        <v>9.0769831805182388E-2</v>
      </c>
      <c r="I815" s="110">
        <v>-8.1456983743004363E-2</v>
      </c>
      <c r="J815" s="16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138"/>
    </row>
    <row r="816" spans="1:25">
      <c r="B816" s="146"/>
      <c r="C816" s="117"/>
      <c r="D816" s="133"/>
      <c r="E816" s="133"/>
      <c r="F816" s="133"/>
      <c r="G816" s="133"/>
      <c r="H816" s="133"/>
      <c r="I816" s="133"/>
    </row>
    <row r="817" spans="1:25">
      <c r="B817" s="150" t="s">
        <v>410</v>
      </c>
      <c r="Y817" s="134" t="s">
        <v>190</v>
      </c>
    </row>
    <row r="818" spans="1:25">
      <c r="A818" s="125" t="s">
        <v>12</v>
      </c>
      <c r="B818" s="115" t="s">
        <v>142</v>
      </c>
      <c r="C818" s="112" t="s">
        <v>143</v>
      </c>
      <c r="D818" s="113" t="s">
        <v>165</v>
      </c>
      <c r="E818" s="114" t="s">
        <v>165</v>
      </c>
      <c r="F818" s="16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34">
        <v>1</v>
      </c>
    </row>
    <row r="819" spans="1:25">
      <c r="A819" s="140"/>
      <c r="B819" s="116" t="s">
        <v>166</v>
      </c>
      <c r="C819" s="105" t="s">
        <v>166</v>
      </c>
      <c r="D819" s="159" t="s">
        <v>168</v>
      </c>
      <c r="E819" s="160" t="s">
        <v>172</v>
      </c>
      <c r="F819" s="16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34" t="s">
        <v>3</v>
      </c>
    </row>
    <row r="820" spans="1:25">
      <c r="A820" s="140"/>
      <c r="B820" s="116"/>
      <c r="C820" s="105"/>
      <c r="D820" s="106" t="s">
        <v>192</v>
      </c>
      <c r="E820" s="107" t="s">
        <v>192</v>
      </c>
      <c r="F820" s="16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34">
        <v>2</v>
      </c>
    </row>
    <row r="821" spans="1:25">
      <c r="A821" s="140"/>
      <c r="B821" s="116"/>
      <c r="C821" s="105"/>
      <c r="D821" s="132"/>
      <c r="E821" s="132"/>
      <c r="F821" s="16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34">
        <v>2</v>
      </c>
    </row>
    <row r="822" spans="1:25">
      <c r="A822" s="140"/>
      <c r="B822" s="115">
        <v>1</v>
      </c>
      <c r="C822" s="111">
        <v>1</v>
      </c>
      <c r="D822" s="119">
        <v>2.14</v>
      </c>
      <c r="E822" s="119">
        <v>2.2999999999999998</v>
      </c>
      <c r="F822" s="16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134">
        <v>1</v>
      </c>
    </row>
    <row r="823" spans="1:25">
      <c r="A823" s="140"/>
      <c r="B823" s="116">
        <v>1</v>
      </c>
      <c r="C823" s="105">
        <v>2</v>
      </c>
      <c r="D823" s="107">
        <v>2.2200000000000002</v>
      </c>
      <c r="E823" s="107">
        <v>2.2999999999999998</v>
      </c>
      <c r="F823" s="16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134">
        <v>1</v>
      </c>
    </row>
    <row r="824" spans="1:25">
      <c r="A824" s="140"/>
      <c r="B824" s="116">
        <v>1</v>
      </c>
      <c r="C824" s="105">
        <v>3</v>
      </c>
      <c r="D824" s="107">
        <v>2.11</v>
      </c>
      <c r="E824" s="107">
        <v>2.4</v>
      </c>
      <c r="F824" s="16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134">
        <v>16</v>
      </c>
    </row>
    <row r="825" spans="1:25">
      <c r="A825" s="140"/>
      <c r="B825" s="116">
        <v>1</v>
      </c>
      <c r="C825" s="105">
        <v>4</v>
      </c>
      <c r="D825" s="107">
        <v>2.06</v>
      </c>
      <c r="E825" s="107">
        <v>2.2999999999999998</v>
      </c>
      <c r="F825" s="16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134">
        <v>2.2625000000000002</v>
      </c>
    </row>
    <row r="826" spans="1:25">
      <c r="A826" s="140"/>
      <c r="B826" s="116">
        <v>1</v>
      </c>
      <c r="C826" s="105">
        <v>5</v>
      </c>
      <c r="D826" s="107">
        <v>2.09</v>
      </c>
      <c r="E826" s="107">
        <v>2.5</v>
      </c>
      <c r="F826" s="16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135"/>
    </row>
    <row r="827" spans="1:25">
      <c r="A827" s="140"/>
      <c r="B827" s="116">
        <v>1</v>
      </c>
      <c r="C827" s="105">
        <v>6</v>
      </c>
      <c r="D827" s="107">
        <v>2.13</v>
      </c>
      <c r="E827" s="107">
        <v>2.6</v>
      </c>
      <c r="F827" s="16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135"/>
    </row>
    <row r="828" spans="1:25">
      <c r="A828" s="140"/>
      <c r="B828" s="117" t="s">
        <v>184</v>
      </c>
      <c r="C828" s="109"/>
      <c r="D828" s="122">
        <v>2.125</v>
      </c>
      <c r="E828" s="122">
        <v>2.4</v>
      </c>
      <c r="F828" s="16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135"/>
    </row>
    <row r="829" spans="1:25">
      <c r="A829" s="140"/>
      <c r="B829" s="2" t="s">
        <v>185</v>
      </c>
      <c r="C829" s="136"/>
      <c r="D829" s="108">
        <v>2.12</v>
      </c>
      <c r="E829" s="108">
        <v>2.3499999999999996</v>
      </c>
      <c r="F829" s="16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135"/>
    </row>
    <row r="830" spans="1:25">
      <c r="A830" s="140"/>
      <c r="B830" s="2" t="s">
        <v>186</v>
      </c>
      <c r="C830" s="136"/>
      <c r="D830" s="108">
        <v>5.4680892457969345E-2</v>
      </c>
      <c r="E830" s="108">
        <v>0.12649110640673528</v>
      </c>
      <c r="F830" s="188"/>
      <c r="G830" s="189"/>
      <c r="H830" s="189"/>
      <c r="I830" s="189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  <c r="X830" s="189"/>
      <c r="Y830" s="135"/>
    </row>
    <row r="831" spans="1:25">
      <c r="A831" s="140"/>
      <c r="B831" s="2" t="s">
        <v>96</v>
      </c>
      <c r="C831" s="136"/>
      <c r="D831" s="110">
        <v>2.5732184686103221E-2</v>
      </c>
      <c r="E831" s="110">
        <v>5.2704627669473036E-2</v>
      </c>
      <c r="F831" s="16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38"/>
    </row>
    <row r="832" spans="1:25">
      <c r="A832" s="140"/>
      <c r="B832" s="118" t="s">
        <v>187</v>
      </c>
      <c r="C832" s="136"/>
      <c r="D832" s="110">
        <v>-6.0773480662983492E-2</v>
      </c>
      <c r="E832" s="110">
        <v>6.0773480662983381E-2</v>
      </c>
      <c r="F832" s="16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138"/>
    </row>
    <row r="833" spans="1:25">
      <c r="B833" s="146"/>
      <c r="C833" s="117"/>
      <c r="D833" s="133"/>
      <c r="E833" s="133"/>
    </row>
    <row r="834" spans="1:25">
      <c r="B834" s="150" t="s">
        <v>411</v>
      </c>
      <c r="Y834" s="134" t="s">
        <v>67</v>
      </c>
    </row>
    <row r="835" spans="1:25">
      <c r="A835" s="125" t="s">
        <v>15</v>
      </c>
      <c r="B835" s="115" t="s">
        <v>142</v>
      </c>
      <c r="C835" s="112" t="s">
        <v>143</v>
      </c>
      <c r="D835" s="113" t="s">
        <v>165</v>
      </c>
      <c r="E835" s="114" t="s">
        <v>165</v>
      </c>
      <c r="F835" s="114" t="s">
        <v>165</v>
      </c>
      <c r="G835" s="114" t="s">
        <v>165</v>
      </c>
      <c r="H835" s="114" t="s">
        <v>165</v>
      </c>
      <c r="I835" s="114" t="s">
        <v>165</v>
      </c>
      <c r="J835" s="16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34">
        <v>1</v>
      </c>
    </row>
    <row r="836" spans="1:25">
      <c r="A836" s="140"/>
      <c r="B836" s="116" t="s">
        <v>166</v>
      </c>
      <c r="C836" s="105" t="s">
        <v>166</v>
      </c>
      <c r="D836" s="159" t="s">
        <v>168</v>
      </c>
      <c r="E836" s="160" t="s">
        <v>169</v>
      </c>
      <c r="F836" s="160" t="s">
        <v>188</v>
      </c>
      <c r="G836" s="160" t="s">
        <v>170</v>
      </c>
      <c r="H836" s="160" t="s">
        <v>171</v>
      </c>
      <c r="I836" s="160" t="s">
        <v>172</v>
      </c>
      <c r="J836" s="16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34" t="s">
        <v>3</v>
      </c>
    </row>
    <row r="837" spans="1:25">
      <c r="A837" s="140"/>
      <c r="B837" s="116"/>
      <c r="C837" s="105"/>
      <c r="D837" s="106" t="s">
        <v>192</v>
      </c>
      <c r="E837" s="107" t="s">
        <v>192</v>
      </c>
      <c r="F837" s="107" t="s">
        <v>193</v>
      </c>
      <c r="G837" s="107" t="s">
        <v>192</v>
      </c>
      <c r="H837" s="107" t="s">
        <v>194</v>
      </c>
      <c r="I837" s="107" t="s">
        <v>192</v>
      </c>
      <c r="J837" s="16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34">
        <v>2</v>
      </c>
    </row>
    <row r="838" spans="1:25">
      <c r="A838" s="140"/>
      <c r="B838" s="116"/>
      <c r="C838" s="105"/>
      <c r="D838" s="132"/>
      <c r="E838" s="132"/>
      <c r="F838" s="132"/>
      <c r="G838" s="132"/>
      <c r="H838" s="132"/>
      <c r="I838" s="132"/>
      <c r="J838" s="16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134">
        <v>3</v>
      </c>
    </row>
    <row r="839" spans="1:25">
      <c r="A839" s="140"/>
      <c r="B839" s="115">
        <v>1</v>
      </c>
      <c r="C839" s="111">
        <v>1</v>
      </c>
      <c r="D839" s="119">
        <v>2.8</v>
      </c>
      <c r="E839" s="119">
        <v>3</v>
      </c>
      <c r="F839" s="120">
        <v>2.2999999999999998</v>
      </c>
      <c r="G839" s="119">
        <v>2.2999999999999998</v>
      </c>
      <c r="H839" s="120">
        <v>2.880859375</v>
      </c>
      <c r="I839" s="119">
        <v>2.68</v>
      </c>
      <c r="J839" s="16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34">
        <v>1</v>
      </c>
    </row>
    <row r="840" spans="1:25">
      <c r="A840" s="140"/>
      <c r="B840" s="116">
        <v>1</v>
      </c>
      <c r="C840" s="105">
        <v>2</v>
      </c>
      <c r="D840" s="107">
        <v>2.8</v>
      </c>
      <c r="E840" s="107">
        <v>3</v>
      </c>
      <c r="F840" s="121">
        <v>2.4</v>
      </c>
      <c r="G840" s="107">
        <v>2.7</v>
      </c>
      <c r="H840" s="121">
        <v>2.8438864628821001</v>
      </c>
      <c r="I840" s="107">
        <v>2.8</v>
      </c>
      <c r="J840" s="16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34" t="e">
        <v>#N/A</v>
      </c>
    </row>
    <row r="841" spans="1:25">
      <c r="A841" s="140"/>
      <c r="B841" s="116">
        <v>1</v>
      </c>
      <c r="C841" s="105">
        <v>3</v>
      </c>
      <c r="D841" s="107">
        <v>2.6</v>
      </c>
      <c r="E841" s="107">
        <v>3</v>
      </c>
      <c r="F841" s="121">
        <v>2.4</v>
      </c>
      <c r="G841" s="107">
        <v>2.7</v>
      </c>
      <c r="H841" s="121">
        <v>2.8910505836575902</v>
      </c>
      <c r="I841" s="107">
        <v>3.09</v>
      </c>
      <c r="J841" s="16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134">
        <v>16</v>
      </c>
    </row>
    <row r="842" spans="1:25">
      <c r="A842" s="140"/>
      <c r="B842" s="116">
        <v>1</v>
      </c>
      <c r="C842" s="105">
        <v>4</v>
      </c>
      <c r="D842" s="107">
        <v>2.7</v>
      </c>
      <c r="E842" s="107">
        <v>3</v>
      </c>
      <c r="F842" s="121">
        <v>2.2999999999999998</v>
      </c>
      <c r="G842" s="107">
        <v>2.6</v>
      </c>
      <c r="H842" s="121">
        <v>2.8047808764940201</v>
      </c>
      <c r="I842" s="107">
        <v>2.78</v>
      </c>
      <c r="J842" s="16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134">
        <v>2.7020039610572457</v>
      </c>
    </row>
    <row r="843" spans="1:25">
      <c r="A843" s="140"/>
      <c r="B843" s="116">
        <v>1</v>
      </c>
      <c r="C843" s="105">
        <v>5</v>
      </c>
      <c r="D843" s="107">
        <v>2.7</v>
      </c>
      <c r="E843" s="107">
        <v>3</v>
      </c>
      <c r="F843" s="107">
        <v>2</v>
      </c>
      <c r="G843" s="107">
        <v>2.5</v>
      </c>
      <c r="H843" s="107">
        <v>2.81034482758621</v>
      </c>
      <c r="I843" s="107">
        <v>2.94</v>
      </c>
      <c r="J843" s="16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35"/>
    </row>
    <row r="844" spans="1:25">
      <c r="A844" s="140"/>
      <c r="B844" s="116">
        <v>1</v>
      </c>
      <c r="C844" s="105">
        <v>6</v>
      </c>
      <c r="D844" s="107">
        <v>2.7</v>
      </c>
      <c r="E844" s="107">
        <v>3</v>
      </c>
      <c r="F844" s="107">
        <v>2.1</v>
      </c>
      <c r="G844" s="107">
        <v>2.4</v>
      </c>
      <c r="H844" s="107">
        <v>2.86122047244094</v>
      </c>
      <c r="I844" s="107">
        <v>2.89</v>
      </c>
      <c r="J844" s="16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35"/>
    </row>
    <row r="845" spans="1:25">
      <c r="A845" s="140"/>
      <c r="B845" s="117" t="s">
        <v>184</v>
      </c>
      <c r="C845" s="109"/>
      <c r="D845" s="122">
        <v>2.7166666666666663</v>
      </c>
      <c r="E845" s="122">
        <v>3</v>
      </c>
      <c r="F845" s="122">
        <v>2.2499999999999996</v>
      </c>
      <c r="G845" s="122">
        <v>2.5333333333333337</v>
      </c>
      <c r="H845" s="122">
        <v>2.8486904330101432</v>
      </c>
      <c r="I845" s="122">
        <v>2.8633333333333333</v>
      </c>
      <c r="J845" s="16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35"/>
    </row>
    <row r="846" spans="1:25">
      <c r="A846" s="140"/>
      <c r="B846" s="2" t="s">
        <v>185</v>
      </c>
      <c r="C846" s="136"/>
      <c r="D846" s="108">
        <v>2.7</v>
      </c>
      <c r="E846" s="108">
        <v>3</v>
      </c>
      <c r="F846" s="108">
        <v>2.2999999999999998</v>
      </c>
      <c r="G846" s="108">
        <v>2.5499999999999998</v>
      </c>
      <c r="H846" s="108">
        <v>2.8525534676615201</v>
      </c>
      <c r="I846" s="108">
        <v>2.8449999999999998</v>
      </c>
      <c r="J846" s="16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35"/>
    </row>
    <row r="847" spans="1:25">
      <c r="A847" s="140"/>
      <c r="B847" s="2" t="s">
        <v>186</v>
      </c>
      <c r="C847" s="136"/>
      <c r="D847" s="123">
        <v>7.5277265270907973E-2</v>
      </c>
      <c r="E847" s="123">
        <v>0</v>
      </c>
      <c r="F847" s="123">
        <v>0.16431676725154978</v>
      </c>
      <c r="G847" s="123">
        <v>0.16329931618554533</v>
      </c>
      <c r="H847" s="123">
        <v>3.5798708964207671E-2</v>
      </c>
      <c r="I847" s="123">
        <v>0.14320148975016514</v>
      </c>
      <c r="J847" s="16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37"/>
    </row>
    <row r="848" spans="1:25">
      <c r="A848" s="140"/>
      <c r="B848" s="2" t="s">
        <v>96</v>
      </c>
      <c r="C848" s="136"/>
      <c r="D848" s="110">
        <v>2.7709422799107233E-2</v>
      </c>
      <c r="E848" s="110">
        <v>0</v>
      </c>
      <c r="F848" s="110">
        <v>7.3029674334022146E-2</v>
      </c>
      <c r="G848" s="110">
        <v>6.4460256389031037E-2</v>
      </c>
      <c r="H848" s="110">
        <v>1.2566724888523612E-2</v>
      </c>
      <c r="I848" s="110">
        <v>5.0012161728812038E-2</v>
      </c>
      <c r="J848" s="16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38"/>
    </row>
    <row r="849" spans="1:25">
      <c r="A849" s="140"/>
      <c r="B849" s="118" t="s">
        <v>187</v>
      </c>
      <c r="C849" s="136"/>
      <c r="D849" s="110">
        <v>5.4266040393529114E-3</v>
      </c>
      <c r="E849" s="110">
        <v>0.1102870474054205</v>
      </c>
      <c r="F849" s="110">
        <v>-0.16728471444593485</v>
      </c>
      <c r="G849" s="110">
        <v>-6.2424271079867033E-2</v>
      </c>
      <c r="H849" s="110">
        <v>5.428802994630022E-2</v>
      </c>
      <c r="I849" s="110">
        <v>5.9707304134729133E-2</v>
      </c>
      <c r="J849" s="16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38"/>
    </row>
    <row r="850" spans="1:25">
      <c r="B850" s="146"/>
      <c r="C850" s="117"/>
      <c r="D850" s="133"/>
      <c r="E850" s="133"/>
      <c r="F850" s="133"/>
      <c r="G850" s="133"/>
      <c r="H850" s="133"/>
      <c r="I850" s="133"/>
    </row>
    <row r="851" spans="1:25">
      <c r="B851" s="150" t="s">
        <v>412</v>
      </c>
      <c r="Y851" s="134" t="s">
        <v>67</v>
      </c>
    </row>
    <row r="852" spans="1:25">
      <c r="A852" s="125" t="s">
        <v>18</v>
      </c>
      <c r="B852" s="115" t="s">
        <v>142</v>
      </c>
      <c r="C852" s="112" t="s">
        <v>143</v>
      </c>
      <c r="D852" s="113" t="s">
        <v>165</v>
      </c>
      <c r="E852" s="114" t="s">
        <v>165</v>
      </c>
      <c r="F852" s="114" t="s">
        <v>165</v>
      </c>
      <c r="G852" s="114" t="s">
        <v>165</v>
      </c>
      <c r="H852" s="114" t="s">
        <v>165</v>
      </c>
      <c r="I852" s="114" t="s">
        <v>165</v>
      </c>
      <c r="J852" s="114" t="s">
        <v>165</v>
      </c>
      <c r="K852" s="114" t="s">
        <v>165</v>
      </c>
      <c r="L852" s="114" t="s">
        <v>165</v>
      </c>
      <c r="M852" s="16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34">
        <v>1</v>
      </c>
    </row>
    <row r="853" spans="1:25">
      <c r="A853" s="140"/>
      <c r="B853" s="116" t="s">
        <v>166</v>
      </c>
      <c r="C853" s="105" t="s">
        <v>166</v>
      </c>
      <c r="D853" s="159" t="s">
        <v>167</v>
      </c>
      <c r="E853" s="160" t="s">
        <v>168</v>
      </c>
      <c r="F853" s="160" t="s">
        <v>169</v>
      </c>
      <c r="G853" s="160" t="s">
        <v>188</v>
      </c>
      <c r="H853" s="160" t="s">
        <v>170</v>
      </c>
      <c r="I853" s="160" t="s">
        <v>171</v>
      </c>
      <c r="J853" s="160" t="s">
        <v>172</v>
      </c>
      <c r="K853" s="160" t="s">
        <v>173</v>
      </c>
      <c r="L853" s="160" t="s">
        <v>174</v>
      </c>
      <c r="M853" s="16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134" t="s">
        <v>3</v>
      </c>
    </row>
    <row r="854" spans="1:25">
      <c r="A854" s="140"/>
      <c r="B854" s="116"/>
      <c r="C854" s="105"/>
      <c r="D854" s="106" t="s">
        <v>191</v>
      </c>
      <c r="E854" s="107" t="s">
        <v>192</v>
      </c>
      <c r="F854" s="107" t="s">
        <v>192</v>
      </c>
      <c r="G854" s="107" t="s">
        <v>193</v>
      </c>
      <c r="H854" s="107" t="s">
        <v>192</v>
      </c>
      <c r="I854" s="107" t="s">
        <v>194</v>
      </c>
      <c r="J854" s="107" t="s">
        <v>192</v>
      </c>
      <c r="K854" s="107" t="s">
        <v>191</v>
      </c>
      <c r="L854" s="107" t="s">
        <v>192</v>
      </c>
      <c r="M854" s="16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134">
        <v>1</v>
      </c>
    </row>
    <row r="855" spans="1:25">
      <c r="A855" s="140"/>
      <c r="B855" s="116"/>
      <c r="C855" s="105"/>
      <c r="D855" s="132"/>
      <c r="E855" s="132"/>
      <c r="F855" s="132"/>
      <c r="G855" s="132"/>
      <c r="H855" s="132"/>
      <c r="I855" s="132"/>
      <c r="J855" s="132"/>
      <c r="K855" s="132"/>
      <c r="L855" s="132"/>
      <c r="M855" s="16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134">
        <v>2</v>
      </c>
    </row>
    <row r="856" spans="1:25">
      <c r="A856" s="140"/>
      <c r="B856" s="115">
        <v>1</v>
      </c>
      <c r="C856" s="111">
        <v>1</v>
      </c>
      <c r="D856" s="203">
        <v>18</v>
      </c>
      <c r="E856" s="203">
        <v>18.600000000000001</v>
      </c>
      <c r="F856" s="205">
        <v>23</v>
      </c>
      <c r="G856" s="203">
        <v>18.3</v>
      </c>
      <c r="H856" s="206">
        <v>15.9</v>
      </c>
      <c r="I856" s="203">
        <v>17.8408203125</v>
      </c>
      <c r="J856" s="205">
        <v>24.9</v>
      </c>
      <c r="K856" s="203">
        <v>17</v>
      </c>
      <c r="L856" s="203">
        <v>16</v>
      </c>
      <c r="M856" s="207"/>
      <c r="N856" s="208"/>
      <c r="O856" s="208"/>
      <c r="P856" s="208"/>
      <c r="Q856" s="208"/>
      <c r="R856" s="208"/>
      <c r="S856" s="208"/>
      <c r="T856" s="208"/>
      <c r="U856" s="208"/>
      <c r="V856" s="208"/>
      <c r="W856" s="208"/>
      <c r="X856" s="208"/>
      <c r="Y856" s="209">
        <v>1</v>
      </c>
    </row>
    <row r="857" spans="1:25">
      <c r="A857" s="140"/>
      <c r="B857" s="116">
        <v>1</v>
      </c>
      <c r="C857" s="105">
        <v>2</v>
      </c>
      <c r="D857" s="210">
        <v>18</v>
      </c>
      <c r="E857" s="210">
        <v>19</v>
      </c>
      <c r="F857" s="211">
        <v>22</v>
      </c>
      <c r="G857" s="210">
        <v>15.9</v>
      </c>
      <c r="H857" s="212">
        <v>17.2</v>
      </c>
      <c r="I857" s="210">
        <v>17.661572052401699</v>
      </c>
      <c r="J857" s="211">
        <v>26.2</v>
      </c>
      <c r="K857" s="210">
        <v>18</v>
      </c>
      <c r="L857" s="210">
        <v>16</v>
      </c>
      <c r="M857" s="207"/>
      <c r="N857" s="208"/>
      <c r="O857" s="208"/>
      <c r="P857" s="208"/>
      <c r="Q857" s="208"/>
      <c r="R857" s="208"/>
      <c r="S857" s="208"/>
      <c r="T857" s="208"/>
      <c r="U857" s="208"/>
      <c r="V857" s="208"/>
      <c r="W857" s="208"/>
      <c r="X857" s="208"/>
      <c r="Y857" s="209">
        <v>36</v>
      </c>
    </row>
    <row r="858" spans="1:25">
      <c r="A858" s="140"/>
      <c r="B858" s="116">
        <v>1</v>
      </c>
      <c r="C858" s="105">
        <v>3</v>
      </c>
      <c r="D858" s="210">
        <v>19</v>
      </c>
      <c r="E858" s="210">
        <v>18.2</v>
      </c>
      <c r="F858" s="211">
        <v>22</v>
      </c>
      <c r="G858" s="210">
        <v>17.3</v>
      </c>
      <c r="H858" s="212">
        <v>17.5</v>
      </c>
      <c r="I858" s="210">
        <v>17.8054474708171</v>
      </c>
      <c r="J858" s="211">
        <v>26</v>
      </c>
      <c r="K858" s="212">
        <v>19</v>
      </c>
      <c r="L858" s="216">
        <v>16</v>
      </c>
      <c r="M858" s="207"/>
      <c r="N858" s="208"/>
      <c r="O858" s="208"/>
      <c r="P858" s="208"/>
      <c r="Q858" s="208"/>
      <c r="R858" s="208"/>
      <c r="S858" s="208"/>
      <c r="T858" s="208"/>
      <c r="U858" s="208"/>
      <c r="V858" s="208"/>
      <c r="W858" s="208"/>
      <c r="X858" s="208"/>
      <c r="Y858" s="209">
        <v>16</v>
      </c>
    </row>
    <row r="859" spans="1:25">
      <c r="A859" s="140"/>
      <c r="B859" s="116">
        <v>1</v>
      </c>
      <c r="C859" s="105">
        <v>4</v>
      </c>
      <c r="D859" s="210">
        <v>18</v>
      </c>
      <c r="E859" s="210">
        <v>18</v>
      </c>
      <c r="F859" s="211">
        <v>22</v>
      </c>
      <c r="G859" s="210">
        <v>14.2</v>
      </c>
      <c r="H859" s="212">
        <v>17.7</v>
      </c>
      <c r="I859" s="210">
        <v>17.698207171314699</v>
      </c>
      <c r="J859" s="211">
        <v>26.1</v>
      </c>
      <c r="K859" s="212">
        <v>18</v>
      </c>
      <c r="L859" s="216">
        <v>16</v>
      </c>
      <c r="M859" s="207"/>
      <c r="N859" s="208"/>
      <c r="O859" s="208"/>
      <c r="P859" s="208"/>
      <c r="Q859" s="208"/>
      <c r="R859" s="208"/>
      <c r="S859" s="208"/>
      <c r="T859" s="208"/>
      <c r="U859" s="208"/>
      <c r="V859" s="208"/>
      <c r="W859" s="208"/>
      <c r="X859" s="208"/>
      <c r="Y859" s="209">
        <v>17.338992256098834</v>
      </c>
    </row>
    <row r="860" spans="1:25">
      <c r="A860" s="140"/>
      <c r="B860" s="116">
        <v>1</v>
      </c>
      <c r="C860" s="105">
        <v>5</v>
      </c>
      <c r="D860" s="210">
        <v>18</v>
      </c>
      <c r="E860" s="210">
        <v>18.7</v>
      </c>
      <c r="F860" s="213">
        <v>23</v>
      </c>
      <c r="G860" s="222">
        <v>13</v>
      </c>
      <c r="H860" s="210">
        <v>16.5</v>
      </c>
      <c r="I860" s="210">
        <v>17.913793103448299</v>
      </c>
      <c r="J860" s="213">
        <v>28</v>
      </c>
      <c r="K860" s="210">
        <v>18</v>
      </c>
      <c r="L860" s="222">
        <v>15</v>
      </c>
      <c r="M860" s="207"/>
      <c r="N860" s="208"/>
      <c r="O860" s="208"/>
      <c r="P860" s="208"/>
      <c r="Q860" s="208"/>
      <c r="R860" s="208"/>
      <c r="S860" s="208"/>
      <c r="T860" s="208"/>
      <c r="U860" s="208"/>
      <c r="V860" s="208"/>
      <c r="W860" s="208"/>
      <c r="X860" s="208"/>
      <c r="Y860" s="214"/>
    </row>
    <row r="861" spans="1:25">
      <c r="A861" s="140"/>
      <c r="B861" s="116">
        <v>1</v>
      </c>
      <c r="C861" s="105">
        <v>6</v>
      </c>
      <c r="D861" s="210">
        <v>19</v>
      </c>
      <c r="E861" s="210">
        <v>18.600000000000001</v>
      </c>
      <c r="F861" s="213">
        <v>22</v>
      </c>
      <c r="G861" s="210">
        <v>14.9</v>
      </c>
      <c r="H861" s="210">
        <v>16</v>
      </c>
      <c r="I861" s="210">
        <v>17.6978346456693</v>
      </c>
      <c r="J861" s="213">
        <v>25.4</v>
      </c>
      <c r="K861" s="210">
        <v>17</v>
      </c>
      <c r="L861" s="210">
        <v>16</v>
      </c>
      <c r="M861" s="207"/>
      <c r="N861" s="208"/>
      <c r="O861" s="208"/>
      <c r="P861" s="208"/>
      <c r="Q861" s="208"/>
      <c r="R861" s="208"/>
      <c r="S861" s="208"/>
      <c r="T861" s="208"/>
      <c r="U861" s="208"/>
      <c r="V861" s="208"/>
      <c r="W861" s="208"/>
      <c r="X861" s="208"/>
      <c r="Y861" s="214"/>
    </row>
    <row r="862" spans="1:25">
      <c r="A862" s="140"/>
      <c r="B862" s="117" t="s">
        <v>184</v>
      </c>
      <c r="C862" s="109"/>
      <c r="D862" s="215">
        <v>18.333333333333332</v>
      </c>
      <c r="E862" s="215">
        <v>18.516666666666666</v>
      </c>
      <c r="F862" s="215">
        <v>22.333333333333332</v>
      </c>
      <c r="G862" s="215">
        <v>15.600000000000001</v>
      </c>
      <c r="H862" s="215">
        <v>16.8</v>
      </c>
      <c r="I862" s="215">
        <v>17.769612459358516</v>
      </c>
      <c r="J862" s="215">
        <v>26.099999999999998</v>
      </c>
      <c r="K862" s="215">
        <v>17.833333333333332</v>
      </c>
      <c r="L862" s="215">
        <v>15.833333333333334</v>
      </c>
      <c r="M862" s="207"/>
      <c r="N862" s="208"/>
      <c r="O862" s="208"/>
      <c r="P862" s="208"/>
      <c r="Q862" s="208"/>
      <c r="R862" s="208"/>
      <c r="S862" s="208"/>
      <c r="T862" s="208"/>
      <c r="U862" s="208"/>
      <c r="V862" s="208"/>
      <c r="W862" s="208"/>
      <c r="X862" s="208"/>
      <c r="Y862" s="214"/>
    </row>
    <row r="863" spans="1:25">
      <c r="A863" s="140"/>
      <c r="B863" s="2" t="s">
        <v>185</v>
      </c>
      <c r="C863" s="136"/>
      <c r="D863" s="216">
        <v>18</v>
      </c>
      <c r="E863" s="216">
        <v>18.600000000000001</v>
      </c>
      <c r="F863" s="216">
        <v>22</v>
      </c>
      <c r="G863" s="216">
        <v>15.4</v>
      </c>
      <c r="H863" s="216">
        <v>16.850000000000001</v>
      </c>
      <c r="I863" s="216">
        <v>17.7518273210659</v>
      </c>
      <c r="J863" s="216">
        <v>26.05</v>
      </c>
      <c r="K863" s="216">
        <v>18</v>
      </c>
      <c r="L863" s="216">
        <v>16</v>
      </c>
      <c r="M863" s="207"/>
      <c r="N863" s="208"/>
      <c r="O863" s="208"/>
      <c r="P863" s="208"/>
      <c r="Q863" s="208"/>
      <c r="R863" s="208"/>
      <c r="S863" s="208"/>
      <c r="T863" s="208"/>
      <c r="U863" s="208"/>
      <c r="V863" s="208"/>
      <c r="W863" s="208"/>
      <c r="X863" s="208"/>
      <c r="Y863" s="214"/>
    </row>
    <row r="864" spans="1:25">
      <c r="A864" s="140"/>
      <c r="B864" s="2" t="s">
        <v>186</v>
      </c>
      <c r="C864" s="136"/>
      <c r="D864" s="108">
        <v>0.5163977794943222</v>
      </c>
      <c r="E864" s="108">
        <v>0.36009258068817079</v>
      </c>
      <c r="F864" s="108">
        <v>0.5163977794943222</v>
      </c>
      <c r="G864" s="108">
        <v>1.9738287666360532</v>
      </c>
      <c r="H864" s="108">
        <v>0.77459666924148296</v>
      </c>
      <c r="I864" s="108">
        <v>9.9061863256673752E-2</v>
      </c>
      <c r="J864" s="108">
        <v>1.0545141061171259</v>
      </c>
      <c r="K864" s="108">
        <v>0.752772652709081</v>
      </c>
      <c r="L864" s="108">
        <v>0.40824829046386302</v>
      </c>
      <c r="M864" s="188"/>
      <c r="N864" s="189"/>
      <c r="O864" s="189"/>
      <c r="P864" s="189"/>
      <c r="Q864" s="189"/>
      <c r="R864" s="189"/>
      <c r="S864" s="189"/>
      <c r="T864" s="189"/>
      <c r="U864" s="189"/>
      <c r="V864" s="189"/>
      <c r="W864" s="189"/>
      <c r="X864" s="189"/>
      <c r="Y864" s="135"/>
    </row>
    <row r="865" spans="1:25">
      <c r="A865" s="140"/>
      <c r="B865" s="2" t="s">
        <v>96</v>
      </c>
      <c r="C865" s="136"/>
      <c r="D865" s="110">
        <v>2.8167151608781211E-2</v>
      </c>
      <c r="E865" s="110">
        <v>1.944694405156638E-2</v>
      </c>
      <c r="F865" s="110">
        <v>2.3122288634074128E-2</v>
      </c>
      <c r="G865" s="110">
        <v>0.12652748504077263</v>
      </c>
      <c r="H865" s="110">
        <v>4.6106944597707318E-2</v>
      </c>
      <c r="I865" s="110">
        <v>5.5747903046980624E-3</v>
      </c>
      <c r="J865" s="110">
        <v>4.0402839314832413E-2</v>
      </c>
      <c r="K865" s="110">
        <v>4.2211550619200809E-2</v>
      </c>
      <c r="L865" s="110">
        <v>2.57841025556124E-2</v>
      </c>
      <c r="M865" s="16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138"/>
    </row>
    <row r="866" spans="1:25">
      <c r="A866" s="140"/>
      <c r="B866" s="118" t="s">
        <v>187</v>
      </c>
      <c r="C866" s="136"/>
      <c r="D866" s="110">
        <v>5.7347108906213862E-2</v>
      </c>
      <c r="E866" s="110">
        <v>6.7920579995276009E-2</v>
      </c>
      <c r="F866" s="110">
        <v>0.28804102357666062</v>
      </c>
      <c r="G866" s="110">
        <v>-0.10029373278525788</v>
      </c>
      <c r="H866" s="110">
        <v>-3.1085558384123968E-2</v>
      </c>
      <c r="I866" s="110">
        <v>2.4835365106539831E-2</v>
      </c>
      <c r="J866" s="110">
        <v>0.50527779322466437</v>
      </c>
      <c r="K866" s="110">
        <v>2.8510369572408045E-2</v>
      </c>
      <c r="L866" s="110">
        <v>-8.6836587762815221E-2</v>
      </c>
      <c r="M866" s="16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138"/>
    </row>
    <row r="867" spans="1:25">
      <c r="B867" s="146"/>
      <c r="C867" s="117"/>
      <c r="D867" s="133"/>
      <c r="E867" s="133"/>
      <c r="F867" s="133"/>
      <c r="G867" s="133"/>
      <c r="H867" s="133"/>
      <c r="I867" s="133"/>
      <c r="J867" s="133"/>
      <c r="K867" s="133"/>
      <c r="L867" s="133"/>
    </row>
    <row r="868" spans="1:25">
      <c r="B868" s="150" t="s">
        <v>413</v>
      </c>
      <c r="Y868" s="134" t="s">
        <v>190</v>
      </c>
    </row>
    <row r="869" spans="1:25">
      <c r="A869" s="125" t="s">
        <v>21</v>
      </c>
      <c r="B869" s="115" t="s">
        <v>142</v>
      </c>
      <c r="C869" s="112" t="s">
        <v>143</v>
      </c>
      <c r="D869" s="113" t="s">
        <v>165</v>
      </c>
      <c r="E869" s="114" t="s">
        <v>165</v>
      </c>
      <c r="F869" s="114" t="s">
        <v>165</v>
      </c>
      <c r="G869" s="114" t="s">
        <v>165</v>
      </c>
      <c r="H869" s="114" t="s">
        <v>165</v>
      </c>
      <c r="I869" s="16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134">
        <v>1</v>
      </c>
    </row>
    <row r="870" spans="1:25">
      <c r="A870" s="140"/>
      <c r="B870" s="116" t="s">
        <v>166</v>
      </c>
      <c r="C870" s="105" t="s">
        <v>166</v>
      </c>
      <c r="D870" s="159" t="s">
        <v>168</v>
      </c>
      <c r="E870" s="160" t="s">
        <v>188</v>
      </c>
      <c r="F870" s="160" t="s">
        <v>170</v>
      </c>
      <c r="G870" s="160" t="s">
        <v>171</v>
      </c>
      <c r="H870" s="160" t="s">
        <v>172</v>
      </c>
      <c r="I870" s="16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134" t="s">
        <v>3</v>
      </c>
    </row>
    <row r="871" spans="1:25">
      <c r="A871" s="140"/>
      <c r="B871" s="116"/>
      <c r="C871" s="105"/>
      <c r="D871" s="106" t="s">
        <v>192</v>
      </c>
      <c r="E871" s="107" t="s">
        <v>193</v>
      </c>
      <c r="F871" s="107" t="s">
        <v>192</v>
      </c>
      <c r="G871" s="107" t="s">
        <v>194</v>
      </c>
      <c r="H871" s="107" t="s">
        <v>192</v>
      </c>
      <c r="I871" s="16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134">
        <v>3</v>
      </c>
    </row>
    <row r="872" spans="1:25">
      <c r="A872" s="140"/>
      <c r="B872" s="116"/>
      <c r="C872" s="105"/>
      <c r="D872" s="132"/>
      <c r="E872" s="132"/>
      <c r="F872" s="132"/>
      <c r="G872" s="132"/>
      <c r="H872" s="132"/>
      <c r="I872" s="16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134">
        <v>3</v>
      </c>
    </row>
    <row r="873" spans="1:25">
      <c r="A873" s="140"/>
      <c r="B873" s="115">
        <v>1</v>
      </c>
      <c r="C873" s="111">
        <v>1</v>
      </c>
      <c r="D873" s="175" t="s">
        <v>200</v>
      </c>
      <c r="E873" s="177">
        <v>0.3</v>
      </c>
      <c r="F873" s="178" t="s">
        <v>156</v>
      </c>
      <c r="G873" s="177">
        <v>8.7890625E-3</v>
      </c>
      <c r="H873" s="178" t="s">
        <v>156</v>
      </c>
      <c r="I873" s="179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1">
        <v>1</v>
      </c>
    </row>
    <row r="874" spans="1:25">
      <c r="A874" s="140"/>
      <c r="B874" s="116">
        <v>1</v>
      </c>
      <c r="C874" s="105">
        <v>2</v>
      </c>
      <c r="D874" s="182" t="s">
        <v>200</v>
      </c>
      <c r="E874" s="184">
        <v>0.2</v>
      </c>
      <c r="F874" s="185" t="s">
        <v>156</v>
      </c>
      <c r="G874" s="184">
        <v>7.6419213973799097E-3</v>
      </c>
      <c r="H874" s="185" t="s">
        <v>156</v>
      </c>
      <c r="I874" s="179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1">
        <v>15</v>
      </c>
    </row>
    <row r="875" spans="1:25">
      <c r="A875" s="140"/>
      <c r="B875" s="116">
        <v>1</v>
      </c>
      <c r="C875" s="105">
        <v>3</v>
      </c>
      <c r="D875" s="182" t="s">
        <v>200</v>
      </c>
      <c r="E875" s="184">
        <v>0.2</v>
      </c>
      <c r="F875" s="185" t="s">
        <v>156</v>
      </c>
      <c r="G875" s="184">
        <v>6.80933852140078E-3</v>
      </c>
      <c r="H875" s="185" t="s">
        <v>156</v>
      </c>
      <c r="I875" s="179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1">
        <v>16</v>
      </c>
    </row>
    <row r="876" spans="1:25">
      <c r="A876" s="140"/>
      <c r="B876" s="116">
        <v>1</v>
      </c>
      <c r="C876" s="105">
        <v>4</v>
      </c>
      <c r="D876" s="182" t="s">
        <v>200</v>
      </c>
      <c r="E876" s="184">
        <v>0.2</v>
      </c>
      <c r="F876" s="185" t="s">
        <v>156</v>
      </c>
      <c r="G876" s="184">
        <v>5.9760956175298804E-3</v>
      </c>
      <c r="H876" s="185" t="s">
        <v>156</v>
      </c>
      <c r="I876" s="179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1">
        <v>9.9380974921434773E-2</v>
      </c>
    </row>
    <row r="877" spans="1:25">
      <c r="A877" s="140"/>
      <c r="B877" s="116">
        <v>1</v>
      </c>
      <c r="C877" s="105">
        <v>5</v>
      </c>
      <c r="D877" s="182" t="s">
        <v>200</v>
      </c>
      <c r="E877" s="184">
        <v>0.2</v>
      </c>
      <c r="F877" s="182" t="s">
        <v>156</v>
      </c>
      <c r="G877" s="184">
        <v>6.4655172413793103E-3</v>
      </c>
      <c r="H877" s="182" t="s">
        <v>156</v>
      </c>
      <c r="I877" s="179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37"/>
    </row>
    <row r="878" spans="1:25">
      <c r="A878" s="140"/>
      <c r="B878" s="116">
        <v>1</v>
      </c>
      <c r="C878" s="105">
        <v>6</v>
      </c>
      <c r="D878" s="182" t="s">
        <v>200</v>
      </c>
      <c r="E878" s="184" t="s">
        <v>135</v>
      </c>
      <c r="F878" s="182" t="s">
        <v>156</v>
      </c>
      <c r="G878" s="184">
        <v>6.8897637795275598E-3</v>
      </c>
      <c r="H878" s="182" t="s">
        <v>156</v>
      </c>
      <c r="I878" s="179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37"/>
    </row>
    <row r="879" spans="1:25">
      <c r="A879" s="140"/>
      <c r="B879" s="117" t="s">
        <v>184</v>
      </c>
      <c r="C879" s="109"/>
      <c r="D879" s="187" t="s">
        <v>512</v>
      </c>
      <c r="E879" s="187">
        <v>0.21999999999999997</v>
      </c>
      <c r="F879" s="187" t="s">
        <v>512</v>
      </c>
      <c r="G879" s="187">
        <v>7.0952831762029073E-3</v>
      </c>
      <c r="H879" s="187" t="s">
        <v>512</v>
      </c>
      <c r="I879" s="179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37"/>
    </row>
    <row r="880" spans="1:25">
      <c r="A880" s="140"/>
      <c r="B880" s="2" t="s">
        <v>185</v>
      </c>
      <c r="C880" s="136"/>
      <c r="D880" s="123" t="s">
        <v>512</v>
      </c>
      <c r="E880" s="123">
        <v>0.2</v>
      </c>
      <c r="F880" s="123" t="s">
        <v>512</v>
      </c>
      <c r="G880" s="123">
        <v>6.8495511504641695E-3</v>
      </c>
      <c r="H880" s="123" t="s">
        <v>512</v>
      </c>
      <c r="I880" s="179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37"/>
    </row>
    <row r="881" spans="1:25">
      <c r="A881" s="140"/>
      <c r="B881" s="2" t="s">
        <v>186</v>
      </c>
      <c r="C881" s="136"/>
      <c r="D881" s="123" t="s">
        <v>512</v>
      </c>
      <c r="E881" s="123">
        <v>4.4721359549995968E-2</v>
      </c>
      <c r="F881" s="123" t="s">
        <v>512</v>
      </c>
      <c r="G881" s="123">
        <v>9.940714496198481E-4</v>
      </c>
      <c r="H881" s="123" t="s">
        <v>512</v>
      </c>
      <c r="I881" s="16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137"/>
    </row>
    <row r="882" spans="1:25">
      <c r="A882" s="140"/>
      <c r="B882" s="2" t="s">
        <v>96</v>
      </c>
      <c r="C882" s="136"/>
      <c r="D882" s="110" t="s">
        <v>512</v>
      </c>
      <c r="E882" s="110">
        <v>0.20327890704543625</v>
      </c>
      <c r="F882" s="110" t="s">
        <v>512</v>
      </c>
      <c r="G882" s="110">
        <v>0.14010313963985194</v>
      </c>
      <c r="H882" s="110" t="s">
        <v>512</v>
      </c>
      <c r="I882" s="16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138"/>
    </row>
    <row r="883" spans="1:25">
      <c r="A883" s="140"/>
      <c r="B883" s="118" t="s">
        <v>187</v>
      </c>
      <c r="C883" s="136"/>
      <c r="D883" s="110" t="s">
        <v>512</v>
      </c>
      <c r="E883" s="110">
        <v>1.2137033790815606</v>
      </c>
      <c r="F883" s="110" t="s">
        <v>512</v>
      </c>
      <c r="G883" s="110">
        <v>-0.92860521662408668</v>
      </c>
      <c r="H883" s="110" t="s">
        <v>512</v>
      </c>
      <c r="I883" s="16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138"/>
    </row>
    <row r="884" spans="1:25">
      <c r="B884" s="146"/>
      <c r="C884" s="117"/>
      <c r="D884" s="133"/>
      <c r="E884" s="133"/>
      <c r="F884" s="133"/>
      <c r="G884" s="133"/>
      <c r="H884" s="133"/>
    </row>
    <row r="885" spans="1:25">
      <c r="B885" s="150" t="s">
        <v>414</v>
      </c>
      <c r="Y885" s="134" t="s">
        <v>190</v>
      </c>
    </row>
    <row r="886" spans="1:25">
      <c r="A886" s="125" t="s">
        <v>24</v>
      </c>
      <c r="B886" s="115" t="s">
        <v>142</v>
      </c>
      <c r="C886" s="112" t="s">
        <v>143</v>
      </c>
      <c r="D886" s="113" t="s">
        <v>165</v>
      </c>
      <c r="E886" s="114" t="s">
        <v>165</v>
      </c>
      <c r="F886" s="114" t="s">
        <v>165</v>
      </c>
      <c r="G886" s="114" t="s">
        <v>165</v>
      </c>
      <c r="H886" s="16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34">
        <v>1</v>
      </c>
    </row>
    <row r="887" spans="1:25">
      <c r="A887" s="140"/>
      <c r="B887" s="116" t="s">
        <v>166</v>
      </c>
      <c r="C887" s="105" t="s">
        <v>166</v>
      </c>
      <c r="D887" s="159" t="s">
        <v>168</v>
      </c>
      <c r="E887" s="160" t="s">
        <v>188</v>
      </c>
      <c r="F887" s="160" t="s">
        <v>171</v>
      </c>
      <c r="G887" s="160" t="s">
        <v>172</v>
      </c>
      <c r="H887" s="16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34" t="s">
        <v>3</v>
      </c>
    </row>
    <row r="888" spans="1:25">
      <c r="A888" s="140"/>
      <c r="B888" s="116"/>
      <c r="C888" s="105"/>
      <c r="D888" s="106" t="s">
        <v>192</v>
      </c>
      <c r="E888" s="107" t="s">
        <v>193</v>
      </c>
      <c r="F888" s="107" t="s">
        <v>194</v>
      </c>
      <c r="G888" s="107" t="s">
        <v>192</v>
      </c>
      <c r="H888" s="16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34">
        <v>2</v>
      </c>
    </row>
    <row r="889" spans="1:25">
      <c r="A889" s="140"/>
      <c r="B889" s="116"/>
      <c r="C889" s="105"/>
      <c r="D889" s="132"/>
      <c r="E889" s="132"/>
      <c r="F889" s="132"/>
      <c r="G889" s="132"/>
      <c r="H889" s="16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134">
        <v>2</v>
      </c>
    </row>
    <row r="890" spans="1:25">
      <c r="A890" s="140"/>
      <c r="B890" s="115">
        <v>1</v>
      </c>
      <c r="C890" s="111">
        <v>1</v>
      </c>
      <c r="D890" s="119">
        <v>0.22500000000000001</v>
      </c>
      <c r="E890" s="151" t="s">
        <v>135</v>
      </c>
      <c r="F890" s="120">
        <v>0.2880859375</v>
      </c>
      <c r="G890" s="119">
        <v>0.2</v>
      </c>
      <c r="H890" s="16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34">
        <v>1</v>
      </c>
    </row>
    <row r="891" spans="1:25">
      <c r="A891" s="140"/>
      <c r="B891" s="116">
        <v>1</v>
      </c>
      <c r="C891" s="105">
        <v>2</v>
      </c>
      <c r="D891" s="107">
        <v>0.23</v>
      </c>
      <c r="E891" s="153" t="s">
        <v>135</v>
      </c>
      <c r="F891" s="121">
        <v>0.28275109170305701</v>
      </c>
      <c r="G891" s="107">
        <v>0.2</v>
      </c>
      <c r="H891" s="16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34">
        <v>2</v>
      </c>
    </row>
    <row r="892" spans="1:25">
      <c r="A892" s="140"/>
      <c r="B892" s="116">
        <v>1</v>
      </c>
      <c r="C892" s="105">
        <v>3</v>
      </c>
      <c r="D892" s="107">
        <v>0.22500000000000001</v>
      </c>
      <c r="E892" s="153" t="s">
        <v>135</v>
      </c>
      <c r="F892" s="121">
        <v>0.28404669260700399</v>
      </c>
      <c r="G892" s="107">
        <v>0.2</v>
      </c>
      <c r="H892" s="16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134">
        <v>16</v>
      </c>
    </row>
    <row r="893" spans="1:25">
      <c r="A893" s="140"/>
      <c r="B893" s="116">
        <v>1</v>
      </c>
      <c r="C893" s="105">
        <v>4</v>
      </c>
      <c r="D893" s="107">
        <v>0.215</v>
      </c>
      <c r="E893" s="153" t="s">
        <v>135</v>
      </c>
      <c r="F893" s="121">
        <v>0.289840637450199</v>
      </c>
      <c r="G893" s="107">
        <v>0.2</v>
      </c>
      <c r="H893" s="16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134">
        <v>0.23694082141906569</v>
      </c>
    </row>
    <row r="894" spans="1:25">
      <c r="A894" s="140"/>
      <c r="B894" s="116">
        <v>1</v>
      </c>
      <c r="C894" s="105">
        <v>5</v>
      </c>
      <c r="D894" s="107">
        <v>0.22500000000000001</v>
      </c>
      <c r="E894" s="153" t="s">
        <v>135</v>
      </c>
      <c r="F894" s="107">
        <v>0.28879310344827602</v>
      </c>
      <c r="G894" s="107">
        <v>0.2</v>
      </c>
      <c r="H894" s="16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35"/>
    </row>
    <row r="895" spans="1:25">
      <c r="A895" s="140"/>
      <c r="B895" s="116">
        <v>1</v>
      </c>
      <c r="C895" s="105">
        <v>6</v>
      </c>
      <c r="D895" s="107">
        <v>0.22500000000000001</v>
      </c>
      <c r="E895" s="153" t="s">
        <v>135</v>
      </c>
      <c r="F895" s="107">
        <v>0.28641732283464599</v>
      </c>
      <c r="G895" s="107">
        <v>0.2</v>
      </c>
      <c r="H895" s="16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35"/>
    </row>
    <row r="896" spans="1:25">
      <c r="A896" s="140"/>
      <c r="B896" s="117" t="s">
        <v>184</v>
      </c>
      <c r="C896" s="109"/>
      <c r="D896" s="122">
        <v>0.22416666666666671</v>
      </c>
      <c r="E896" s="122" t="s">
        <v>512</v>
      </c>
      <c r="F896" s="122">
        <v>0.28665579759053034</v>
      </c>
      <c r="G896" s="122">
        <v>0.19999999999999998</v>
      </c>
      <c r="H896" s="16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135"/>
    </row>
    <row r="897" spans="1:25">
      <c r="A897" s="140"/>
      <c r="B897" s="2" t="s">
        <v>185</v>
      </c>
      <c r="C897" s="136"/>
      <c r="D897" s="108">
        <v>0.22500000000000001</v>
      </c>
      <c r="E897" s="108" t="s">
        <v>512</v>
      </c>
      <c r="F897" s="108">
        <v>0.28725163016732302</v>
      </c>
      <c r="G897" s="108">
        <v>0.2</v>
      </c>
      <c r="H897" s="16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135"/>
    </row>
    <row r="898" spans="1:25">
      <c r="A898" s="140"/>
      <c r="B898" s="2" t="s">
        <v>186</v>
      </c>
      <c r="C898" s="136"/>
      <c r="D898" s="108">
        <v>4.9159604012508802E-3</v>
      </c>
      <c r="E898" s="108" t="s">
        <v>512</v>
      </c>
      <c r="F898" s="108">
        <v>2.7881036033071366E-3</v>
      </c>
      <c r="G898" s="108">
        <v>3.0404709722440586E-17</v>
      </c>
      <c r="H898" s="188"/>
      <c r="I898" s="189"/>
      <c r="J898" s="189"/>
      <c r="K898" s="189"/>
      <c r="L898" s="189"/>
      <c r="M898" s="189"/>
      <c r="N898" s="189"/>
      <c r="O898" s="189"/>
      <c r="P898" s="189"/>
      <c r="Q898" s="189"/>
      <c r="R898" s="189"/>
      <c r="S898" s="189"/>
      <c r="T898" s="189"/>
      <c r="U898" s="189"/>
      <c r="V898" s="189"/>
      <c r="W898" s="189"/>
      <c r="X898" s="189"/>
      <c r="Y898" s="135"/>
    </row>
    <row r="899" spans="1:25">
      <c r="A899" s="140"/>
      <c r="B899" s="2" t="s">
        <v>96</v>
      </c>
      <c r="C899" s="136"/>
      <c r="D899" s="110">
        <v>2.1929934875468605E-2</v>
      </c>
      <c r="E899" s="110" t="s">
        <v>512</v>
      </c>
      <c r="F899" s="110">
        <v>9.726311579051912E-3</v>
      </c>
      <c r="G899" s="110">
        <v>1.5202354861220294E-16</v>
      </c>
      <c r="H899" s="16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138"/>
    </row>
    <row r="900" spans="1:25">
      <c r="A900" s="140"/>
      <c r="B900" s="118" t="s">
        <v>187</v>
      </c>
      <c r="C900" s="136"/>
      <c r="D900" s="110">
        <v>-5.3912849106764749E-2</v>
      </c>
      <c r="E900" s="110" t="s">
        <v>512</v>
      </c>
      <c r="F900" s="110">
        <v>0.20982022377451037</v>
      </c>
      <c r="G900" s="110">
        <v>-0.15590737466774574</v>
      </c>
      <c r="H900" s="16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138"/>
    </row>
    <row r="901" spans="1:25">
      <c r="B901" s="146"/>
      <c r="C901" s="117"/>
      <c r="D901" s="133"/>
      <c r="E901" s="133"/>
      <c r="F901" s="133"/>
      <c r="G901" s="133"/>
    </row>
    <row r="902" spans="1:25">
      <c r="B902" s="150" t="s">
        <v>415</v>
      </c>
      <c r="Y902" s="134" t="s">
        <v>190</v>
      </c>
    </row>
    <row r="903" spans="1:25">
      <c r="A903" s="125" t="s">
        <v>27</v>
      </c>
      <c r="B903" s="115" t="s">
        <v>142</v>
      </c>
      <c r="C903" s="112" t="s">
        <v>143</v>
      </c>
      <c r="D903" s="113" t="s">
        <v>165</v>
      </c>
      <c r="E903" s="114" t="s">
        <v>165</v>
      </c>
      <c r="F903" s="114" t="s">
        <v>165</v>
      </c>
      <c r="G903" s="114" t="s">
        <v>165</v>
      </c>
      <c r="H903" s="114" t="s">
        <v>165</v>
      </c>
      <c r="I903" s="114" t="s">
        <v>165</v>
      </c>
      <c r="J903" s="16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134">
        <v>1</v>
      </c>
    </row>
    <row r="904" spans="1:25">
      <c r="A904" s="140"/>
      <c r="B904" s="116" t="s">
        <v>166</v>
      </c>
      <c r="C904" s="105" t="s">
        <v>166</v>
      </c>
      <c r="D904" s="159" t="s">
        <v>168</v>
      </c>
      <c r="E904" s="160" t="s">
        <v>188</v>
      </c>
      <c r="F904" s="160" t="s">
        <v>170</v>
      </c>
      <c r="G904" s="160" t="s">
        <v>171</v>
      </c>
      <c r="H904" s="160" t="s">
        <v>172</v>
      </c>
      <c r="I904" s="160" t="s">
        <v>174</v>
      </c>
      <c r="J904" s="16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134" t="s">
        <v>3</v>
      </c>
    </row>
    <row r="905" spans="1:25">
      <c r="A905" s="140"/>
      <c r="B905" s="116"/>
      <c r="C905" s="105"/>
      <c r="D905" s="106" t="s">
        <v>192</v>
      </c>
      <c r="E905" s="107" t="s">
        <v>193</v>
      </c>
      <c r="F905" s="107" t="s">
        <v>192</v>
      </c>
      <c r="G905" s="107" t="s">
        <v>194</v>
      </c>
      <c r="H905" s="107" t="s">
        <v>192</v>
      </c>
      <c r="I905" s="107" t="s">
        <v>192</v>
      </c>
      <c r="J905" s="16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134">
        <v>3</v>
      </c>
    </row>
    <row r="906" spans="1:25">
      <c r="A906" s="140"/>
      <c r="B906" s="116"/>
      <c r="C906" s="105"/>
      <c r="D906" s="132"/>
      <c r="E906" s="132"/>
      <c r="F906" s="132"/>
      <c r="G906" s="132"/>
      <c r="H906" s="132"/>
      <c r="I906" s="132"/>
      <c r="J906" s="16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134">
        <v>3</v>
      </c>
    </row>
    <row r="907" spans="1:25">
      <c r="A907" s="140"/>
      <c r="B907" s="115">
        <v>1</v>
      </c>
      <c r="C907" s="111">
        <v>1</v>
      </c>
      <c r="D907" s="175" t="s">
        <v>157</v>
      </c>
      <c r="E907" s="175" t="s">
        <v>133</v>
      </c>
      <c r="F907" s="176" t="s">
        <v>156</v>
      </c>
      <c r="G907" s="177">
        <v>3.61328125E-2</v>
      </c>
      <c r="H907" s="176" t="s">
        <v>157</v>
      </c>
      <c r="I907" s="175" t="s">
        <v>112</v>
      </c>
      <c r="J907" s="179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1">
        <v>1</v>
      </c>
    </row>
    <row r="908" spans="1:25">
      <c r="A908" s="140"/>
      <c r="B908" s="116">
        <v>1</v>
      </c>
      <c r="C908" s="105">
        <v>2</v>
      </c>
      <c r="D908" s="182" t="s">
        <v>157</v>
      </c>
      <c r="E908" s="182" t="s">
        <v>133</v>
      </c>
      <c r="F908" s="183">
        <v>0.06</v>
      </c>
      <c r="G908" s="184">
        <v>4.4759825327510903E-2</v>
      </c>
      <c r="H908" s="183" t="s">
        <v>157</v>
      </c>
      <c r="I908" s="182" t="s">
        <v>112</v>
      </c>
      <c r="J908" s="179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1">
        <v>3</v>
      </c>
    </row>
    <row r="909" spans="1:25">
      <c r="A909" s="140"/>
      <c r="B909" s="116">
        <v>1</v>
      </c>
      <c r="C909" s="105">
        <v>3</v>
      </c>
      <c r="D909" s="182" t="s">
        <v>157</v>
      </c>
      <c r="E909" s="182" t="s">
        <v>133</v>
      </c>
      <c r="F909" s="227">
        <v>7.0000000000000007E-2</v>
      </c>
      <c r="G909" s="184">
        <v>5.5447470817120599E-2</v>
      </c>
      <c r="H909" s="227">
        <v>0.08</v>
      </c>
      <c r="I909" s="182" t="s">
        <v>112</v>
      </c>
      <c r="J909" s="179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1">
        <v>16</v>
      </c>
    </row>
    <row r="910" spans="1:25">
      <c r="A910" s="140"/>
      <c r="B910" s="116">
        <v>1</v>
      </c>
      <c r="C910" s="105">
        <v>4</v>
      </c>
      <c r="D910" s="182" t="s">
        <v>157</v>
      </c>
      <c r="E910" s="182" t="s">
        <v>133</v>
      </c>
      <c r="F910" s="183" t="s">
        <v>156</v>
      </c>
      <c r="G910" s="184">
        <v>4.9800796812749001E-2</v>
      </c>
      <c r="H910" s="183" t="s">
        <v>157</v>
      </c>
      <c r="I910" s="182" t="s">
        <v>112</v>
      </c>
      <c r="J910" s="179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1" t="s">
        <v>157</v>
      </c>
    </row>
    <row r="911" spans="1:25">
      <c r="A911" s="140"/>
      <c r="B911" s="116">
        <v>1</v>
      </c>
      <c r="C911" s="105">
        <v>5</v>
      </c>
      <c r="D911" s="182" t="s">
        <v>157</v>
      </c>
      <c r="E911" s="182" t="s">
        <v>133</v>
      </c>
      <c r="F911" s="184" t="s">
        <v>156</v>
      </c>
      <c r="G911" s="184">
        <v>5.8189655172413798E-2</v>
      </c>
      <c r="H911" s="184" t="s">
        <v>157</v>
      </c>
      <c r="I911" s="182" t="s">
        <v>112</v>
      </c>
      <c r="J911" s="179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37"/>
    </row>
    <row r="912" spans="1:25">
      <c r="A912" s="140"/>
      <c r="B912" s="116">
        <v>1</v>
      </c>
      <c r="C912" s="105">
        <v>6</v>
      </c>
      <c r="D912" s="182" t="s">
        <v>157</v>
      </c>
      <c r="E912" s="182" t="s">
        <v>133</v>
      </c>
      <c r="F912" s="184" t="s">
        <v>156</v>
      </c>
      <c r="G912" s="184">
        <v>4.5275590551181098E-2</v>
      </c>
      <c r="H912" s="184" t="s">
        <v>157</v>
      </c>
      <c r="I912" s="182" t="s">
        <v>112</v>
      </c>
      <c r="J912" s="179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37"/>
    </row>
    <row r="913" spans="1:25">
      <c r="A913" s="140"/>
      <c r="B913" s="117" t="s">
        <v>184</v>
      </c>
      <c r="C913" s="109"/>
      <c r="D913" s="187" t="s">
        <v>512</v>
      </c>
      <c r="E913" s="187" t="s">
        <v>512</v>
      </c>
      <c r="F913" s="187">
        <v>6.5000000000000002E-2</v>
      </c>
      <c r="G913" s="187">
        <v>4.8267691863495894E-2</v>
      </c>
      <c r="H913" s="187">
        <v>0.08</v>
      </c>
      <c r="I913" s="187" t="s">
        <v>512</v>
      </c>
      <c r="J913" s="179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37"/>
    </row>
    <row r="914" spans="1:25">
      <c r="A914" s="140"/>
      <c r="B914" s="2" t="s">
        <v>185</v>
      </c>
      <c r="C914" s="136"/>
      <c r="D914" s="123" t="s">
        <v>512</v>
      </c>
      <c r="E914" s="123" t="s">
        <v>512</v>
      </c>
      <c r="F914" s="123">
        <v>6.5000000000000002E-2</v>
      </c>
      <c r="G914" s="123">
        <v>4.7538193681965046E-2</v>
      </c>
      <c r="H914" s="123">
        <v>0.08</v>
      </c>
      <c r="I914" s="123" t="s">
        <v>512</v>
      </c>
      <c r="J914" s="179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37"/>
    </row>
    <row r="915" spans="1:25">
      <c r="A915" s="140"/>
      <c r="B915" s="2" t="s">
        <v>186</v>
      </c>
      <c r="C915" s="136"/>
      <c r="D915" s="123" t="s">
        <v>512</v>
      </c>
      <c r="E915" s="123" t="s">
        <v>512</v>
      </c>
      <c r="F915" s="123">
        <v>7.0710678118654814E-3</v>
      </c>
      <c r="G915" s="123">
        <v>8.010718913754114E-3</v>
      </c>
      <c r="H915" s="123" t="s">
        <v>512</v>
      </c>
      <c r="I915" s="123" t="s">
        <v>512</v>
      </c>
      <c r="J915" s="16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137"/>
    </row>
    <row r="916" spans="1:25">
      <c r="A916" s="140"/>
      <c r="B916" s="2" t="s">
        <v>96</v>
      </c>
      <c r="C916" s="136"/>
      <c r="D916" s="110" t="s">
        <v>512</v>
      </c>
      <c r="E916" s="110" t="s">
        <v>512</v>
      </c>
      <c r="F916" s="110">
        <v>0.10878565864408432</v>
      </c>
      <c r="G916" s="110">
        <v>0.165964408167868</v>
      </c>
      <c r="H916" s="110" t="s">
        <v>512</v>
      </c>
      <c r="I916" s="110" t="s">
        <v>512</v>
      </c>
      <c r="J916" s="16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38"/>
    </row>
    <row r="917" spans="1:25">
      <c r="A917" s="140"/>
      <c r="B917" s="118" t="s">
        <v>187</v>
      </c>
      <c r="C917" s="136"/>
      <c r="D917" s="110" t="s">
        <v>512</v>
      </c>
      <c r="E917" s="110" t="s">
        <v>512</v>
      </c>
      <c r="F917" s="110" t="s">
        <v>512</v>
      </c>
      <c r="G917" s="110" t="s">
        <v>512</v>
      </c>
      <c r="H917" s="110" t="s">
        <v>512</v>
      </c>
      <c r="I917" s="110" t="s">
        <v>512</v>
      </c>
      <c r="J917" s="16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38"/>
    </row>
    <row r="918" spans="1:25">
      <c r="B918" s="146"/>
      <c r="C918" s="117"/>
      <c r="D918" s="133"/>
      <c r="E918" s="133"/>
      <c r="F918" s="133"/>
      <c r="G918" s="133"/>
      <c r="H918" s="133"/>
      <c r="I918" s="133"/>
    </row>
    <row r="919" spans="1:25">
      <c r="B919" s="150" t="s">
        <v>416</v>
      </c>
      <c r="Y919" s="134" t="s">
        <v>67</v>
      </c>
    </row>
    <row r="920" spans="1:25">
      <c r="A920" s="125" t="s">
        <v>30</v>
      </c>
      <c r="B920" s="115" t="s">
        <v>142</v>
      </c>
      <c r="C920" s="112" t="s">
        <v>143</v>
      </c>
      <c r="D920" s="113" t="s">
        <v>165</v>
      </c>
      <c r="E920" s="114" t="s">
        <v>165</v>
      </c>
      <c r="F920" s="114" t="s">
        <v>165</v>
      </c>
      <c r="G920" s="114" t="s">
        <v>165</v>
      </c>
      <c r="H920" s="114" t="s">
        <v>165</v>
      </c>
      <c r="I920" s="114" t="s">
        <v>165</v>
      </c>
      <c r="J920" s="114" t="s">
        <v>165</v>
      </c>
      <c r="K920" s="114" t="s">
        <v>165</v>
      </c>
      <c r="L920" s="114" t="s">
        <v>165</v>
      </c>
      <c r="M920" s="16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34">
        <v>1</v>
      </c>
    </row>
    <row r="921" spans="1:25">
      <c r="A921" s="140"/>
      <c r="B921" s="116" t="s">
        <v>166</v>
      </c>
      <c r="C921" s="105" t="s">
        <v>166</v>
      </c>
      <c r="D921" s="159" t="s">
        <v>167</v>
      </c>
      <c r="E921" s="160" t="s">
        <v>168</v>
      </c>
      <c r="F921" s="160" t="s">
        <v>169</v>
      </c>
      <c r="G921" s="160" t="s">
        <v>188</v>
      </c>
      <c r="H921" s="160" t="s">
        <v>170</v>
      </c>
      <c r="I921" s="160" t="s">
        <v>171</v>
      </c>
      <c r="J921" s="160" t="s">
        <v>172</v>
      </c>
      <c r="K921" s="160" t="s">
        <v>173</v>
      </c>
      <c r="L921" s="160" t="s">
        <v>174</v>
      </c>
      <c r="M921" s="16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34" t="s">
        <v>3</v>
      </c>
    </row>
    <row r="922" spans="1:25">
      <c r="A922" s="140"/>
      <c r="B922" s="116"/>
      <c r="C922" s="105"/>
      <c r="D922" s="106" t="s">
        <v>191</v>
      </c>
      <c r="E922" s="107" t="s">
        <v>192</v>
      </c>
      <c r="F922" s="107" t="s">
        <v>192</v>
      </c>
      <c r="G922" s="107" t="s">
        <v>193</v>
      </c>
      <c r="H922" s="107" t="s">
        <v>192</v>
      </c>
      <c r="I922" s="107" t="s">
        <v>194</v>
      </c>
      <c r="J922" s="107" t="s">
        <v>192</v>
      </c>
      <c r="K922" s="107" t="s">
        <v>191</v>
      </c>
      <c r="L922" s="107" t="s">
        <v>192</v>
      </c>
      <c r="M922" s="16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134">
        <v>1</v>
      </c>
    </row>
    <row r="923" spans="1:25">
      <c r="A923" s="140"/>
      <c r="B923" s="116"/>
      <c r="C923" s="105"/>
      <c r="D923" s="132"/>
      <c r="E923" s="132"/>
      <c r="F923" s="132"/>
      <c r="G923" s="132"/>
      <c r="H923" s="132"/>
      <c r="I923" s="132"/>
      <c r="J923" s="132"/>
      <c r="K923" s="132"/>
      <c r="L923" s="132"/>
      <c r="M923" s="16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134">
        <v>2</v>
      </c>
    </row>
    <row r="924" spans="1:25">
      <c r="A924" s="140"/>
      <c r="B924" s="115">
        <v>1</v>
      </c>
      <c r="C924" s="111">
        <v>1</v>
      </c>
      <c r="D924" s="221" t="s">
        <v>189</v>
      </c>
      <c r="E924" s="203">
        <v>9.76</v>
      </c>
      <c r="F924" s="206">
        <v>12.2</v>
      </c>
      <c r="G924" s="203">
        <v>10.9</v>
      </c>
      <c r="H924" s="206">
        <v>9.2899999999999991</v>
      </c>
      <c r="I924" s="203">
        <v>11.62890625</v>
      </c>
      <c r="J924" s="206">
        <v>11.4</v>
      </c>
      <c r="K924" s="221" t="s">
        <v>189</v>
      </c>
      <c r="L924" s="203">
        <v>9.6</v>
      </c>
      <c r="M924" s="207"/>
      <c r="N924" s="208"/>
      <c r="O924" s="208"/>
      <c r="P924" s="208"/>
      <c r="Q924" s="208"/>
      <c r="R924" s="208"/>
      <c r="S924" s="208"/>
      <c r="T924" s="208"/>
      <c r="U924" s="208"/>
      <c r="V924" s="208"/>
      <c r="W924" s="208"/>
      <c r="X924" s="208"/>
      <c r="Y924" s="209">
        <v>1</v>
      </c>
    </row>
    <row r="925" spans="1:25">
      <c r="A925" s="140"/>
      <c r="B925" s="116">
        <v>1</v>
      </c>
      <c r="C925" s="105">
        <v>2</v>
      </c>
      <c r="D925" s="213" t="s">
        <v>189</v>
      </c>
      <c r="E925" s="210">
        <v>10.5</v>
      </c>
      <c r="F925" s="212">
        <v>11.9</v>
      </c>
      <c r="G925" s="210">
        <v>11.3</v>
      </c>
      <c r="H925" s="212">
        <v>9.77</v>
      </c>
      <c r="I925" s="210">
        <v>11.3144104803493</v>
      </c>
      <c r="J925" s="212">
        <v>11.4</v>
      </c>
      <c r="K925" s="213" t="s">
        <v>189</v>
      </c>
      <c r="L925" s="210">
        <v>9.5</v>
      </c>
      <c r="M925" s="207"/>
      <c r="N925" s="208"/>
      <c r="O925" s="208"/>
      <c r="P925" s="208"/>
      <c r="Q925" s="208"/>
      <c r="R925" s="208"/>
      <c r="S925" s="208"/>
      <c r="T925" s="208"/>
      <c r="U925" s="208"/>
      <c r="V925" s="208"/>
      <c r="W925" s="208"/>
      <c r="X925" s="208"/>
      <c r="Y925" s="209" t="e">
        <v>#N/A</v>
      </c>
    </row>
    <row r="926" spans="1:25">
      <c r="A926" s="140"/>
      <c r="B926" s="116">
        <v>1</v>
      </c>
      <c r="C926" s="105">
        <v>3</v>
      </c>
      <c r="D926" s="213" t="s">
        <v>189</v>
      </c>
      <c r="E926" s="210">
        <v>10.3</v>
      </c>
      <c r="F926" s="212">
        <v>11.6</v>
      </c>
      <c r="G926" s="210">
        <v>11.6</v>
      </c>
      <c r="H926" s="212">
        <v>9.6999999999999993</v>
      </c>
      <c r="I926" s="210">
        <v>11.2859922178988</v>
      </c>
      <c r="J926" s="212">
        <v>11.5</v>
      </c>
      <c r="K926" s="211" t="s">
        <v>189</v>
      </c>
      <c r="L926" s="216">
        <v>9.3000000000000007</v>
      </c>
      <c r="M926" s="207"/>
      <c r="N926" s="208"/>
      <c r="O926" s="208"/>
      <c r="P926" s="208"/>
      <c r="Q926" s="208"/>
      <c r="R926" s="208"/>
      <c r="S926" s="208"/>
      <c r="T926" s="208"/>
      <c r="U926" s="208"/>
      <c r="V926" s="208"/>
      <c r="W926" s="208"/>
      <c r="X926" s="208"/>
      <c r="Y926" s="209">
        <v>16</v>
      </c>
    </row>
    <row r="927" spans="1:25">
      <c r="A927" s="140"/>
      <c r="B927" s="116">
        <v>1</v>
      </c>
      <c r="C927" s="105">
        <v>4</v>
      </c>
      <c r="D927" s="213" t="s">
        <v>189</v>
      </c>
      <c r="E927" s="210">
        <v>9.92</v>
      </c>
      <c r="F927" s="212">
        <v>11.4</v>
      </c>
      <c r="G927" s="210">
        <v>10.8</v>
      </c>
      <c r="H927" s="212">
        <v>9.74</v>
      </c>
      <c r="I927" s="210">
        <v>11.2609561752988</v>
      </c>
      <c r="J927" s="212">
        <v>11.7</v>
      </c>
      <c r="K927" s="211" t="s">
        <v>189</v>
      </c>
      <c r="L927" s="216">
        <v>9.5</v>
      </c>
      <c r="M927" s="207"/>
      <c r="N927" s="208"/>
      <c r="O927" s="208"/>
      <c r="P927" s="208"/>
      <c r="Q927" s="208"/>
      <c r="R927" s="208"/>
      <c r="S927" s="208"/>
      <c r="T927" s="208"/>
      <c r="U927" s="208"/>
      <c r="V927" s="208"/>
      <c r="W927" s="208"/>
      <c r="X927" s="208"/>
      <c r="Y927" s="209">
        <v>10.724337901943441</v>
      </c>
    </row>
    <row r="928" spans="1:25">
      <c r="A928" s="140"/>
      <c r="B928" s="116">
        <v>1</v>
      </c>
      <c r="C928" s="105">
        <v>5</v>
      </c>
      <c r="D928" s="213" t="s">
        <v>189</v>
      </c>
      <c r="E928" s="210">
        <v>10.6</v>
      </c>
      <c r="F928" s="210">
        <v>12</v>
      </c>
      <c r="G928" s="210">
        <v>10.5</v>
      </c>
      <c r="H928" s="210">
        <v>9.3699999999999992</v>
      </c>
      <c r="I928" s="210">
        <v>11.4213362068965</v>
      </c>
      <c r="J928" s="210">
        <v>11.9</v>
      </c>
      <c r="K928" s="213" t="s">
        <v>189</v>
      </c>
      <c r="L928" s="210">
        <v>9.1999999999999993</v>
      </c>
      <c r="M928" s="207"/>
      <c r="N928" s="208"/>
      <c r="O928" s="208"/>
      <c r="P928" s="208"/>
      <c r="Q928" s="208"/>
      <c r="R928" s="208"/>
      <c r="S928" s="208"/>
      <c r="T928" s="208"/>
      <c r="U928" s="208"/>
      <c r="V928" s="208"/>
      <c r="W928" s="208"/>
      <c r="X928" s="208"/>
      <c r="Y928" s="214"/>
    </row>
    <row r="929" spans="1:25">
      <c r="A929" s="140"/>
      <c r="B929" s="116">
        <v>1</v>
      </c>
      <c r="C929" s="105">
        <v>6</v>
      </c>
      <c r="D929" s="213" t="s">
        <v>189</v>
      </c>
      <c r="E929" s="210">
        <v>10.4</v>
      </c>
      <c r="F929" s="210">
        <v>11.4</v>
      </c>
      <c r="G929" s="210">
        <v>10.8</v>
      </c>
      <c r="H929" s="210">
        <v>8.9600000000000009</v>
      </c>
      <c r="I929" s="210">
        <v>11.4005905511811</v>
      </c>
      <c r="J929" s="210">
        <v>12.4</v>
      </c>
      <c r="K929" s="213" t="s">
        <v>189</v>
      </c>
      <c r="L929" s="210">
        <v>10</v>
      </c>
      <c r="M929" s="207"/>
      <c r="N929" s="208"/>
      <c r="O929" s="208"/>
      <c r="P929" s="208"/>
      <c r="Q929" s="208"/>
      <c r="R929" s="208"/>
      <c r="S929" s="208"/>
      <c r="T929" s="208"/>
      <c r="U929" s="208"/>
      <c r="V929" s="208"/>
      <c r="W929" s="208"/>
      <c r="X929" s="208"/>
      <c r="Y929" s="214"/>
    </row>
    <row r="930" spans="1:25">
      <c r="A930" s="140"/>
      <c r="B930" s="117" t="s">
        <v>184</v>
      </c>
      <c r="C930" s="109"/>
      <c r="D930" s="215" t="s">
        <v>512</v>
      </c>
      <c r="E930" s="215">
        <v>10.246666666666666</v>
      </c>
      <c r="F930" s="215">
        <v>11.75</v>
      </c>
      <c r="G930" s="215">
        <v>10.983333333333334</v>
      </c>
      <c r="H930" s="215">
        <v>9.4716666666666658</v>
      </c>
      <c r="I930" s="215">
        <v>11.385365313604083</v>
      </c>
      <c r="J930" s="215">
        <v>11.716666666666667</v>
      </c>
      <c r="K930" s="215" t="s">
        <v>512</v>
      </c>
      <c r="L930" s="215">
        <v>9.5166666666666675</v>
      </c>
      <c r="M930" s="207"/>
      <c r="N930" s="208"/>
      <c r="O930" s="208"/>
      <c r="P930" s="208"/>
      <c r="Q930" s="208"/>
      <c r="R930" s="208"/>
      <c r="S930" s="208"/>
      <c r="T930" s="208"/>
      <c r="U930" s="208"/>
      <c r="V930" s="208"/>
      <c r="W930" s="208"/>
      <c r="X930" s="208"/>
      <c r="Y930" s="214"/>
    </row>
    <row r="931" spans="1:25">
      <c r="A931" s="140"/>
      <c r="B931" s="2" t="s">
        <v>185</v>
      </c>
      <c r="C931" s="136"/>
      <c r="D931" s="216" t="s">
        <v>512</v>
      </c>
      <c r="E931" s="216">
        <v>10.350000000000001</v>
      </c>
      <c r="F931" s="216">
        <v>11.75</v>
      </c>
      <c r="G931" s="216">
        <v>10.850000000000001</v>
      </c>
      <c r="H931" s="216">
        <v>9.5350000000000001</v>
      </c>
      <c r="I931" s="216">
        <v>11.357500515765199</v>
      </c>
      <c r="J931" s="216">
        <v>11.6</v>
      </c>
      <c r="K931" s="216" t="s">
        <v>512</v>
      </c>
      <c r="L931" s="216">
        <v>9.5</v>
      </c>
      <c r="M931" s="207"/>
      <c r="N931" s="208"/>
      <c r="O931" s="208"/>
      <c r="P931" s="208"/>
      <c r="Q931" s="208"/>
      <c r="R931" s="208"/>
      <c r="S931" s="208"/>
      <c r="T931" s="208"/>
      <c r="U931" s="208"/>
      <c r="V931" s="208"/>
      <c r="W931" s="208"/>
      <c r="X931" s="208"/>
      <c r="Y931" s="214"/>
    </row>
    <row r="932" spans="1:25">
      <c r="A932" s="140"/>
      <c r="B932" s="2" t="s">
        <v>186</v>
      </c>
      <c r="C932" s="136"/>
      <c r="D932" s="108" t="s">
        <v>512</v>
      </c>
      <c r="E932" s="108">
        <v>0.33434513106469294</v>
      </c>
      <c r="F932" s="108">
        <v>0.33316662497915334</v>
      </c>
      <c r="G932" s="108">
        <v>0.39707262140150956</v>
      </c>
      <c r="H932" s="108">
        <v>0.32195755413822252</v>
      </c>
      <c r="I932" s="108">
        <v>0.13507415365661904</v>
      </c>
      <c r="J932" s="108">
        <v>0.38686776379877752</v>
      </c>
      <c r="K932" s="108" t="s">
        <v>512</v>
      </c>
      <c r="L932" s="108">
        <v>0.2786873995477131</v>
      </c>
      <c r="M932" s="188"/>
      <c r="N932" s="189"/>
      <c r="O932" s="189"/>
      <c r="P932" s="189"/>
      <c r="Q932" s="189"/>
      <c r="R932" s="189"/>
      <c r="S932" s="189"/>
      <c r="T932" s="189"/>
      <c r="U932" s="189"/>
      <c r="V932" s="189"/>
      <c r="W932" s="189"/>
      <c r="X932" s="189"/>
      <c r="Y932" s="135"/>
    </row>
    <row r="933" spans="1:25">
      <c r="A933" s="140"/>
      <c r="B933" s="2" t="s">
        <v>96</v>
      </c>
      <c r="C933" s="136"/>
      <c r="D933" s="110" t="s">
        <v>512</v>
      </c>
      <c r="E933" s="110">
        <v>3.2629648444830149E-2</v>
      </c>
      <c r="F933" s="110">
        <v>2.8354606381204538E-2</v>
      </c>
      <c r="G933" s="110">
        <v>3.6152287229272488E-2</v>
      </c>
      <c r="H933" s="110">
        <v>3.3991647454325799E-2</v>
      </c>
      <c r="I933" s="110">
        <v>1.1863840108426065E-2</v>
      </c>
      <c r="J933" s="110">
        <v>3.3018585814973897E-2</v>
      </c>
      <c r="K933" s="110" t="s">
        <v>512</v>
      </c>
      <c r="L933" s="110">
        <v>2.9284140057553039E-2</v>
      </c>
      <c r="M933" s="16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138"/>
    </row>
    <row r="934" spans="1:25">
      <c r="A934" s="140"/>
      <c r="B934" s="118" t="s">
        <v>187</v>
      </c>
      <c r="C934" s="136"/>
      <c r="D934" s="110" t="s">
        <v>512</v>
      </c>
      <c r="E934" s="110">
        <v>-4.454086020454584E-2</v>
      </c>
      <c r="F934" s="110">
        <v>9.5638733825301303E-2</v>
      </c>
      <c r="G934" s="110">
        <v>2.4150249065068907E-2</v>
      </c>
      <c r="H934" s="110">
        <v>-0.11680639371217205</v>
      </c>
      <c r="I934" s="110">
        <v>6.1638062666866666E-2</v>
      </c>
      <c r="J934" s="110">
        <v>9.2530538835726039E-2</v>
      </c>
      <c r="K934" s="110" t="s">
        <v>512</v>
      </c>
      <c r="L934" s="110">
        <v>-0.11261033047624525</v>
      </c>
      <c r="M934" s="16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138"/>
    </row>
    <row r="935" spans="1:25">
      <c r="B935" s="146"/>
      <c r="C935" s="117"/>
      <c r="D935" s="133"/>
      <c r="E935" s="133"/>
      <c r="F935" s="133"/>
      <c r="G935" s="133"/>
      <c r="H935" s="133"/>
      <c r="I935" s="133"/>
      <c r="J935" s="133"/>
      <c r="K935" s="133"/>
      <c r="L935" s="133"/>
    </row>
    <row r="936" spans="1:25">
      <c r="B936" s="150" t="s">
        <v>417</v>
      </c>
      <c r="Y936" s="134" t="s">
        <v>190</v>
      </c>
    </row>
    <row r="937" spans="1:25">
      <c r="A937" s="125" t="s">
        <v>63</v>
      </c>
      <c r="B937" s="115" t="s">
        <v>142</v>
      </c>
      <c r="C937" s="112" t="s">
        <v>143</v>
      </c>
      <c r="D937" s="113" t="s">
        <v>165</v>
      </c>
      <c r="E937" s="114" t="s">
        <v>165</v>
      </c>
      <c r="F937" s="114" t="s">
        <v>165</v>
      </c>
      <c r="G937" s="114" t="s">
        <v>165</v>
      </c>
      <c r="H937" s="114" t="s">
        <v>165</v>
      </c>
      <c r="I937" s="114" t="s">
        <v>165</v>
      </c>
      <c r="J937" s="114" t="s">
        <v>165</v>
      </c>
      <c r="K937" s="16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134">
        <v>1</v>
      </c>
    </row>
    <row r="938" spans="1:25">
      <c r="A938" s="140"/>
      <c r="B938" s="116" t="s">
        <v>166</v>
      </c>
      <c r="C938" s="105" t="s">
        <v>166</v>
      </c>
      <c r="D938" s="159" t="s">
        <v>167</v>
      </c>
      <c r="E938" s="160" t="s">
        <v>168</v>
      </c>
      <c r="F938" s="160" t="s">
        <v>188</v>
      </c>
      <c r="G938" s="160" t="s">
        <v>170</v>
      </c>
      <c r="H938" s="160" t="s">
        <v>171</v>
      </c>
      <c r="I938" s="160" t="s">
        <v>173</v>
      </c>
      <c r="J938" s="160" t="s">
        <v>174</v>
      </c>
      <c r="K938" s="16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134" t="s">
        <v>1</v>
      </c>
    </row>
    <row r="939" spans="1:25">
      <c r="A939" s="140"/>
      <c r="B939" s="116"/>
      <c r="C939" s="105"/>
      <c r="D939" s="106" t="s">
        <v>191</v>
      </c>
      <c r="E939" s="107" t="s">
        <v>191</v>
      </c>
      <c r="F939" s="107" t="s">
        <v>193</v>
      </c>
      <c r="G939" s="107" t="s">
        <v>191</v>
      </c>
      <c r="H939" s="107" t="s">
        <v>194</v>
      </c>
      <c r="I939" s="107" t="s">
        <v>191</v>
      </c>
      <c r="J939" s="107" t="s">
        <v>192</v>
      </c>
      <c r="K939" s="16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134">
        <v>3</v>
      </c>
    </row>
    <row r="940" spans="1:25">
      <c r="A940" s="140"/>
      <c r="B940" s="116"/>
      <c r="C940" s="105"/>
      <c r="D940" s="132"/>
      <c r="E940" s="132"/>
      <c r="F940" s="132"/>
      <c r="G940" s="132"/>
      <c r="H940" s="132"/>
      <c r="I940" s="132"/>
      <c r="J940" s="132"/>
      <c r="K940" s="16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134">
        <v>3</v>
      </c>
    </row>
    <row r="941" spans="1:25">
      <c r="A941" s="140"/>
      <c r="B941" s="115">
        <v>1</v>
      </c>
      <c r="C941" s="111">
        <v>1</v>
      </c>
      <c r="D941" s="177">
        <v>0.05</v>
      </c>
      <c r="E941" s="177">
        <v>1.4999999999999999E-2</v>
      </c>
      <c r="F941" s="176">
        <v>0.03</v>
      </c>
      <c r="G941" s="177">
        <v>2.1599999999999998E-2</v>
      </c>
      <c r="H941" s="178">
        <v>0.10292968750000001</v>
      </c>
      <c r="I941" s="177">
        <v>0.06</v>
      </c>
      <c r="J941" s="176">
        <v>2.5000000000000001E-2</v>
      </c>
      <c r="K941" s="179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1">
        <v>1</v>
      </c>
    </row>
    <row r="942" spans="1:25">
      <c r="A942" s="140"/>
      <c r="B942" s="116">
        <v>1</v>
      </c>
      <c r="C942" s="105">
        <v>2</v>
      </c>
      <c r="D942" s="184">
        <v>0.06</v>
      </c>
      <c r="E942" s="184">
        <v>1.4999999999999999E-2</v>
      </c>
      <c r="F942" s="183">
        <v>0.03</v>
      </c>
      <c r="G942" s="184">
        <v>2.7700000000000002E-2</v>
      </c>
      <c r="H942" s="185">
        <v>0.10701855895196501</v>
      </c>
      <c r="I942" s="184">
        <v>7.0000000000000007E-2</v>
      </c>
      <c r="J942" s="183">
        <v>2.5999999999999999E-2</v>
      </c>
      <c r="K942" s="179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1">
        <v>18</v>
      </c>
    </row>
    <row r="943" spans="1:25">
      <c r="A943" s="140"/>
      <c r="B943" s="116">
        <v>1</v>
      </c>
      <c r="C943" s="105">
        <v>3</v>
      </c>
      <c r="D943" s="184">
        <v>0.06</v>
      </c>
      <c r="E943" s="184">
        <v>1.4999999999999999E-2</v>
      </c>
      <c r="F943" s="183">
        <v>0.03</v>
      </c>
      <c r="G943" s="184">
        <v>3.1300000000000001E-2</v>
      </c>
      <c r="H943" s="185">
        <v>0.104426070038911</v>
      </c>
      <c r="I943" s="184">
        <v>0.06</v>
      </c>
      <c r="J943" s="183">
        <v>2.5000000000000001E-2</v>
      </c>
      <c r="K943" s="179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1">
        <v>16</v>
      </c>
    </row>
    <row r="944" spans="1:25">
      <c r="A944" s="140"/>
      <c r="B944" s="116">
        <v>1</v>
      </c>
      <c r="C944" s="105">
        <v>4</v>
      </c>
      <c r="D944" s="184">
        <v>0.06</v>
      </c>
      <c r="E944" s="186">
        <v>0.02</v>
      </c>
      <c r="F944" s="183">
        <v>0.03</v>
      </c>
      <c r="G944" s="184">
        <v>2.9500000000000002E-2</v>
      </c>
      <c r="H944" s="185">
        <v>0.105209163346614</v>
      </c>
      <c r="I944" s="184">
        <v>0.06</v>
      </c>
      <c r="J944" s="183">
        <v>2.7E-2</v>
      </c>
      <c r="K944" s="179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1">
        <v>3.5841666666666661E-2</v>
      </c>
    </row>
    <row r="945" spans="1:25">
      <c r="A945" s="140"/>
      <c r="B945" s="116">
        <v>1</v>
      </c>
      <c r="C945" s="105">
        <v>5</v>
      </c>
      <c r="D945" s="184">
        <v>0.05</v>
      </c>
      <c r="E945" s="184">
        <v>1.4999999999999999E-2</v>
      </c>
      <c r="F945" s="184">
        <v>0.03</v>
      </c>
      <c r="G945" s="184">
        <v>3.32E-2</v>
      </c>
      <c r="H945" s="182">
        <v>0.110226293103448</v>
      </c>
      <c r="I945" s="184">
        <v>0.05</v>
      </c>
      <c r="J945" s="184">
        <v>2.5999999999999999E-2</v>
      </c>
      <c r="K945" s="179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37"/>
    </row>
    <row r="946" spans="1:25">
      <c r="A946" s="140"/>
      <c r="B946" s="116">
        <v>1</v>
      </c>
      <c r="C946" s="105">
        <v>6</v>
      </c>
      <c r="D946" s="184">
        <v>0.06</v>
      </c>
      <c r="E946" s="184">
        <v>1.4999999999999999E-2</v>
      </c>
      <c r="F946" s="184">
        <v>0.03</v>
      </c>
      <c r="G946" s="184">
        <v>3.2199999999999999E-2</v>
      </c>
      <c r="H946" s="182">
        <v>0.108297244094488</v>
      </c>
      <c r="I946" s="184">
        <v>0.05</v>
      </c>
      <c r="J946" s="186">
        <v>2.1999999999999999E-2</v>
      </c>
      <c r="K946" s="179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37"/>
    </row>
    <row r="947" spans="1:25">
      <c r="A947" s="140"/>
      <c r="B947" s="117" t="s">
        <v>184</v>
      </c>
      <c r="C947" s="109"/>
      <c r="D947" s="187">
        <v>5.6666666666666664E-2</v>
      </c>
      <c r="E947" s="187">
        <v>1.5833333333333335E-2</v>
      </c>
      <c r="F947" s="187">
        <v>0.03</v>
      </c>
      <c r="G947" s="187">
        <v>2.9250000000000002E-2</v>
      </c>
      <c r="H947" s="187">
        <v>0.10635116950590434</v>
      </c>
      <c r="I947" s="187">
        <v>5.8333333333333327E-2</v>
      </c>
      <c r="J947" s="187">
        <v>2.5166666666666667E-2</v>
      </c>
      <c r="K947" s="179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37"/>
    </row>
    <row r="948" spans="1:25">
      <c r="A948" s="140"/>
      <c r="B948" s="2" t="s">
        <v>185</v>
      </c>
      <c r="C948" s="136"/>
      <c r="D948" s="123">
        <v>0.06</v>
      </c>
      <c r="E948" s="123">
        <v>1.4999999999999999E-2</v>
      </c>
      <c r="F948" s="123">
        <v>0.03</v>
      </c>
      <c r="G948" s="123">
        <v>3.0400000000000003E-2</v>
      </c>
      <c r="H948" s="123">
        <v>0.1061138611492895</v>
      </c>
      <c r="I948" s="123">
        <v>0.06</v>
      </c>
      <c r="J948" s="123">
        <v>2.5500000000000002E-2</v>
      </c>
      <c r="K948" s="179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37"/>
    </row>
    <row r="949" spans="1:25">
      <c r="A949" s="140"/>
      <c r="B949" s="2" t="s">
        <v>186</v>
      </c>
      <c r="C949" s="136"/>
      <c r="D949" s="123">
        <v>5.1639777949432199E-3</v>
      </c>
      <c r="E949" s="123">
        <v>2.0412414523193157E-3</v>
      </c>
      <c r="F949" s="123">
        <v>0</v>
      </c>
      <c r="G949" s="123">
        <v>4.2307209787458217E-3</v>
      </c>
      <c r="H949" s="123">
        <v>2.6820112981002248E-3</v>
      </c>
      <c r="I949" s="123">
        <v>7.5277265270908104E-3</v>
      </c>
      <c r="J949" s="123">
        <v>1.7224014243685086E-3</v>
      </c>
      <c r="K949" s="16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137"/>
    </row>
    <row r="950" spans="1:25">
      <c r="A950" s="140"/>
      <c r="B950" s="2" t="s">
        <v>96</v>
      </c>
      <c r="C950" s="136"/>
      <c r="D950" s="110">
        <v>9.1129019910762707E-2</v>
      </c>
      <c r="E950" s="110">
        <v>0.12892051277806205</v>
      </c>
      <c r="F950" s="110">
        <v>0</v>
      </c>
      <c r="G950" s="110">
        <v>0.14464003346139562</v>
      </c>
      <c r="H950" s="110">
        <v>2.5218446685264958E-2</v>
      </c>
      <c r="I950" s="110">
        <v>0.12904674046441392</v>
      </c>
      <c r="J950" s="110">
        <v>6.8439791696761926E-2</v>
      </c>
      <c r="K950" s="16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138"/>
    </row>
    <row r="951" spans="1:25">
      <c r="A951" s="140"/>
      <c r="B951" s="118" t="s">
        <v>187</v>
      </c>
      <c r="C951" s="136"/>
      <c r="D951" s="110">
        <v>0.58102766798418992</v>
      </c>
      <c r="E951" s="110">
        <v>-0.55824226923971154</v>
      </c>
      <c r="F951" s="110">
        <v>-0.16298535224366417</v>
      </c>
      <c r="G951" s="110">
        <v>-0.18391071843757245</v>
      </c>
      <c r="H951" s="110">
        <v>1.9672495560819629</v>
      </c>
      <c r="I951" s="110">
        <v>0.62752848174843079</v>
      </c>
      <c r="J951" s="110">
        <v>-0.29783771215996269</v>
      </c>
      <c r="K951" s="16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138"/>
    </row>
    <row r="952" spans="1:25">
      <c r="B952" s="146"/>
      <c r="C952" s="117"/>
      <c r="D952" s="133"/>
      <c r="E952" s="133"/>
      <c r="F952" s="133"/>
      <c r="G952" s="133"/>
      <c r="H952" s="133"/>
      <c r="I952" s="133"/>
      <c r="J952" s="133"/>
    </row>
    <row r="953" spans="1:25">
      <c r="B953" s="150" t="s">
        <v>418</v>
      </c>
      <c r="Y953" s="134" t="s">
        <v>67</v>
      </c>
    </row>
    <row r="954" spans="1:25">
      <c r="A954" s="125" t="s">
        <v>64</v>
      </c>
      <c r="B954" s="115" t="s">
        <v>142</v>
      </c>
      <c r="C954" s="112" t="s">
        <v>143</v>
      </c>
      <c r="D954" s="113" t="s">
        <v>165</v>
      </c>
      <c r="E954" s="114" t="s">
        <v>165</v>
      </c>
      <c r="F954" s="114" t="s">
        <v>165</v>
      </c>
      <c r="G954" s="114" t="s">
        <v>165</v>
      </c>
      <c r="H954" s="114" t="s">
        <v>165</v>
      </c>
      <c r="I954" s="114" t="s">
        <v>165</v>
      </c>
      <c r="J954" s="114" t="s">
        <v>165</v>
      </c>
      <c r="K954" s="114" t="s">
        <v>165</v>
      </c>
      <c r="L954" s="16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134">
        <v>1</v>
      </c>
    </row>
    <row r="955" spans="1:25">
      <c r="A955" s="140"/>
      <c r="B955" s="116" t="s">
        <v>166</v>
      </c>
      <c r="C955" s="105" t="s">
        <v>166</v>
      </c>
      <c r="D955" s="159" t="s">
        <v>167</v>
      </c>
      <c r="E955" s="160" t="s">
        <v>168</v>
      </c>
      <c r="F955" s="160" t="s">
        <v>169</v>
      </c>
      <c r="G955" s="160" t="s">
        <v>170</v>
      </c>
      <c r="H955" s="160" t="s">
        <v>171</v>
      </c>
      <c r="I955" s="160" t="s">
        <v>172</v>
      </c>
      <c r="J955" s="160" t="s">
        <v>173</v>
      </c>
      <c r="K955" s="160" t="s">
        <v>174</v>
      </c>
      <c r="L955" s="16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134" t="s">
        <v>3</v>
      </c>
    </row>
    <row r="956" spans="1:25">
      <c r="A956" s="140"/>
      <c r="B956" s="116"/>
      <c r="C956" s="105"/>
      <c r="D956" s="106" t="s">
        <v>191</v>
      </c>
      <c r="E956" s="107" t="s">
        <v>192</v>
      </c>
      <c r="F956" s="107" t="s">
        <v>192</v>
      </c>
      <c r="G956" s="107" t="s">
        <v>192</v>
      </c>
      <c r="H956" s="107" t="s">
        <v>194</v>
      </c>
      <c r="I956" s="107" t="s">
        <v>192</v>
      </c>
      <c r="J956" s="107" t="s">
        <v>191</v>
      </c>
      <c r="K956" s="107" t="s">
        <v>192</v>
      </c>
      <c r="L956" s="16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134">
        <v>2</v>
      </c>
    </row>
    <row r="957" spans="1:25">
      <c r="A957" s="140"/>
      <c r="B957" s="116"/>
      <c r="C957" s="105"/>
      <c r="D957" s="132"/>
      <c r="E957" s="132"/>
      <c r="F957" s="132"/>
      <c r="G957" s="132"/>
      <c r="H957" s="132"/>
      <c r="I957" s="132"/>
      <c r="J957" s="132"/>
      <c r="K957" s="132"/>
      <c r="L957" s="16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134">
        <v>3</v>
      </c>
    </row>
    <row r="958" spans="1:25">
      <c r="A958" s="140"/>
      <c r="B958" s="115">
        <v>1</v>
      </c>
      <c r="C958" s="111">
        <v>1</v>
      </c>
      <c r="D958" s="151" t="s">
        <v>111</v>
      </c>
      <c r="E958" s="119">
        <v>0.16</v>
      </c>
      <c r="F958" s="156">
        <v>0.3</v>
      </c>
      <c r="G958" s="119">
        <v>0.2</v>
      </c>
      <c r="H958" s="120">
        <v>0.2255859375</v>
      </c>
      <c r="I958" s="119">
        <v>0.21</v>
      </c>
      <c r="J958" s="152" t="s">
        <v>111</v>
      </c>
      <c r="K958" s="151" t="s">
        <v>135</v>
      </c>
      <c r="L958" s="16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134">
        <v>1</v>
      </c>
    </row>
    <row r="959" spans="1:25">
      <c r="A959" s="140"/>
      <c r="B959" s="116">
        <v>1</v>
      </c>
      <c r="C959" s="105">
        <v>2</v>
      </c>
      <c r="D959" s="153" t="s">
        <v>111</v>
      </c>
      <c r="E959" s="107">
        <v>0.17</v>
      </c>
      <c r="F959" s="121">
        <v>0.2</v>
      </c>
      <c r="G959" s="107">
        <v>0.21</v>
      </c>
      <c r="H959" s="121">
        <v>0.21724890829694299</v>
      </c>
      <c r="I959" s="107">
        <v>0.22</v>
      </c>
      <c r="J959" s="154" t="s">
        <v>111</v>
      </c>
      <c r="K959" s="153" t="s">
        <v>135</v>
      </c>
      <c r="L959" s="16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134">
        <v>29</v>
      </c>
    </row>
    <row r="960" spans="1:25">
      <c r="A960" s="140"/>
      <c r="B960" s="116">
        <v>1</v>
      </c>
      <c r="C960" s="105">
        <v>3</v>
      </c>
      <c r="D960" s="153" t="s">
        <v>111</v>
      </c>
      <c r="E960" s="107">
        <v>0.17</v>
      </c>
      <c r="F960" s="121">
        <v>0.2</v>
      </c>
      <c r="G960" s="107">
        <v>0.21</v>
      </c>
      <c r="H960" s="121">
        <v>0.226653696498054</v>
      </c>
      <c r="I960" s="107">
        <v>0.23</v>
      </c>
      <c r="J960" s="154" t="s">
        <v>111</v>
      </c>
      <c r="K960" s="154" t="s">
        <v>135</v>
      </c>
      <c r="L960" s="16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134">
        <v>16</v>
      </c>
    </row>
    <row r="961" spans="1:25">
      <c r="A961" s="140"/>
      <c r="B961" s="116">
        <v>1</v>
      </c>
      <c r="C961" s="105">
        <v>4</v>
      </c>
      <c r="D961" s="153" t="s">
        <v>111</v>
      </c>
      <c r="E961" s="107">
        <v>0.16</v>
      </c>
      <c r="F961" s="121">
        <v>0.2</v>
      </c>
      <c r="G961" s="107">
        <v>0.2</v>
      </c>
      <c r="H961" s="121">
        <v>0.21912350597609601</v>
      </c>
      <c r="I961" s="107">
        <v>0.22</v>
      </c>
      <c r="J961" s="154" t="s">
        <v>111</v>
      </c>
      <c r="K961" s="154" t="s">
        <v>135</v>
      </c>
      <c r="L961" s="16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134">
        <v>0.20358228730004918</v>
      </c>
    </row>
    <row r="962" spans="1:25">
      <c r="A962" s="140"/>
      <c r="B962" s="116">
        <v>1</v>
      </c>
      <c r="C962" s="105">
        <v>5</v>
      </c>
      <c r="D962" s="153" t="s">
        <v>111</v>
      </c>
      <c r="E962" s="107">
        <v>0.17</v>
      </c>
      <c r="F962" s="107">
        <v>0.2</v>
      </c>
      <c r="G962" s="107">
        <v>0.2</v>
      </c>
      <c r="H962" s="107">
        <v>0.229525862068965</v>
      </c>
      <c r="I962" s="107">
        <v>0.23</v>
      </c>
      <c r="J962" s="153" t="s">
        <v>111</v>
      </c>
      <c r="K962" s="153" t="s">
        <v>135</v>
      </c>
      <c r="L962" s="16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135"/>
    </row>
    <row r="963" spans="1:25">
      <c r="A963" s="140"/>
      <c r="B963" s="116">
        <v>1</v>
      </c>
      <c r="C963" s="105">
        <v>6</v>
      </c>
      <c r="D963" s="153" t="s">
        <v>111</v>
      </c>
      <c r="E963" s="107">
        <v>0.17</v>
      </c>
      <c r="F963" s="107">
        <v>0.2</v>
      </c>
      <c r="G963" s="107">
        <v>0.2</v>
      </c>
      <c r="H963" s="107">
        <v>0.229330708661417</v>
      </c>
      <c r="I963" s="107">
        <v>0.23</v>
      </c>
      <c r="J963" s="153" t="s">
        <v>111</v>
      </c>
      <c r="K963" s="153" t="s">
        <v>135</v>
      </c>
      <c r="L963" s="16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135"/>
    </row>
    <row r="964" spans="1:25">
      <c r="A964" s="140"/>
      <c r="B964" s="117" t="s">
        <v>184</v>
      </c>
      <c r="C964" s="109"/>
      <c r="D964" s="122" t="s">
        <v>512</v>
      </c>
      <c r="E964" s="122">
        <v>0.16666666666666666</v>
      </c>
      <c r="F964" s="122">
        <v>0.21666666666666665</v>
      </c>
      <c r="G964" s="122">
        <v>0.20333333333333334</v>
      </c>
      <c r="H964" s="122">
        <v>0.22457810316691248</v>
      </c>
      <c r="I964" s="122">
        <v>0.22333333333333336</v>
      </c>
      <c r="J964" s="122" t="s">
        <v>512</v>
      </c>
      <c r="K964" s="122" t="s">
        <v>512</v>
      </c>
      <c r="L964" s="16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135"/>
    </row>
    <row r="965" spans="1:25">
      <c r="A965" s="140"/>
      <c r="B965" s="2" t="s">
        <v>185</v>
      </c>
      <c r="C965" s="136"/>
      <c r="D965" s="108" t="s">
        <v>512</v>
      </c>
      <c r="E965" s="108">
        <v>0.17</v>
      </c>
      <c r="F965" s="108">
        <v>0.2</v>
      </c>
      <c r="G965" s="108">
        <v>0.2</v>
      </c>
      <c r="H965" s="108">
        <v>0.226119816999027</v>
      </c>
      <c r="I965" s="108">
        <v>0.22500000000000001</v>
      </c>
      <c r="J965" s="108" t="s">
        <v>512</v>
      </c>
      <c r="K965" s="108" t="s">
        <v>512</v>
      </c>
      <c r="L965" s="16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135"/>
    </row>
    <row r="966" spans="1:25">
      <c r="A966" s="140"/>
      <c r="B966" s="2" t="s">
        <v>186</v>
      </c>
      <c r="C966" s="136"/>
      <c r="D966" s="123" t="s">
        <v>512</v>
      </c>
      <c r="E966" s="123">
        <v>5.1639777949432277E-3</v>
      </c>
      <c r="F966" s="123">
        <v>4.0824829046386638E-2</v>
      </c>
      <c r="G966" s="123">
        <v>5.163977794943213E-3</v>
      </c>
      <c r="H966" s="123">
        <v>5.2126983955435918E-3</v>
      </c>
      <c r="I966" s="123">
        <v>8.1649658092772682E-3</v>
      </c>
      <c r="J966" s="123" t="s">
        <v>512</v>
      </c>
      <c r="K966" s="123" t="s">
        <v>512</v>
      </c>
      <c r="L966" s="16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137"/>
    </row>
    <row r="967" spans="1:25">
      <c r="A967" s="140"/>
      <c r="B967" s="2" t="s">
        <v>96</v>
      </c>
      <c r="C967" s="136"/>
      <c r="D967" s="110" t="s">
        <v>512</v>
      </c>
      <c r="E967" s="110">
        <v>3.0983866769659366E-2</v>
      </c>
      <c r="F967" s="110">
        <v>0.18842228790639989</v>
      </c>
      <c r="G967" s="110">
        <v>2.5396612106278096E-2</v>
      </c>
      <c r="H967" s="110">
        <v>2.3211071435888717E-2</v>
      </c>
      <c r="I967" s="110">
        <v>3.655954839974896E-2</v>
      </c>
      <c r="J967" s="110" t="s">
        <v>512</v>
      </c>
      <c r="K967" s="110" t="s">
        <v>512</v>
      </c>
      <c r="L967" s="16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138"/>
    </row>
    <row r="968" spans="1:25">
      <c r="A968" s="140"/>
      <c r="B968" s="118" t="s">
        <v>187</v>
      </c>
      <c r="C968" s="136"/>
      <c r="D968" s="110" t="s">
        <v>512</v>
      </c>
      <c r="E968" s="110">
        <v>-0.181330218473155</v>
      </c>
      <c r="F968" s="110">
        <v>6.427071598489853E-2</v>
      </c>
      <c r="G968" s="110">
        <v>-1.2228665372490122E-3</v>
      </c>
      <c r="H968" s="110">
        <v>0.1031318399322172</v>
      </c>
      <c r="I968" s="110">
        <v>9.7017507245972467E-2</v>
      </c>
      <c r="J968" s="110" t="s">
        <v>512</v>
      </c>
      <c r="K968" s="110" t="s">
        <v>512</v>
      </c>
      <c r="L968" s="16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138"/>
    </row>
    <row r="969" spans="1:25">
      <c r="B969" s="146"/>
      <c r="C969" s="117"/>
      <c r="D969" s="133"/>
      <c r="E969" s="133"/>
      <c r="F969" s="133"/>
      <c r="G969" s="133"/>
      <c r="H969" s="133"/>
      <c r="I969" s="133"/>
      <c r="J969" s="133"/>
      <c r="K969" s="133"/>
    </row>
    <row r="970" spans="1:25">
      <c r="B970" s="150" t="s">
        <v>419</v>
      </c>
      <c r="Y970" s="134" t="s">
        <v>190</v>
      </c>
    </row>
    <row r="971" spans="1:25">
      <c r="A971" s="125" t="s">
        <v>65</v>
      </c>
      <c r="B971" s="115" t="s">
        <v>142</v>
      </c>
      <c r="C971" s="112" t="s">
        <v>143</v>
      </c>
      <c r="D971" s="113" t="s">
        <v>165</v>
      </c>
      <c r="E971" s="114" t="s">
        <v>165</v>
      </c>
      <c r="F971" s="16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134">
        <v>1</v>
      </c>
    </row>
    <row r="972" spans="1:25">
      <c r="A972" s="140"/>
      <c r="B972" s="116" t="s">
        <v>166</v>
      </c>
      <c r="C972" s="105" t="s">
        <v>166</v>
      </c>
      <c r="D972" s="159" t="s">
        <v>168</v>
      </c>
      <c r="E972" s="160" t="s">
        <v>172</v>
      </c>
      <c r="F972" s="16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134" t="s">
        <v>3</v>
      </c>
    </row>
    <row r="973" spans="1:25">
      <c r="A973" s="140"/>
      <c r="B973" s="116"/>
      <c r="C973" s="105"/>
      <c r="D973" s="106" t="s">
        <v>192</v>
      </c>
      <c r="E973" s="107" t="s">
        <v>192</v>
      </c>
      <c r="F973" s="16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134">
        <v>3</v>
      </c>
    </row>
    <row r="974" spans="1:25">
      <c r="A974" s="140"/>
      <c r="B974" s="116"/>
      <c r="C974" s="105"/>
      <c r="D974" s="132"/>
      <c r="E974" s="132"/>
      <c r="F974" s="16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134">
        <v>3</v>
      </c>
    </row>
    <row r="975" spans="1:25">
      <c r="A975" s="140"/>
      <c r="B975" s="115">
        <v>1</v>
      </c>
      <c r="C975" s="111">
        <v>1</v>
      </c>
      <c r="D975" s="177">
        <v>6.5000000000000002E-2</v>
      </c>
      <c r="E975" s="175" t="s">
        <v>135</v>
      </c>
      <c r="F975" s="179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1">
        <v>1</v>
      </c>
    </row>
    <row r="976" spans="1:25">
      <c r="A976" s="140"/>
      <c r="B976" s="116">
        <v>1</v>
      </c>
      <c r="C976" s="105">
        <v>2</v>
      </c>
      <c r="D976" s="184">
        <v>0.06</v>
      </c>
      <c r="E976" s="182" t="s">
        <v>135</v>
      </c>
      <c r="F976" s="179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1">
        <v>4</v>
      </c>
    </row>
    <row r="977" spans="1:25">
      <c r="A977" s="140"/>
      <c r="B977" s="116">
        <v>1</v>
      </c>
      <c r="C977" s="105">
        <v>3</v>
      </c>
      <c r="D977" s="184">
        <v>0.06</v>
      </c>
      <c r="E977" s="182" t="s">
        <v>135</v>
      </c>
      <c r="F977" s="179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1">
        <v>16</v>
      </c>
    </row>
    <row r="978" spans="1:25">
      <c r="A978" s="140"/>
      <c r="B978" s="116">
        <v>1</v>
      </c>
      <c r="C978" s="105">
        <v>4</v>
      </c>
      <c r="D978" s="184">
        <v>0.06</v>
      </c>
      <c r="E978" s="182" t="s">
        <v>135</v>
      </c>
      <c r="F978" s="179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1">
        <v>6.1666666666666661E-2</v>
      </c>
    </row>
    <row r="979" spans="1:25">
      <c r="A979" s="140"/>
      <c r="B979" s="116">
        <v>1</v>
      </c>
      <c r="C979" s="105">
        <v>5</v>
      </c>
      <c r="D979" s="184">
        <v>0.06</v>
      </c>
      <c r="E979" s="182" t="s">
        <v>135</v>
      </c>
      <c r="F979" s="179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37"/>
    </row>
    <row r="980" spans="1:25">
      <c r="A980" s="140"/>
      <c r="B980" s="116">
        <v>1</v>
      </c>
      <c r="C980" s="105">
        <v>6</v>
      </c>
      <c r="D980" s="184">
        <v>6.5000000000000002E-2</v>
      </c>
      <c r="E980" s="182" t="s">
        <v>135</v>
      </c>
      <c r="F980" s="179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37"/>
    </row>
    <row r="981" spans="1:25">
      <c r="A981" s="140"/>
      <c r="B981" s="117" t="s">
        <v>184</v>
      </c>
      <c r="C981" s="109"/>
      <c r="D981" s="187">
        <v>6.1666666666666668E-2</v>
      </c>
      <c r="E981" s="187" t="s">
        <v>512</v>
      </c>
      <c r="F981" s="179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37"/>
    </row>
    <row r="982" spans="1:25">
      <c r="A982" s="140"/>
      <c r="B982" s="2" t="s">
        <v>185</v>
      </c>
      <c r="C982" s="136"/>
      <c r="D982" s="123">
        <v>0.06</v>
      </c>
      <c r="E982" s="123" t="s">
        <v>512</v>
      </c>
      <c r="F982" s="179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37"/>
    </row>
    <row r="983" spans="1:25">
      <c r="A983" s="140"/>
      <c r="B983" s="2" t="s">
        <v>186</v>
      </c>
      <c r="C983" s="136"/>
      <c r="D983" s="123">
        <v>2.5819888974716139E-3</v>
      </c>
      <c r="E983" s="123" t="s">
        <v>512</v>
      </c>
      <c r="F983" s="16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137"/>
    </row>
    <row r="984" spans="1:25">
      <c r="A984" s="140"/>
      <c r="B984" s="2" t="s">
        <v>96</v>
      </c>
      <c r="C984" s="136"/>
      <c r="D984" s="110">
        <v>4.1870090229269415E-2</v>
      </c>
      <c r="E984" s="110" t="s">
        <v>512</v>
      </c>
      <c r="F984" s="16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138"/>
    </row>
    <row r="985" spans="1:25">
      <c r="A985" s="140"/>
      <c r="B985" s="118" t="s">
        <v>187</v>
      </c>
      <c r="C985" s="136"/>
      <c r="D985" s="110">
        <v>2.2204460492503131E-16</v>
      </c>
      <c r="E985" s="110" t="s">
        <v>512</v>
      </c>
      <c r="F985" s="16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138"/>
    </row>
    <row r="986" spans="1:25">
      <c r="B986" s="146"/>
      <c r="C986" s="117"/>
      <c r="D986" s="133"/>
      <c r="E986" s="133"/>
    </row>
    <row r="987" spans="1:25">
      <c r="B987" s="150" t="s">
        <v>420</v>
      </c>
      <c r="Y987" s="134" t="s">
        <v>67</v>
      </c>
    </row>
    <row r="988" spans="1:25">
      <c r="A988" s="125" t="s">
        <v>32</v>
      </c>
      <c r="B988" s="115" t="s">
        <v>142</v>
      </c>
      <c r="C988" s="112" t="s">
        <v>143</v>
      </c>
      <c r="D988" s="113" t="s">
        <v>165</v>
      </c>
      <c r="E988" s="114" t="s">
        <v>165</v>
      </c>
      <c r="F988" s="114" t="s">
        <v>165</v>
      </c>
      <c r="G988" s="114" t="s">
        <v>165</v>
      </c>
      <c r="H988" s="114" t="s">
        <v>165</v>
      </c>
      <c r="I988" s="114" t="s">
        <v>165</v>
      </c>
      <c r="J988" s="114" t="s">
        <v>165</v>
      </c>
      <c r="K988" s="114" t="s">
        <v>165</v>
      </c>
      <c r="L988" s="16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134">
        <v>1</v>
      </c>
    </row>
    <row r="989" spans="1:25">
      <c r="A989" s="140"/>
      <c r="B989" s="116" t="s">
        <v>166</v>
      </c>
      <c r="C989" s="105" t="s">
        <v>166</v>
      </c>
      <c r="D989" s="159" t="s">
        <v>167</v>
      </c>
      <c r="E989" s="160" t="s">
        <v>168</v>
      </c>
      <c r="F989" s="160" t="s">
        <v>169</v>
      </c>
      <c r="G989" s="160" t="s">
        <v>188</v>
      </c>
      <c r="H989" s="160" t="s">
        <v>170</v>
      </c>
      <c r="I989" s="160" t="s">
        <v>171</v>
      </c>
      <c r="J989" s="160" t="s">
        <v>172</v>
      </c>
      <c r="K989" s="160" t="s">
        <v>173</v>
      </c>
      <c r="L989" s="16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134" t="s">
        <v>3</v>
      </c>
    </row>
    <row r="990" spans="1:25">
      <c r="A990" s="140"/>
      <c r="B990" s="116"/>
      <c r="C990" s="105"/>
      <c r="D990" s="106" t="s">
        <v>191</v>
      </c>
      <c r="E990" s="107" t="s">
        <v>192</v>
      </c>
      <c r="F990" s="107" t="s">
        <v>192</v>
      </c>
      <c r="G990" s="107" t="s">
        <v>193</v>
      </c>
      <c r="H990" s="107" t="s">
        <v>192</v>
      </c>
      <c r="I990" s="107" t="s">
        <v>194</v>
      </c>
      <c r="J990" s="107" t="s">
        <v>192</v>
      </c>
      <c r="K990" s="107" t="s">
        <v>191</v>
      </c>
      <c r="L990" s="16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134">
        <v>2</v>
      </c>
    </row>
    <row r="991" spans="1:25">
      <c r="A991" s="140"/>
      <c r="B991" s="116"/>
      <c r="C991" s="105"/>
      <c r="D991" s="132"/>
      <c r="E991" s="132"/>
      <c r="F991" s="132"/>
      <c r="G991" s="132"/>
      <c r="H991" s="132"/>
      <c r="I991" s="132"/>
      <c r="J991" s="132"/>
      <c r="K991" s="132"/>
      <c r="L991" s="16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134">
        <v>3</v>
      </c>
    </row>
    <row r="992" spans="1:25">
      <c r="A992" s="140"/>
      <c r="B992" s="115">
        <v>1</v>
      </c>
      <c r="C992" s="111">
        <v>1</v>
      </c>
      <c r="D992" s="151" t="s">
        <v>111</v>
      </c>
      <c r="E992" s="119">
        <v>1.44</v>
      </c>
      <c r="F992" s="120">
        <v>1.9</v>
      </c>
      <c r="G992" s="119">
        <v>1.28</v>
      </c>
      <c r="H992" s="120">
        <v>1.31</v>
      </c>
      <c r="I992" s="119">
        <v>1.611</v>
      </c>
      <c r="J992" s="120">
        <v>1.5</v>
      </c>
      <c r="K992" s="151" t="s">
        <v>111</v>
      </c>
      <c r="L992" s="16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134">
        <v>1</v>
      </c>
    </row>
    <row r="993" spans="1:25">
      <c r="A993" s="140"/>
      <c r="B993" s="116">
        <v>1</v>
      </c>
      <c r="C993" s="105">
        <v>2</v>
      </c>
      <c r="D993" s="153" t="s">
        <v>111</v>
      </c>
      <c r="E993" s="107">
        <v>1.44</v>
      </c>
      <c r="F993" s="121">
        <v>1.8</v>
      </c>
      <c r="G993" s="107">
        <v>1.28</v>
      </c>
      <c r="H993" s="121">
        <v>1.37</v>
      </c>
      <c r="I993" s="107">
        <v>1.5820000000000001</v>
      </c>
      <c r="J993" s="121">
        <v>1.5</v>
      </c>
      <c r="K993" s="153" t="s">
        <v>111</v>
      </c>
      <c r="L993" s="16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134" t="e">
        <v>#N/A</v>
      </c>
    </row>
    <row r="994" spans="1:25">
      <c r="A994" s="140"/>
      <c r="B994" s="116">
        <v>1</v>
      </c>
      <c r="C994" s="105">
        <v>3</v>
      </c>
      <c r="D994" s="153" t="s">
        <v>111</v>
      </c>
      <c r="E994" s="107">
        <v>1.4</v>
      </c>
      <c r="F994" s="121">
        <v>1.8</v>
      </c>
      <c r="G994" s="107">
        <v>1.31</v>
      </c>
      <c r="H994" s="121">
        <v>1.37</v>
      </c>
      <c r="I994" s="107">
        <v>1.5760000000000001</v>
      </c>
      <c r="J994" s="121">
        <v>1.5</v>
      </c>
      <c r="K994" s="154" t="s">
        <v>111</v>
      </c>
      <c r="L994" s="16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134">
        <v>16</v>
      </c>
    </row>
    <row r="995" spans="1:25">
      <c r="A995" s="140"/>
      <c r="B995" s="116">
        <v>1</v>
      </c>
      <c r="C995" s="105">
        <v>4</v>
      </c>
      <c r="D995" s="153" t="s">
        <v>111</v>
      </c>
      <c r="E995" s="107">
        <v>1.4</v>
      </c>
      <c r="F995" s="121">
        <v>1.7</v>
      </c>
      <c r="G995" s="107">
        <v>1.21</v>
      </c>
      <c r="H995" s="121">
        <v>1.36</v>
      </c>
      <c r="I995" s="107">
        <v>1.5649999999999999</v>
      </c>
      <c r="J995" s="121">
        <v>1.5</v>
      </c>
      <c r="K995" s="154" t="s">
        <v>111</v>
      </c>
      <c r="L995" s="16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134">
        <v>1.4853333333333332</v>
      </c>
    </row>
    <row r="996" spans="1:25">
      <c r="A996" s="140"/>
      <c r="B996" s="116">
        <v>1</v>
      </c>
      <c r="C996" s="105">
        <v>5</v>
      </c>
      <c r="D996" s="153" t="s">
        <v>111</v>
      </c>
      <c r="E996" s="107">
        <v>1.46</v>
      </c>
      <c r="F996" s="107">
        <v>1.8</v>
      </c>
      <c r="G996" s="107">
        <v>1.18</v>
      </c>
      <c r="H996" s="107">
        <v>1.33</v>
      </c>
      <c r="I996" s="107">
        <v>1.5680000000000001</v>
      </c>
      <c r="J996" s="107">
        <v>1.5</v>
      </c>
      <c r="K996" s="153" t="s">
        <v>111</v>
      </c>
      <c r="L996" s="16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135"/>
    </row>
    <row r="997" spans="1:25">
      <c r="A997" s="140"/>
      <c r="B997" s="116">
        <v>1</v>
      </c>
      <c r="C997" s="105">
        <v>6</v>
      </c>
      <c r="D997" s="153" t="s">
        <v>111</v>
      </c>
      <c r="E997" s="107">
        <v>1.44</v>
      </c>
      <c r="F997" s="107">
        <v>1.7</v>
      </c>
      <c r="G997" s="107">
        <v>1.25</v>
      </c>
      <c r="H997" s="107">
        <v>1.28</v>
      </c>
      <c r="I997" s="107">
        <v>1.66</v>
      </c>
      <c r="J997" s="107">
        <v>1.6</v>
      </c>
      <c r="K997" s="153" t="s">
        <v>111</v>
      </c>
      <c r="L997" s="16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135"/>
    </row>
    <row r="998" spans="1:25">
      <c r="A998" s="140"/>
      <c r="B998" s="117" t="s">
        <v>184</v>
      </c>
      <c r="C998" s="109"/>
      <c r="D998" s="122" t="s">
        <v>512</v>
      </c>
      <c r="E998" s="122">
        <v>1.43</v>
      </c>
      <c r="F998" s="122">
        <v>1.7833333333333332</v>
      </c>
      <c r="G998" s="122">
        <v>1.2516666666666667</v>
      </c>
      <c r="H998" s="122">
        <v>1.3366666666666669</v>
      </c>
      <c r="I998" s="122">
        <v>1.5936666666666666</v>
      </c>
      <c r="J998" s="122">
        <v>1.5166666666666666</v>
      </c>
      <c r="K998" s="122" t="s">
        <v>512</v>
      </c>
      <c r="L998" s="16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135"/>
    </row>
    <row r="999" spans="1:25">
      <c r="A999" s="140"/>
      <c r="B999" s="2" t="s">
        <v>185</v>
      </c>
      <c r="C999" s="136"/>
      <c r="D999" s="108" t="s">
        <v>512</v>
      </c>
      <c r="E999" s="108">
        <v>1.44</v>
      </c>
      <c r="F999" s="108">
        <v>1.8</v>
      </c>
      <c r="G999" s="108">
        <v>1.2650000000000001</v>
      </c>
      <c r="H999" s="108">
        <v>1.3450000000000002</v>
      </c>
      <c r="I999" s="108">
        <v>1.5790000000000002</v>
      </c>
      <c r="J999" s="108">
        <v>1.5</v>
      </c>
      <c r="K999" s="108" t="s">
        <v>512</v>
      </c>
      <c r="L999" s="16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135"/>
    </row>
    <row r="1000" spans="1:25">
      <c r="A1000" s="140"/>
      <c r="B1000" s="2" t="s">
        <v>186</v>
      </c>
      <c r="C1000" s="136"/>
      <c r="D1000" s="123" t="s">
        <v>512</v>
      </c>
      <c r="E1000" s="123">
        <v>2.4494897427831803E-2</v>
      </c>
      <c r="F1000" s="123">
        <v>7.5277265270908097E-2</v>
      </c>
      <c r="G1000" s="123">
        <v>4.8751068364361723E-2</v>
      </c>
      <c r="H1000" s="123">
        <v>3.6696957185394397E-2</v>
      </c>
      <c r="I1000" s="123">
        <v>3.6412452082586581E-2</v>
      </c>
      <c r="J1000" s="123">
        <v>4.0824829046386339E-2</v>
      </c>
      <c r="K1000" s="123" t="s">
        <v>512</v>
      </c>
      <c r="L1000" s="16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137"/>
    </row>
    <row r="1001" spans="1:25">
      <c r="A1001" s="140"/>
      <c r="B1001" s="2" t="s">
        <v>96</v>
      </c>
      <c r="C1001" s="136"/>
      <c r="D1001" s="110" t="s">
        <v>512</v>
      </c>
      <c r="E1001" s="110">
        <v>1.712929890058168E-2</v>
      </c>
      <c r="F1001" s="110">
        <v>4.2211550619200802E-2</v>
      </c>
      <c r="G1001" s="110">
        <v>3.8948922794430137E-2</v>
      </c>
      <c r="H1001" s="110">
        <v>2.7454082682339943E-2</v>
      </c>
      <c r="I1001" s="110">
        <v>2.2848223436050984E-2</v>
      </c>
      <c r="J1001" s="110">
        <v>2.6917469700914069E-2</v>
      </c>
      <c r="K1001" s="110" t="s">
        <v>512</v>
      </c>
      <c r="L1001" s="16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138"/>
    </row>
    <row r="1002" spans="1:25">
      <c r="A1002" s="140"/>
      <c r="B1002" s="118" t="s">
        <v>187</v>
      </c>
      <c r="C1002" s="136"/>
      <c r="D1002" s="110" t="s">
        <v>512</v>
      </c>
      <c r="E1002" s="110">
        <v>-3.7253141831238734E-2</v>
      </c>
      <c r="F1002" s="110">
        <v>0.20062836624775593</v>
      </c>
      <c r="G1002" s="110">
        <v>-0.15731597845601419</v>
      </c>
      <c r="H1002" s="110">
        <v>-0.10008976660682201</v>
      </c>
      <c r="I1002" s="110">
        <v>7.2935368043087978E-2</v>
      </c>
      <c r="J1002" s="110">
        <v>2.1095152603231693E-2</v>
      </c>
      <c r="K1002" s="110" t="s">
        <v>512</v>
      </c>
      <c r="L1002" s="16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138"/>
    </row>
    <row r="1003" spans="1:25">
      <c r="B1003" s="146"/>
      <c r="C1003" s="117"/>
      <c r="D1003" s="133"/>
      <c r="E1003" s="133"/>
      <c r="F1003" s="133"/>
      <c r="G1003" s="133"/>
      <c r="H1003" s="133"/>
      <c r="I1003" s="133"/>
      <c r="J1003" s="133"/>
      <c r="K1003" s="133"/>
    </row>
    <row r="1004" spans="1:25">
      <c r="B1004" s="150" t="s">
        <v>421</v>
      </c>
      <c r="Y1004" s="134" t="s">
        <v>67</v>
      </c>
    </row>
    <row r="1005" spans="1:25">
      <c r="A1005" s="125" t="s">
        <v>66</v>
      </c>
      <c r="B1005" s="115" t="s">
        <v>142</v>
      </c>
      <c r="C1005" s="112" t="s">
        <v>143</v>
      </c>
      <c r="D1005" s="113" t="s">
        <v>165</v>
      </c>
      <c r="E1005" s="114" t="s">
        <v>165</v>
      </c>
      <c r="F1005" s="114" t="s">
        <v>165</v>
      </c>
      <c r="G1005" s="114" t="s">
        <v>165</v>
      </c>
      <c r="H1005" s="114" t="s">
        <v>165</v>
      </c>
      <c r="I1005" s="114" t="s">
        <v>165</v>
      </c>
      <c r="J1005" s="114" t="s">
        <v>165</v>
      </c>
      <c r="K1005" s="161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134">
        <v>1</v>
      </c>
    </row>
    <row r="1006" spans="1:25">
      <c r="A1006" s="140"/>
      <c r="B1006" s="116" t="s">
        <v>166</v>
      </c>
      <c r="C1006" s="105" t="s">
        <v>166</v>
      </c>
      <c r="D1006" s="159" t="s">
        <v>167</v>
      </c>
      <c r="E1006" s="160" t="s">
        <v>188</v>
      </c>
      <c r="F1006" s="160" t="s">
        <v>170</v>
      </c>
      <c r="G1006" s="160" t="s">
        <v>171</v>
      </c>
      <c r="H1006" s="160" t="s">
        <v>172</v>
      </c>
      <c r="I1006" s="160" t="s">
        <v>173</v>
      </c>
      <c r="J1006" s="160" t="s">
        <v>174</v>
      </c>
      <c r="K1006" s="161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134" t="s">
        <v>3</v>
      </c>
    </row>
    <row r="1007" spans="1:25">
      <c r="A1007" s="140"/>
      <c r="B1007" s="116"/>
      <c r="C1007" s="105"/>
      <c r="D1007" s="106" t="s">
        <v>191</v>
      </c>
      <c r="E1007" s="107" t="s">
        <v>193</v>
      </c>
      <c r="F1007" s="107" t="s">
        <v>191</v>
      </c>
      <c r="G1007" s="107" t="s">
        <v>194</v>
      </c>
      <c r="H1007" s="107" t="s">
        <v>192</v>
      </c>
      <c r="I1007" s="107" t="s">
        <v>191</v>
      </c>
      <c r="J1007" s="107" t="s">
        <v>192</v>
      </c>
      <c r="K1007" s="161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134">
        <v>0</v>
      </c>
    </row>
    <row r="1008" spans="1:25">
      <c r="A1008" s="140"/>
      <c r="B1008" s="116"/>
      <c r="C1008" s="105"/>
      <c r="D1008" s="132"/>
      <c r="E1008" s="132"/>
      <c r="F1008" s="132"/>
      <c r="G1008" s="132"/>
      <c r="H1008" s="132"/>
      <c r="I1008" s="132"/>
      <c r="J1008" s="132"/>
      <c r="K1008" s="161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134">
        <v>0</v>
      </c>
    </row>
    <row r="1009" spans="1:25">
      <c r="A1009" s="140"/>
      <c r="B1009" s="115">
        <v>1</v>
      </c>
      <c r="C1009" s="111">
        <v>1</v>
      </c>
      <c r="D1009" s="190">
        <v>120</v>
      </c>
      <c r="E1009" s="226">
        <v>51</v>
      </c>
      <c r="F1009" s="191">
        <v>95</v>
      </c>
      <c r="G1009" s="190">
        <v>125.17578124999999</v>
      </c>
      <c r="H1009" s="191">
        <v>124</v>
      </c>
      <c r="I1009" s="190">
        <v>124</v>
      </c>
      <c r="J1009" s="191">
        <v>112</v>
      </c>
      <c r="K1009" s="193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5">
        <v>1</v>
      </c>
    </row>
    <row r="1010" spans="1:25">
      <c r="A1010" s="140"/>
      <c r="B1010" s="116">
        <v>1</v>
      </c>
      <c r="C1010" s="105">
        <v>2</v>
      </c>
      <c r="D1010" s="196">
        <v>121</v>
      </c>
      <c r="E1010" s="196">
        <v>108</v>
      </c>
      <c r="F1010" s="197">
        <v>106</v>
      </c>
      <c r="G1010" s="196">
        <v>124.093886462882</v>
      </c>
      <c r="H1010" s="197">
        <v>119</v>
      </c>
      <c r="I1010" s="196">
        <v>130</v>
      </c>
      <c r="J1010" s="197">
        <v>111</v>
      </c>
      <c r="K1010" s="193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5" t="e">
        <v>#N/A</v>
      </c>
    </row>
    <row r="1011" spans="1:25">
      <c r="A1011" s="140"/>
      <c r="B1011" s="116">
        <v>1</v>
      </c>
      <c r="C1011" s="105">
        <v>3</v>
      </c>
      <c r="D1011" s="196">
        <v>120</v>
      </c>
      <c r="E1011" s="196">
        <v>109</v>
      </c>
      <c r="F1011" s="197">
        <v>106</v>
      </c>
      <c r="G1011" s="196">
        <v>124.250972762646</v>
      </c>
      <c r="H1011" s="197">
        <v>131</v>
      </c>
      <c r="I1011" s="196">
        <v>127</v>
      </c>
      <c r="J1011" s="197">
        <v>112</v>
      </c>
      <c r="K1011" s="193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5">
        <v>16</v>
      </c>
    </row>
    <row r="1012" spans="1:25">
      <c r="A1012" s="140"/>
      <c r="B1012" s="116">
        <v>1</v>
      </c>
      <c r="C1012" s="105">
        <v>4</v>
      </c>
      <c r="D1012" s="196">
        <v>120</v>
      </c>
      <c r="E1012" s="196">
        <v>100</v>
      </c>
      <c r="F1012" s="197">
        <v>98</v>
      </c>
      <c r="G1012" s="196">
        <v>124.970119521912</v>
      </c>
      <c r="H1012" s="197">
        <v>134</v>
      </c>
      <c r="I1012" s="196">
        <v>125</v>
      </c>
      <c r="J1012" s="197">
        <v>110</v>
      </c>
      <c r="K1012" s="193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5">
        <v>117.03397548304677</v>
      </c>
    </row>
    <row r="1013" spans="1:25">
      <c r="A1013" s="140"/>
      <c r="B1013" s="116">
        <v>1</v>
      </c>
      <c r="C1013" s="105">
        <v>5</v>
      </c>
      <c r="D1013" s="196">
        <v>121</v>
      </c>
      <c r="E1013" s="196">
        <v>107</v>
      </c>
      <c r="F1013" s="196">
        <v>102</v>
      </c>
      <c r="G1013" s="196">
        <v>124.12715517241401</v>
      </c>
      <c r="H1013" s="196">
        <v>139</v>
      </c>
      <c r="I1013" s="196">
        <v>125</v>
      </c>
      <c r="J1013" s="196">
        <v>112</v>
      </c>
      <c r="K1013" s="193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9"/>
    </row>
    <row r="1014" spans="1:25">
      <c r="A1014" s="140"/>
      <c r="B1014" s="116">
        <v>1</v>
      </c>
      <c r="C1014" s="105">
        <v>6</v>
      </c>
      <c r="D1014" s="196">
        <v>125</v>
      </c>
      <c r="E1014" s="196">
        <v>106</v>
      </c>
      <c r="F1014" s="196">
        <v>98</v>
      </c>
      <c r="G1014" s="196">
        <v>123.80905511811001</v>
      </c>
      <c r="H1014" s="196">
        <v>133</v>
      </c>
      <c r="I1014" s="196">
        <v>122</v>
      </c>
      <c r="J1014" s="196">
        <v>111</v>
      </c>
      <c r="K1014" s="193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9"/>
    </row>
    <row r="1015" spans="1:25">
      <c r="A1015" s="140"/>
      <c r="B1015" s="117" t="s">
        <v>184</v>
      </c>
      <c r="C1015" s="109"/>
      <c r="D1015" s="200">
        <v>121.16666666666667</v>
      </c>
      <c r="E1015" s="200">
        <v>96.833333333333329</v>
      </c>
      <c r="F1015" s="200">
        <v>100.83333333333333</v>
      </c>
      <c r="G1015" s="200">
        <v>124.40449504799402</v>
      </c>
      <c r="H1015" s="200">
        <v>130</v>
      </c>
      <c r="I1015" s="200">
        <v>125.5</v>
      </c>
      <c r="J1015" s="200">
        <v>111.33333333333333</v>
      </c>
      <c r="K1015" s="193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9"/>
    </row>
    <row r="1016" spans="1:25">
      <c r="A1016" s="140"/>
      <c r="B1016" s="2" t="s">
        <v>185</v>
      </c>
      <c r="C1016" s="136"/>
      <c r="D1016" s="198">
        <v>120.5</v>
      </c>
      <c r="E1016" s="198">
        <v>106.5</v>
      </c>
      <c r="F1016" s="198">
        <v>100</v>
      </c>
      <c r="G1016" s="198">
        <v>124.18906396753</v>
      </c>
      <c r="H1016" s="198">
        <v>132</v>
      </c>
      <c r="I1016" s="198">
        <v>125</v>
      </c>
      <c r="J1016" s="198">
        <v>111.5</v>
      </c>
      <c r="K1016" s="193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9"/>
    </row>
    <row r="1017" spans="1:25">
      <c r="A1017" s="140"/>
      <c r="B1017" s="2" t="s">
        <v>186</v>
      </c>
      <c r="C1017" s="136"/>
      <c r="D1017" s="198">
        <v>1.9407902170679516</v>
      </c>
      <c r="E1017" s="198">
        <v>22.675243475355831</v>
      </c>
      <c r="F1017" s="198">
        <v>4.5789372857319925</v>
      </c>
      <c r="G1017" s="198">
        <v>0.54153972205749779</v>
      </c>
      <c r="H1017" s="198">
        <v>7.2663608498339798</v>
      </c>
      <c r="I1017" s="198">
        <v>2.7386127875258306</v>
      </c>
      <c r="J1017" s="198">
        <v>0.81649658092772603</v>
      </c>
      <c r="K1017" s="193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9"/>
    </row>
    <row r="1018" spans="1:25">
      <c r="A1018" s="140"/>
      <c r="B1018" s="2" t="s">
        <v>96</v>
      </c>
      <c r="C1018" s="136"/>
      <c r="D1018" s="110">
        <v>1.6017525863009228E-2</v>
      </c>
      <c r="E1018" s="110">
        <v>0.23416774673345095</v>
      </c>
      <c r="F1018" s="110">
        <v>4.5410948288251166E-2</v>
      </c>
      <c r="G1018" s="110">
        <v>4.3530559072530069E-3</v>
      </c>
      <c r="H1018" s="110">
        <v>5.5895083460261383E-2</v>
      </c>
      <c r="I1018" s="110">
        <v>2.1821615836859209E-2</v>
      </c>
      <c r="J1018" s="110">
        <v>7.333801625099336E-3</v>
      </c>
      <c r="K1018" s="161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138"/>
    </row>
    <row r="1019" spans="1:25">
      <c r="A1019" s="140"/>
      <c r="B1019" s="118" t="s">
        <v>187</v>
      </c>
      <c r="C1019" s="136"/>
      <c r="D1019" s="110">
        <v>3.5311892692379221E-2</v>
      </c>
      <c r="E1019" s="110">
        <v>-0.17260493857734205</v>
      </c>
      <c r="F1019" s="110">
        <v>-0.13842682932752481</v>
      </c>
      <c r="G1019" s="110">
        <v>6.2977605729670483E-2</v>
      </c>
      <c r="H1019" s="110">
        <v>0.1107885506190589</v>
      </c>
      <c r="I1019" s="110">
        <v>7.233817771301454E-2</v>
      </c>
      <c r="J1019" s="110">
        <v>-4.8709292546754712E-2</v>
      </c>
      <c r="K1019" s="161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138"/>
    </row>
    <row r="1020" spans="1:25">
      <c r="B1020" s="146"/>
      <c r="C1020" s="117"/>
      <c r="D1020" s="133"/>
      <c r="E1020" s="133"/>
      <c r="F1020" s="133"/>
      <c r="G1020" s="133"/>
      <c r="H1020" s="133"/>
      <c r="I1020" s="133"/>
      <c r="J1020" s="133"/>
    </row>
    <row r="1021" spans="1:25">
      <c r="B1021" s="150" t="s">
        <v>422</v>
      </c>
      <c r="Y1021" s="134" t="s">
        <v>67</v>
      </c>
    </row>
    <row r="1022" spans="1:25">
      <c r="A1022" s="125" t="s">
        <v>38</v>
      </c>
      <c r="B1022" s="115" t="s">
        <v>142</v>
      </c>
      <c r="C1022" s="112" t="s">
        <v>143</v>
      </c>
      <c r="D1022" s="113" t="s">
        <v>165</v>
      </c>
      <c r="E1022" s="114" t="s">
        <v>165</v>
      </c>
      <c r="F1022" s="114" t="s">
        <v>165</v>
      </c>
      <c r="G1022" s="114" t="s">
        <v>165</v>
      </c>
      <c r="H1022" s="114" t="s">
        <v>165</v>
      </c>
      <c r="I1022" s="114" t="s">
        <v>165</v>
      </c>
      <c r="J1022" s="161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134">
        <v>1</v>
      </c>
    </row>
    <row r="1023" spans="1:25">
      <c r="A1023" s="140"/>
      <c r="B1023" s="116" t="s">
        <v>166</v>
      </c>
      <c r="C1023" s="105" t="s">
        <v>166</v>
      </c>
      <c r="D1023" s="159" t="s">
        <v>168</v>
      </c>
      <c r="E1023" s="160" t="s">
        <v>169</v>
      </c>
      <c r="F1023" s="160" t="s">
        <v>188</v>
      </c>
      <c r="G1023" s="160" t="s">
        <v>170</v>
      </c>
      <c r="H1023" s="160" t="s">
        <v>171</v>
      </c>
      <c r="I1023" s="160" t="s">
        <v>172</v>
      </c>
      <c r="J1023" s="161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134" t="s">
        <v>3</v>
      </c>
    </row>
    <row r="1024" spans="1:25">
      <c r="A1024" s="140"/>
      <c r="B1024" s="116"/>
      <c r="C1024" s="105"/>
      <c r="D1024" s="106" t="s">
        <v>192</v>
      </c>
      <c r="E1024" s="107" t="s">
        <v>192</v>
      </c>
      <c r="F1024" s="107" t="s">
        <v>193</v>
      </c>
      <c r="G1024" s="107" t="s">
        <v>192</v>
      </c>
      <c r="H1024" s="107" t="s">
        <v>194</v>
      </c>
      <c r="I1024" s="107" t="s">
        <v>192</v>
      </c>
      <c r="J1024" s="161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134">
        <v>1</v>
      </c>
    </row>
    <row r="1025" spans="1:25">
      <c r="A1025" s="140"/>
      <c r="B1025" s="116"/>
      <c r="C1025" s="105"/>
      <c r="D1025" s="132"/>
      <c r="E1025" s="132"/>
      <c r="F1025" s="132"/>
      <c r="G1025" s="132"/>
      <c r="H1025" s="132"/>
      <c r="I1025" s="132"/>
      <c r="J1025" s="161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134">
        <v>1</v>
      </c>
    </row>
    <row r="1026" spans="1:25">
      <c r="A1026" s="140"/>
      <c r="B1026" s="115">
        <v>1</v>
      </c>
      <c r="C1026" s="111">
        <v>1</v>
      </c>
      <c r="D1026" s="203">
        <v>4.66</v>
      </c>
      <c r="E1026" s="203">
        <v>5</v>
      </c>
      <c r="F1026" s="206">
        <v>3.42</v>
      </c>
      <c r="G1026" s="203">
        <v>3.46</v>
      </c>
      <c r="H1026" s="206">
        <v>5.1360000000000001</v>
      </c>
      <c r="I1026" s="203">
        <v>5.17</v>
      </c>
      <c r="J1026" s="207"/>
      <c r="K1026" s="208"/>
      <c r="L1026" s="208"/>
      <c r="M1026" s="208"/>
      <c r="N1026" s="208"/>
      <c r="O1026" s="208"/>
      <c r="P1026" s="208"/>
      <c r="Q1026" s="208"/>
      <c r="R1026" s="208"/>
      <c r="S1026" s="208"/>
      <c r="T1026" s="208"/>
      <c r="U1026" s="208"/>
      <c r="V1026" s="208"/>
      <c r="W1026" s="208"/>
      <c r="X1026" s="208"/>
      <c r="Y1026" s="209">
        <v>1</v>
      </c>
    </row>
    <row r="1027" spans="1:25">
      <c r="A1027" s="140"/>
      <c r="B1027" s="116">
        <v>1</v>
      </c>
      <c r="C1027" s="105">
        <v>2</v>
      </c>
      <c r="D1027" s="210">
        <v>4.71</v>
      </c>
      <c r="E1027" s="210">
        <v>4.8</v>
      </c>
      <c r="F1027" s="212">
        <v>3.77</v>
      </c>
      <c r="G1027" s="210">
        <v>3.8500000000000005</v>
      </c>
      <c r="H1027" s="212">
        <v>5.0460000000000003</v>
      </c>
      <c r="I1027" s="210">
        <v>5.49</v>
      </c>
      <c r="J1027" s="207"/>
      <c r="K1027" s="208"/>
      <c r="L1027" s="208"/>
      <c r="M1027" s="208"/>
      <c r="N1027" s="208"/>
      <c r="O1027" s="208"/>
      <c r="P1027" s="208"/>
      <c r="Q1027" s="208"/>
      <c r="R1027" s="208"/>
      <c r="S1027" s="208"/>
      <c r="T1027" s="208"/>
      <c r="U1027" s="208"/>
      <c r="V1027" s="208"/>
      <c r="W1027" s="208"/>
      <c r="X1027" s="208"/>
      <c r="Y1027" s="209" t="e">
        <v>#N/A</v>
      </c>
    </row>
    <row r="1028" spans="1:25">
      <c r="A1028" s="140"/>
      <c r="B1028" s="116">
        <v>1</v>
      </c>
      <c r="C1028" s="105">
        <v>3</v>
      </c>
      <c r="D1028" s="210">
        <v>4.72</v>
      </c>
      <c r="E1028" s="210">
        <v>4.8</v>
      </c>
      <c r="F1028" s="212">
        <v>3.65</v>
      </c>
      <c r="G1028" s="210">
        <v>3.92</v>
      </c>
      <c r="H1028" s="212">
        <v>5.1950000000000003</v>
      </c>
      <c r="I1028" s="210">
        <v>5.53</v>
      </c>
      <c r="J1028" s="207"/>
      <c r="K1028" s="208"/>
      <c r="L1028" s="208"/>
      <c r="M1028" s="208"/>
      <c r="N1028" s="208"/>
      <c r="O1028" s="208"/>
      <c r="P1028" s="208"/>
      <c r="Q1028" s="208"/>
      <c r="R1028" s="208"/>
      <c r="S1028" s="208"/>
      <c r="T1028" s="208"/>
      <c r="U1028" s="208"/>
      <c r="V1028" s="208"/>
      <c r="W1028" s="208"/>
      <c r="X1028" s="208"/>
      <c r="Y1028" s="209">
        <v>16</v>
      </c>
    </row>
    <row r="1029" spans="1:25">
      <c r="A1029" s="140"/>
      <c r="B1029" s="116">
        <v>1</v>
      </c>
      <c r="C1029" s="105">
        <v>4</v>
      </c>
      <c r="D1029" s="210">
        <v>4.57</v>
      </c>
      <c r="E1029" s="210">
        <v>4.7</v>
      </c>
      <c r="F1029" s="212">
        <v>3.62</v>
      </c>
      <c r="G1029" s="210">
        <v>3.82</v>
      </c>
      <c r="H1029" s="212">
        <v>5.1509999999999998</v>
      </c>
      <c r="I1029" s="210">
        <v>5.41</v>
      </c>
      <c r="J1029" s="207"/>
      <c r="K1029" s="208"/>
      <c r="L1029" s="208"/>
      <c r="M1029" s="208"/>
      <c r="N1029" s="208"/>
      <c r="O1029" s="208"/>
      <c r="P1029" s="208"/>
      <c r="Q1029" s="208"/>
      <c r="R1029" s="208"/>
      <c r="S1029" s="208"/>
      <c r="T1029" s="208"/>
      <c r="U1029" s="208"/>
      <c r="V1029" s="208"/>
      <c r="W1029" s="208"/>
      <c r="X1029" s="208"/>
      <c r="Y1029" s="209">
        <v>4.5593611111111114</v>
      </c>
    </row>
    <row r="1030" spans="1:25">
      <c r="A1030" s="140"/>
      <c r="B1030" s="116">
        <v>1</v>
      </c>
      <c r="C1030" s="105">
        <v>5</v>
      </c>
      <c r="D1030" s="210">
        <v>4.55</v>
      </c>
      <c r="E1030" s="210">
        <v>4.9000000000000004</v>
      </c>
      <c r="F1030" s="210">
        <v>3.33</v>
      </c>
      <c r="G1030" s="210">
        <v>3.62</v>
      </c>
      <c r="H1030" s="210">
        <v>5.2229999999999999</v>
      </c>
      <c r="I1030" s="210">
        <v>5.89</v>
      </c>
      <c r="J1030" s="207"/>
      <c r="K1030" s="208"/>
      <c r="L1030" s="208"/>
      <c r="M1030" s="208"/>
      <c r="N1030" s="208"/>
      <c r="O1030" s="208"/>
      <c r="P1030" s="208"/>
      <c r="Q1030" s="208"/>
      <c r="R1030" s="208"/>
      <c r="S1030" s="208"/>
      <c r="T1030" s="208"/>
      <c r="U1030" s="208"/>
      <c r="V1030" s="208"/>
      <c r="W1030" s="208"/>
      <c r="X1030" s="208"/>
      <c r="Y1030" s="214"/>
    </row>
    <row r="1031" spans="1:25">
      <c r="A1031" s="140"/>
      <c r="B1031" s="116">
        <v>1</v>
      </c>
      <c r="C1031" s="105">
        <v>6</v>
      </c>
      <c r="D1031" s="210">
        <v>4.7</v>
      </c>
      <c r="E1031" s="210">
        <v>4.7</v>
      </c>
      <c r="F1031" s="210">
        <v>3.53</v>
      </c>
      <c r="G1031" s="210">
        <v>3.52</v>
      </c>
      <c r="H1031" s="210">
        <v>5.0460000000000003</v>
      </c>
      <c r="I1031" s="210">
        <v>5.53</v>
      </c>
      <c r="J1031" s="207"/>
      <c r="K1031" s="208"/>
      <c r="L1031" s="208"/>
      <c r="M1031" s="208"/>
      <c r="N1031" s="208"/>
      <c r="O1031" s="208"/>
      <c r="P1031" s="208"/>
      <c r="Q1031" s="208"/>
      <c r="R1031" s="208"/>
      <c r="S1031" s="208"/>
      <c r="T1031" s="208"/>
      <c r="U1031" s="208"/>
      <c r="V1031" s="208"/>
      <c r="W1031" s="208"/>
      <c r="X1031" s="208"/>
      <c r="Y1031" s="214"/>
    </row>
    <row r="1032" spans="1:25">
      <c r="A1032" s="140"/>
      <c r="B1032" s="117" t="s">
        <v>184</v>
      </c>
      <c r="C1032" s="109"/>
      <c r="D1032" s="215">
        <v>4.6516666666666664</v>
      </c>
      <c r="E1032" s="215">
        <v>4.8166666666666673</v>
      </c>
      <c r="F1032" s="215">
        <v>3.5533333333333332</v>
      </c>
      <c r="G1032" s="215">
        <v>3.6983333333333337</v>
      </c>
      <c r="H1032" s="215">
        <v>5.1328333333333331</v>
      </c>
      <c r="I1032" s="215">
        <v>5.5033333333333339</v>
      </c>
      <c r="J1032" s="207"/>
      <c r="K1032" s="208"/>
      <c r="L1032" s="208"/>
      <c r="M1032" s="208"/>
      <c r="N1032" s="208"/>
      <c r="O1032" s="208"/>
      <c r="P1032" s="208"/>
      <c r="Q1032" s="208"/>
      <c r="R1032" s="208"/>
      <c r="S1032" s="208"/>
      <c r="T1032" s="208"/>
      <c r="U1032" s="208"/>
      <c r="V1032" s="208"/>
      <c r="W1032" s="208"/>
      <c r="X1032" s="208"/>
      <c r="Y1032" s="214"/>
    </row>
    <row r="1033" spans="1:25">
      <c r="A1033" s="140"/>
      <c r="B1033" s="2" t="s">
        <v>185</v>
      </c>
      <c r="C1033" s="136"/>
      <c r="D1033" s="216">
        <v>4.68</v>
      </c>
      <c r="E1033" s="216">
        <v>4.8</v>
      </c>
      <c r="F1033" s="216">
        <v>3.5750000000000002</v>
      </c>
      <c r="G1033" s="216">
        <v>3.7199999999999998</v>
      </c>
      <c r="H1033" s="216">
        <v>5.1434999999999995</v>
      </c>
      <c r="I1033" s="216">
        <v>5.51</v>
      </c>
      <c r="J1033" s="207"/>
      <c r="K1033" s="208"/>
      <c r="L1033" s="208"/>
      <c r="M1033" s="208"/>
      <c r="N1033" s="208"/>
      <c r="O1033" s="208"/>
      <c r="P1033" s="208"/>
      <c r="Q1033" s="208"/>
      <c r="R1033" s="208"/>
      <c r="S1033" s="208"/>
      <c r="T1033" s="208"/>
      <c r="U1033" s="208"/>
      <c r="V1033" s="208"/>
      <c r="W1033" s="208"/>
      <c r="X1033" s="208"/>
      <c r="Y1033" s="214"/>
    </row>
    <row r="1034" spans="1:25">
      <c r="A1034" s="140"/>
      <c r="B1034" s="2" t="s">
        <v>186</v>
      </c>
      <c r="C1034" s="136"/>
      <c r="D1034" s="216">
        <v>7.413950813612577E-2</v>
      </c>
      <c r="E1034" s="216">
        <v>0.1169045194450012</v>
      </c>
      <c r="F1034" s="216">
        <v>0.16058227382456219</v>
      </c>
      <c r="G1034" s="216">
        <v>0.19062178959045237</v>
      </c>
      <c r="H1034" s="216">
        <v>7.4047057110101608E-2</v>
      </c>
      <c r="I1034" s="216">
        <v>0.23278029698981534</v>
      </c>
      <c r="J1034" s="207"/>
      <c r="K1034" s="208"/>
      <c r="L1034" s="208"/>
      <c r="M1034" s="208"/>
      <c r="N1034" s="208"/>
      <c r="O1034" s="208"/>
      <c r="P1034" s="208"/>
      <c r="Q1034" s="208"/>
      <c r="R1034" s="208"/>
      <c r="S1034" s="208"/>
      <c r="T1034" s="208"/>
      <c r="U1034" s="208"/>
      <c r="V1034" s="208"/>
      <c r="W1034" s="208"/>
      <c r="X1034" s="208"/>
      <c r="Y1034" s="214"/>
    </row>
    <row r="1035" spans="1:25">
      <c r="A1035" s="140"/>
      <c r="B1035" s="2" t="s">
        <v>96</v>
      </c>
      <c r="C1035" s="136"/>
      <c r="D1035" s="110">
        <v>1.5938267603609984E-2</v>
      </c>
      <c r="E1035" s="110">
        <v>2.4270834486851457E-2</v>
      </c>
      <c r="F1035" s="110">
        <v>4.5192009519107561E-2</v>
      </c>
      <c r="G1035" s="110">
        <v>5.1542619988405321E-2</v>
      </c>
      <c r="H1035" s="110">
        <v>1.4426156530201307E-2</v>
      </c>
      <c r="I1035" s="110">
        <v>4.2298055176828948E-2</v>
      </c>
      <c r="J1035" s="161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138"/>
    </row>
    <row r="1036" spans="1:25">
      <c r="A1036" s="140"/>
      <c r="B1036" s="118" t="s">
        <v>187</v>
      </c>
      <c r="C1036" s="136"/>
      <c r="D1036" s="110">
        <v>2.0245282903915474E-2</v>
      </c>
      <c r="E1036" s="110">
        <v>5.6434563809500737E-2</v>
      </c>
      <c r="F1036" s="110">
        <v>-0.22065104150800863</v>
      </c>
      <c r="G1036" s="110">
        <v>-0.18884834010613083</v>
      </c>
      <c r="H1036" s="110">
        <v>0.12577907479727291</v>
      </c>
      <c r="I1036" s="110">
        <v>0.20704046010345012</v>
      </c>
      <c r="J1036" s="161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138"/>
    </row>
    <row r="1037" spans="1:25">
      <c r="B1037" s="146"/>
      <c r="C1037" s="117"/>
      <c r="D1037" s="133"/>
      <c r="E1037" s="133"/>
      <c r="F1037" s="133"/>
      <c r="G1037" s="133"/>
      <c r="H1037" s="133"/>
      <c r="I1037" s="133"/>
    </row>
    <row r="1038" spans="1:25">
      <c r="B1038" s="150" t="s">
        <v>423</v>
      </c>
      <c r="Y1038" s="134" t="s">
        <v>190</v>
      </c>
    </row>
    <row r="1039" spans="1:25">
      <c r="A1039" s="125" t="s">
        <v>41</v>
      </c>
      <c r="B1039" s="115" t="s">
        <v>142</v>
      </c>
      <c r="C1039" s="112" t="s">
        <v>143</v>
      </c>
      <c r="D1039" s="113" t="s">
        <v>165</v>
      </c>
      <c r="E1039" s="114" t="s">
        <v>165</v>
      </c>
      <c r="F1039" s="114" t="s">
        <v>165</v>
      </c>
      <c r="G1039" s="114" t="s">
        <v>165</v>
      </c>
      <c r="H1039" s="161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134">
        <v>1</v>
      </c>
    </row>
    <row r="1040" spans="1:25">
      <c r="A1040" s="140"/>
      <c r="B1040" s="116" t="s">
        <v>166</v>
      </c>
      <c r="C1040" s="105" t="s">
        <v>166</v>
      </c>
      <c r="D1040" s="159" t="s">
        <v>168</v>
      </c>
      <c r="E1040" s="160" t="s">
        <v>188</v>
      </c>
      <c r="F1040" s="160" t="s">
        <v>171</v>
      </c>
      <c r="G1040" s="160" t="s">
        <v>172</v>
      </c>
      <c r="H1040" s="161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134" t="s">
        <v>3</v>
      </c>
    </row>
    <row r="1041" spans="1:25">
      <c r="A1041" s="140"/>
      <c r="B1041" s="116"/>
      <c r="C1041" s="105"/>
      <c r="D1041" s="106" t="s">
        <v>192</v>
      </c>
      <c r="E1041" s="107" t="s">
        <v>193</v>
      </c>
      <c r="F1041" s="107" t="s">
        <v>194</v>
      </c>
      <c r="G1041" s="107" t="s">
        <v>192</v>
      </c>
      <c r="H1041" s="161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134">
        <v>2</v>
      </c>
    </row>
    <row r="1042" spans="1:25">
      <c r="A1042" s="140"/>
      <c r="B1042" s="116"/>
      <c r="C1042" s="105"/>
      <c r="D1042" s="132"/>
      <c r="E1042" s="132"/>
      <c r="F1042" s="132"/>
      <c r="G1042" s="132"/>
      <c r="H1042" s="161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134">
        <v>2</v>
      </c>
    </row>
    <row r="1043" spans="1:25">
      <c r="A1043" s="140"/>
      <c r="B1043" s="115">
        <v>1</v>
      </c>
      <c r="C1043" s="111">
        <v>1</v>
      </c>
      <c r="D1043" s="119">
        <v>0.38</v>
      </c>
      <c r="E1043" s="151">
        <v>0.9</v>
      </c>
      <c r="F1043" s="120">
        <v>0.439453125</v>
      </c>
      <c r="G1043" s="119">
        <v>0.4</v>
      </c>
      <c r="H1043" s="161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134">
        <v>1</v>
      </c>
    </row>
    <row r="1044" spans="1:25">
      <c r="A1044" s="140"/>
      <c r="B1044" s="116">
        <v>1</v>
      </c>
      <c r="C1044" s="105">
        <v>2</v>
      </c>
      <c r="D1044" s="107">
        <v>0.38</v>
      </c>
      <c r="E1044" s="153">
        <v>0.9</v>
      </c>
      <c r="F1044" s="121">
        <v>0.438864628820961</v>
      </c>
      <c r="G1044" s="107">
        <v>0.4</v>
      </c>
      <c r="H1044" s="161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134">
        <v>5</v>
      </c>
    </row>
    <row r="1045" spans="1:25">
      <c r="A1045" s="140"/>
      <c r="B1045" s="116">
        <v>1</v>
      </c>
      <c r="C1045" s="105">
        <v>3</v>
      </c>
      <c r="D1045" s="107">
        <v>0.37</v>
      </c>
      <c r="E1045" s="155">
        <v>1</v>
      </c>
      <c r="F1045" s="121">
        <v>0.43774319066147899</v>
      </c>
      <c r="G1045" s="107">
        <v>0.4</v>
      </c>
      <c r="H1045" s="161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134">
        <v>16</v>
      </c>
    </row>
    <row r="1046" spans="1:25">
      <c r="A1046" s="140"/>
      <c r="B1046" s="116">
        <v>1</v>
      </c>
      <c r="C1046" s="105">
        <v>4</v>
      </c>
      <c r="D1046" s="107">
        <v>0.36</v>
      </c>
      <c r="E1046" s="153">
        <v>0.9</v>
      </c>
      <c r="F1046" s="121">
        <v>0.44820717131474103</v>
      </c>
      <c r="G1046" s="107">
        <v>0.4</v>
      </c>
      <c r="H1046" s="161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134">
        <v>0.40677187182069297</v>
      </c>
    </row>
    <row r="1047" spans="1:25">
      <c r="A1047" s="140"/>
      <c r="B1047" s="116">
        <v>1</v>
      </c>
      <c r="C1047" s="105">
        <v>5</v>
      </c>
      <c r="D1047" s="107">
        <v>0.39</v>
      </c>
      <c r="E1047" s="153">
        <v>0.9</v>
      </c>
      <c r="F1047" s="107">
        <v>0.45258620689655199</v>
      </c>
      <c r="G1047" s="107">
        <v>0.4</v>
      </c>
      <c r="H1047" s="161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135"/>
    </row>
    <row r="1048" spans="1:25">
      <c r="A1048" s="140"/>
      <c r="B1048" s="116">
        <v>1</v>
      </c>
      <c r="C1048" s="105">
        <v>6</v>
      </c>
      <c r="D1048" s="107">
        <v>0.39</v>
      </c>
      <c r="E1048" s="153">
        <v>0.9</v>
      </c>
      <c r="F1048" s="107">
        <v>0.43503937007874</v>
      </c>
      <c r="G1048" s="107">
        <v>0.4</v>
      </c>
      <c r="H1048" s="161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135"/>
    </row>
    <row r="1049" spans="1:25">
      <c r="A1049" s="140"/>
      <c r="B1049" s="117" t="s">
        <v>184</v>
      </c>
      <c r="C1049" s="109"/>
      <c r="D1049" s="122">
        <v>0.37833333333333335</v>
      </c>
      <c r="E1049" s="122">
        <v>0.91666666666666663</v>
      </c>
      <c r="F1049" s="122">
        <v>0.44198228212874552</v>
      </c>
      <c r="G1049" s="122">
        <v>0.39999999999999997</v>
      </c>
      <c r="H1049" s="161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135"/>
    </row>
    <row r="1050" spans="1:25">
      <c r="A1050" s="140"/>
      <c r="B1050" s="2" t="s">
        <v>185</v>
      </c>
      <c r="C1050" s="136"/>
      <c r="D1050" s="108">
        <v>0.38</v>
      </c>
      <c r="E1050" s="108">
        <v>0.9</v>
      </c>
      <c r="F1050" s="108">
        <v>0.4391588769104805</v>
      </c>
      <c r="G1050" s="108">
        <v>0.4</v>
      </c>
      <c r="H1050" s="161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135"/>
    </row>
    <row r="1051" spans="1:25">
      <c r="A1051" s="140"/>
      <c r="B1051" s="2" t="s">
        <v>186</v>
      </c>
      <c r="C1051" s="136"/>
      <c r="D1051" s="108">
        <v>1.1690451944500132E-2</v>
      </c>
      <c r="E1051" s="108">
        <v>4.0824829046386291E-2</v>
      </c>
      <c r="F1051" s="108">
        <v>6.8334879525848461E-3</v>
      </c>
      <c r="G1051" s="108">
        <v>6.0809419444881171E-17</v>
      </c>
      <c r="H1051" s="188"/>
      <c r="I1051" s="189"/>
      <c r="J1051" s="189"/>
      <c r="K1051" s="189"/>
      <c r="L1051" s="189"/>
      <c r="M1051" s="189"/>
      <c r="N1051" s="189"/>
      <c r="O1051" s="189"/>
      <c r="P1051" s="189"/>
      <c r="Q1051" s="189"/>
      <c r="R1051" s="189"/>
      <c r="S1051" s="189"/>
      <c r="T1051" s="189"/>
      <c r="U1051" s="189"/>
      <c r="V1051" s="189"/>
      <c r="W1051" s="189"/>
      <c r="X1051" s="189"/>
      <c r="Y1051" s="135"/>
    </row>
    <row r="1052" spans="1:25">
      <c r="A1052" s="140"/>
      <c r="B1052" s="2" t="s">
        <v>96</v>
      </c>
      <c r="C1052" s="136"/>
      <c r="D1052" s="110">
        <v>3.0899872981057615E-2</v>
      </c>
      <c r="E1052" s="110">
        <v>4.4536177141512319E-2</v>
      </c>
      <c r="F1052" s="110">
        <v>1.5460999747936303E-2</v>
      </c>
      <c r="G1052" s="110">
        <v>1.5202354861220294E-16</v>
      </c>
      <c r="H1052" s="161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138"/>
    </row>
    <row r="1053" spans="1:25">
      <c r="A1053" s="140"/>
      <c r="B1053" s="118" t="s">
        <v>187</v>
      </c>
      <c r="C1053" s="136"/>
      <c r="D1053" s="110">
        <v>-6.9912745834833534E-2</v>
      </c>
      <c r="E1053" s="110">
        <v>1.2535153735279359</v>
      </c>
      <c r="F1053" s="110">
        <v>8.6560582840825129E-2</v>
      </c>
      <c r="G1053" s="110">
        <v>-1.6647837005991595E-2</v>
      </c>
      <c r="H1053" s="161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138"/>
    </row>
    <row r="1054" spans="1:25">
      <c r="B1054" s="146"/>
      <c r="C1054" s="117"/>
      <c r="D1054" s="133"/>
      <c r="E1054" s="133"/>
      <c r="F1054" s="133"/>
      <c r="G1054" s="133"/>
    </row>
    <row r="1055" spans="1:25">
      <c r="B1055" s="150" t="s">
        <v>424</v>
      </c>
      <c r="Y1055" s="134" t="s">
        <v>67</v>
      </c>
    </row>
    <row r="1056" spans="1:25">
      <c r="A1056" s="125" t="s">
        <v>44</v>
      </c>
      <c r="B1056" s="115" t="s">
        <v>142</v>
      </c>
      <c r="C1056" s="112" t="s">
        <v>143</v>
      </c>
      <c r="D1056" s="113" t="s">
        <v>165</v>
      </c>
      <c r="E1056" s="114" t="s">
        <v>165</v>
      </c>
      <c r="F1056" s="114" t="s">
        <v>165</v>
      </c>
      <c r="G1056" s="114" t="s">
        <v>165</v>
      </c>
      <c r="H1056" s="114" t="s">
        <v>165</v>
      </c>
      <c r="I1056" s="114" t="s">
        <v>165</v>
      </c>
      <c r="J1056" s="114" t="s">
        <v>165</v>
      </c>
      <c r="K1056" s="114" t="s">
        <v>165</v>
      </c>
      <c r="L1056" s="114" t="s">
        <v>165</v>
      </c>
      <c r="M1056" s="161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134">
        <v>1</v>
      </c>
    </row>
    <row r="1057" spans="1:25">
      <c r="A1057" s="140"/>
      <c r="B1057" s="116" t="s">
        <v>166</v>
      </c>
      <c r="C1057" s="105" t="s">
        <v>166</v>
      </c>
      <c r="D1057" s="159" t="s">
        <v>167</v>
      </c>
      <c r="E1057" s="160" t="s">
        <v>168</v>
      </c>
      <c r="F1057" s="160" t="s">
        <v>169</v>
      </c>
      <c r="G1057" s="160" t="s">
        <v>188</v>
      </c>
      <c r="H1057" s="160" t="s">
        <v>170</v>
      </c>
      <c r="I1057" s="160" t="s">
        <v>171</v>
      </c>
      <c r="J1057" s="160" t="s">
        <v>172</v>
      </c>
      <c r="K1057" s="160" t="s">
        <v>173</v>
      </c>
      <c r="L1057" s="160" t="s">
        <v>174</v>
      </c>
      <c r="M1057" s="161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134" t="s">
        <v>3</v>
      </c>
    </row>
    <row r="1058" spans="1:25">
      <c r="A1058" s="140"/>
      <c r="B1058" s="116"/>
      <c r="C1058" s="105"/>
      <c r="D1058" s="106" t="s">
        <v>191</v>
      </c>
      <c r="E1058" s="107" t="s">
        <v>191</v>
      </c>
      <c r="F1058" s="107" t="s">
        <v>192</v>
      </c>
      <c r="G1058" s="107" t="s">
        <v>193</v>
      </c>
      <c r="H1058" s="107" t="s">
        <v>191</v>
      </c>
      <c r="I1058" s="107" t="s">
        <v>194</v>
      </c>
      <c r="J1058" s="107" t="s">
        <v>192</v>
      </c>
      <c r="K1058" s="107" t="s">
        <v>191</v>
      </c>
      <c r="L1058" s="107" t="s">
        <v>192</v>
      </c>
      <c r="M1058" s="161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134">
        <v>1</v>
      </c>
    </row>
    <row r="1059" spans="1:25">
      <c r="A1059" s="140"/>
      <c r="B1059" s="116"/>
      <c r="C1059" s="105"/>
      <c r="D1059" s="132"/>
      <c r="E1059" s="132"/>
      <c r="F1059" s="132"/>
      <c r="G1059" s="132"/>
      <c r="H1059" s="132"/>
      <c r="I1059" s="132"/>
      <c r="J1059" s="132"/>
      <c r="K1059" s="132"/>
      <c r="L1059" s="132"/>
      <c r="M1059" s="161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134">
        <v>2</v>
      </c>
    </row>
    <row r="1060" spans="1:25">
      <c r="A1060" s="140"/>
      <c r="B1060" s="115">
        <v>1</v>
      </c>
      <c r="C1060" s="111">
        <v>1</v>
      </c>
      <c r="D1060" s="203">
        <v>29</v>
      </c>
      <c r="E1060" s="203">
        <v>32</v>
      </c>
      <c r="F1060" s="206">
        <v>33.6</v>
      </c>
      <c r="G1060" s="203">
        <v>29</v>
      </c>
      <c r="H1060" s="206">
        <v>24</v>
      </c>
      <c r="I1060" s="203">
        <v>33.6865234375</v>
      </c>
      <c r="J1060" s="205">
        <v>41.2</v>
      </c>
      <c r="K1060" s="203">
        <v>34</v>
      </c>
      <c r="L1060" s="203">
        <v>26</v>
      </c>
      <c r="M1060" s="207"/>
      <c r="N1060" s="208"/>
      <c r="O1060" s="208"/>
      <c r="P1060" s="208"/>
      <c r="Q1060" s="208"/>
      <c r="R1060" s="208"/>
      <c r="S1060" s="208"/>
      <c r="T1060" s="208"/>
      <c r="U1060" s="208"/>
      <c r="V1060" s="208"/>
      <c r="W1060" s="208"/>
      <c r="X1060" s="208"/>
      <c r="Y1060" s="209">
        <v>1</v>
      </c>
    </row>
    <row r="1061" spans="1:25">
      <c r="A1061" s="140"/>
      <c r="B1061" s="116">
        <v>1</v>
      </c>
      <c r="C1061" s="105">
        <v>2</v>
      </c>
      <c r="D1061" s="210">
        <v>29</v>
      </c>
      <c r="E1061" s="210">
        <v>31</v>
      </c>
      <c r="F1061" s="212">
        <v>33.5</v>
      </c>
      <c r="G1061" s="210">
        <v>28</v>
      </c>
      <c r="H1061" s="212">
        <v>25</v>
      </c>
      <c r="I1061" s="210">
        <v>32.556768558952001</v>
      </c>
      <c r="J1061" s="211">
        <v>45</v>
      </c>
      <c r="K1061" s="210">
        <v>35</v>
      </c>
      <c r="L1061" s="210">
        <v>28</v>
      </c>
      <c r="M1061" s="207"/>
      <c r="N1061" s="208"/>
      <c r="O1061" s="208"/>
      <c r="P1061" s="208"/>
      <c r="Q1061" s="208"/>
      <c r="R1061" s="208"/>
      <c r="S1061" s="208"/>
      <c r="T1061" s="208"/>
      <c r="U1061" s="208"/>
      <c r="V1061" s="208"/>
      <c r="W1061" s="208"/>
      <c r="X1061" s="208"/>
      <c r="Y1061" s="209">
        <v>34</v>
      </c>
    </row>
    <row r="1062" spans="1:25">
      <c r="A1062" s="140"/>
      <c r="B1062" s="116">
        <v>1</v>
      </c>
      <c r="C1062" s="105">
        <v>3</v>
      </c>
      <c r="D1062" s="210">
        <v>28</v>
      </c>
      <c r="E1062" s="210">
        <v>32</v>
      </c>
      <c r="F1062" s="212">
        <v>34.1</v>
      </c>
      <c r="G1062" s="210">
        <v>29</v>
      </c>
      <c r="H1062" s="223">
        <v>27</v>
      </c>
      <c r="I1062" s="210">
        <v>32.774319066147903</v>
      </c>
      <c r="J1062" s="211">
        <v>43</v>
      </c>
      <c r="K1062" s="212">
        <v>34</v>
      </c>
      <c r="L1062" s="216">
        <v>27</v>
      </c>
      <c r="M1062" s="207"/>
      <c r="N1062" s="208"/>
      <c r="O1062" s="208"/>
      <c r="P1062" s="208"/>
      <c r="Q1062" s="208"/>
      <c r="R1062" s="208"/>
      <c r="S1062" s="208"/>
      <c r="T1062" s="208"/>
      <c r="U1062" s="208"/>
      <c r="V1062" s="208"/>
      <c r="W1062" s="208"/>
      <c r="X1062" s="208"/>
      <c r="Y1062" s="209">
        <v>16</v>
      </c>
    </row>
    <row r="1063" spans="1:25">
      <c r="A1063" s="140"/>
      <c r="B1063" s="116">
        <v>1</v>
      </c>
      <c r="C1063" s="105">
        <v>4</v>
      </c>
      <c r="D1063" s="210">
        <v>29</v>
      </c>
      <c r="E1063" s="210">
        <v>30</v>
      </c>
      <c r="F1063" s="212">
        <v>33.9</v>
      </c>
      <c r="G1063" s="210">
        <v>29</v>
      </c>
      <c r="H1063" s="212">
        <v>25</v>
      </c>
      <c r="I1063" s="210">
        <v>34.255976095617498</v>
      </c>
      <c r="J1063" s="211">
        <v>42</v>
      </c>
      <c r="K1063" s="212">
        <v>32</v>
      </c>
      <c r="L1063" s="216">
        <v>25</v>
      </c>
      <c r="M1063" s="207"/>
      <c r="N1063" s="208"/>
      <c r="O1063" s="208"/>
      <c r="P1063" s="208"/>
      <c r="Q1063" s="208"/>
      <c r="R1063" s="208"/>
      <c r="S1063" s="208"/>
      <c r="T1063" s="208"/>
      <c r="U1063" s="208"/>
      <c r="V1063" s="208"/>
      <c r="W1063" s="208"/>
      <c r="X1063" s="208"/>
      <c r="Y1063" s="209">
        <v>30.062186462031153</v>
      </c>
    </row>
    <row r="1064" spans="1:25">
      <c r="A1064" s="140"/>
      <c r="B1064" s="116">
        <v>1</v>
      </c>
      <c r="C1064" s="105">
        <v>5</v>
      </c>
      <c r="D1064" s="210">
        <v>29</v>
      </c>
      <c r="E1064" s="210">
        <v>32</v>
      </c>
      <c r="F1064" s="210">
        <v>35</v>
      </c>
      <c r="G1064" s="222">
        <v>27</v>
      </c>
      <c r="H1064" s="210">
        <v>24</v>
      </c>
      <c r="I1064" s="210">
        <v>34.219827586206897</v>
      </c>
      <c r="J1064" s="213">
        <v>47</v>
      </c>
      <c r="K1064" s="210">
        <v>31</v>
      </c>
      <c r="L1064" s="210">
        <v>25</v>
      </c>
      <c r="M1064" s="207"/>
      <c r="N1064" s="208"/>
      <c r="O1064" s="208"/>
      <c r="P1064" s="208"/>
      <c r="Q1064" s="208"/>
      <c r="R1064" s="208"/>
      <c r="S1064" s="208"/>
      <c r="T1064" s="208"/>
      <c r="U1064" s="208"/>
      <c r="V1064" s="208"/>
      <c r="W1064" s="208"/>
      <c r="X1064" s="208"/>
      <c r="Y1064" s="214"/>
    </row>
    <row r="1065" spans="1:25">
      <c r="A1065" s="140"/>
      <c r="B1065" s="116">
        <v>1</v>
      </c>
      <c r="C1065" s="105">
        <v>6</v>
      </c>
      <c r="D1065" s="210">
        <v>30</v>
      </c>
      <c r="E1065" s="210">
        <v>31</v>
      </c>
      <c r="F1065" s="210">
        <v>34.1</v>
      </c>
      <c r="G1065" s="210">
        <v>29</v>
      </c>
      <c r="H1065" s="210">
        <v>24</v>
      </c>
      <c r="I1065" s="210">
        <v>35.091535433070902</v>
      </c>
      <c r="J1065" s="213">
        <v>43</v>
      </c>
      <c r="K1065" s="210">
        <v>30</v>
      </c>
      <c r="L1065" s="210">
        <v>28</v>
      </c>
      <c r="M1065" s="207"/>
      <c r="N1065" s="208"/>
      <c r="O1065" s="208"/>
      <c r="P1065" s="208"/>
      <c r="Q1065" s="208"/>
      <c r="R1065" s="208"/>
      <c r="S1065" s="208"/>
      <c r="T1065" s="208"/>
      <c r="U1065" s="208"/>
      <c r="V1065" s="208"/>
      <c r="W1065" s="208"/>
      <c r="X1065" s="208"/>
      <c r="Y1065" s="214"/>
    </row>
    <row r="1066" spans="1:25">
      <c r="A1066" s="140"/>
      <c r="B1066" s="117" t="s">
        <v>184</v>
      </c>
      <c r="C1066" s="109"/>
      <c r="D1066" s="215">
        <v>29</v>
      </c>
      <c r="E1066" s="215">
        <v>31.333333333333332</v>
      </c>
      <c r="F1066" s="215">
        <v>34.033333333333331</v>
      </c>
      <c r="G1066" s="215">
        <v>28.5</v>
      </c>
      <c r="H1066" s="215">
        <v>24.833333333333332</v>
      </c>
      <c r="I1066" s="215">
        <v>33.764158362915872</v>
      </c>
      <c r="J1066" s="215">
        <v>43.533333333333331</v>
      </c>
      <c r="K1066" s="215">
        <v>32.666666666666664</v>
      </c>
      <c r="L1066" s="215">
        <v>26.5</v>
      </c>
      <c r="M1066" s="207"/>
      <c r="N1066" s="208"/>
      <c r="O1066" s="208"/>
      <c r="P1066" s="208"/>
      <c r="Q1066" s="208"/>
      <c r="R1066" s="208"/>
      <c r="S1066" s="208"/>
      <c r="T1066" s="208"/>
      <c r="U1066" s="208"/>
      <c r="V1066" s="208"/>
      <c r="W1066" s="208"/>
      <c r="X1066" s="208"/>
      <c r="Y1066" s="214"/>
    </row>
    <row r="1067" spans="1:25">
      <c r="A1067" s="140"/>
      <c r="B1067" s="2" t="s">
        <v>185</v>
      </c>
      <c r="C1067" s="136"/>
      <c r="D1067" s="216">
        <v>29</v>
      </c>
      <c r="E1067" s="216">
        <v>31.5</v>
      </c>
      <c r="F1067" s="216">
        <v>34</v>
      </c>
      <c r="G1067" s="216">
        <v>29</v>
      </c>
      <c r="H1067" s="216">
        <v>24.5</v>
      </c>
      <c r="I1067" s="216">
        <v>33.953175511853445</v>
      </c>
      <c r="J1067" s="216">
        <v>43</v>
      </c>
      <c r="K1067" s="216">
        <v>33</v>
      </c>
      <c r="L1067" s="216">
        <v>26.5</v>
      </c>
      <c r="M1067" s="207"/>
      <c r="N1067" s="208"/>
      <c r="O1067" s="208"/>
      <c r="P1067" s="208"/>
      <c r="Q1067" s="208"/>
      <c r="R1067" s="208"/>
      <c r="S1067" s="208"/>
      <c r="T1067" s="208"/>
      <c r="U1067" s="208"/>
      <c r="V1067" s="208"/>
      <c r="W1067" s="208"/>
      <c r="X1067" s="208"/>
      <c r="Y1067" s="214"/>
    </row>
    <row r="1068" spans="1:25">
      <c r="A1068" s="140"/>
      <c r="B1068" s="2" t="s">
        <v>186</v>
      </c>
      <c r="C1068" s="136"/>
      <c r="D1068" s="108">
        <v>0.63245553203367588</v>
      </c>
      <c r="E1068" s="108">
        <v>0.81649658092772603</v>
      </c>
      <c r="F1068" s="108">
        <v>0.53541261347363356</v>
      </c>
      <c r="G1068" s="108">
        <v>0.83666002653407556</v>
      </c>
      <c r="H1068" s="108">
        <v>1.1690451944500122</v>
      </c>
      <c r="I1068" s="108">
        <v>0.96488840426384193</v>
      </c>
      <c r="J1068" s="108">
        <v>2.1228911104120871</v>
      </c>
      <c r="K1068" s="108">
        <v>1.96638416050035</v>
      </c>
      <c r="L1068" s="108">
        <v>1.3784048752090221</v>
      </c>
      <c r="M1068" s="188"/>
      <c r="N1068" s="189"/>
      <c r="O1068" s="189"/>
      <c r="P1068" s="189"/>
      <c r="Q1068" s="189"/>
      <c r="R1068" s="189"/>
      <c r="S1068" s="189"/>
      <c r="T1068" s="189"/>
      <c r="U1068" s="189"/>
      <c r="V1068" s="189"/>
      <c r="W1068" s="189"/>
      <c r="X1068" s="189"/>
      <c r="Y1068" s="135"/>
    </row>
    <row r="1069" spans="1:25">
      <c r="A1069" s="140"/>
      <c r="B1069" s="2" t="s">
        <v>96</v>
      </c>
      <c r="C1069" s="136"/>
      <c r="D1069" s="110">
        <v>2.18088114494371E-2</v>
      </c>
      <c r="E1069" s="110">
        <v>2.605840151896998E-2</v>
      </c>
      <c r="F1069" s="110">
        <v>1.5732006272486786E-2</v>
      </c>
      <c r="G1069" s="110">
        <v>2.9356492159090371E-2</v>
      </c>
      <c r="H1069" s="110">
        <v>4.7075645414094452E-2</v>
      </c>
      <c r="I1069" s="110">
        <v>2.8577297674435922E-2</v>
      </c>
      <c r="J1069" s="110">
        <v>4.8764726885423139E-2</v>
      </c>
      <c r="K1069" s="110">
        <v>6.0195433484704595E-2</v>
      </c>
      <c r="L1069" s="110">
        <v>5.201527830977442E-2</v>
      </c>
      <c r="M1069" s="161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138"/>
    </row>
    <row r="1070" spans="1:25">
      <c r="A1070" s="140"/>
      <c r="B1070" s="118" t="s">
        <v>187</v>
      </c>
      <c r="C1070" s="136"/>
      <c r="D1070" s="110">
        <v>-3.533297431218807E-2</v>
      </c>
      <c r="E1070" s="110">
        <v>4.2283912812118629E-2</v>
      </c>
      <c r="F1070" s="110">
        <v>0.13209773934167357</v>
      </c>
      <c r="G1070" s="110">
        <v>-5.1965164410253784E-2</v>
      </c>
      <c r="H1070" s="110">
        <v>-0.17393455846273576</v>
      </c>
      <c r="I1070" s="110">
        <v>0.12314380078642473</v>
      </c>
      <c r="J1070" s="110">
        <v>0.44810935120492235</v>
      </c>
      <c r="K1070" s="110">
        <v>8.6636419740293791E-2</v>
      </c>
      <c r="L1070" s="110">
        <v>-0.11849392480251664</v>
      </c>
      <c r="M1070" s="161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138"/>
    </row>
    <row r="1071" spans="1:25">
      <c r="B1071" s="146"/>
      <c r="C1071" s="117"/>
      <c r="D1071" s="133"/>
      <c r="E1071" s="133"/>
      <c r="F1071" s="133"/>
      <c r="G1071" s="133"/>
      <c r="H1071" s="133"/>
      <c r="I1071" s="133"/>
      <c r="J1071" s="133"/>
      <c r="K1071" s="133"/>
      <c r="L1071" s="133"/>
    </row>
    <row r="1072" spans="1:25">
      <c r="B1072" s="150" t="s">
        <v>425</v>
      </c>
      <c r="Y1072" s="134" t="s">
        <v>190</v>
      </c>
    </row>
    <row r="1073" spans="1:25">
      <c r="A1073" s="125" t="s">
        <v>45</v>
      </c>
      <c r="B1073" s="115" t="s">
        <v>142</v>
      </c>
      <c r="C1073" s="112" t="s">
        <v>143</v>
      </c>
      <c r="D1073" s="113" t="s">
        <v>165</v>
      </c>
      <c r="E1073" s="114" t="s">
        <v>165</v>
      </c>
      <c r="F1073" s="114" t="s">
        <v>165</v>
      </c>
      <c r="G1073" s="114" t="s">
        <v>165</v>
      </c>
      <c r="H1073" s="114" t="s">
        <v>165</v>
      </c>
      <c r="I1073" s="114" t="s">
        <v>165</v>
      </c>
      <c r="J1073" s="161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134">
        <v>1</v>
      </c>
    </row>
    <row r="1074" spans="1:25">
      <c r="A1074" s="140"/>
      <c r="B1074" s="116" t="s">
        <v>166</v>
      </c>
      <c r="C1074" s="105" t="s">
        <v>166</v>
      </c>
      <c r="D1074" s="159" t="s">
        <v>168</v>
      </c>
      <c r="E1074" s="160" t="s">
        <v>169</v>
      </c>
      <c r="F1074" s="160" t="s">
        <v>188</v>
      </c>
      <c r="G1074" s="160" t="s">
        <v>170</v>
      </c>
      <c r="H1074" s="160" t="s">
        <v>171</v>
      </c>
      <c r="I1074" s="160" t="s">
        <v>172</v>
      </c>
      <c r="J1074" s="161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134" t="s">
        <v>3</v>
      </c>
    </row>
    <row r="1075" spans="1:25">
      <c r="A1075" s="140"/>
      <c r="B1075" s="116"/>
      <c r="C1075" s="105"/>
      <c r="D1075" s="106" t="s">
        <v>192</v>
      </c>
      <c r="E1075" s="107" t="s">
        <v>192</v>
      </c>
      <c r="F1075" s="107" t="s">
        <v>193</v>
      </c>
      <c r="G1075" s="107" t="s">
        <v>192</v>
      </c>
      <c r="H1075" s="107" t="s">
        <v>194</v>
      </c>
      <c r="I1075" s="107" t="s">
        <v>192</v>
      </c>
      <c r="J1075" s="161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134">
        <v>1</v>
      </c>
    </row>
    <row r="1076" spans="1:25">
      <c r="A1076" s="140"/>
      <c r="B1076" s="116"/>
      <c r="C1076" s="105"/>
      <c r="D1076" s="132"/>
      <c r="E1076" s="132"/>
      <c r="F1076" s="132"/>
      <c r="G1076" s="132"/>
      <c r="H1076" s="132"/>
      <c r="I1076" s="132"/>
      <c r="J1076" s="161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134">
        <v>1</v>
      </c>
    </row>
    <row r="1077" spans="1:25">
      <c r="A1077" s="140"/>
      <c r="B1077" s="115">
        <v>1</v>
      </c>
      <c r="C1077" s="111">
        <v>1</v>
      </c>
      <c r="D1077" s="203">
        <v>24</v>
      </c>
      <c r="E1077" s="203">
        <v>14.3</v>
      </c>
      <c r="F1077" s="224">
        <v>12.4</v>
      </c>
      <c r="G1077" s="203">
        <v>17.3</v>
      </c>
      <c r="H1077" s="206">
        <v>20.94</v>
      </c>
      <c r="I1077" s="203">
        <v>13.4</v>
      </c>
      <c r="J1077" s="207"/>
      <c r="K1077" s="208"/>
      <c r="L1077" s="208"/>
      <c r="M1077" s="208"/>
      <c r="N1077" s="208"/>
      <c r="O1077" s="208"/>
      <c r="P1077" s="208"/>
      <c r="Q1077" s="208"/>
      <c r="R1077" s="208"/>
      <c r="S1077" s="208"/>
      <c r="T1077" s="208"/>
      <c r="U1077" s="208"/>
      <c r="V1077" s="208"/>
      <c r="W1077" s="208"/>
      <c r="X1077" s="208"/>
      <c r="Y1077" s="209">
        <v>1</v>
      </c>
    </row>
    <row r="1078" spans="1:25">
      <c r="A1078" s="140"/>
      <c r="B1078" s="116">
        <v>1</v>
      </c>
      <c r="C1078" s="105">
        <v>2</v>
      </c>
      <c r="D1078" s="210">
        <v>24</v>
      </c>
      <c r="E1078" s="210">
        <v>13.7</v>
      </c>
      <c r="F1078" s="212">
        <v>23.4</v>
      </c>
      <c r="G1078" s="210">
        <v>18.2</v>
      </c>
      <c r="H1078" s="212">
        <v>20.69</v>
      </c>
      <c r="I1078" s="210">
        <v>13.9</v>
      </c>
      <c r="J1078" s="207"/>
      <c r="K1078" s="208"/>
      <c r="L1078" s="208"/>
      <c r="M1078" s="208"/>
      <c r="N1078" s="208"/>
      <c r="O1078" s="208"/>
      <c r="P1078" s="208"/>
      <c r="Q1078" s="208"/>
      <c r="R1078" s="208"/>
      <c r="S1078" s="208"/>
      <c r="T1078" s="208"/>
      <c r="U1078" s="208"/>
      <c r="V1078" s="208"/>
      <c r="W1078" s="208"/>
      <c r="X1078" s="208"/>
      <c r="Y1078" s="209">
        <v>6</v>
      </c>
    </row>
    <row r="1079" spans="1:25">
      <c r="A1079" s="140"/>
      <c r="B1079" s="116">
        <v>1</v>
      </c>
      <c r="C1079" s="105">
        <v>3</v>
      </c>
      <c r="D1079" s="210">
        <v>24</v>
      </c>
      <c r="E1079" s="210">
        <v>13.6</v>
      </c>
      <c r="F1079" s="212">
        <v>22.6</v>
      </c>
      <c r="G1079" s="210">
        <v>18.600000000000001</v>
      </c>
      <c r="H1079" s="212">
        <v>20.74</v>
      </c>
      <c r="I1079" s="210">
        <v>15.6</v>
      </c>
      <c r="J1079" s="207"/>
      <c r="K1079" s="208"/>
      <c r="L1079" s="208"/>
      <c r="M1079" s="208"/>
      <c r="N1079" s="208"/>
      <c r="O1079" s="208"/>
      <c r="P1079" s="208"/>
      <c r="Q1079" s="208"/>
      <c r="R1079" s="208"/>
      <c r="S1079" s="208"/>
      <c r="T1079" s="208"/>
      <c r="U1079" s="208"/>
      <c r="V1079" s="208"/>
      <c r="W1079" s="208"/>
      <c r="X1079" s="208"/>
      <c r="Y1079" s="209">
        <v>16</v>
      </c>
    </row>
    <row r="1080" spans="1:25">
      <c r="A1080" s="140"/>
      <c r="B1080" s="116">
        <v>1</v>
      </c>
      <c r="C1080" s="105">
        <v>4</v>
      </c>
      <c r="D1080" s="210">
        <v>22</v>
      </c>
      <c r="E1080" s="210">
        <v>12.8</v>
      </c>
      <c r="F1080" s="212">
        <v>23.6</v>
      </c>
      <c r="G1080" s="210">
        <v>21.7</v>
      </c>
      <c r="H1080" s="212">
        <v>21.07</v>
      </c>
      <c r="I1080" s="210">
        <v>15.299999999999999</v>
      </c>
      <c r="J1080" s="207"/>
      <c r="K1080" s="208"/>
      <c r="L1080" s="208"/>
      <c r="M1080" s="208"/>
      <c r="N1080" s="208"/>
      <c r="O1080" s="208"/>
      <c r="P1080" s="208"/>
      <c r="Q1080" s="208"/>
      <c r="R1080" s="208"/>
      <c r="S1080" s="208"/>
      <c r="T1080" s="208"/>
      <c r="U1080" s="208"/>
      <c r="V1080" s="208"/>
      <c r="W1080" s="208"/>
      <c r="X1080" s="208"/>
      <c r="Y1080" s="209">
        <v>18.963611111111113</v>
      </c>
    </row>
    <row r="1081" spans="1:25">
      <c r="A1081" s="140"/>
      <c r="B1081" s="116">
        <v>1</v>
      </c>
      <c r="C1081" s="105">
        <v>5</v>
      </c>
      <c r="D1081" s="210">
        <v>24</v>
      </c>
      <c r="E1081" s="210">
        <v>14</v>
      </c>
      <c r="F1081" s="210">
        <v>22.1</v>
      </c>
      <c r="G1081" s="210">
        <v>15.2</v>
      </c>
      <c r="H1081" s="210">
        <v>21.26</v>
      </c>
      <c r="I1081" s="210">
        <v>15.6</v>
      </c>
      <c r="J1081" s="207"/>
      <c r="K1081" s="208"/>
      <c r="L1081" s="208"/>
      <c r="M1081" s="208"/>
      <c r="N1081" s="208"/>
      <c r="O1081" s="208"/>
      <c r="P1081" s="208"/>
      <c r="Q1081" s="208"/>
      <c r="R1081" s="208"/>
      <c r="S1081" s="208"/>
      <c r="T1081" s="208"/>
      <c r="U1081" s="208"/>
      <c r="V1081" s="208"/>
      <c r="W1081" s="208"/>
      <c r="X1081" s="208"/>
      <c r="Y1081" s="214"/>
    </row>
    <row r="1082" spans="1:25">
      <c r="A1082" s="140"/>
      <c r="B1082" s="116">
        <v>1</v>
      </c>
      <c r="C1082" s="105">
        <v>6</v>
      </c>
      <c r="D1082" s="210">
        <v>24</v>
      </c>
      <c r="E1082" s="210">
        <v>13</v>
      </c>
      <c r="F1082" s="210">
        <v>22.4</v>
      </c>
      <c r="G1082" s="210">
        <v>16.8</v>
      </c>
      <c r="H1082" s="210">
        <v>21.07</v>
      </c>
      <c r="I1082" s="210">
        <v>15</v>
      </c>
      <c r="J1082" s="207"/>
      <c r="K1082" s="208"/>
      <c r="L1082" s="208"/>
      <c r="M1082" s="208"/>
      <c r="N1082" s="208"/>
      <c r="O1082" s="208"/>
      <c r="P1082" s="208"/>
      <c r="Q1082" s="208"/>
      <c r="R1082" s="208"/>
      <c r="S1082" s="208"/>
      <c r="T1082" s="208"/>
      <c r="U1082" s="208"/>
      <c r="V1082" s="208"/>
      <c r="W1082" s="208"/>
      <c r="X1082" s="208"/>
      <c r="Y1082" s="214"/>
    </row>
    <row r="1083" spans="1:25">
      <c r="A1083" s="140"/>
      <c r="B1083" s="117" t="s">
        <v>184</v>
      </c>
      <c r="C1083" s="109"/>
      <c r="D1083" s="215">
        <v>23.666666666666668</v>
      </c>
      <c r="E1083" s="215">
        <v>13.566666666666668</v>
      </c>
      <c r="F1083" s="215">
        <v>21.083333333333332</v>
      </c>
      <c r="G1083" s="215">
        <v>17.966666666666665</v>
      </c>
      <c r="H1083" s="215">
        <v>20.96166666666667</v>
      </c>
      <c r="I1083" s="215">
        <v>14.799999999999999</v>
      </c>
      <c r="J1083" s="207"/>
      <c r="K1083" s="208"/>
      <c r="L1083" s="208"/>
      <c r="M1083" s="208"/>
      <c r="N1083" s="208"/>
      <c r="O1083" s="208"/>
      <c r="P1083" s="208"/>
      <c r="Q1083" s="208"/>
      <c r="R1083" s="208"/>
      <c r="S1083" s="208"/>
      <c r="T1083" s="208"/>
      <c r="U1083" s="208"/>
      <c r="V1083" s="208"/>
      <c r="W1083" s="208"/>
      <c r="X1083" s="208"/>
      <c r="Y1083" s="214"/>
    </row>
    <row r="1084" spans="1:25">
      <c r="A1084" s="140"/>
      <c r="B1084" s="2" t="s">
        <v>185</v>
      </c>
      <c r="C1084" s="136"/>
      <c r="D1084" s="216">
        <v>24</v>
      </c>
      <c r="E1084" s="216">
        <v>13.649999999999999</v>
      </c>
      <c r="F1084" s="216">
        <v>22.5</v>
      </c>
      <c r="G1084" s="216">
        <v>17.75</v>
      </c>
      <c r="H1084" s="216">
        <v>21.005000000000003</v>
      </c>
      <c r="I1084" s="216">
        <v>15.149999999999999</v>
      </c>
      <c r="J1084" s="207"/>
      <c r="K1084" s="208"/>
      <c r="L1084" s="208"/>
      <c r="M1084" s="208"/>
      <c r="N1084" s="208"/>
      <c r="O1084" s="208"/>
      <c r="P1084" s="208"/>
      <c r="Q1084" s="208"/>
      <c r="R1084" s="208"/>
      <c r="S1084" s="208"/>
      <c r="T1084" s="208"/>
      <c r="U1084" s="208"/>
      <c r="V1084" s="208"/>
      <c r="W1084" s="208"/>
      <c r="X1084" s="208"/>
      <c r="Y1084" s="214"/>
    </row>
    <row r="1085" spans="1:25">
      <c r="A1085" s="140"/>
      <c r="B1085" s="2" t="s">
        <v>186</v>
      </c>
      <c r="C1085" s="136"/>
      <c r="D1085" s="216">
        <v>0.81649658092772603</v>
      </c>
      <c r="E1085" s="216">
        <v>0.57503623074260868</v>
      </c>
      <c r="F1085" s="216">
        <v>4.293444615535015</v>
      </c>
      <c r="G1085" s="216">
        <v>2.1841855843006321</v>
      </c>
      <c r="H1085" s="216">
        <v>0.21720190299964423</v>
      </c>
      <c r="I1085" s="216">
        <v>0.93166517590816877</v>
      </c>
      <c r="J1085" s="207"/>
      <c r="K1085" s="208"/>
      <c r="L1085" s="208"/>
      <c r="M1085" s="208"/>
      <c r="N1085" s="208"/>
      <c r="O1085" s="208"/>
      <c r="P1085" s="208"/>
      <c r="Q1085" s="208"/>
      <c r="R1085" s="208"/>
      <c r="S1085" s="208"/>
      <c r="T1085" s="208"/>
      <c r="U1085" s="208"/>
      <c r="V1085" s="208"/>
      <c r="W1085" s="208"/>
      <c r="X1085" s="208"/>
      <c r="Y1085" s="214"/>
    </row>
    <row r="1086" spans="1:25">
      <c r="A1086" s="140"/>
      <c r="B1086" s="2" t="s">
        <v>96</v>
      </c>
      <c r="C1086" s="136"/>
      <c r="D1086" s="110">
        <v>3.4499855532157439E-2</v>
      </c>
      <c r="E1086" s="110">
        <v>4.2385962954000635E-2</v>
      </c>
      <c r="F1086" s="110">
        <v>0.20364164184355804</v>
      </c>
      <c r="G1086" s="110">
        <v>0.12156877092582369</v>
      </c>
      <c r="H1086" s="110">
        <v>1.0361862272385031E-2</v>
      </c>
      <c r="I1086" s="110">
        <v>6.2950349723524923E-2</v>
      </c>
      <c r="J1086" s="161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138"/>
    </row>
    <row r="1087" spans="1:25">
      <c r="A1087" s="140"/>
      <c r="B1087" s="118" t="s">
        <v>187</v>
      </c>
      <c r="C1087" s="136"/>
      <c r="D1087" s="110">
        <v>0.24800421860580935</v>
      </c>
      <c r="E1087" s="110">
        <v>-0.28459476482737411</v>
      </c>
      <c r="F1087" s="110">
        <v>0.11177840601151301</v>
      </c>
      <c r="G1087" s="110">
        <v>-5.2571445311928033E-2</v>
      </c>
      <c r="H1087" s="110">
        <v>0.10536260967642708</v>
      </c>
      <c r="I1087" s="110">
        <v>-0.21955792526622642</v>
      </c>
      <c r="J1087" s="161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138"/>
    </row>
    <row r="1088" spans="1:25">
      <c r="B1088" s="146"/>
      <c r="C1088" s="117"/>
      <c r="D1088" s="133"/>
      <c r="E1088" s="133"/>
      <c r="F1088" s="133"/>
      <c r="G1088" s="133"/>
      <c r="H1088" s="133"/>
      <c r="I1088" s="133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386:C391 C403:C408 C420:C425 C437:C442 C454:C459 C471:C476 C488:C493 C505:C510 C522:C527 C539:C544 C556:C561 C573:C578 C590:C595 C607:C612 C624:C629 C641:C646 C658:C663 C675:C680 C692:C697 C709:C714 C726:C731 C743:C748 C760:C765 C777:C782 C794:C799 C811:C816 C828:C833 C845:C850 C862:C867 C879:C884 C896:C901 C913:C918 C930:C935 C947:C952 C964:C969 C981:C986 C998:C1003 C1015:C1020 C1032:C1037 C1049:C1054 C1066:C1071 C1083:C1088 C2:L17 D19:K34 D36:L51 D53:J68 D70:H85 D87:K102 D104:I119 D121:K136 D138:K153 D155:L170 D172:I187 D189:L204 D206:K221 D223:I238 D240:L255 D257:E272 D274:E289 D291:E306 D308:K323 D325:L340 D342:E357 D359:F374 D376:H391 D393:I408 D410:E425 D427:I442 D444:K459 D461:L476 D478:H493 D495:G510 D512:K527 D529:K544 D546:L561 D563:K578 D580:G595 D597:E612 D614:L629 D631:J646 D648:L663 D665:E680 D682:E697 D699:E714 D716:H731 D733:E748 D750:I765 D767:K782 D784:K799 D801:I816 D818:E833 D835:I850 D852:L867 D869:H884 D886:G901 D903:I918 D920:L935 D937:J952 D954:K969 D971:E986 D988:K1003 D1005:J1020 D1022:I1037 D1039:G1054 D1056:L1071 D1073:I1088">
    <cfRule type="expression" dxfId="307" priority="190" stopIfTrue="1">
      <formula>AND(ISBLANK(INDIRECT(Anlyt_LabRefLastCol)),ISBLANK(INDIRECT(Anlyt_LabRefThisCol)))</formula>
    </cfRule>
    <cfRule type="expression" dxfId="306" priority="191">
      <formula>ISBLANK(INDIRECT(Anlyt_LabRefThisCol))</formula>
    </cfRule>
  </conditionalFormatting>
  <conditionalFormatting sqref="B6:L11 B23:K28 B40:L45 B57:J62 B74:H79 B91:K96 B108:I113 B125:K130 B142:K147 B159:L164 B176:I181 B193:L198 B210:K215 B227:I232 B244:L249 B261:E266 B278:E283 B295:E300 B312:K317 B329:L334 B346:E351 B363:F368 B380:H385 B397:I402 B414:E419 B431:I436 B448:K453 B465:L470 B482:H487 B499:G504 B516:K521 B533:K538 B550:L555 B567:K572 B584:G589 B601:E606 B618:L623 B635:J640 B652:L657 B669:E674 B686:E691 B703:E708 B720:H725 B737:E742 B754:I759 B771:K776 B788:K793 B805:I810 B822:E827 B839:I844 B856:L861 B873:H878 B890:G895 B907:I912 B924:L929 B941:J946 B958:K963 B975:E980 B992:K997 B1009:J1014 B1026:I1031 B1043:G1048 B1060:L1065 B1077:I1082">
    <cfRule type="expression" dxfId="305" priority="192">
      <formula>AND($B6&lt;&gt;$B5,NOT(ISBLANK(INDIRECT(Anlyt_LabRefThisCol))))</formula>
    </cfRule>
  </conditionalFormatting>
  <conditionalFormatting sqref="C19:C28">
    <cfRule type="expression" dxfId="304" priority="187" stopIfTrue="1">
      <formula>AND(ISBLANK(INDIRECT(Anlyt_LabRefLastCol)),ISBLANK(INDIRECT(Anlyt_LabRefThisCol)))</formula>
    </cfRule>
    <cfRule type="expression" dxfId="303" priority="188">
      <formula>ISBLANK(INDIRECT(Anlyt_LabRefThisCol))</formula>
    </cfRule>
  </conditionalFormatting>
  <conditionalFormatting sqref="C36:C45">
    <cfRule type="expression" dxfId="302" priority="184" stopIfTrue="1">
      <formula>AND(ISBLANK(INDIRECT(Anlyt_LabRefLastCol)),ISBLANK(INDIRECT(Anlyt_LabRefThisCol)))</formula>
    </cfRule>
    <cfRule type="expression" dxfId="301" priority="185">
      <formula>ISBLANK(INDIRECT(Anlyt_LabRefThisCol))</formula>
    </cfRule>
  </conditionalFormatting>
  <conditionalFormatting sqref="C53:C62">
    <cfRule type="expression" dxfId="300" priority="181" stopIfTrue="1">
      <formula>AND(ISBLANK(INDIRECT(Anlyt_LabRefLastCol)),ISBLANK(INDIRECT(Anlyt_LabRefThisCol)))</formula>
    </cfRule>
    <cfRule type="expression" dxfId="299" priority="182">
      <formula>ISBLANK(INDIRECT(Anlyt_LabRefThisCol))</formula>
    </cfRule>
  </conditionalFormatting>
  <conditionalFormatting sqref="C70:C79">
    <cfRule type="expression" dxfId="298" priority="178" stopIfTrue="1">
      <formula>AND(ISBLANK(INDIRECT(Anlyt_LabRefLastCol)),ISBLANK(INDIRECT(Anlyt_LabRefThisCol)))</formula>
    </cfRule>
    <cfRule type="expression" dxfId="297" priority="179">
      <formula>ISBLANK(INDIRECT(Anlyt_LabRefThisCol))</formula>
    </cfRule>
  </conditionalFormatting>
  <conditionalFormatting sqref="C87:C96">
    <cfRule type="expression" dxfId="296" priority="175" stopIfTrue="1">
      <formula>AND(ISBLANK(INDIRECT(Anlyt_LabRefLastCol)),ISBLANK(INDIRECT(Anlyt_LabRefThisCol)))</formula>
    </cfRule>
    <cfRule type="expression" dxfId="295" priority="176">
      <formula>ISBLANK(INDIRECT(Anlyt_LabRefThisCol))</formula>
    </cfRule>
  </conditionalFormatting>
  <conditionalFormatting sqref="C104:C113">
    <cfRule type="expression" dxfId="294" priority="172" stopIfTrue="1">
      <formula>AND(ISBLANK(INDIRECT(Anlyt_LabRefLastCol)),ISBLANK(INDIRECT(Anlyt_LabRefThisCol)))</formula>
    </cfRule>
    <cfRule type="expression" dxfId="293" priority="173">
      <formula>ISBLANK(INDIRECT(Anlyt_LabRefThisCol))</formula>
    </cfRule>
  </conditionalFormatting>
  <conditionalFormatting sqref="C121:C130">
    <cfRule type="expression" dxfId="292" priority="169" stopIfTrue="1">
      <formula>AND(ISBLANK(INDIRECT(Anlyt_LabRefLastCol)),ISBLANK(INDIRECT(Anlyt_LabRefThisCol)))</formula>
    </cfRule>
    <cfRule type="expression" dxfId="291" priority="170">
      <formula>ISBLANK(INDIRECT(Anlyt_LabRefThisCol))</formula>
    </cfRule>
  </conditionalFormatting>
  <conditionalFormatting sqref="C138:C147">
    <cfRule type="expression" dxfId="290" priority="166" stopIfTrue="1">
      <formula>AND(ISBLANK(INDIRECT(Anlyt_LabRefLastCol)),ISBLANK(INDIRECT(Anlyt_LabRefThisCol)))</formula>
    </cfRule>
    <cfRule type="expression" dxfId="289" priority="167">
      <formula>ISBLANK(INDIRECT(Anlyt_LabRefThisCol))</formula>
    </cfRule>
  </conditionalFormatting>
  <conditionalFormatting sqref="C155:C164">
    <cfRule type="expression" dxfId="288" priority="163" stopIfTrue="1">
      <formula>AND(ISBLANK(INDIRECT(Anlyt_LabRefLastCol)),ISBLANK(INDIRECT(Anlyt_LabRefThisCol)))</formula>
    </cfRule>
    <cfRule type="expression" dxfId="287" priority="164">
      <formula>ISBLANK(INDIRECT(Anlyt_LabRefThisCol))</formula>
    </cfRule>
  </conditionalFormatting>
  <conditionalFormatting sqref="C172:C181">
    <cfRule type="expression" dxfId="286" priority="160" stopIfTrue="1">
      <formula>AND(ISBLANK(INDIRECT(Anlyt_LabRefLastCol)),ISBLANK(INDIRECT(Anlyt_LabRefThisCol)))</formula>
    </cfRule>
    <cfRule type="expression" dxfId="285" priority="161">
      <formula>ISBLANK(INDIRECT(Anlyt_LabRefThisCol))</formula>
    </cfRule>
  </conditionalFormatting>
  <conditionalFormatting sqref="C189:C198">
    <cfRule type="expression" dxfId="284" priority="157" stopIfTrue="1">
      <formula>AND(ISBLANK(INDIRECT(Anlyt_LabRefLastCol)),ISBLANK(INDIRECT(Anlyt_LabRefThisCol)))</formula>
    </cfRule>
    <cfRule type="expression" dxfId="283" priority="158">
      <formula>ISBLANK(INDIRECT(Anlyt_LabRefThisCol))</formula>
    </cfRule>
  </conditionalFormatting>
  <conditionalFormatting sqref="C206:C215">
    <cfRule type="expression" dxfId="282" priority="154" stopIfTrue="1">
      <formula>AND(ISBLANK(INDIRECT(Anlyt_LabRefLastCol)),ISBLANK(INDIRECT(Anlyt_LabRefThisCol)))</formula>
    </cfRule>
    <cfRule type="expression" dxfId="281" priority="155">
      <formula>ISBLANK(INDIRECT(Anlyt_LabRefThisCol))</formula>
    </cfRule>
  </conditionalFormatting>
  <conditionalFormatting sqref="C223:C232">
    <cfRule type="expression" dxfId="280" priority="151" stopIfTrue="1">
      <formula>AND(ISBLANK(INDIRECT(Anlyt_LabRefLastCol)),ISBLANK(INDIRECT(Anlyt_LabRefThisCol)))</formula>
    </cfRule>
    <cfRule type="expression" dxfId="279" priority="152">
      <formula>ISBLANK(INDIRECT(Anlyt_LabRefThisCol))</formula>
    </cfRule>
  </conditionalFormatting>
  <conditionalFormatting sqref="C240:C249">
    <cfRule type="expression" dxfId="278" priority="148" stopIfTrue="1">
      <formula>AND(ISBLANK(INDIRECT(Anlyt_LabRefLastCol)),ISBLANK(INDIRECT(Anlyt_LabRefThisCol)))</formula>
    </cfRule>
    <cfRule type="expression" dxfId="277" priority="149">
      <formula>ISBLANK(INDIRECT(Anlyt_LabRefThisCol))</formula>
    </cfRule>
  </conditionalFormatting>
  <conditionalFormatting sqref="C257:C266">
    <cfRule type="expression" dxfId="276" priority="145" stopIfTrue="1">
      <formula>AND(ISBLANK(INDIRECT(Anlyt_LabRefLastCol)),ISBLANK(INDIRECT(Anlyt_LabRefThisCol)))</formula>
    </cfRule>
    <cfRule type="expression" dxfId="275" priority="146">
      <formula>ISBLANK(INDIRECT(Anlyt_LabRefThisCol))</formula>
    </cfRule>
  </conditionalFormatting>
  <conditionalFormatting sqref="C274:C283">
    <cfRule type="expression" dxfId="274" priority="142" stopIfTrue="1">
      <formula>AND(ISBLANK(INDIRECT(Anlyt_LabRefLastCol)),ISBLANK(INDIRECT(Anlyt_LabRefThisCol)))</formula>
    </cfRule>
    <cfRule type="expression" dxfId="273" priority="143">
      <formula>ISBLANK(INDIRECT(Anlyt_LabRefThisCol))</formula>
    </cfRule>
  </conditionalFormatting>
  <conditionalFormatting sqref="C291:C300">
    <cfRule type="expression" dxfId="272" priority="139" stopIfTrue="1">
      <formula>AND(ISBLANK(INDIRECT(Anlyt_LabRefLastCol)),ISBLANK(INDIRECT(Anlyt_LabRefThisCol)))</formula>
    </cfRule>
    <cfRule type="expression" dxfId="271" priority="140">
      <formula>ISBLANK(INDIRECT(Anlyt_LabRefThisCol))</formula>
    </cfRule>
  </conditionalFormatting>
  <conditionalFormatting sqref="C308:C317">
    <cfRule type="expression" dxfId="270" priority="136" stopIfTrue="1">
      <formula>AND(ISBLANK(INDIRECT(Anlyt_LabRefLastCol)),ISBLANK(INDIRECT(Anlyt_LabRefThisCol)))</formula>
    </cfRule>
    <cfRule type="expression" dxfId="269" priority="137">
      <formula>ISBLANK(INDIRECT(Anlyt_LabRefThisCol))</formula>
    </cfRule>
  </conditionalFormatting>
  <conditionalFormatting sqref="C325:C334">
    <cfRule type="expression" dxfId="268" priority="133" stopIfTrue="1">
      <formula>AND(ISBLANK(INDIRECT(Anlyt_LabRefLastCol)),ISBLANK(INDIRECT(Anlyt_LabRefThisCol)))</formula>
    </cfRule>
    <cfRule type="expression" dxfId="267" priority="134">
      <formula>ISBLANK(INDIRECT(Anlyt_LabRefThisCol))</formula>
    </cfRule>
  </conditionalFormatting>
  <conditionalFormatting sqref="C342:C351">
    <cfRule type="expression" dxfId="266" priority="130" stopIfTrue="1">
      <formula>AND(ISBLANK(INDIRECT(Anlyt_LabRefLastCol)),ISBLANK(INDIRECT(Anlyt_LabRefThisCol)))</formula>
    </cfRule>
    <cfRule type="expression" dxfId="265" priority="131">
      <formula>ISBLANK(INDIRECT(Anlyt_LabRefThisCol))</formula>
    </cfRule>
  </conditionalFormatting>
  <conditionalFormatting sqref="C359:C368">
    <cfRule type="expression" dxfId="264" priority="127" stopIfTrue="1">
      <formula>AND(ISBLANK(INDIRECT(Anlyt_LabRefLastCol)),ISBLANK(INDIRECT(Anlyt_LabRefThisCol)))</formula>
    </cfRule>
    <cfRule type="expression" dxfId="263" priority="128">
      <formula>ISBLANK(INDIRECT(Anlyt_LabRefThisCol))</formula>
    </cfRule>
  </conditionalFormatting>
  <conditionalFormatting sqref="C376:C385">
    <cfRule type="expression" dxfId="262" priority="124" stopIfTrue="1">
      <formula>AND(ISBLANK(INDIRECT(Anlyt_LabRefLastCol)),ISBLANK(INDIRECT(Anlyt_LabRefThisCol)))</formula>
    </cfRule>
    <cfRule type="expression" dxfId="261" priority="125">
      <formula>ISBLANK(INDIRECT(Anlyt_LabRefThisCol))</formula>
    </cfRule>
  </conditionalFormatting>
  <conditionalFormatting sqref="C393:C402">
    <cfRule type="expression" dxfId="260" priority="121" stopIfTrue="1">
      <formula>AND(ISBLANK(INDIRECT(Anlyt_LabRefLastCol)),ISBLANK(INDIRECT(Anlyt_LabRefThisCol)))</formula>
    </cfRule>
    <cfRule type="expression" dxfId="259" priority="122">
      <formula>ISBLANK(INDIRECT(Anlyt_LabRefThisCol))</formula>
    </cfRule>
  </conditionalFormatting>
  <conditionalFormatting sqref="C410:C419">
    <cfRule type="expression" dxfId="258" priority="118" stopIfTrue="1">
      <formula>AND(ISBLANK(INDIRECT(Anlyt_LabRefLastCol)),ISBLANK(INDIRECT(Anlyt_LabRefThisCol)))</formula>
    </cfRule>
    <cfRule type="expression" dxfId="257" priority="119">
      <formula>ISBLANK(INDIRECT(Anlyt_LabRefThisCol))</formula>
    </cfRule>
  </conditionalFormatting>
  <conditionalFormatting sqref="C427:C436">
    <cfRule type="expression" dxfId="256" priority="115" stopIfTrue="1">
      <formula>AND(ISBLANK(INDIRECT(Anlyt_LabRefLastCol)),ISBLANK(INDIRECT(Anlyt_LabRefThisCol)))</formula>
    </cfRule>
    <cfRule type="expression" dxfId="255" priority="116">
      <formula>ISBLANK(INDIRECT(Anlyt_LabRefThisCol))</formula>
    </cfRule>
  </conditionalFormatting>
  <conditionalFormatting sqref="C444:C453">
    <cfRule type="expression" dxfId="254" priority="112" stopIfTrue="1">
      <formula>AND(ISBLANK(INDIRECT(Anlyt_LabRefLastCol)),ISBLANK(INDIRECT(Anlyt_LabRefThisCol)))</formula>
    </cfRule>
    <cfRule type="expression" dxfId="253" priority="113">
      <formula>ISBLANK(INDIRECT(Anlyt_LabRefThisCol))</formula>
    </cfRule>
  </conditionalFormatting>
  <conditionalFormatting sqref="C461:C470">
    <cfRule type="expression" dxfId="252" priority="109" stopIfTrue="1">
      <formula>AND(ISBLANK(INDIRECT(Anlyt_LabRefLastCol)),ISBLANK(INDIRECT(Anlyt_LabRefThisCol)))</formula>
    </cfRule>
    <cfRule type="expression" dxfId="251" priority="110">
      <formula>ISBLANK(INDIRECT(Anlyt_LabRefThisCol))</formula>
    </cfRule>
  </conditionalFormatting>
  <conditionalFormatting sqref="C478:C487">
    <cfRule type="expression" dxfId="250" priority="106" stopIfTrue="1">
      <formula>AND(ISBLANK(INDIRECT(Anlyt_LabRefLastCol)),ISBLANK(INDIRECT(Anlyt_LabRefThisCol)))</formula>
    </cfRule>
    <cfRule type="expression" dxfId="249" priority="107">
      <formula>ISBLANK(INDIRECT(Anlyt_LabRefThisCol))</formula>
    </cfRule>
  </conditionalFormatting>
  <conditionalFormatting sqref="C495:C504">
    <cfRule type="expression" dxfId="248" priority="103" stopIfTrue="1">
      <formula>AND(ISBLANK(INDIRECT(Anlyt_LabRefLastCol)),ISBLANK(INDIRECT(Anlyt_LabRefThisCol)))</formula>
    </cfRule>
    <cfRule type="expression" dxfId="247" priority="104">
      <formula>ISBLANK(INDIRECT(Anlyt_LabRefThisCol))</formula>
    </cfRule>
  </conditionalFormatting>
  <conditionalFormatting sqref="C512:C521">
    <cfRule type="expression" dxfId="246" priority="100" stopIfTrue="1">
      <formula>AND(ISBLANK(INDIRECT(Anlyt_LabRefLastCol)),ISBLANK(INDIRECT(Anlyt_LabRefThisCol)))</formula>
    </cfRule>
    <cfRule type="expression" dxfId="245" priority="101">
      <formula>ISBLANK(INDIRECT(Anlyt_LabRefThisCol))</formula>
    </cfRule>
  </conditionalFormatting>
  <conditionalFormatting sqref="C529:C538">
    <cfRule type="expression" dxfId="244" priority="97" stopIfTrue="1">
      <formula>AND(ISBLANK(INDIRECT(Anlyt_LabRefLastCol)),ISBLANK(INDIRECT(Anlyt_LabRefThisCol)))</formula>
    </cfRule>
    <cfRule type="expression" dxfId="243" priority="98">
      <formula>ISBLANK(INDIRECT(Anlyt_LabRefThisCol))</formula>
    </cfRule>
  </conditionalFormatting>
  <conditionalFormatting sqref="C546:C555">
    <cfRule type="expression" dxfId="242" priority="94" stopIfTrue="1">
      <formula>AND(ISBLANK(INDIRECT(Anlyt_LabRefLastCol)),ISBLANK(INDIRECT(Anlyt_LabRefThisCol)))</formula>
    </cfRule>
    <cfRule type="expression" dxfId="241" priority="95">
      <formula>ISBLANK(INDIRECT(Anlyt_LabRefThisCol))</formula>
    </cfRule>
  </conditionalFormatting>
  <conditionalFormatting sqref="C563:C572">
    <cfRule type="expression" dxfId="240" priority="91" stopIfTrue="1">
      <formula>AND(ISBLANK(INDIRECT(Anlyt_LabRefLastCol)),ISBLANK(INDIRECT(Anlyt_LabRefThisCol)))</formula>
    </cfRule>
    <cfRule type="expression" dxfId="239" priority="92">
      <formula>ISBLANK(INDIRECT(Anlyt_LabRefThisCol))</formula>
    </cfRule>
  </conditionalFormatting>
  <conditionalFormatting sqref="C580:C589">
    <cfRule type="expression" dxfId="238" priority="88" stopIfTrue="1">
      <formula>AND(ISBLANK(INDIRECT(Anlyt_LabRefLastCol)),ISBLANK(INDIRECT(Anlyt_LabRefThisCol)))</formula>
    </cfRule>
    <cfRule type="expression" dxfId="237" priority="89">
      <formula>ISBLANK(INDIRECT(Anlyt_LabRefThisCol))</formula>
    </cfRule>
  </conditionalFormatting>
  <conditionalFormatting sqref="C597:C606">
    <cfRule type="expression" dxfId="236" priority="85" stopIfTrue="1">
      <formula>AND(ISBLANK(INDIRECT(Anlyt_LabRefLastCol)),ISBLANK(INDIRECT(Anlyt_LabRefThisCol)))</formula>
    </cfRule>
    <cfRule type="expression" dxfId="235" priority="86">
      <formula>ISBLANK(INDIRECT(Anlyt_LabRefThisCol))</formula>
    </cfRule>
  </conditionalFormatting>
  <conditionalFormatting sqref="C614:C623">
    <cfRule type="expression" dxfId="234" priority="82" stopIfTrue="1">
      <formula>AND(ISBLANK(INDIRECT(Anlyt_LabRefLastCol)),ISBLANK(INDIRECT(Anlyt_LabRefThisCol)))</formula>
    </cfRule>
    <cfRule type="expression" dxfId="233" priority="83">
      <formula>ISBLANK(INDIRECT(Anlyt_LabRefThisCol))</formula>
    </cfRule>
  </conditionalFormatting>
  <conditionalFormatting sqref="C631:C640">
    <cfRule type="expression" dxfId="232" priority="79" stopIfTrue="1">
      <formula>AND(ISBLANK(INDIRECT(Anlyt_LabRefLastCol)),ISBLANK(INDIRECT(Anlyt_LabRefThisCol)))</formula>
    </cfRule>
    <cfRule type="expression" dxfId="231" priority="80">
      <formula>ISBLANK(INDIRECT(Anlyt_LabRefThisCol))</formula>
    </cfRule>
  </conditionalFormatting>
  <conditionalFormatting sqref="C648:C657">
    <cfRule type="expression" dxfId="230" priority="76" stopIfTrue="1">
      <formula>AND(ISBLANK(INDIRECT(Anlyt_LabRefLastCol)),ISBLANK(INDIRECT(Anlyt_LabRefThisCol)))</formula>
    </cfRule>
    <cfRule type="expression" dxfId="229" priority="77">
      <formula>ISBLANK(INDIRECT(Anlyt_LabRefThisCol))</formula>
    </cfRule>
  </conditionalFormatting>
  <conditionalFormatting sqref="C665:C674">
    <cfRule type="expression" dxfId="228" priority="73" stopIfTrue="1">
      <formula>AND(ISBLANK(INDIRECT(Anlyt_LabRefLastCol)),ISBLANK(INDIRECT(Anlyt_LabRefThisCol)))</formula>
    </cfRule>
    <cfRule type="expression" dxfId="227" priority="74">
      <formula>ISBLANK(INDIRECT(Anlyt_LabRefThisCol))</formula>
    </cfRule>
  </conditionalFormatting>
  <conditionalFormatting sqref="C682:C691">
    <cfRule type="expression" dxfId="226" priority="70" stopIfTrue="1">
      <formula>AND(ISBLANK(INDIRECT(Anlyt_LabRefLastCol)),ISBLANK(INDIRECT(Anlyt_LabRefThisCol)))</formula>
    </cfRule>
    <cfRule type="expression" dxfId="225" priority="71">
      <formula>ISBLANK(INDIRECT(Anlyt_LabRefThisCol))</formula>
    </cfRule>
  </conditionalFormatting>
  <conditionalFormatting sqref="C699:C708">
    <cfRule type="expression" dxfId="224" priority="67" stopIfTrue="1">
      <formula>AND(ISBLANK(INDIRECT(Anlyt_LabRefLastCol)),ISBLANK(INDIRECT(Anlyt_LabRefThisCol)))</formula>
    </cfRule>
    <cfRule type="expression" dxfId="223" priority="68">
      <formula>ISBLANK(INDIRECT(Anlyt_LabRefThisCol))</formula>
    </cfRule>
  </conditionalFormatting>
  <conditionalFormatting sqref="C716:C725">
    <cfRule type="expression" dxfId="222" priority="64" stopIfTrue="1">
      <formula>AND(ISBLANK(INDIRECT(Anlyt_LabRefLastCol)),ISBLANK(INDIRECT(Anlyt_LabRefThisCol)))</formula>
    </cfRule>
    <cfRule type="expression" dxfId="221" priority="65">
      <formula>ISBLANK(INDIRECT(Anlyt_LabRefThisCol))</formula>
    </cfRule>
  </conditionalFormatting>
  <conditionalFormatting sqref="C733:C742">
    <cfRule type="expression" dxfId="220" priority="61" stopIfTrue="1">
      <formula>AND(ISBLANK(INDIRECT(Anlyt_LabRefLastCol)),ISBLANK(INDIRECT(Anlyt_LabRefThisCol)))</formula>
    </cfRule>
    <cfRule type="expression" dxfId="219" priority="62">
      <formula>ISBLANK(INDIRECT(Anlyt_LabRefThisCol))</formula>
    </cfRule>
  </conditionalFormatting>
  <conditionalFormatting sqref="C750:C759">
    <cfRule type="expression" dxfId="218" priority="58" stopIfTrue="1">
      <formula>AND(ISBLANK(INDIRECT(Anlyt_LabRefLastCol)),ISBLANK(INDIRECT(Anlyt_LabRefThisCol)))</formula>
    </cfRule>
    <cfRule type="expression" dxfId="217" priority="59">
      <formula>ISBLANK(INDIRECT(Anlyt_LabRefThisCol))</formula>
    </cfRule>
  </conditionalFormatting>
  <conditionalFormatting sqref="C767:C776">
    <cfRule type="expression" dxfId="216" priority="55" stopIfTrue="1">
      <formula>AND(ISBLANK(INDIRECT(Anlyt_LabRefLastCol)),ISBLANK(INDIRECT(Anlyt_LabRefThisCol)))</formula>
    </cfRule>
    <cfRule type="expression" dxfId="215" priority="56">
      <formula>ISBLANK(INDIRECT(Anlyt_LabRefThisCol))</formula>
    </cfRule>
  </conditionalFormatting>
  <conditionalFormatting sqref="C784:C793">
    <cfRule type="expression" dxfId="214" priority="52" stopIfTrue="1">
      <formula>AND(ISBLANK(INDIRECT(Anlyt_LabRefLastCol)),ISBLANK(INDIRECT(Anlyt_LabRefThisCol)))</formula>
    </cfRule>
    <cfRule type="expression" dxfId="213" priority="53">
      <formula>ISBLANK(INDIRECT(Anlyt_LabRefThisCol))</formula>
    </cfRule>
  </conditionalFormatting>
  <conditionalFormatting sqref="C801:C810">
    <cfRule type="expression" dxfId="212" priority="49" stopIfTrue="1">
      <formula>AND(ISBLANK(INDIRECT(Anlyt_LabRefLastCol)),ISBLANK(INDIRECT(Anlyt_LabRefThisCol)))</formula>
    </cfRule>
    <cfRule type="expression" dxfId="211" priority="50">
      <formula>ISBLANK(INDIRECT(Anlyt_LabRefThisCol))</formula>
    </cfRule>
  </conditionalFormatting>
  <conditionalFormatting sqref="C818:C827">
    <cfRule type="expression" dxfId="210" priority="46" stopIfTrue="1">
      <formula>AND(ISBLANK(INDIRECT(Anlyt_LabRefLastCol)),ISBLANK(INDIRECT(Anlyt_LabRefThisCol)))</formula>
    </cfRule>
    <cfRule type="expression" dxfId="209" priority="47">
      <formula>ISBLANK(INDIRECT(Anlyt_LabRefThisCol))</formula>
    </cfRule>
  </conditionalFormatting>
  <conditionalFormatting sqref="C835:C844">
    <cfRule type="expression" dxfId="208" priority="43" stopIfTrue="1">
      <formula>AND(ISBLANK(INDIRECT(Anlyt_LabRefLastCol)),ISBLANK(INDIRECT(Anlyt_LabRefThisCol)))</formula>
    </cfRule>
    <cfRule type="expression" dxfId="207" priority="44">
      <formula>ISBLANK(INDIRECT(Anlyt_LabRefThisCol))</formula>
    </cfRule>
  </conditionalFormatting>
  <conditionalFormatting sqref="C852:C861">
    <cfRule type="expression" dxfId="206" priority="40" stopIfTrue="1">
      <formula>AND(ISBLANK(INDIRECT(Anlyt_LabRefLastCol)),ISBLANK(INDIRECT(Anlyt_LabRefThisCol)))</formula>
    </cfRule>
    <cfRule type="expression" dxfId="205" priority="41">
      <formula>ISBLANK(INDIRECT(Anlyt_LabRefThisCol))</formula>
    </cfRule>
  </conditionalFormatting>
  <conditionalFormatting sqref="C869:C878">
    <cfRule type="expression" dxfId="204" priority="37" stopIfTrue="1">
      <formula>AND(ISBLANK(INDIRECT(Anlyt_LabRefLastCol)),ISBLANK(INDIRECT(Anlyt_LabRefThisCol)))</formula>
    </cfRule>
    <cfRule type="expression" dxfId="203" priority="38">
      <formula>ISBLANK(INDIRECT(Anlyt_LabRefThisCol))</formula>
    </cfRule>
  </conditionalFormatting>
  <conditionalFormatting sqref="C886:C895">
    <cfRule type="expression" dxfId="202" priority="34" stopIfTrue="1">
      <formula>AND(ISBLANK(INDIRECT(Anlyt_LabRefLastCol)),ISBLANK(INDIRECT(Anlyt_LabRefThisCol)))</formula>
    </cfRule>
    <cfRule type="expression" dxfId="201" priority="35">
      <formula>ISBLANK(INDIRECT(Anlyt_LabRefThisCol))</formula>
    </cfRule>
  </conditionalFormatting>
  <conditionalFormatting sqref="C903:C912">
    <cfRule type="expression" dxfId="200" priority="31" stopIfTrue="1">
      <formula>AND(ISBLANK(INDIRECT(Anlyt_LabRefLastCol)),ISBLANK(INDIRECT(Anlyt_LabRefThisCol)))</formula>
    </cfRule>
    <cfRule type="expression" dxfId="199" priority="32">
      <formula>ISBLANK(INDIRECT(Anlyt_LabRefThisCol))</formula>
    </cfRule>
  </conditionalFormatting>
  <conditionalFormatting sqref="C920:C929">
    <cfRule type="expression" dxfId="198" priority="28" stopIfTrue="1">
      <formula>AND(ISBLANK(INDIRECT(Anlyt_LabRefLastCol)),ISBLANK(INDIRECT(Anlyt_LabRefThisCol)))</formula>
    </cfRule>
    <cfRule type="expression" dxfId="197" priority="29">
      <formula>ISBLANK(INDIRECT(Anlyt_LabRefThisCol))</formula>
    </cfRule>
  </conditionalFormatting>
  <conditionalFormatting sqref="C937:C946">
    <cfRule type="expression" dxfId="196" priority="25" stopIfTrue="1">
      <formula>AND(ISBLANK(INDIRECT(Anlyt_LabRefLastCol)),ISBLANK(INDIRECT(Anlyt_LabRefThisCol)))</formula>
    </cfRule>
    <cfRule type="expression" dxfId="195" priority="26">
      <formula>ISBLANK(INDIRECT(Anlyt_LabRefThisCol))</formula>
    </cfRule>
  </conditionalFormatting>
  <conditionalFormatting sqref="C954:C963">
    <cfRule type="expression" dxfId="194" priority="22" stopIfTrue="1">
      <formula>AND(ISBLANK(INDIRECT(Anlyt_LabRefLastCol)),ISBLANK(INDIRECT(Anlyt_LabRefThisCol)))</formula>
    </cfRule>
    <cfRule type="expression" dxfId="193" priority="23">
      <formula>ISBLANK(INDIRECT(Anlyt_LabRefThisCol))</formula>
    </cfRule>
  </conditionalFormatting>
  <conditionalFormatting sqref="C971:C980">
    <cfRule type="expression" dxfId="192" priority="19" stopIfTrue="1">
      <formula>AND(ISBLANK(INDIRECT(Anlyt_LabRefLastCol)),ISBLANK(INDIRECT(Anlyt_LabRefThisCol)))</formula>
    </cfRule>
    <cfRule type="expression" dxfId="191" priority="20">
      <formula>ISBLANK(INDIRECT(Anlyt_LabRefThisCol))</formula>
    </cfRule>
  </conditionalFormatting>
  <conditionalFormatting sqref="C988:C997">
    <cfRule type="expression" dxfId="190" priority="16" stopIfTrue="1">
      <formula>AND(ISBLANK(INDIRECT(Anlyt_LabRefLastCol)),ISBLANK(INDIRECT(Anlyt_LabRefThisCol)))</formula>
    </cfRule>
    <cfRule type="expression" dxfId="189" priority="17">
      <formula>ISBLANK(INDIRECT(Anlyt_LabRefThisCol))</formula>
    </cfRule>
  </conditionalFormatting>
  <conditionalFormatting sqref="C1005:C1014">
    <cfRule type="expression" dxfId="188" priority="13" stopIfTrue="1">
      <formula>AND(ISBLANK(INDIRECT(Anlyt_LabRefLastCol)),ISBLANK(INDIRECT(Anlyt_LabRefThisCol)))</formula>
    </cfRule>
    <cfRule type="expression" dxfId="187" priority="14">
      <formula>ISBLANK(INDIRECT(Anlyt_LabRefThisCol))</formula>
    </cfRule>
  </conditionalFormatting>
  <conditionalFormatting sqref="C1022:C1031">
    <cfRule type="expression" dxfId="186" priority="10" stopIfTrue="1">
      <formula>AND(ISBLANK(INDIRECT(Anlyt_LabRefLastCol)),ISBLANK(INDIRECT(Anlyt_LabRefThisCol)))</formula>
    </cfRule>
    <cfRule type="expression" dxfId="185" priority="11">
      <formula>ISBLANK(INDIRECT(Anlyt_LabRefThisCol))</formula>
    </cfRule>
  </conditionalFormatting>
  <conditionalFormatting sqref="C1039:C1048">
    <cfRule type="expression" dxfId="184" priority="7" stopIfTrue="1">
      <formula>AND(ISBLANK(INDIRECT(Anlyt_LabRefLastCol)),ISBLANK(INDIRECT(Anlyt_LabRefThisCol)))</formula>
    </cfRule>
    <cfRule type="expression" dxfId="183" priority="8">
      <formula>ISBLANK(INDIRECT(Anlyt_LabRefThisCol))</formula>
    </cfRule>
  </conditionalFormatting>
  <conditionalFormatting sqref="C1056:C1065">
    <cfRule type="expression" dxfId="182" priority="4" stopIfTrue="1">
      <formula>AND(ISBLANK(INDIRECT(Anlyt_LabRefLastCol)),ISBLANK(INDIRECT(Anlyt_LabRefThisCol)))</formula>
    </cfRule>
    <cfRule type="expression" dxfId="181" priority="5">
      <formula>ISBLANK(INDIRECT(Anlyt_LabRefThisCol))</formula>
    </cfRule>
  </conditionalFormatting>
  <conditionalFormatting sqref="C1073:C1082">
    <cfRule type="expression" dxfId="180" priority="1" stopIfTrue="1">
      <formula>AND(ISBLANK(INDIRECT(Anlyt_LabRefLastCol)),ISBLANK(INDIRECT(Anlyt_LabRefThisCol)))</formula>
    </cfRule>
    <cfRule type="expression" dxfId="17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51"/>
  <sheetViews>
    <sheetView topLeftCell="A2" zoomScale="163" zoomScaleNormal="163" workbookViewId="0"/>
  </sheetViews>
  <sheetFormatPr defaultRowHeight="15"/>
  <cols>
    <col min="1" max="1" width="8.88671875" style="139"/>
    <col min="2" max="18" width="8.88671875" style="1"/>
    <col min="19" max="19" width="8.88671875" style="1" customWidth="1"/>
    <col min="20" max="16384" width="8.88671875" style="1"/>
  </cols>
  <sheetData>
    <row r="1" spans="1:26">
      <c r="B1" s="150" t="s">
        <v>366</v>
      </c>
      <c r="Y1" s="134" t="s">
        <v>190</v>
      </c>
    </row>
    <row r="2" spans="1:26">
      <c r="A2" s="125" t="s">
        <v>113</v>
      </c>
      <c r="B2" s="115" t="s">
        <v>142</v>
      </c>
      <c r="C2" s="112" t="s">
        <v>143</v>
      </c>
      <c r="D2" s="113" t="s">
        <v>165</v>
      </c>
      <c r="E2" s="114" t="s">
        <v>165</v>
      </c>
      <c r="F2" s="114" t="s">
        <v>165</v>
      </c>
      <c r="G2" s="114" t="s">
        <v>165</v>
      </c>
      <c r="H2" s="114" t="s">
        <v>165</v>
      </c>
      <c r="I2" s="114" t="s">
        <v>165</v>
      </c>
      <c r="J2" s="114" t="s">
        <v>165</v>
      </c>
      <c r="K2" s="114" t="s">
        <v>165</v>
      </c>
      <c r="L2" s="114" t="s">
        <v>165</v>
      </c>
      <c r="M2" s="16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4">
        <v>1</v>
      </c>
    </row>
    <row r="3" spans="1:26">
      <c r="A3" s="140"/>
      <c r="B3" s="116" t="s">
        <v>166</v>
      </c>
      <c r="C3" s="105" t="s">
        <v>166</v>
      </c>
      <c r="D3" s="159" t="s">
        <v>167</v>
      </c>
      <c r="E3" s="160" t="s">
        <v>168</v>
      </c>
      <c r="F3" s="160" t="s">
        <v>169</v>
      </c>
      <c r="G3" s="160" t="s">
        <v>170</v>
      </c>
      <c r="H3" s="160" t="s">
        <v>171</v>
      </c>
      <c r="I3" s="160" t="s">
        <v>172</v>
      </c>
      <c r="J3" s="160" t="s">
        <v>173</v>
      </c>
      <c r="K3" s="160" t="s">
        <v>174</v>
      </c>
      <c r="L3" s="160" t="s">
        <v>196</v>
      </c>
      <c r="M3" s="16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4" t="s">
        <v>91</v>
      </c>
    </row>
    <row r="4" spans="1:26">
      <c r="A4" s="140"/>
      <c r="B4" s="116"/>
      <c r="C4" s="105"/>
      <c r="D4" s="106" t="s">
        <v>202</v>
      </c>
      <c r="E4" s="107" t="s">
        <v>203</v>
      </c>
      <c r="F4" s="107" t="s">
        <v>202</v>
      </c>
      <c r="G4" s="107" t="s">
        <v>203</v>
      </c>
      <c r="H4" s="107" t="s">
        <v>202</v>
      </c>
      <c r="I4" s="107" t="s">
        <v>203</v>
      </c>
      <c r="J4" s="107" t="s">
        <v>203</v>
      </c>
      <c r="K4" s="107" t="s">
        <v>203</v>
      </c>
      <c r="L4" s="107" t="s">
        <v>202</v>
      </c>
      <c r="M4" s="16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4">
        <v>0</v>
      </c>
    </row>
    <row r="5" spans="1:26">
      <c r="A5" s="140"/>
      <c r="B5" s="116"/>
      <c r="C5" s="105"/>
      <c r="D5" s="132" t="s">
        <v>145</v>
      </c>
      <c r="E5" s="132" t="s">
        <v>204</v>
      </c>
      <c r="F5" s="132" t="s">
        <v>204</v>
      </c>
      <c r="G5" s="132" t="s">
        <v>146</v>
      </c>
      <c r="H5" s="132" t="s">
        <v>145</v>
      </c>
      <c r="I5" s="132" t="s">
        <v>145</v>
      </c>
      <c r="J5" s="132" t="s">
        <v>145</v>
      </c>
      <c r="K5" s="132" t="s">
        <v>145</v>
      </c>
      <c r="L5" s="132" t="s">
        <v>145</v>
      </c>
      <c r="M5" s="16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4">
        <v>0</v>
      </c>
    </row>
    <row r="6" spans="1:26">
      <c r="A6" s="140"/>
      <c r="B6" s="115">
        <v>1</v>
      </c>
      <c r="C6" s="111">
        <v>1</v>
      </c>
      <c r="D6" s="190">
        <v>1</v>
      </c>
      <c r="E6" s="190">
        <v>1</v>
      </c>
      <c r="F6" s="191" t="s">
        <v>132</v>
      </c>
      <c r="G6" s="190" t="s">
        <v>132</v>
      </c>
      <c r="H6" s="191">
        <v>0.57999999999999996</v>
      </c>
      <c r="I6" s="190" t="s">
        <v>133</v>
      </c>
      <c r="J6" s="217">
        <v>1</v>
      </c>
      <c r="K6" s="225" t="s">
        <v>132</v>
      </c>
      <c r="L6" s="190" t="s">
        <v>132</v>
      </c>
      <c r="M6" s="193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5">
        <v>1</v>
      </c>
    </row>
    <row r="7" spans="1:26">
      <c r="A7" s="140"/>
      <c r="B7" s="116">
        <v>1</v>
      </c>
      <c r="C7" s="105">
        <v>2</v>
      </c>
      <c r="D7" s="196">
        <v>1</v>
      </c>
      <c r="E7" s="220">
        <v>3</v>
      </c>
      <c r="F7" s="197" t="s">
        <v>132</v>
      </c>
      <c r="G7" s="220">
        <v>3</v>
      </c>
      <c r="H7" s="197">
        <v>0.46999999999999992</v>
      </c>
      <c r="I7" s="196" t="s">
        <v>133</v>
      </c>
      <c r="J7" s="218">
        <v>2</v>
      </c>
      <c r="K7" s="219" t="s">
        <v>132</v>
      </c>
      <c r="L7" s="196">
        <v>1</v>
      </c>
      <c r="M7" s="193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5">
        <v>11</v>
      </c>
    </row>
    <row r="8" spans="1:26">
      <c r="A8" s="140"/>
      <c r="B8" s="116">
        <v>1</v>
      </c>
      <c r="C8" s="105">
        <v>3</v>
      </c>
      <c r="D8" s="196">
        <v>1</v>
      </c>
      <c r="E8" s="196">
        <v>1</v>
      </c>
      <c r="F8" s="197">
        <v>1.01</v>
      </c>
      <c r="G8" s="196" t="s">
        <v>132</v>
      </c>
      <c r="H8" s="197">
        <v>0.66</v>
      </c>
      <c r="I8" s="196" t="s">
        <v>133</v>
      </c>
      <c r="J8" s="218">
        <v>3</v>
      </c>
      <c r="K8" s="218" t="s">
        <v>132</v>
      </c>
      <c r="L8" s="198" t="s">
        <v>132</v>
      </c>
      <c r="M8" s="193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5">
        <v>16</v>
      </c>
    </row>
    <row r="9" spans="1:26">
      <c r="A9" s="140"/>
      <c r="B9" s="116">
        <v>1</v>
      </c>
      <c r="C9" s="105">
        <v>4</v>
      </c>
      <c r="D9" s="220">
        <v>2</v>
      </c>
      <c r="E9" s="196">
        <v>1</v>
      </c>
      <c r="F9" s="197">
        <v>1.5074000000000001</v>
      </c>
      <c r="G9" s="196" t="s">
        <v>132</v>
      </c>
      <c r="H9" s="197">
        <v>0.82</v>
      </c>
      <c r="I9" s="220">
        <v>7</v>
      </c>
      <c r="J9" s="218">
        <v>2</v>
      </c>
      <c r="K9" s="218" t="s">
        <v>132</v>
      </c>
      <c r="L9" s="198">
        <v>1</v>
      </c>
      <c r="M9" s="193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5">
        <v>0.83130000000000004</v>
      </c>
      <c r="Z9" s="134"/>
    </row>
    <row r="10" spans="1:26">
      <c r="A10" s="140"/>
      <c r="B10" s="116">
        <v>1</v>
      </c>
      <c r="C10" s="105">
        <v>5</v>
      </c>
      <c r="D10" s="196">
        <v>1</v>
      </c>
      <c r="E10" s="196">
        <v>1</v>
      </c>
      <c r="F10" s="196" t="s">
        <v>132</v>
      </c>
      <c r="G10" s="196" t="s">
        <v>132</v>
      </c>
      <c r="H10" s="196">
        <v>0.54</v>
      </c>
      <c r="I10" s="196" t="s">
        <v>133</v>
      </c>
      <c r="J10" s="219">
        <v>2</v>
      </c>
      <c r="K10" s="219" t="s">
        <v>132</v>
      </c>
      <c r="L10" s="196">
        <v>1</v>
      </c>
      <c r="M10" s="193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9"/>
    </row>
    <row r="11" spans="1:26">
      <c r="A11" s="140"/>
      <c r="B11" s="116">
        <v>1</v>
      </c>
      <c r="C11" s="105">
        <v>6</v>
      </c>
      <c r="D11" s="196">
        <v>1</v>
      </c>
      <c r="E11" s="196">
        <v>1</v>
      </c>
      <c r="F11" s="196">
        <v>1.0571999999999999</v>
      </c>
      <c r="G11" s="220">
        <v>2</v>
      </c>
      <c r="H11" s="196">
        <v>0.77</v>
      </c>
      <c r="I11" s="196" t="s">
        <v>133</v>
      </c>
      <c r="J11" s="219">
        <v>6</v>
      </c>
      <c r="K11" s="219" t="s">
        <v>132</v>
      </c>
      <c r="L11" s="196">
        <v>1</v>
      </c>
      <c r="M11" s="193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9"/>
    </row>
    <row r="12" spans="1:26">
      <c r="A12" s="140"/>
      <c r="B12" s="117" t="s">
        <v>184</v>
      </c>
      <c r="C12" s="109"/>
      <c r="D12" s="200">
        <v>1.1666666666666667</v>
      </c>
      <c r="E12" s="200">
        <v>1.3333333333333333</v>
      </c>
      <c r="F12" s="200">
        <v>1.1915333333333333</v>
      </c>
      <c r="G12" s="200">
        <v>2.5</v>
      </c>
      <c r="H12" s="200">
        <v>0.64</v>
      </c>
      <c r="I12" s="200">
        <v>7</v>
      </c>
      <c r="J12" s="200">
        <v>2.6666666666666665</v>
      </c>
      <c r="K12" s="200" t="s">
        <v>512</v>
      </c>
      <c r="L12" s="200">
        <v>1</v>
      </c>
      <c r="M12" s="193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9"/>
    </row>
    <row r="13" spans="1:26">
      <c r="A13" s="140"/>
      <c r="B13" s="2" t="s">
        <v>185</v>
      </c>
      <c r="C13" s="136"/>
      <c r="D13" s="198">
        <v>1</v>
      </c>
      <c r="E13" s="198">
        <v>1</v>
      </c>
      <c r="F13" s="198">
        <v>1.0571999999999999</v>
      </c>
      <c r="G13" s="198">
        <v>2.5</v>
      </c>
      <c r="H13" s="198">
        <v>0.62</v>
      </c>
      <c r="I13" s="198">
        <v>7</v>
      </c>
      <c r="J13" s="198">
        <v>2</v>
      </c>
      <c r="K13" s="198" t="s">
        <v>512</v>
      </c>
      <c r="L13" s="198">
        <v>1</v>
      </c>
      <c r="M13" s="193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9"/>
    </row>
    <row r="14" spans="1:26">
      <c r="A14" s="140"/>
      <c r="B14" s="2" t="s">
        <v>186</v>
      </c>
      <c r="C14" s="136"/>
      <c r="D14" s="198">
        <v>0.40824829046386318</v>
      </c>
      <c r="E14" s="198">
        <v>0.81649658092772603</v>
      </c>
      <c r="F14" s="198">
        <v>0.27456469790075561</v>
      </c>
      <c r="G14" s="198">
        <v>0.70710678118654757</v>
      </c>
      <c r="H14" s="198">
        <v>0.1357939615741437</v>
      </c>
      <c r="I14" s="198" t="s">
        <v>512</v>
      </c>
      <c r="J14" s="198">
        <v>1.7511900715418265</v>
      </c>
      <c r="K14" s="198" t="s">
        <v>512</v>
      </c>
      <c r="L14" s="198">
        <v>0</v>
      </c>
      <c r="M14" s="193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9"/>
    </row>
    <row r="15" spans="1:26">
      <c r="A15" s="140"/>
      <c r="B15" s="2" t="s">
        <v>96</v>
      </c>
      <c r="C15" s="136"/>
      <c r="D15" s="110">
        <v>0.34992710611188271</v>
      </c>
      <c r="E15" s="110">
        <v>0.61237243569579458</v>
      </c>
      <c r="F15" s="110">
        <v>0.23042972464115336</v>
      </c>
      <c r="G15" s="110">
        <v>0.28284271247461901</v>
      </c>
      <c r="H15" s="110">
        <v>0.21217806495959951</v>
      </c>
      <c r="I15" s="110" t="s">
        <v>512</v>
      </c>
      <c r="J15" s="110">
        <v>0.65669627682818499</v>
      </c>
      <c r="K15" s="110" t="s">
        <v>512</v>
      </c>
      <c r="L15" s="110">
        <v>0</v>
      </c>
      <c r="M15" s="16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8"/>
    </row>
    <row r="16" spans="1:26">
      <c r="A16" s="140"/>
      <c r="B16" s="118" t="s">
        <v>187</v>
      </c>
      <c r="C16" s="136"/>
      <c r="D16" s="110">
        <v>0.40342435542724253</v>
      </c>
      <c r="E16" s="110">
        <v>0.60391354905970562</v>
      </c>
      <c r="F16" s="110">
        <v>0.43333734311720584</v>
      </c>
      <c r="G16" s="110">
        <v>2.0073379044869482</v>
      </c>
      <c r="H16" s="110">
        <v>-0.23012149645134128</v>
      </c>
      <c r="I16" s="110">
        <v>7.4205461325634552</v>
      </c>
      <c r="J16" s="110">
        <v>2.2078270981194112</v>
      </c>
      <c r="K16" s="110" t="s">
        <v>512</v>
      </c>
      <c r="L16" s="110">
        <v>0.20293516179477922</v>
      </c>
      <c r="M16" s="16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8"/>
    </row>
    <row r="17" spans="1:25">
      <c r="B17" s="146"/>
      <c r="C17" s="117"/>
      <c r="D17" s="133"/>
      <c r="E17" s="133"/>
      <c r="F17" s="133"/>
      <c r="G17" s="133"/>
      <c r="H17" s="133"/>
      <c r="I17" s="133"/>
      <c r="J17" s="133"/>
      <c r="K17" s="133"/>
      <c r="L17" s="133"/>
    </row>
    <row r="18" spans="1:25">
      <c r="B18" s="150" t="s">
        <v>426</v>
      </c>
      <c r="Y18" s="134" t="s">
        <v>190</v>
      </c>
    </row>
    <row r="19" spans="1:25">
      <c r="A19" s="125" t="s">
        <v>158</v>
      </c>
      <c r="B19" s="115" t="s">
        <v>142</v>
      </c>
      <c r="C19" s="112" t="s">
        <v>143</v>
      </c>
      <c r="D19" s="113" t="s">
        <v>165</v>
      </c>
      <c r="E19" s="114" t="s">
        <v>165</v>
      </c>
      <c r="F19" s="114" t="s">
        <v>165</v>
      </c>
      <c r="G19" s="114" t="s">
        <v>165</v>
      </c>
      <c r="H19" s="114" t="s">
        <v>165</v>
      </c>
      <c r="I19" s="114" t="s">
        <v>165</v>
      </c>
      <c r="J19" s="114" t="s">
        <v>165</v>
      </c>
      <c r="K19" s="114" t="s">
        <v>165</v>
      </c>
      <c r="L19" s="16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4">
        <v>1</v>
      </c>
    </row>
    <row r="20" spans="1:25">
      <c r="A20" s="140"/>
      <c r="B20" s="116" t="s">
        <v>166</v>
      </c>
      <c r="C20" s="105" t="s">
        <v>166</v>
      </c>
      <c r="D20" s="159" t="s">
        <v>167</v>
      </c>
      <c r="E20" s="160" t="s">
        <v>168</v>
      </c>
      <c r="F20" s="160" t="s">
        <v>169</v>
      </c>
      <c r="G20" s="160" t="s">
        <v>170</v>
      </c>
      <c r="H20" s="160" t="s">
        <v>171</v>
      </c>
      <c r="I20" s="160" t="s">
        <v>172</v>
      </c>
      <c r="J20" s="160" t="s">
        <v>174</v>
      </c>
      <c r="K20" s="160" t="s">
        <v>196</v>
      </c>
      <c r="L20" s="16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4" t="s">
        <v>91</v>
      </c>
    </row>
    <row r="21" spans="1:25">
      <c r="A21" s="140"/>
      <c r="B21" s="116"/>
      <c r="C21" s="105"/>
      <c r="D21" s="106" t="s">
        <v>202</v>
      </c>
      <c r="E21" s="107" t="s">
        <v>203</v>
      </c>
      <c r="F21" s="107" t="s">
        <v>202</v>
      </c>
      <c r="G21" s="107" t="s">
        <v>203</v>
      </c>
      <c r="H21" s="107" t="s">
        <v>202</v>
      </c>
      <c r="I21" s="107" t="s">
        <v>203</v>
      </c>
      <c r="J21" s="107" t="s">
        <v>203</v>
      </c>
      <c r="K21" s="107" t="s">
        <v>202</v>
      </c>
      <c r="L21" s="16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4">
        <v>0</v>
      </c>
    </row>
    <row r="22" spans="1:25">
      <c r="A22" s="140"/>
      <c r="B22" s="116"/>
      <c r="C22" s="105"/>
      <c r="D22" s="132" t="s">
        <v>145</v>
      </c>
      <c r="E22" s="132" t="s">
        <v>204</v>
      </c>
      <c r="F22" s="132" t="s">
        <v>204</v>
      </c>
      <c r="G22" s="132" t="s">
        <v>146</v>
      </c>
      <c r="H22" s="132" t="s">
        <v>145</v>
      </c>
      <c r="I22" s="132" t="s">
        <v>145</v>
      </c>
      <c r="J22" s="132" t="s">
        <v>145</v>
      </c>
      <c r="K22" s="132" t="s">
        <v>145</v>
      </c>
      <c r="L22" s="16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4">
        <v>0</v>
      </c>
    </row>
    <row r="23" spans="1:25">
      <c r="A23" s="140"/>
      <c r="B23" s="115">
        <v>1</v>
      </c>
      <c r="C23" s="111">
        <v>1</v>
      </c>
      <c r="D23" s="190">
        <v>1</v>
      </c>
      <c r="E23" s="190" t="s">
        <v>132</v>
      </c>
      <c r="F23" s="217" t="s">
        <v>132</v>
      </c>
      <c r="G23" s="225" t="s">
        <v>132</v>
      </c>
      <c r="H23" s="191">
        <v>0.4</v>
      </c>
      <c r="I23" s="225" t="s">
        <v>132</v>
      </c>
      <c r="J23" s="191" t="s">
        <v>177</v>
      </c>
      <c r="K23" s="225" t="s">
        <v>132</v>
      </c>
      <c r="L23" s="193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5">
        <v>1</v>
      </c>
    </row>
    <row r="24" spans="1:25">
      <c r="A24" s="140"/>
      <c r="B24" s="116">
        <v>1</v>
      </c>
      <c r="C24" s="105">
        <v>2</v>
      </c>
      <c r="D24" s="196">
        <v>1</v>
      </c>
      <c r="E24" s="196" t="s">
        <v>132</v>
      </c>
      <c r="F24" s="218" t="s">
        <v>132</v>
      </c>
      <c r="G24" s="219" t="s">
        <v>132</v>
      </c>
      <c r="H24" s="197">
        <v>0.44</v>
      </c>
      <c r="I24" s="219" t="s">
        <v>132</v>
      </c>
      <c r="J24" s="197" t="s">
        <v>177</v>
      </c>
      <c r="K24" s="219" t="s">
        <v>132</v>
      </c>
      <c r="L24" s="193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5">
        <v>19</v>
      </c>
    </row>
    <row r="25" spans="1:25">
      <c r="A25" s="140"/>
      <c r="B25" s="116">
        <v>1</v>
      </c>
      <c r="C25" s="105">
        <v>3</v>
      </c>
      <c r="D25" s="196" t="s">
        <v>132</v>
      </c>
      <c r="E25" s="196">
        <v>1</v>
      </c>
      <c r="F25" s="218" t="s">
        <v>132</v>
      </c>
      <c r="G25" s="219" t="s">
        <v>132</v>
      </c>
      <c r="H25" s="197">
        <v>0.32</v>
      </c>
      <c r="I25" s="219" t="s">
        <v>132</v>
      </c>
      <c r="J25" s="197" t="s">
        <v>177</v>
      </c>
      <c r="K25" s="218" t="s">
        <v>132</v>
      </c>
      <c r="L25" s="193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5">
        <v>16</v>
      </c>
    </row>
    <row r="26" spans="1:25">
      <c r="A26" s="140"/>
      <c r="B26" s="116">
        <v>1</v>
      </c>
      <c r="C26" s="105">
        <v>4</v>
      </c>
      <c r="D26" s="196">
        <v>1</v>
      </c>
      <c r="E26" s="196" t="s">
        <v>132</v>
      </c>
      <c r="F26" s="218" t="s">
        <v>132</v>
      </c>
      <c r="G26" s="219" t="s">
        <v>132</v>
      </c>
      <c r="H26" s="197">
        <v>1.0900000000000001</v>
      </c>
      <c r="I26" s="219" t="s">
        <v>132</v>
      </c>
      <c r="J26" s="197" t="s">
        <v>177</v>
      </c>
      <c r="K26" s="218" t="s">
        <v>132</v>
      </c>
      <c r="L26" s="193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5" t="s">
        <v>132</v>
      </c>
    </row>
    <row r="27" spans="1:25">
      <c r="A27" s="140"/>
      <c r="B27" s="116">
        <v>1</v>
      </c>
      <c r="C27" s="105">
        <v>5</v>
      </c>
      <c r="D27" s="196">
        <v>1</v>
      </c>
      <c r="E27" s="196" t="s">
        <v>132</v>
      </c>
      <c r="F27" s="219" t="s">
        <v>132</v>
      </c>
      <c r="G27" s="219" t="s">
        <v>132</v>
      </c>
      <c r="H27" s="196">
        <v>0.56999999999999995</v>
      </c>
      <c r="I27" s="219" t="s">
        <v>132</v>
      </c>
      <c r="J27" s="196" t="s">
        <v>177</v>
      </c>
      <c r="K27" s="219" t="s">
        <v>132</v>
      </c>
      <c r="L27" s="193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9"/>
    </row>
    <row r="28" spans="1:25">
      <c r="A28" s="140"/>
      <c r="B28" s="116">
        <v>1</v>
      </c>
      <c r="C28" s="105">
        <v>6</v>
      </c>
      <c r="D28" s="196">
        <v>1</v>
      </c>
      <c r="E28" s="196" t="s">
        <v>132</v>
      </c>
      <c r="F28" s="219" t="s">
        <v>132</v>
      </c>
      <c r="G28" s="219" t="s">
        <v>132</v>
      </c>
      <c r="H28" s="196">
        <v>0.61</v>
      </c>
      <c r="I28" s="219" t="s">
        <v>132</v>
      </c>
      <c r="J28" s="220">
        <v>0.8</v>
      </c>
      <c r="K28" s="219" t="s">
        <v>132</v>
      </c>
      <c r="L28" s="193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9"/>
    </row>
    <row r="29" spans="1:25">
      <c r="A29" s="140"/>
      <c r="B29" s="117" t="s">
        <v>184</v>
      </c>
      <c r="C29" s="109"/>
      <c r="D29" s="200">
        <v>1</v>
      </c>
      <c r="E29" s="200">
        <v>1</v>
      </c>
      <c r="F29" s="200" t="s">
        <v>512</v>
      </c>
      <c r="G29" s="200" t="s">
        <v>512</v>
      </c>
      <c r="H29" s="200">
        <v>0.57166666666666666</v>
      </c>
      <c r="I29" s="200" t="s">
        <v>512</v>
      </c>
      <c r="J29" s="200">
        <v>0.8</v>
      </c>
      <c r="K29" s="200" t="s">
        <v>512</v>
      </c>
      <c r="L29" s="193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9"/>
    </row>
    <row r="30" spans="1:25">
      <c r="A30" s="140"/>
      <c r="B30" s="2" t="s">
        <v>185</v>
      </c>
      <c r="C30" s="136"/>
      <c r="D30" s="198">
        <v>1</v>
      </c>
      <c r="E30" s="198">
        <v>1</v>
      </c>
      <c r="F30" s="198" t="s">
        <v>512</v>
      </c>
      <c r="G30" s="198" t="s">
        <v>512</v>
      </c>
      <c r="H30" s="198">
        <v>0.505</v>
      </c>
      <c r="I30" s="198" t="s">
        <v>512</v>
      </c>
      <c r="J30" s="198">
        <v>0.8</v>
      </c>
      <c r="K30" s="198" t="s">
        <v>512</v>
      </c>
      <c r="L30" s="193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9"/>
    </row>
    <row r="31" spans="1:25">
      <c r="A31" s="140"/>
      <c r="B31" s="2" t="s">
        <v>186</v>
      </c>
      <c r="C31" s="136"/>
      <c r="D31" s="198">
        <v>0</v>
      </c>
      <c r="E31" s="198" t="s">
        <v>512</v>
      </c>
      <c r="F31" s="198" t="s">
        <v>512</v>
      </c>
      <c r="G31" s="198" t="s">
        <v>512</v>
      </c>
      <c r="H31" s="198">
        <v>0.27578373169327219</v>
      </c>
      <c r="I31" s="198" t="s">
        <v>512</v>
      </c>
      <c r="J31" s="198" t="s">
        <v>512</v>
      </c>
      <c r="K31" s="198" t="s">
        <v>512</v>
      </c>
      <c r="L31" s="193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9"/>
    </row>
    <row r="32" spans="1:25">
      <c r="A32" s="140"/>
      <c r="B32" s="2" t="s">
        <v>96</v>
      </c>
      <c r="C32" s="136"/>
      <c r="D32" s="110">
        <v>0</v>
      </c>
      <c r="E32" s="110" t="s">
        <v>512</v>
      </c>
      <c r="F32" s="110" t="s">
        <v>512</v>
      </c>
      <c r="G32" s="110" t="s">
        <v>512</v>
      </c>
      <c r="H32" s="110">
        <v>0.48242052191242951</v>
      </c>
      <c r="I32" s="110" t="s">
        <v>512</v>
      </c>
      <c r="J32" s="110" t="s">
        <v>512</v>
      </c>
      <c r="K32" s="110" t="s">
        <v>512</v>
      </c>
      <c r="L32" s="16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8"/>
    </row>
    <row r="33" spans="1:25">
      <c r="A33" s="140"/>
      <c r="B33" s="118" t="s">
        <v>187</v>
      </c>
      <c r="C33" s="136"/>
      <c r="D33" s="110" t="s">
        <v>512</v>
      </c>
      <c r="E33" s="110" t="s">
        <v>512</v>
      </c>
      <c r="F33" s="110" t="s">
        <v>512</v>
      </c>
      <c r="G33" s="110" t="s">
        <v>512</v>
      </c>
      <c r="H33" s="110" t="s">
        <v>512</v>
      </c>
      <c r="I33" s="110" t="s">
        <v>512</v>
      </c>
      <c r="J33" s="110" t="s">
        <v>512</v>
      </c>
      <c r="K33" s="110" t="s">
        <v>512</v>
      </c>
      <c r="L33" s="16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8"/>
    </row>
    <row r="34" spans="1:25">
      <c r="B34" s="146"/>
      <c r="C34" s="117"/>
      <c r="D34" s="133"/>
      <c r="E34" s="133"/>
      <c r="F34" s="133"/>
      <c r="G34" s="133"/>
      <c r="H34" s="133"/>
      <c r="I34" s="133"/>
      <c r="J34" s="133"/>
      <c r="K34" s="133"/>
    </row>
    <row r="35" spans="1:25">
      <c r="B35" s="150" t="s">
        <v>427</v>
      </c>
      <c r="Y35" s="134" t="s">
        <v>190</v>
      </c>
    </row>
    <row r="36" spans="1:25">
      <c r="A36" s="125" t="s">
        <v>159</v>
      </c>
      <c r="B36" s="115" t="s">
        <v>142</v>
      </c>
      <c r="C36" s="112" t="s">
        <v>143</v>
      </c>
      <c r="D36" s="113" t="s">
        <v>165</v>
      </c>
      <c r="E36" s="114" t="s">
        <v>165</v>
      </c>
      <c r="F36" s="114" t="s">
        <v>165</v>
      </c>
      <c r="G36" s="114" t="s">
        <v>165</v>
      </c>
      <c r="H36" s="114" t="s">
        <v>165</v>
      </c>
      <c r="I36" s="114" t="s">
        <v>165</v>
      </c>
      <c r="J36" s="114" t="s">
        <v>165</v>
      </c>
      <c r="K36" s="114" t="s">
        <v>165</v>
      </c>
      <c r="L36" s="16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4">
        <v>1</v>
      </c>
    </row>
    <row r="37" spans="1:25">
      <c r="A37" s="140"/>
      <c r="B37" s="116" t="s">
        <v>166</v>
      </c>
      <c r="C37" s="105" t="s">
        <v>166</v>
      </c>
      <c r="D37" s="159" t="s">
        <v>167</v>
      </c>
      <c r="E37" s="160" t="s">
        <v>168</v>
      </c>
      <c r="F37" s="160" t="s">
        <v>169</v>
      </c>
      <c r="G37" s="160" t="s">
        <v>170</v>
      </c>
      <c r="H37" s="160" t="s">
        <v>171</v>
      </c>
      <c r="I37" s="160" t="s">
        <v>172</v>
      </c>
      <c r="J37" s="160" t="s">
        <v>174</v>
      </c>
      <c r="K37" s="160" t="s">
        <v>196</v>
      </c>
      <c r="L37" s="16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4" t="s">
        <v>91</v>
      </c>
    </row>
    <row r="38" spans="1:25">
      <c r="A38" s="140"/>
      <c r="B38" s="116"/>
      <c r="C38" s="105"/>
      <c r="D38" s="106" t="s">
        <v>202</v>
      </c>
      <c r="E38" s="107" t="s">
        <v>203</v>
      </c>
      <c r="F38" s="107" t="s">
        <v>202</v>
      </c>
      <c r="G38" s="107" t="s">
        <v>203</v>
      </c>
      <c r="H38" s="107" t="s">
        <v>202</v>
      </c>
      <c r="I38" s="107" t="s">
        <v>203</v>
      </c>
      <c r="J38" s="107" t="s">
        <v>203</v>
      </c>
      <c r="K38" s="107" t="s">
        <v>202</v>
      </c>
      <c r="L38" s="16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4">
        <v>0</v>
      </c>
    </row>
    <row r="39" spans="1:25">
      <c r="A39" s="140"/>
      <c r="B39" s="116"/>
      <c r="C39" s="105"/>
      <c r="D39" s="132" t="s">
        <v>145</v>
      </c>
      <c r="E39" s="132" t="s">
        <v>204</v>
      </c>
      <c r="F39" s="132" t="s">
        <v>204</v>
      </c>
      <c r="G39" s="132" t="s">
        <v>146</v>
      </c>
      <c r="H39" s="132" t="s">
        <v>145</v>
      </c>
      <c r="I39" s="132" t="s">
        <v>145</v>
      </c>
      <c r="J39" s="132" t="s">
        <v>145</v>
      </c>
      <c r="K39" s="132" t="s">
        <v>145</v>
      </c>
      <c r="L39" s="16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4">
        <v>0</v>
      </c>
    </row>
    <row r="40" spans="1:25">
      <c r="A40" s="140"/>
      <c r="B40" s="115">
        <v>1</v>
      </c>
      <c r="C40" s="111">
        <v>1</v>
      </c>
      <c r="D40" s="225" t="s">
        <v>134</v>
      </c>
      <c r="E40" s="225" t="s">
        <v>132</v>
      </c>
      <c r="F40" s="217" t="s">
        <v>134</v>
      </c>
      <c r="G40" s="225" t="s">
        <v>132</v>
      </c>
      <c r="H40" s="191">
        <v>0.65</v>
      </c>
      <c r="I40" s="225" t="s">
        <v>132</v>
      </c>
      <c r="J40" s="191">
        <v>0.2</v>
      </c>
      <c r="K40" s="225" t="s">
        <v>134</v>
      </c>
      <c r="L40" s="193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5">
        <v>1</v>
      </c>
    </row>
    <row r="41" spans="1:25">
      <c r="A41" s="140"/>
      <c r="B41" s="116">
        <v>1</v>
      </c>
      <c r="C41" s="105">
        <v>2</v>
      </c>
      <c r="D41" s="219" t="s">
        <v>134</v>
      </c>
      <c r="E41" s="219" t="s">
        <v>132</v>
      </c>
      <c r="F41" s="218" t="s">
        <v>134</v>
      </c>
      <c r="G41" s="219" t="s">
        <v>132</v>
      </c>
      <c r="H41" s="197">
        <v>1.4</v>
      </c>
      <c r="I41" s="219" t="s">
        <v>132</v>
      </c>
      <c r="J41" s="197" t="s">
        <v>135</v>
      </c>
      <c r="K41" s="219" t="s">
        <v>134</v>
      </c>
      <c r="L41" s="193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5">
        <v>21</v>
      </c>
    </row>
    <row r="42" spans="1:25">
      <c r="A42" s="140"/>
      <c r="B42" s="116">
        <v>1</v>
      </c>
      <c r="C42" s="105">
        <v>3</v>
      </c>
      <c r="D42" s="219" t="s">
        <v>134</v>
      </c>
      <c r="E42" s="219" t="s">
        <v>132</v>
      </c>
      <c r="F42" s="218" t="s">
        <v>134</v>
      </c>
      <c r="G42" s="219" t="s">
        <v>132</v>
      </c>
      <c r="H42" s="197">
        <v>2.06</v>
      </c>
      <c r="I42" s="219" t="s">
        <v>132</v>
      </c>
      <c r="J42" s="197" t="s">
        <v>135</v>
      </c>
      <c r="K42" s="218" t="s">
        <v>134</v>
      </c>
      <c r="L42" s="193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5">
        <v>16</v>
      </c>
    </row>
    <row r="43" spans="1:25">
      <c r="A43" s="140"/>
      <c r="B43" s="116">
        <v>1</v>
      </c>
      <c r="C43" s="105">
        <v>4</v>
      </c>
      <c r="D43" s="219" t="s">
        <v>134</v>
      </c>
      <c r="E43" s="219" t="s">
        <v>132</v>
      </c>
      <c r="F43" s="218" t="s">
        <v>134</v>
      </c>
      <c r="G43" s="219" t="s">
        <v>132</v>
      </c>
      <c r="H43" s="197">
        <v>0.55000000000000004</v>
      </c>
      <c r="I43" s="219" t="s">
        <v>132</v>
      </c>
      <c r="J43" s="197" t="s">
        <v>135</v>
      </c>
      <c r="K43" s="218" t="s">
        <v>134</v>
      </c>
      <c r="L43" s="193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5" t="s">
        <v>132</v>
      </c>
    </row>
    <row r="44" spans="1:25">
      <c r="A44" s="140"/>
      <c r="B44" s="116">
        <v>1</v>
      </c>
      <c r="C44" s="105">
        <v>5</v>
      </c>
      <c r="D44" s="219" t="s">
        <v>134</v>
      </c>
      <c r="E44" s="219" t="s">
        <v>132</v>
      </c>
      <c r="F44" s="219" t="s">
        <v>134</v>
      </c>
      <c r="G44" s="219" t="s">
        <v>132</v>
      </c>
      <c r="H44" s="196">
        <v>0.5</v>
      </c>
      <c r="I44" s="219" t="s">
        <v>132</v>
      </c>
      <c r="J44" s="196" t="s">
        <v>135</v>
      </c>
      <c r="K44" s="219" t="s">
        <v>134</v>
      </c>
      <c r="L44" s="193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9"/>
    </row>
    <row r="45" spans="1:25">
      <c r="A45" s="140"/>
      <c r="B45" s="116">
        <v>1</v>
      </c>
      <c r="C45" s="105">
        <v>6</v>
      </c>
      <c r="D45" s="219" t="s">
        <v>134</v>
      </c>
      <c r="E45" s="219" t="s">
        <v>132</v>
      </c>
      <c r="F45" s="219" t="s">
        <v>134</v>
      </c>
      <c r="G45" s="219" t="s">
        <v>132</v>
      </c>
      <c r="H45" s="196">
        <v>0.97999999999999987</v>
      </c>
      <c r="I45" s="219" t="s">
        <v>132</v>
      </c>
      <c r="J45" s="220">
        <v>1.2</v>
      </c>
      <c r="K45" s="219" t="s">
        <v>134</v>
      </c>
      <c r="L45" s="193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9"/>
    </row>
    <row r="46" spans="1:25">
      <c r="A46" s="140"/>
      <c r="B46" s="117" t="s">
        <v>184</v>
      </c>
      <c r="C46" s="109"/>
      <c r="D46" s="200" t="s">
        <v>512</v>
      </c>
      <c r="E46" s="200" t="s">
        <v>512</v>
      </c>
      <c r="F46" s="200" t="s">
        <v>512</v>
      </c>
      <c r="G46" s="200" t="s">
        <v>512</v>
      </c>
      <c r="H46" s="200">
        <v>1.0233333333333332</v>
      </c>
      <c r="I46" s="200" t="s">
        <v>512</v>
      </c>
      <c r="J46" s="200">
        <v>0.7</v>
      </c>
      <c r="K46" s="200" t="s">
        <v>512</v>
      </c>
      <c r="L46" s="193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9"/>
    </row>
    <row r="47" spans="1:25">
      <c r="A47" s="140"/>
      <c r="B47" s="2" t="s">
        <v>185</v>
      </c>
      <c r="C47" s="136"/>
      <c r="D47" s="198" t="s">
        <v>512</v>
      </c>
      <c r="E47" s="198" t="s">
        <v>512</v>
      </c>
      <c r="F47" s="198" t="s">
        <v>512</v>
      </c>
      <c r="G47" s="198" t="s">
        <v>512</v>
      </c>
      <c r="H47" s="198">
        <v>0.81499999999999995</v>
      </c>
      <c r="I47" s="198" t="s">
        <v>512</v>
      </c>
      <c r="J47" s="198">
        <v>0.7</v>
      </c>
      <c r="K47" s="198" t="s">
        <v>512</v>
      </c>
      <c r="L47" s="193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9"/>
    </row>
    <row r="48" spans="1:25">
      <c r="A48" s="140"/>
      <c r="B48" s="2" t="s">
        <v>186</v>
      </c>
      <c r="C48" s="136"/>
      <c r="D48" s="198" t="s">
        <v>512</v>
      </c>
      <c r="E48" s="198" t="s">
        <v>512</v>
      </c>
      <c r="F48" s="198" t="s">
        <v>512</v>
      </c>
      <c r="G48" s="198" t="s">
        <v>512</v>
      </c>
      <c r="H48" s="198">
        <v>0.60921807808589135</v>
      </c>
      <c r="I48" s="198" t="s">
        <v>512</v>
      </c>
      <c r="J48" s="198">
        <v>0.70710678118654757</v>
      </c>
      <c r="K48" s="198" t="s">
        <v>512</v>
      </c>
      <c r="L48" s="193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9"/>
    </row>
    <row r="49" spans="1:25">
      <c r="A49" s="140"/>
      <c r="B49" s="2" t="s">
        <v>96</v>
      </c>
      <c r="C49" s="136"/>
      <c r="D49" s="110" t="s">
        <v>512</v>
      </c>
      <c r="E49" s="110" t="s">
        <v>512</v>
      </c>
      <c r="F49" s="110" t="s">
        <v>512</v>
      </c>
      <c r="G49" s="110" t="s">
        <v>512</v>
      </c>
      <c r="H49" s="110">
        <v>0.59532711213605027</v>
      </c>
      <c r="I49" s="110" t="s">
        <v>512</v>
      </c>
      <c r="J49" s="110">
        <v>1.0101525445522108</v>
      </c>
      <c r="K49" s="110" t="s">
        <v>512</v>
      </c>
      <c r="L49" s="16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8"/>
    </row>
    <row r="50" spans="1:25">
      <c r="A50" s="140"/>
      <c r="B50" s="118" t="s">
        <v>187</v>
      </c>
      <c r="C50" s="136"/>
      <c r="D50" s="110" t="s">
        <v>512</v>
      </c>
      <c r="E50" s="110" t="s">
        <v>512</v>
      </c>
      <c r="F50" s="110" t="s">
        <v>512</v>
      </c>
      <c r="G50" s="110" t="s">
        <v>512</v>
      </c>
      <c r="H50" s="110" t="s">
        <v>512</v>
      </c>
      <c r="I50" s="110" t="s">
        <v>512</v>
      </c>
      <c r="J50" s="110" t="s">
        <v>512</v>
      </c>
      <c r="K50" s="110" t="s">
        <v>512</v>
      </c>
      <c r="L50" s="16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8"/>
    </row>
    <row r="51" spans="1:25">
      <c r="B51" s="146"/>
      <c r="C51" s="117"/>
      <c r="D51" s="133"/>
      <c r="E51" s="133"/>
      <c r="F51" s="133"/>
      <c r="G51" s="133"/>
      <c r="H51" s="133"/>
      <c r="I51" s="133"/>
      <c r="J51" s="133"/>
      <c r="K51" s="133"/>
    </row>
  </sheetData>
  <dataConsolidate/>
  <conditionalFormatting sqref="C29:C34 C46:C51 C2:L17 D19:K34 D36:K51">
    <cfRule type="expression" dxfId="178" priority="7" stopIfTrue="1">
      <formula>AND(ISBLANK(INDIRECT(Anlyt_LabRefLastCol)),ISBLANK(INDIRECT(Anlyt_LabRefThisCol)))</formula>
    </cfRule>
    <cfRule type="expression" dxfId="177" priority="8">
      <formula>ISBLANK(INDIRECT(Anlyt_LabRefThisCol))</formula>
    </cfRule>
  </conditionalFormatting>
  <conditionalFormatting sqref="B6:L11 B23:K28 B40:K45">
    <cfRule type="expression" dxfId="176" priority="9">
      <formula>AND($B6&lt;&gt;$B5,NOT(ISBLANK(INDIRECT(Anlyt_LabRefThisCol))))</formula>
    </cfRule>
  </conditionalFormatting>
  <conditionalFormatting sqref="C19:C28">
    <cfRule type="expression" dxfId="175" priority="4" stopIfTrue="1">
      <formula>AND(ISBLANK(INDIRECT(Anlyt_LabRefLastCol)),ISBLANK(INDIRECT(Anlyt_LabRefThisCol)))</formula>
    </cfRule>
    <cfRule type="expression" dxfId="174" priority="5">
      <formula>ISBLANK(INDIRECT(Anlyt_LabRefThisCol))</formula>
    </cfRule>
  </conditionalFormatting>
  <conditionalFormatting sqref="C36:C45">
    <cfRule type="expression" dxfId="173" priority="1" stopIfTrue="1">
      <formula>AND(ISBLANK(INDIRECT(Anlyt_LabRefLastCol)),ISBLANK(INDIRECT(Anlyt_LabRefThisCol)))</formula>
    </cfRule>
    <cfRule type="expression" dxfId="17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1037"/>
  <sheetViews>
    <sheetView topLeftCell="A2" zoomScale="135" zoomScaleNormal="135" workbookViewId="0"/>
  </sheetViews>
  <sheetFormatPr defaultRowHeight="15"/>
  <cols>
    <col min="1" max="1" width="8.88671875" style="139"/>
    <col min="2" max="18" width="8.88671875" style="1"/>
    <col min="19" max="19" width="8.88671875" style="1" customWidth="1"/>
    <col min="20" max="16384" width="8.88671875" style="1"/>
  </cols>
  <sheetData>
    <row r="1" spans="1:26">
      <c r="B1" s="150" t="s">
        <v>428</v>
      </c>
      <c r="Y1" s="134" t="s">
        <v>190</v>
      </c>
    </row>
    <row r="2" spans="1:26">
      <c r="A2" s="125" t="s">
        <v>4</v>
      </c>
      <c r="B2" s="115" t="s">
        <v>142</v>
      </c>
      <c r="C2" s="112" t="s">
        <v>143</v>
      </c>
      <c r="D2" s="113" t="s">
        <v>165</v>
      </c>
      <c r="E2" s="114" t="s">
        <v>165</v>
      </c>
      <c r="F2" s="114" t="s">
        <v>165</v>
      </c>
      <c r="G2" s="114" t="s">
        <v>165</v>
      </c>
      <c r="H2" s="114" t="s">
        <v>165</v>
      </c>
      <c r="I2" s="114" t="s">
        <v>165</v>
      </c>
      <c r="J2" s="16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4">
        <v>1</v>
      </c>
    </row>
    <row r="3" spans="1:26">
      <c r="A3" s="140"/>
      <c r="B3" s="116" t="s">
        <v>166</v>
      </c>
      <c r="C3" s="105" t="s">
        <v>166</v>
      </c>
      <c r="D3" s="159" t="s">
        <v>168</v>
      </c>
      <c r="E3" s="160" t="s">
        <v>170</v>
      </c>
      <c r="F3" s="160" t="s">
        <v>171</v>
      </c>
      <c r="G3" s="160" t="s">
        <v>172</v>
      </c>
      <c r="H3" s="160" t="s">
        <v>205</v>
      </c>
      <c r="I3" s="160" t="s">
        <v>206</v>
      </c>
      <c r="J3" s="16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4" t="s">
        <v>3</v>
      </c>
    </row>
    <row r="4" spans="1:26">
      <c r="A4" s="140"/>
      <c r="B4" s="116"/>
      <c r="C4" s="105"/>
      <c r="D4" s="106" t="s">
        <v>124</v>
      </c>
      <c r="E4" s="107" t="s">
        <v>124</v>
      </c>
      <c r="F4" s="107" t="s">
        <v>207</v>
      </c>
      <c r="G4" s="107" t="s">
        <v>124</v>
      </c>
      <c r="H4" s="107" t="s">
        <v>114</v>
      </c>
      <c r="I4" s="107" t="s">
        <v>114</v>
      </c>
      <c r="J4" s="16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4">
        <v>3</v>
      </c>
    </row>
    <row r="5" spans="1:26">
      <c r="A5" s="140"/>
      <c r="B5" s="116"/>
      <c r="C5" s="105"/>
      <c r="D5" s="132"/>
      <c r="E5" s="132"/>
      <c r="F5" s="132"/>
      <c r="G5" s="132"/>
      <c r="H5" s="132"/>
      <c r="I5" s="132"/>
      <c r="J5" s="16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4">
        <v>3</v>
      </c>
    </row>
    <row r="6" spans="1:26">
      <c r="A6" s="140"/>
      <c r="B6" s="115">
        <v>1</v>
      </c>
      <c r="C6" s="111">
        <v>1</v>
      </c>
      <c r="D6" s="175" t="s">
        <v>134</v>
      </c>
      <c r="E6" s="177" t="s">
        <v>133</v>
      </c>
      <c r="F6" s="176">
        <v>0.40079365079365098</v>
      </c>
      <c r="G6" s="175" t="s">
        <v>111</v>
      </c>
      <c r="H6" s="176">
        <v>0.30668016194331998</v>
      </c>
      <c r="I6" s="175">
        <v>3.5</v>
      </c>
      <c r="J6" s="179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1">
        <v>1</v>
      </c>
    </row>
    <row r="7" spans="1:26">
      <c r="A7" s="140"/>
      <c r="B7" s="116">
        <v>1</v>
      </c>
      <c r="C7" s="105">
        <v>2</v>
      </c>
      <c r="D7" s="182" t="s">
        <v>134</v>
      </c>
      <c r="E7" s="184" t="s">
        <v>133</v>
      </c>
      <c r="F7" s="183">
        <v>0.35519677093844598</v>
      </c>
      <c r="G7" s="182" t="s">
        <v>111</v>
      </c>
      <c r="H7" s="183">
        <v>0.39501039501039498</v>
      </c>
      <c r="I7" s="182">
        <v>3.6</v>
      </c>
      <c r="J7" s="179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1">
        <v>1</v>
      </c>
    </row>
    <row r="8" spans="1:26">
      <c r="A8" s="140"/>
      <c r="B8" s="116">
        <v>1</v>
      </c>
      <c r="C8" s="105">
        <v>3</v>
      </c>
      <c r="D8" s="182" t="s">
        <v>134</v>
      </c>
      <c r="E8" s="184" t="s">
        <v>133</v>
      </c>
      <c r="F8" s="183">
        <v>0.27342256214149102</v>
      </c>
      <c r="G8" s="182" t="s">
        <v>111</v>
      </c>
      <c r="H8" s="183">
        <v>0.41617933723196898</v>
      </c>
      <c r="I8" s="182">
        <v>3.8</v>
      </c>
      <c r="J8" s="179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1">
        <v>16</v>
      </c>
    </row>
    <row r="9" spans="1:26">
      <c r="A9" s="140"/>
      <c r="B9" s="116">
        <v>1</v>
      </c>
      <c r="C9" s="105">
        <v>4</v>
      </c>
      <c r="D9" s="182" t="s">
        <v>134</v>
      </c>
      <c r="E9" s="184" t="s">
        <v>133</v>
      </c>
      <c r="F9" s="183">
        <v>0.22144985104270101</v>
      </c>
      <c r="G9" s="182" t="s">
        <v>111</v>
      </c>
      <c r="H9" s="183">
        <v>0.42100456621004601</v>
      </c>
      <c r="I9" s="182">
        <v>3.9</v>
      </c>
      <c r="J9" s="179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1">
        <v>0.56969888531795088</v>
      </c>
      <c r="Z9" s="134"/>
    </row>
    <row r="10" spans="1:26">
      <c r="A10" s="140"/>
      <c r="B10" s="116">
        <v>1</v>
      </c>
      <c r="C10" s="105">
        <v>5</v>
      </c>
      <c r="D10" s="182" t="s">
        <v>134</v>
      </c>
      <c r="E10" s="186">
        <v>3</v>
      </c>
      <c r="F10" s="184">
        <v>0.34436401240951398</v>
      </c>
      <c r="G10" s="182" t="s">
        <v>111</v>
      </c>
      <c r="H10" s="184">
        <v>0.29939516129032301</v>
      </c>
      <c r="I10" s="182">
        <v>3.6</v>
      </c>
      <c r="J10" s="179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37"/>
    </row>
    <row r="11" spans="1:26">
      <c r="A11" s="140"/>
      <c r="B11" s="116">
        <v>1</v>
      </c>
      <c r="C11" s="105">
        <v>6</v>
      </c>
      <c r="D11" s="182" t="s">
        <v>134</v>
      </c>
      <c r="E11" s="184" t="s">
        <v>133</v>
      </c>
      <c r="F11" s="184">
        <v>0.43388834476003901</v>
      </c>
      <c r="G11" s="186">
        <v>20</v>
      </c>
      <c r="H11" s="184">
        <v>0.38719512195122002</v>
      </c>
      <c r="I11" s="182">
        <v>3.7</v>
      </c>
      <c r="J11" s="179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37"/>
    </row>
    <row r="12" spans="1:26">
      <c r="A12" s="140"/>
      <c r="B12" s="117" t="s">
        <v>184</v>
      </c>
      <c r="C12" s="109"/>
      <c r="D12" s="187" t="s">
        <v>512</v>
      </c>
      <c r="E12" s="187">
        <v>3</v>
      </c>
      <c r="F12" s="187">
        <v>0.33818586534764034</v>
      </c>
      <c r="G12" s="187">
        <v>20</v>
      </c>
      <c r="H12" s="187">
        <v>0.37091079060621213</v>
      </c>
      <c r="I12" s="187">
        <v>3.6833333333333331</v>
      </c>
      <c r="J12" s="179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37"/>
    </row>
    <row r="13" spans="1:26">
      <c r="A13" s="140"/>
      <c r="B13" s="2" t="s">
        <v>185</v>
      </c>
      <c r="C13" s="136"/>
      <c r="D13" s="123" t="s">
        <v>512</v>
      </c>
      <c r="E13" s="123">
        <v>3</v>
      </c>
      <c r="F13" s="123">
        <v>0.34978039167398001</v>
      </c>
      <c r="G13" s="123">
        <v>20</v>
      </c>
      <c r="H13" s="123">
        <v>0.3911027584808075</v>
      </c>
      <c r="I13" s="123">
        <v>3.6500000000000004</v>
      </c>
      <c r="J13" s="179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37"/>
    </row>
    <row r="14" spans="1:26">
      <c r="A14" s="140"/>
      <c r="B14" s="2" t="s">
        <v>186</v>
      </c>
      <c r="C14" s="136"/>
      <c r="D14" s="123" t="s">
        <v>512</v>
      </c>
      <c r="E14" s="123" t="s">
        <v>512</v>
      </c>
      <c r="F14" s="123">
        <v>7.9028883646735645E-2</v>
      </c>
      <c r="G14" s="123" t="s">
        <v>512</v>
      </c>
      <c r="H14" s="123">
        <v>5.4119602627007178E-2</v>
      </c>
      <c r="I14" s="123">
        <v>0.14719601443879737</v>
      </c>
      <c r="J14" s="16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7"/>
    </row>
    <row r="15" spans="1:26">
      <c r="A15" s="140"/>
      <c r="B15" s="2" t="s">
        <v>96</v>
      </c>
      <c r="C15" s="136"/>
      <c r="D15" s="110" t="s">
        <v>512</v>
      </c>
      <c r="E15" s="110" t="s">
        <v>512</v>
      </c>
      <c r="F15" s="110">
        <v>0.23368476256539403</v>
      </c>
      <c r="G15" s="110" t="s">
        <v>512</v>
      </c>
      <c r="H15" s="110">
        <v>0.14591002472199516</v>
      </c>
      <c r="I15" s="110">
        <v>3.9962718852162182E-2</v>
      </c>
      <c r="J15" s="16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8"/>
    </row>
    <row r="16" spans="1:26">
      <c r="A16" s="140"/>
      <c r="B16" s="118" t="s">
        <v>187</v>
      </c>
      <c r="C16" s="136"/>
      <c r="D16" s="110" t="s">
        <v>512</v>
      </c>
      <c r="E16" s="110">
        <v>4.2659397399482177</v>
      </c>
      <c r="F16" s="110">
        <v>-0.40637787072569453</v>
      </c>
      <c r="G16" s="110">
        <v>34.106264932988118</v>
      </c>
      <c r="H16" s="110">
        <v>-0.34893537592371182</v>
      </c>
      <c r="I16" s="110">
        <v>5.4654037918253122</v>
      </c>
      <c r="J16" s="16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8"/>
    </row>
    <row r="17" spans="1:25">
      <c r="B17" s="146"/>
      <c r="C17" s="117"/>
      <c r="D17" s="133"/>
      <c r="E17" s="133"/>
      <c r="F17" s="133"/>
      <c r="G17" s="133"/>
      <c r="H17" s="133"/>
      <c r="I17" s="133"/>
    </row>
    <row r="18" spans="1:25">
      <c r="B18" s="150" t="s">
        <v>429</v>
      </c>
      <c r="Y18" s="134" t="s">
        <v>67</v>
      </c>
    </row>
    <row r="19" spans="1:25">
      <c r="A19" s="125" t="s">
        <v>48</v>
      </c>
      <c r="B19" s="115" t="s">
        <v>142</v>
      </c>
      <c r="C19" s="112" t="s">
        <v>143</v>
      </c>
      <c r="D19" s="113" t="s">
        <v>165</v>
      </c>
      <c r="E19" s="114" t="s">
        <v>165</v>
      </c>
      <c r="F19" s="114" t="s">
        <v>165</v>
      </c>
      <c r="G19" s="114" t="s">
        <v>165</v>
      </c>
      <c r="H19" s="114" t="s">
        <v>165</v>
      </c>
      <c r="I19" s="114" t="s">
        <v>165</v>
      </c>
      <c r="J19" s="114" t="s">
        <v>165</v>
      </c>
      <c r="K19" s="114" t="s">
        <v>165</v>
      </c>
      <c r="L19" s="114" t="s">
        <v>165</v>
      </c>
      <c r="M19" s="114" t="s">
        <v>165</v>
      </c>
      <c r="N19" s="114" t="s">
        <v>165</v>
      </c>
      <c r="O19" s="114" t="s">
        <v>165</v>
      </c>
      <c r="P19" s="114" t="s">
        <v>165</v>
      </c>
      <c r="Q19" s="161"/>
      <c r="R19" s="2"/>
      <c r="S19" s="2"/>
      <c r="T19" s="2"/>
      <c r="U19" s="2"/>
      <c r="V19" s="2"/>
      <c r="W19" s="2"/>
      <c r="X19" s="2"/>
      <c r="Y19" s="134">
        <v>1</v>
      </c>
    </row>
    <row r="20" spans="1:25">
      <c r="A20" s="140"/>
      <c r="B20" s="116" t="s">
        <v>166</v>
      </c>
      <c r="C20" s="105" t="s">
        <v>166</v>
      </c>
      <c r="D20" s="159" t="s">
        <v>167</v>
      </c>
      <c r="E20" s="160" t="s">
        <v>168</v>
      </c>
      <c r="F20" s="160" t="s">
        <v>169</v>
      </c>
      <c r="G20" s="160" t="s">
        <v>188</v>
      </c>
      <c r="H20" s="160" t="s">
        <v>171</v>
      </c>
      <c r="I20" s="160" t="s">
        <v>172</v>
      </c>
      <c r="J20" s="160" t="s">
        <v>173</v>
      </c>
      <c r="K20" s="160" t="s">
        <v>174</v>
      </c>
      <c r="L20" s="160" t="s">
        <v>196</v>
      </c>
      <c r="M20" s="160" t="s">
        <v>208</v>
      </c>
      <c r="N20" s="160" t="s">
        <v>205</v>
      </c>
      <c r="O20" s="160" t="s">
        <v>206</v>
      </c>
      <c r="P20" s="160" t="s">
        <v>209</v>
      </c>
      <c r="Q20" s="161"/>
      <c r="R20" s="2"/>
      <c r="S20" s="2"/>
      <c r="T20" s="2"/>
      <c r="U20" s="2"/>
      <c r="V20" s="2"/>
      <c r="W20" s="2"/>
      <c r="X20" s="2"/>
      <c r="Y20" s="134" t="s">
        <v>1</v>
      </c>
    </row>
    <row r="21" spans="1:25">
      <c r="A21" s="140"/>
      <c r="B21" s="116"/>
      <c r="C21" s="105"/>
      <c r="D21" s="106" t="s">
        <v>126</v>
      </c>
      <c r="E21" s="107" t="s">
        <v>126</v>
      </c>
      <c r="F21" s="107" t="s">
        <v>116</v>
      </c>
      <c r="G21" s="107" t="s">
        <v>126</v>
      </c>
      <c r="H21" s="107" t="s">
        <v>207</v>
      </c>
      <c r="I21" s="107" t="s">
        <v>126</v>
      </c>
      <c r="J21" s="107" t="s">
        <v>126</v>
      </c>
      <c r="K21" s="107" t="s">
        <v>126</v>
      </c>
      <c r="L21" s="107" t="s">
        <v>126</v>
      </c>
      <c r="M21" s="107" t="s">
        <v>116</v>
      </c>
      <c r="N21" s="107" t="s">
        <v>116</v>
      </c>
      <c r="O21" s="107" t="s">
        <v>116</v>
      </c>
      <c r="P21" s="107" t="s">
        <v>118</v>
      </c>
      <c r="Q21" s="161"/>
      <c r="R21" s="2"/>
      <c r="S21" s="2"/>
      <c r="T21" s="2"/>
      <c r="U21" s="2"/>
      <c r="V21" s="2"/>
      <c r="W21" s="2"/>
      <c r="X21" s="2"/>
      <c r="Y21" s="134">
        <v>2</v>
      </c>
    </row>
    <row r="22" spans="1:25">
      <c r="A22" s="140"/>
      <c r="B22" s="116"/>
      <c r="C22" s="105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61"/>
      <c r="R22" s="2"/>
      <c r="S22" s="2"/>
      <c r="T22" s="2"/>
      <c r="U22" s="2"/>
      <c r="V22" s="2"/>
      <c r="W22" s="2"/>
      <c r="X22" s="2"/>
      <c r="Y22" s="134">
        <v>3</v>
      </c>
    </row>
    <row r="23" spans="1:25">
      <c r="A23" s="140"/>
      <c r="B23" s="115">
        <v>1</v>
      </c>
      <c r="C23" s="111">
        <v>1</v>
      </c>
      <c r="D23" s="119">
        <v>9.2617094469436427</v>
      </c>
      <c r="E23" s="119">
        <v>9.3800000000000008</v>
      </c>
      <c r="F23" s="120">
        <v>9.1823233659698413</v>
      </c>
      <c r="G23" s="151">
        <v>8.94</v>
      </c>
      <c r="H23" s="152">
        <v>8.8304563492063508</v>
      </c>
      <c r="I23" s="119">
        <v>8.8800000000000008</v>
      </c>
      <c r="J23" s="152">
        <v>9.6586398518126568</v>
      </c>
      <c r="K23" s="119">
        <v>9.17</v>
      </c>
      <c r="L23" s="119">
        <v>9.3146335009261794</v>
      </c>
      <c r="M23" s="119">
        <v>9.5157449060598118</v>
      </c>
      <c r="N23" s="151">
        <v>8.946811325747559</v>
      </c>
      <c r="O23" s="119">
        <v>9.177030960571587</v>
      </c>
      <c r="P23" s="119">
        <v>9.2564170415453884</v>
      </c>
      <c r="Q23" s="161"/>
      <c r="R23" s="2"/>
      <c r="S23" s="2"/>
      <c r="T23" s="2"/>
      <c r="U23" s="2"/>
      <c r="V23" s="2"/>
      <c r="W23" s="2"/>
      <c r="X23" s="2"/>
      <c r="Y23" s="134">
        <v>1</v>
      </c>
    </row>
    <row r="24" spans="1:25">
      <c r="A24" s="140"/>
      <c r="B24" s="116">
        <v>1</v>
      </c>
      <c r="C24" s="105">
        <v>2</v>
      </c>
      <c r="D24" s="107">
        <v>9.2087853929611079</v>
      </c>
      <c r="E24" s="107">
        <v>9.3000000000000007</v>
      </c>
      <c r="F24" s="121">
        <v>9.2670018523418971</v>
      </c>
      <c r="G24" s="153">
        <v>9.7200000000000006</v>
      </c>
      <c r="H24" s="154">
        <v>8.8430877901109994</v>
      </c>
      <c r="I24" s="107">
        <v>9.11</v>
      </c>
      <c r="J24" s="154">
        <v>9.6851018788039234</v>
      </c>
      <c r="K24" s="107">
        <v>9.31</v>
      </c>
      <c r="L24" s="107">
        <v>9.2352474199523744</v>
      </c>
      <c r="M24" s="107">
        <v>9.1029372849960364</v>
      </c>
      <c r="N24" s="153">
        <v>8.8340830907647589</v>
      </c>
      <c r="O24" s="107">
        <v>9.16644614977508</v>
      </c>
      <c r="P24" s="107">
        <v>9.2775866631384041</v>
      </c>
      <c r="Q24" s="161"/>
      <c r="R24" s="2"/>
      <c r="S24" s="2"/>
      <c r="T24" s="2"/>
      <c r="U24" s="2"/>
      <c r="V24" s="2"/>
      <c r="W24" s="2"/>
      <c r="X24" s="2"/>
      <c r="Y24" s="134" t="e">
        <v>#N/A</v>
      </c>
    </row>
    <row r="25" spans="1:25">
      <c r="A25" s="140"/>
      <c r="B25" s="116">
        <v>1</v>
      </c>
      <c r="C25" s="105">
        <v>3</v>
      </c>
      <c r="D25" s="107">
        <v>9.2352474199523744</v>
      </c>
      <c r="E25" s="107">
        <v>9.24</v>
      </c>
      <c r="F25" s="121">
        <v>9.1929081767663483</v>
      </c>
      <c r="G25" s="153">
        <v>9.49</v>
      </c>
      <c r="H25" s="154">
        <v>8.8624282982791591</v>
      </c>
      <c r="I25" s="107">
        <v>9.23</v>
      </c>
      <c r="J25" s="154">
        <v>9.7644879597777265</v>
      </c>
      <c r="K25" s="121">
        <v>9.19</v>
      </c>
      <c r="L25" s="108">
        <v>9.155861338978573</v>
      </c>
      <c r="M25" s="108">
        <v>9.6004233924318676</v>
      </c>
      <c r="N25" s="154">
        <v>8.9330510717121001</v>
      </c>
      <c r="O25" s="108">
        <v>9.3569727441122055</v>
      </c>
      <c r="P25" s="108">
        <v>9.3675575549087124</v>
      </c>
      <c r="Q25" s="161"/>
      <c r="R25" s="2"/>
      <c r="S25" s="2"/>
      <c r="T25" s="2"/>
      <c r="U25" s="2"/>
      <c r="V25" s="2"/>
      <c r="W25" s="2"/>
      <c r="X25" s="2"/>
      <c r="Y25" s="134">
        <v>16</v>
      </c>
    </row>
    <row r="26" spans="1:25">
      <c r="A26" s="140"/>
      <c r="B26" s="116">
        <v>1</v>
      </c>
      <c r="C26" s="105">
        <v>4</v>
      </c>
      <c r="D26" s="107">
        <v>9.2617094469436427</v>
      </c>
      <c r="E26" s="107">
        <v>9.14</v>
      </c>
      <c r="F26" s="121">
        <v>9.3622651495104598</v>
      </c>
      <c r="G26" s="153">
        <v>11.3</v>
      </c>
      <c r="H26" s="154">
        <v>8.8710029791459792</v>
      </c>
      <c r="I26" s="107">
        <v>9.43</v>
      </c>
      <c r="J26" s="154">
        <v>9.6321778248213885</v>
      </c>
      <c r="K26" s="121">
        <v>9.17</v>
      </c>
      <c r="L26" s="108">
        <v>9.2352474199523744</v>
      </c>
      <c r="M26" s="108">
        <v>9.3040486901296706</v>
      </c>
      <c r="N26" s="154">
        <v>8.8097380259327931</v>
      </c>
      <c r="O26" s="108">
        <v>9.2405398253506288</v>
      </c>
      <c r="P26" s="108">
        <v>9.2722942577401497</v>
      </c>
      <c r="Q26" s="161"/>
      <c r="R26" s="2"/>
      <c r="S26" s="2"/>
      <c r="T26" s="2"/>
      <c r="U26" s="2"/>
      <c r="V26" s="2"/>
      <c r="W26" s="2"/>
      <c r="X26" s="2"/>
      <c r="Y26" s="134">
        <v>9.2504220693305133</v>
      </c>
    </row>
    <row r="27" spans="1:25">
      <c r="A27" s="140"/>
      <c r="B27" s="116">
        <v>1</v>
      </c>
      <c r="C27" s="105">
        <v>5</v>
      </c>
      <c r="D27" s="107">
        <v>9.1823233659698413</v>
      </c>
      <c r="E27" s="107">
        <v>9.43</v>
      </c>
      <c r="F27" s="107">
        <v>9.3463879333156985</v>
      </c>
      <c r="G27" s="153">
        <v>11.8</v>
      </c>
      <c r="H27" s="153">
        <v>8.8396070320579092</v>
      </c>
      <c r="I27" s="107">
        <v>9.26</v>
      </c>
      <c r="J27" s="153">
        <v>9.5527917438475871</v>
      </c>
      <c r="K27" s="107">
        <v>9.02</v>
      </c>
      <c r="L27" s="107">
        <v>9.1823233659698413</v>
      </c>
      <c r="M27" s="107">
        <v>9.4151892034929947</v>
      </c>
      <c r="N27" s="153">
        <v>9.0510717120931528</v>
      </c>
      <c r="O27" s="107">
        <v>9.2617094469436427</v>
      </c>
      <c r="P27" s="107">
        <v>9.2034929875628553</v>
      </c>
      <c r="Q27" s="161"/>
      <c r="R27" s="2"/>
      <c r="S27" s="2"/>
      <c r="T27" s="2"/>
      <c r="U27" s="2"/>
      <c r="V27" s="2"/>
      <c r="W27" s="2"/>
      <c r="X27" s="2"/>
      <c r="Y27" s="135"/>
    </row>
    <row r="28" spans="1:25">
      <c r="A28" s="140"/>
      <c r="B28" s="116">
        <v>1</v>
      </c>
      <c r="C28" s="105">
        <v>6</v>
      </c>
      <c r="D28" s="107">
        <v>9.2352474199523744</v>
      </c>
      <c r="E28" s="107">
        <v>9.34</v>
      </c>
      <c r="F28" s="107">
        <v>9.2352474199523744</v>
      </c>
      <c r="G28" s="153">
        <v>11.1</v>
      </c>
      <c r="H28" s="153">
        <v>8.9016650342801196</v>
      </c>
      <c r="I28" s="107">
        <v>9.48</v>
      </c>
      <c r="J28" s="153">
        <v>9.8174120137602614</v>
      </c>
      <c r="K28" s="107">
        <v>8.89</v>
      </c>
      <c r="L28" s="107">
        <v>9.1293993119873047</v>
      </c>
      <c r="M28" s="155">
        <v>9.6956866896004303</v>
      </c>
      <c r="N28" s="153">
        <v>8.7827467584017</v>
      </c>
      <c r="O28" s="107">
        <v>9.1293993119873047</v>
      </c>
      <c r="P28" s="107">
        <v>9.2934638793331636</v>
      </c>
      <c r="Q28" s="161"/>
      <c r="R28" s="2"/>
      <c r="S28" s="2"/>
      <c r="T28" s="2"/>
      <c r="U28" s="2"/>
      <c r="V28" s="2"/>
      <c r="W28" s="2"/>
      <c r="X28" s="2"/>
      <c r="Y28" s="135"/>
    </row>
    <row r="29" spans="1:25">
      <c r="A29" s="140"/>
      <c r="B29" s="117" t="s">
        <v>184</v>
      </c>
      <c r="C29" s="109"/>
      <c r="D29" s="122">
        <v>9.2308370821204964</v>
      </c>
      <c r="E29" s="122">
        <v>9.3049999999999997</v>
      </c>
      <c r="F29" s="122">
        <v>9.2643556496427681</v>
      </c>
      <c r="G29" s="122">
        <v>10.391666666666667</v>
      </c>
      <c r="H29" s="122">
        <v>8.8580412471800862</v>
      </c>
      <c r="I29" s="122">
        <v>9.2316666666666674</v>
      </c>
      <c r="J29" s="122">
        <v>9.6851018788039234</v>
      </c>
      <c r="K29" s="122">
        <v>9.125</v>
      </c>
      <c r="L29" s="122">
        <v>9.2087853929611079</v>
      </c>
      <c r="M29" s="122">
        <v>9.4390050277851341</v>
      </c>
      <c r="N29" s="122">
        <v>8.8929169974420113</v>
      </c>
      <c r="O29" s="122">
        <v>9.222016406456742</v>
      </c>
      <c r="P29" s="122">
        <v>9.2784687307047786</v>
      </c>
      <c r="Q29" s="161"/>
      <c r="R29" s="2"/>
      <c r="S29" s="2"/>
      <c r="T29" s="2"/>
      <c r="U29" s="2"/>
      <c r="V29" s="2"/>
      <c r="W29" s="2"/>
      <c r="X29" s="2"/>
      <c r="Y29" s="135"/>
    </row>
    <row r="30" spans="1:25">
      <c r="A30" s="140"/>
      <c r="B30" s="2" t="s">
        <v>185</v>
      </c>
      <c r="C30" s="136"/>
      <c r="D30" s="108">
        <v>9.2352474199523744</v>
      </c>
      <c r="E30" s="108">
        <v>9.32</v>
      </c>
      <c r="F30" s="108">
        <v>9.2511246361471358</v>
      </c>
      <c r="G30" s="108">
        <v>10.41</v>
      </c>
      <c r="H30" s="108">
        <v>8.8527580441950793</v>
      </c>
      <c r="I30" s="108">
        <v>9.245000000000001</v>
      </c>
      <c r="J30" s="108">
        <v>9.6718708653082892</v>
      </c>
      <c r="K30" s="108">
        <v>9.17</v>
      </c>
      <c r="L30" s="108">
        <v>9.2087853929611079</v>
      </c>
      <c r="M30" s="108">
        <v>9.4654670547764042</v>
      </c>
      <c r="N30" s="108">
        <v>8.8835670812384286</v>
      </c>
      <c r="O30" s="108">
        <v>9.2087853929611079</v>
      </c>
      <c r="P30" s="108">
        <v>9.2749404604392769</v>
      </c>
      <c r="Q30" s="161"/>
      <c r="R30" s="2"/>
      <c r="S30" s="2"/>
      <c r="T30" s="2"/>
      <c r="U30" s="2"/>
      <c r="V30" s="2"/>
      <c r="W30" s="2"/>
      <c r="X30" s="2"/>
      <c r="Y30" s="135"/>
    </row>
    <row r="31" spans="1:25">
      <c r="A31" s="140"/>
      <c r="B31" s="2" t="s">
        <v>186</v>
      </c>
      <c r="C31" s="136"/>
      <c r="D31" s="123">
        <v>3.0935305489547375E-2</v>
      </c>
      <c r="E31" s="123">
        <v>0.10387492478938294</v>
      </c>
      <c r="F31" s="123">
        <v>7.6162844088693948E-2</v>
      </c>
      <c r="G31" s="123">
        <v>1.1560002883506002</v>
      </c>
      <c r="H31" s="123">
        <v>2.6132892207177065E-2</v>
      </c>
      <c r="I31" s="123">
        <v>0.21921830823785363</v>
      </c>
      <c r="J31" s="123">
        <v>9.4673425879853224E-2</v>
      </c>
      <c r="K31" s="123">
        <v>0.14747881203752622</v>
      </c>
      <c r="L31" s="123">
        <v>6.6944221437806692E-2</v>
      </c>
      <c r="M31" s="123">
        <v>0.21426726636541987</v>
      </c>
      <c r="N31" s="123">
        <v>0.10202539659697034</v>
      </c>
      <c r="O31" s="123">
        <v>8.2245410256258422E-2</v>
      </c>
      <c r="P31" s="123">
        <v>5.3494325483130267E-2</v>
      </c>
      <c r="Q31" s="161"/>
      <c r="R31" s="2"/>
      <c r="S31" s="2"/>
      <c r="T31" s="2"/>
      <c r="U31" s="2"/>
      <c r="V31" s="2"/>
      <c r="W31" s="2"/>
      <c r="X31" s="2"/>
      <c r="Y31" s="137"/>
    </row>
    <row r="32" spans="1:25">
      <c r="A32" s="140"/>
      <c r="B32" s="2" t="s">
        <v>96</v>
      </c>
      <c r="C32" s="136"/>
      <c r="D32" s="110">
        <v>3.3513001274247333E-3</v>
      </c>
      <c r="E32" s="110">
        <v>1.1163344953184625E-2</v>
      </c>
      <c r="F32" s="110">
        <v>8.221062205403435E-3</v>
      </c>
      <c r="G32" s="110">
        <v>0.11124301090783642</v>
      </c>
      <c r="H32" s="110">
        <v>2.9501885888707441E-3</v>
      </c>
      <c r="I32" s="110">
        <v>2.3746341387021513E-2</v>
      </c>
      <c r="J32" s="110">
        <v>9.7751605573760947E-3</v>
      </c>
      <c r="K32" s="110">
        <v>1.6162061593153559E-2</v>
      </c>
      <c r="L32" s="110">
        <v>7.2696038164790601E-3</v>
      </c>
      <c r="M32" s="110">
        <v>2.2700196231985457E-2</v>
      </c>
      <c r="N32" s="110">
        <v>1.1472658142015412E-2</v>
      </c>
      <c r="O32" s="110">
        <v>8.9183760504562507E-3</v>
      </c>
      <c r="P32" s="110">
        <v>5.765426067138011E-3</v>
      </c>
      <c r="Q32" s="161"/>
      <c r="R32" s="2"/>
      <c r="S32" s="2"/>
      <c r="T32" s="2"/>
      <c r="U32" s="2"/>
      <c r="V32" s="2"/>
      <c r="W32" s="2"/>
      <c r="X32" s="2"/>
      <c r="Y32" s="138"/>
    </row>
    <row r="33" spans="1:25">
      <c r="A33" s="140"/>
      <c r="B33" s="118" t="s">
        <v>187</v>
      </c>
      <c r="C33" s="136"/>
      <c r="D33" s="110">
        <v>-2.1171993086618324E-3</v>
      </c>
      <c r="E33" s="110">
        <v>5.9000476151718217E-3</v>
      </c>
      <c r="F33" s="110">
        <v>1.5062642772216694E-3</v>
      </c>
      <c r="G33" s="110">
        <v>0.12337216494368564</v>
      </c>
      <c r="H33" s="110">
        <v>-4.2417612862374554E-2</v>
      </c>
      <c r="I33" s="110">
        <v>-2.0275185849117916E-3</v>
      </c>
      <c r="J33" s="110">
        <v>4.6990267710548927E-2</v>
      </c>
      <c r="K33" s="110">
        <v>-1.3558523966851865E-2</v>
      </c>
      <c r="L33" s="110">
        <v>-4.5010569309534842E-3</v>
      </c>
      <c r="M33" s="110">
        <v>2.0386416645772565E-2</v>
      </c>
      <c r="N33" s="110">
        <v>-3.8647433512660867E-2</v>
      </c>
      <c r="O33" s="110">
        <v>-3.0707423575784265E-3</v>
      </c>
      <c r="P33" s="110">
        <v>3.0319331554884421E-3</v>
      </c>
      <c r="Q33" s="161"/>
      <c r="R33" s="2"/>
      <c r="S33" s="2"/>
      <c r="T33" s="2"/>
      <c r="U33" s="2"/>
      <c r="V33" s="2"/>
      <c r="W33" s="2"/>
      <c r="X33" s="2"/>
      <c r="Y33" s="138"/>
    </row>
    <row r="34" spans="1:25">
      <c r="B34" s="146"/>
      <c r="C34" s="117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</row>
    <row r="35" spans="1:25">
      <c r="B35" s="150" t="s">
        <v>430</v>
      </c>
      <c r="Y35" s="134" t="s">
        <v>190</v>
      </c>
    </row>
    <row r="36" spans="1:25">
      <c r="A36" s="125" t="s">
        <v>7</v>
      </c>
      <c r="B36" s="115" t="s">
        <v>142</v>
      </c>
      <c r="C36" s="112" t="s">
        <v>143</v>
      </c>
      <c r="D36" s="113" t="s">
        <v>165</v>
      </c>
      <c r="E36" s="114" t="s">
        <v>165</v>
      </c>
      <c r="F36" s="114" t="s">
        <v>165</v>
      </c>
      <c r="G36" s="114" t="s">
        <v>165</v>
      </c>
      <c r="H36" s="114" t="s">
        <v>165</v>
      </c>
      <c r="I36" s="114" t="s">
        <v>165</v>
      </c>
      <c r="J36" s="114" t="s">
        <v>165</v>
      </c>
      <c r="K36" s="114" t="s">
        <v>165</v>
      </c>
      <c r="L36" s="114" t="s">
        <v>165</v>
      </c>
      <c r="M36" s="16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4">
        <v>1</v>
      </c>
    </row>
    <row r="37" spans="1:25">
      <c r="A37" s="140"/>
      <c r="B37" s="116" t="s">
        <v>166</v>
      </c>
      <c r="C37" s="105" t="s">
        <v>166</v>
      </c>
      <c r="D37" s="159" t="s">
        <v>167</v>
      </c>
      <c r="E37" s="160" t="s">
        <v>168</v>
      </c>
      <c r="F37" s="160" t="s">
        <v>170</v>
      </c>
      <c r="G37" s="160" t="s">
        <v>171</v>
      </c>
      <c r="H37" s="160" t="s">
        <v>172</v>
      </c>
      <c r="I37" s="160" t="s">
        <v>173</v>
      </c>
      <c r="J37" s="160" t="s">
        <v>174</v>
      </c>
      <c r="K37" s="160" t="s">
        <v>196</v>
      </c>
      <c r="L37" s="160" t="s">
        <v>206</v>
      </c>
      <c r="M37" s="16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4" t="s">
        <v>3</v>
      </c>
    </row>
    <row r="38" spans="1:25">
      <c r="A38" s="140"/>
      <c r="B38" s="116"/>
      <c r="C38" s="105"/>
      <c r="D38" s="106" t="s">
        <v>126</v>
      </c>
      <c r="E38" s="107" t="s">
        <v>124</v>
      </c>
      <c r="F38" s="107" t="s">
        <v>124</v>
      </c>
      <c r="G38" s="107" t="s">
        <v>207</v>
      </c>
      <c r="H38" s="107" t="s">
        <v>124</v>
      </c>
      <c r="I38" s="107" t="s">
        <v>126</v>
      </c>
      <c r="J38" s="107" t="s">
        <v>126</v>
      </c>
      <c r="K38" s="107" t="s">
        <v>126</v>
      </c>
      <c r="L38" s="107" t="s">
        <v>114</v>
      </c>
      <c r="M38" s="16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4">
        <v>2</v>
      </c>
    </row>
    <row r="39" spans="1:25">
      <c r="A39" s="140"/>
      <c r="B39" s="116"/>
      <c r="C39" s="105"/>
      <c r="D39" s="132"/>
      <c r="E39" s="132"/>
      <c r="F39" s="132"/>
      <c r="G39" s="132"/>
      <c r="H39" s="132"/>
      <c r="I39" s="132"/>
      <c r="J39" s="132"/>
      <c r="K39" s="132"/>
      <c r="L39" s="132"/>
      <c r="M39" s="16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4">
        <v>2</v>
      </c>
    </row>
    <row r="40" spans="1:25">
      <c r="A40" s="140"/>
      <c r="B40" s="115">
        <v>1</v>
      </c>
      <c r="C40" s="111">
        <v>1</v>
      </c>
      <c r="D40" s="151" t="s">
        <v>110</v>
      </c>
      <c r="E40" s="119">
        <v>15</v>
      </c>
      <c r="F40" s="152" t="s">
        <v>189</v>
      </c>
      <c r="G40" s="119">
        <v>10.884920634920601</v>
      </c>
      <c r="H40" s="120" t="s">
        <v>134</v>
      </c>
      <c r="I40" s="151">
        <v>100</v>
      </c>
      <c r="J40" s="152" t="s">
        <v>210</v>
      </c>
      <c r="K40" s="151" t="s">
        <v>110</v>
      </c>
      <c r="L40" s="119">
        <v>8</v>
      </c>
      <c r="M40" s="16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4">
        <v>1</v>
      </c>
    </row>
    <row r="41" spans="1:25">
      <c r="A41" s="140"/>
      <c r="B41" s="116">
        <v>1</v>
      </c>
      <c r="C41" s="105">
        <v>2</v>
      </c>
      <c r="D41" s="153" t="s">
        <v>110</v>
      </c>
      <c r="E41" s="107">
        <v>15</v>
      </c>
      <c r="F41" s="154" t="s">
        <v>189</v>
      </c>
      <c r="G41" s="107">
        <v>11.355196770938401</v>
      </c>
      <c r="H41" s="121">
        <v>11</v>
      </c>
      <c r="I41" s="153" t="s">
        <v>110</v>
      </c>
      <c r="J41" s="154" t="s">
        <v>210</v>
      </c>
      <c r="K41" s="153" t="s">
        <v>110</v>
      </c>
      <c r="L41" s="107" t="s">
        <v>134</v>
      </c>
      <c r="M41" s="16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4">
        <v>2</v>
      </c>
    </row>
    <row r="42" spans="1:25">
      <c r="A42" s="140"/>
      <c r="B42" s="116">
        <v>1</v>
      </c>
      <c r="C42" s="105">
        <v>3</v>
      </c>
      <c r="D42" s="153" t="s">
        <v>110</v>
      </c>
      <c r="E42" s="107">
        <v>20</v>
      </c>
      <c r="F42" s="154" t="s">
        <v>189</v>
      </c>
      <c r="G42" s="107">
        <v>11.0736137667304</v>
      </c>
      <c r="H42" s="121" t="s">
        <v>134</v>
      </c>
      <c r="I42" s="153">
        <v>100</v>
      </c>
      <c r="J42" s="154" t="s">
        <v>210</v>
      </c>
      <c r="K42" s="154" t="s">
        <v>110</v>
      </c>
      <c r="L42" s="108">
        <v>6</v>
      </c>
      <c r="M42" s="16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4">
        <v>16</v>
      </c>
    </row>
    <row r="43" spans="1:25">
      <c r="A43" s="140"/>
      <c r="B43" s="116">
        <v>1</v>
      </c>
      <c r="C43" s="105">
        <v>4</v>
      </c>
      <c r="D43" s="153" t="s">
        <v>110</v>
      </c>
      <c r="E43" s="107">
        <v>25</v>
      </c>
      <c r="F43" s="154" t="s">
        <v>189</v>
      </c>
      <c r="G43" s="107">
        <v>11.8540218470705</v>
      </c>
      <c r="H43" s="121" t="s">
        <v>134</v>
      </c>
      <c r="I43" s="153">
        <v>100</v>
      </c>
      <c r="J43" s="154" t="s">
        <v>210</v>
      </c>
      <c r="K43" s="154" t="s">
        <v>110</v>
      </c>
      <c r="L43" s="108" t="s">
        <v>134</v>
      </c>
      <c r="M43" s="16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4">
        <v>9.8310452967255628</v>
      </c>
    </row>
    <row r="44" spans="1:25">
      <c r="A44" s="140"/>
      <c r="B44" s="116">
        <v>1</v>
      </c>
      <c r="C44" s="105">
        <v>5</v>
      </c>
      <c r="D44" s="153" t="s">
        <v>110</v>
      </c>
      <c r="E44" s="107">
        <v>20</v>
      </c>
      <c r="F44" s="153" t="s">
        <v>189</v>
      </c>
      <c r="G44" s="107">
        <v>11.2492244053775</v>
      </c>
      <c r="H44" s="107" t="s">
        <v>134</v>
      </c>
      <c r="I44" s="153">
        <v>100</v>
      </c>
      <c r="J44" s="153" t="s">
        <v>210</v>
      </c>
      <c r="K44" s="153" t="s">
        <v>110</v>
      </c>
      <c r="L44" s="107">
        <v>7</v>
      </c>
      <c r="M44" s="16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5"/>
    </row>
    <row r="45" spans="1:25">
      <c r="A45" s="140"/>
      <c r="B45" s="116">
        <v>1</v>
      </c>
      <c r="C45" s="105">
        <v>6</v>
      </c>
      <c r="D45" s="153" t="s">
        <v>110</v>
      </c>
      <c r="E45" s="107">
        <v>15</v>
      </c>
      <c r="F45" s="153" t="s">
        <v>189</v>
      </c>
      <c r="G45" s="107">
        <v>11.328109696376099</v>
      </c>
      <c r="H45" s="155">
        <v>39</v>
      </c>
      <c r="I45" s="153" t="s">
        <v>110</v>
      </c>
      <c r="J45" s="153" t="s">
        <v>210</v>
      </c>
      <c r="K45" s="153" t="s">
        <v>110</v>
      </c>
      <c r="L45" s="107">
        <v>7</v>
      </c>
      <c r="M45" s="16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5"/>
    </row>
    <row r="46" spans="1:25">
      <c r="A46" s="140"/>
      <c r="B46" s="117" t="s">
        <v>184</v>
      </c>
      <c r="C46" s="109"/>
      <c r="D46" s="122" t="s">
        <v>512</v>
      </c>
      <c r="E46" s="122">
        <v>18.333333333333332</v>
      </c>
      <c r="F46" s="122" t="s">
        <v>512</v>
      </c>
      <c r="G46" s="122">
        <v>11.290847853568918</v>
      </c>
      <c r="H46" s="122">
        <v>25</v>
      </c>
      <c r="I46" s="122">
        <v>100</v>
      </c>
      <c r="J46" s="122" t="s">
        <v>512</v>
      </c>
      <c r="K46" s="122" t="s">
        <v>512</v>
      </c>
      <c r="L46" s="122">
        <v>7</v>
      </c>
      <c r="M46" s="16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5"/>
    </row>
    <row r="47" spans="1:25">
      <c r="A47" s="140"/>
      <c r="B47" s="2" t="s">
        <v>185</v>
      </c>
      <c r="C47" s="136"/>
      <c r="D47" s="108" t="s">
        <v>512</v>
      </c>
      <c r="E47" s="108">
        <v>17.5</v>
      </c>
      <c r="F47" s="108" t="s">
        <v>512</v>
      </c>
      <c r="G47" s="108">
        <v>11.2886670508768</v>
      </c>
      <c r="H47" s="108">
        <v>25</v>
      </c>
      <c r="I47" s="108">
        <v>100</v>
      </c>
      <c r="J47" s="108" t="s">
        <v>512</v>
      </c>
      <c r="K47" s="108" t="s">
        <v>512</v>
      </c>
      <c r="L47" s="108">
        <v>7</v>
      </c>
      <c r="M47" s="16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5"/>
    </row>
    <row r="48" spans="1:25">
      <c r="A48" s="140"/>
      <c r="B48" s="2" t="s">
        <v>186</v>
      </c>
      <c r="C48" s="136"/>
      <c r="D48" s="108" t="s">
        <v>512</v>
      </c>
      <c r="E48" s="108">
        <v>4.0824829046386277</v>
      </c>
      <c r="F48" s="108" t="s">
        <v>512</v>
      </c>
      <c r="G48" s="108">
        <v>0.32753449950073932</v>
      </c>
      <c r="H48" s="108">
        <v>19.798989873223331</v>
      </c>
      <c r="I48" s="108">
        <v>0</v>
      </c>
      <c r="J48" s="108" t="s">
        <v>512</v>
      </c>
      <c r="K48" s="108" t="s">
        <v>512</v>
      </c>
      <c r="L48" s="108">
        <v>0.81649658092772603</v>
      </c>
      <c r="M48" s="188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35"/>
    </row>
    <row r="49" spans="1:25">
      <c r="A49" s="140"/>
      <c r="B49" s="2" t="s">
        <v>96</v>
      </c>
      <c r="C49" s="136"/>
      <c r="D49" s="110" t="s">
        <v>512</v>
      </c>
      <c r="E49" s="110">
        <v>0.22268088570756153</v>
      </c>
      <c r="F49" s="110" t="s">
        <v>512</v>
      </c>
      <c r="G49" s="110">
        <v>2.9008848914495743E-2</v>
      </c>
      <c r="H49" s="110">
        <v>0.7919595949289332</v>
      </c>
      <c r="I49" s="110">
        <v>0</v>
      </c>
      <c r="J49" s="110" t="s">
        <v>512</v>
      </c>
      <c r="K49" s="110" t="s">
        <v>512</v>
      </c>
      <c r="L49" s="110">
        <v>0.11664236870396086</v>
      </c>
      <c r="M49" s="16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8"/>
    </row>
    <row r="50" spans="1:25">
      <c r="A50" s="140"/>
      <c r="B50" s="118" t="s">
        <v>187</v>
      </c>
      <c r="C50" s="136"/>
      <c r="D50" s="110" t="s">
        <v>512</v>
      </c>
      <c r="E50" s="110">
        <v>0.86484069394326113</v>
      </c>
      <c r="F50" s="110" t="s">
        <v>512</v>
      </c>
      <c r="G50" s="110">
        <v>0.14848904798857698</v>
      </c>
      <c r="H50" s="110">
        <v>1.5429645826499017</v>
      </c>
      <c r="I50" s="110">
        <v>9.1718583305996066</v>
      </c>
      <c r="J50" s="110" t="s">
        <v>512</v>
      </c>
      <c r="K50" s="110" t="s">
        <v>512</v>
      </c>
      <c r="L50" s="110">
        <v>-0.28796991685802753</v>
      </c>
      <c r="M50" s="16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8"/>
    </row>
    <row r="51" spans="1:25">
      <c r="B51" s="146"/>
      <c r="C51" s="117"/>
      <c r="D51" s="133"/>
      <c r="E51" s="133"/>
      <c r="F51" s="133"/>
      <c r="G51" s="133"/>
      <c r="H51" s="133"/>
      <c r="I51" s="133"/>
      <c r="J51" s="133"/>
      <c r="K51" s="133"/>
      <c r="L51" s="133"/>
    </row>
    <row r="52" spans="1:25">
      <c r="B52" s="150" t="s">
        <v>431</v>
      </c>
      <c r="Y52" s="134" t="s">
        <v>190</v>
      </c>
    </row>
    <row r="53" spans="1:25">
      <c r="A53" s="125" t="s">
        <v>49</v>
      </c>
      <c r="B53" s="115" t="s">
        <v>142</v>
      </c>
      <c r="C53" s="112" t="s">
        <v>143</v>
      </c>
      <c r="D53" s="113" t="s">
        <v>165</v>
      </c>
      <c r="E53" s="114" t="s">
        <v>165</v>
      </c>
      <c r="F53" s="16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4">
        <v>1</v>
      </c>
    </row>
    <row r="54" spans="1:25">
      <c r="A54" s="140"/>
      <c r="B54" s="116" t="s">
        <v>166</v>
      </c>
      <c r="C54" s="105" t="s">
        <v>166</v>
      </c>
      <c r="D54" s="159" t="s">
        <v>168</v>
      </c>
      <c r="E54" s="160" t="s">
        <v>172</v>
      </c>
      <c r="F54" s="16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4" t="s">
        <v>3</v>
      </c>
    </row>
    <row r="55" spans="1:25">
      <c r="A55" s="140"/>
      <c r="B55" s="116"/>
      <c r="C55" s="105"/>
      <c r="D55" s="106" t="s">
        <v>126</v>
      </c>
      <c r="E55" s="107" t="s">
        <v>124</v>
      </c>
      <c r="F55" s="16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4">
        <v>1</v>
      </c>
    </row>
    <row r="56" spans="1:25">
      <c r="A56" s="140"/>
      <c r="B56" s="116"/>
      <c r="C56" s="105"/>
      <c r="D56" s="132"/>
      <c r="E56" s="132"/>
      <c r="F56" s="16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4">
        <v>1</v>
      </c>
    </row>
    <row r="57" spans="1:25">
      <c r="A57" s="140"/>
      <c r="B57" s="115">
        <v>1</v>
      </c>
      <c r="C57" s="111">
        <v>1</v>
      </c>
      <c r="D57" s="203">
        <v>20</v>
      </c>
      <c r="E57" s="203">
        <v>40</v>
      </c>
      <c r="F57" s="207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9">
        <v>1</v>
      </c>
    </row>
    <row r="58" spans="1:25">
      <c r="A58" s="140"/>
      <c r="B58" s="116">
        <v>1</v>
      </c>
      <c r="C58" s="105">
        <v>2</v>
      </c>
      <c r="D58" s="210">
        <v>40</v>
      </c>
      <c r="E58" s="210">
        <v>30</v>
      </c>
      <c r="F58" s="207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9">
        <v>12</v>
      </c>
    </row>
    <row r="59" spans="1:25">
      <c r="A59" s="140"/>
      <c r="B59" s="116">
        <v>1</v>
      </c>
      <c r="C59" s="105">
        <v>3</v>
      </c>
      <c r="D59" s="210">
        <v>20</v>
      </c>
      <c r="E59" s="210">
        <v>30</v>
      </c>
      <c r="F59" s="207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9">
        <v>16</v>
      </c>
    </row>
    <row r="60" spans="1:25">
      <c r="A60" s="140"/>
      <c r="B60" s="116">
        <v>1</v>
      </c>
      <c r="C60" s="105">
        <v>4</v>
      </c>
      <c r="D60" s="210">
        <v>60</v>
      </c>
      <c r="E60" s="210">
        <v>30</v>
      </c>
      <c r="F60" s="207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9">
        <v>39.166666666666671</v>
      </c>
    </row>
    <row r="61" spans="1:25">
      <c r="A61" s="140"/>
      <c r="B61" s="116">
        <v>1</v>
      </c>
      <c r="C61" s="105">
        <v>5</v>
      </c>
      <c r="D61" s="210">
        <v>60</v>
      </c>
      <c r="E61" s="210">
        <v>20</v>
      </c>
      <c r="F61" s="207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14"/>
    </row>
    <row r="62" spans="1:25">
      <c r="A62" s="140"/>
      <c r="B62" s="116">
        <v>1</v>
      </c>
      <c r="C62" s="105">
        <v>6</v>
      </c>
      <c r="D62" s="210">
        <v>60</v>
      </c>
      <c r="E62" s="210">
        <v>60</v>
      </c>
      <c r="F62" s="207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14"/>
    </row>
    <row r="63" spans="1:25">
      <c r="A63" s="140"/>
      <c r="B63" s="117" t="s">
        <v>184</v>
      </c>
      <c r="C63" s="109"/>
      <c r="D63" s="215">
        <v>43.333333333333336</v>
      </c>
      <c r="E63" s="215">
        <v>35</v>
      </c>
      <c r="F63" s="207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14"/>
    </row>
    <row r="64" spans="1:25">
      <c r="A64" s="140"/>
      <c r="B64" s="2" t="s">
        <v>185</v>
      </c>
      <c r="C64" s="136"/>
      <c r="D64" s="216">
        <v>50</v>
      </c>
      <c r="E64" s="216">
        <v>30</v>
      </c>
      <c r="F64" s="207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14"/>
    </row>
    <row r="65" spans="1:25">
      <c r="A65" s="140"/>
      <c r="B65" s="2" t="s">
        <v>186</v>
      </c>
      <c r="C65" s="136"/>
      <c r="D65" s="216">
        <v>19.663841605003505</v>
      </c>
      <c r="E65" s="216">
        <v>13.784048752090222</v>
      </c>
      <c r="F65" s="207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14"/>
    </row>
    <row r="66" spans="1:25">
      <c r="A66" s="140"/>
      <c r="B66" s="2" t="s">
        <v>96</v>
      </c>
      <c r="C66" s="136"/>
      <c r="D66" s="110">
        <v>0.45378096011546548</v>
      </c>
      <c r="E66" s="110">
        <v>0.39382996434543488</v>
      </c>
      <c r="F66" s="16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8"/>
    </row>
    <row r="67" spans="1:25">
      <c r="A67" s="140"/>
      <c r="B67" s="118" t="s">
        <v>187</v>
      </c>
      <c r="C67" s="136"/>
      <c r="D67" s="110">
        <v>0.10638297872340408</v>
      </c>
      <c r="E67" s="110">
        <v>-0.10638297872340441</v>
      </c>
      <c r="F67" s="16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8"/>
    </row>
    <row r="68" spans="1:25">
      <c r="B68" s="146"/>
      <c r="C68" s="117"/>
      <c r="D68" s="133"/>
      <c r="E68" s="133"/>
    </row>
    <row r="69" spans="1:25">
      <c r="B69" s="150" t="s">
        <v>432</v>
      </c>
      <c r="Y69" s="134" t="s">
        <v>67</v>
      </c>
    </row>
    <row r="70" spans="1:25">
      <c r="A70" s="125" t="s">
        <v>10</v>
      </c>
      <c r="B70" s="115" t="s">
        <v>142</v>
      </c>
      <c r="C70" s="112" t="s">
        <v>143</v>
      </c>
      <c r="D70" s="113" t="s">
        <v>165</v>
      </c>
      <c r="E70" s="114" t="s">
        <v>165</v>
      </c>
      <c r="F70" s="114" t="s">
        <v>165</v>
      </c>
      <c r="G70" s="114" t="s">
        <v>165</v>
      </c>
      <c r="H70" s="114" t="s">
        <v>165</v>
      </c>
      <c r="I70" s="114" t="s">
        <v>165</v>
      </c>
      <c r="J70" s="114" t="s">
        <v>165</v>
      </c>
      <c r="K70" s="114" t="s">
        <v>165</v>
      </c>
      <c r="L70" s="114" t="s">
        <v>165</v>
      </c>
      <c r="M70" s="114" t="s">
        <v>165</v>
      </c>
      <c r="N70" s="114" t="s">
        <v>165</v>
      </c>
      <c r="O70" s="161"/>
      <c r="P70" s="2"/>
      <c r="Q70" s="2"/>
      <c r="R70" s="2"/>
      <c r="S70" s="2"/>
      <c r="T70" s="2"/>
      <c r="U70" s="2"/>
      <c r="V70" s="2"/>
      <c r="W70" s="2"/>
      <c r="X70" s="2"/>
      <c r="Y70" s="134">
        <v>1</v>
      </c>
    </row>
    <row r="71" spans="1:25">
      <c r="A71" s="140"/>
      <c r="B71" s="116" t="s">
        <v>166</v>
      </c>
      <c r="C71" s="105" t="s">
        <v>166</v>
      </c>
      <c r="D71" s="159" t="s">
        <v>167</v>
      </c>
      <c r="E71" s="160" t="s">
        <v>168</v>
      </c>
      <c r="F71" s="160" t="s">
        <v>169</v>
      </c>
      <c r="G71" s="160" t="s">
        <v>170</v>
      </c>
      <c r="H71" s="160" t="s">
        <v>171</v>
      </c>
      <c r="I71" s="160" t="s">
        <v>172</v>
      </c>
      <c r="J71" s="160" t="s">
        <v>196</v>
      </c>
      <c r="K71" s="160" t="s">
        <v>208</v>
      </c>
      <c r="L71" s="160" t="s">
        <v>205</v>
      </c>
      <c r="M71" s="160" t="s">
        <v>206</v>
      </c>
      <c r="N71" s="160" t="s">
        <v>209</v>
      </c>
      <c r="O71" s="161"/>
      <c r="P71" s="2"/>
      <c r="Q71" s="2"/>
      <c r="R71" s="2"/>
      <c r="S71" s="2"/>
      <c r="T71" s="2"/>
      <c r="U71" s="2"/>
      <c r="V71" s="2"/>
      <c r="W71" s="2"/>
      <c r="X71" s="2"/>
      <c r="Y71" s="134" t="s">
        <v>3</v>
      </c>
    </row>
    <row r="72" spans="1:25">
      <c r="A72" s="140"/>
      <c r="B72" s="116"/>
      <c r="C72" s="105"/>
      <c r="D72" s="106" t="s">
        <v>114</v>
      </c>
      <c r="E72" s="107" t="s">
        <v>124</v>
      </c>
      <c r="F72" s="107" t="s">
        <v>114</v>
      </c>
      <c r="G72" s="107" t="s">
        <v>124</v>
      </c>
      <c r="H72" s="107" t="s">
        <v>207</v>
      </c>
      <c r="I72" s="107" t="s">
        <v>124</v>
      </c>
      <c r="J72" s="107" t="s">
        <v>114</v>
      </c>
      <c r="K72" s="107" t="s">
        <v>116</v>
      </c>
      <c r="L72" s="107" t="s">
        <v>116</v>
      </c>
      <c r="M72" s="107" t="s">
        <v>116</v>
      </c>
      <c r="N72" s="107" t="s">
        <v>118</v>
      </c>
      <c r="O72" s="161"/>
      <c r="P72" s="2"/>
      <c r="Q72" s="2"/>
      <c r="R72" s="2"/>
      <c r="S72" s="2"/>
      <c r="T72" s="2"/>
      <c r="U72" s="2"/>
      <c r="V72" s="2"/>
      <c r="W72" s="2"/>
      <c r="X72" s="2"/>
      <c r="Y72" s="134">
        <v>0</v>
      </c>
    </row>
    <row r="73" spans="1:25">
      <c r="A73" s="140"/>
      <c r="B73" s="116"/>
      <c r="C73" s="105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61"/>
      <c r="P73" s="2"/>
      <c r="Q73" s="2"/>
      <c r="R73" s="2"/>
      <c r="S73" s="2"/>
      <c r="T73" s="2"/>
      <c r="U73" s="2"/>
      <c r="V73" s="2"/>
      <c r="W73" s="2"/>
      <c r="X73" s="2"/>
      <c r="Y73" s="134">
        <v>0</v>
      </c>
    </row>
    <row r="74" spans="1:25">
      <c r="A74" s="140"/>
      <c r="B74" s="115">
        <v>1</v>
      </c>
      <c r="C74" s="111">
        <v>1</v>
      </c>
      <c r="D74" s="190">
        <v>163.5</v>
      </c>
      <c r="E74" s="190">
        <v>160</v>
      </c>
      <c r="F74" s="191">
        <v>153</v>
      </c>
      <c r="G74" s="226">
        <v>171</v>
      </c>
      <c r="H74" s="191">
        <v>149.52000000000001</v>
      </c>
      <c r="I74" s="190">
        <v>138</v>
      </c>
      <c r="J74" s="191">
        <v>154.5</v>
      </c>
      <c r="K74" s="190">
        <v>147</v>
      </c>
      <c r="L74" s="190">
        <v>157.211079274117</v>
      </c>
      <c r="M74" s="190">
        <v>151</v>
      </c>
      <c r="N74" s="190">
        <v>146</v>
      </c>
      <c r="O74" s="193"/>
      <c r="P74" s="194"/>
      <c r="Q74" s="194"/>
      <c r="R74" s="194"/>
      <c r="S74" s="194"/>
      <c r="T74" s="194"/>
      <c r="U74" s="194"/>
      <c r="V74" s="194"/>
      <c r="W74" s="194"/>
      <c r="X74" s="194"/>
      <c r="Y74" s="195">
        <v>1</v>
      </c>
    </row>
    <row r="75" spans="1:25">
      <c r="A75" s="140"/>
      <c r="B75" s="116">
        <v>1</v>
      </c>
      <c r="C75" s="105">
        <v>2</v>
      </c>
      <c r="D75" s="196">
        <v>165</v>
      </c>
      <c r="E75" s="196">
        <v>140</v>
      </c>
      <c r="F75" s="197">
        <v>153</v>
      </c>
      <c r="G75" s="196">
        <v>146</v>
      </c>
      <c r="H75" s="197">
        <v>151.63999999999999</v>
      </c>
      <c r="I75" s="196">
        <v>138</v>
      </c>
      <c r="J75" s="197">
        <v>157.5</v>
      </c>
      <c r="K75" s="196">
        <v>143</v>
      </c>
      <c r="L75" s="196">
        <v>156.61914460285101</v>
      </c>
      <c r="M75" s="196">
        <v>151</v>
      </c>
      <c r="N75" s="196">
        <v>145</v>
      </c>
      <c r="O75" s="193"/>
      <c r="P75" s="194"/>
      <c r="Q75" s="194"/>
      <c r="R75" s="194"/>
      <c r="S75" s="194"/>
      <c r="T75" s="194"/>
      <c r="U75" s="194"/>
      <c r="V75" s="194"/>
      <c r="W75" s="194"/>
      <c r="X75" s="194"/>
      <c r="Y75" s="195" t="e">
        <v>#N/A</v>
      </c>
    </row>
    <row r="76" spans="1:25">
      <c r="A76" s="140"/>
      <c r="B76" s="116">
        <v>1</v>
      </c>
      <c r="C76" s="105">
        <v>3</v>
      </c>
      <c r="D76" s="196">
        <v>166</v>
      </c>
      <c r="E76" s="196">
        <v>160</v>
      </c>
      <c r="F76" s="197">
        <v>154</v>
      </c>
      <c r="G76" s="196">
        <v>142</v>
      </c>
      <c r="H76" s="197">
        <v>151.83000000000001</v>
      </c>
      <c r="I76" s="196">
        <v>141</v>
      </c>
      <c r="J76" s="197">
        <v>155</v>
      </c>
      <c r="K76" s="197">
        <v>150</v>
      </c>
      <c r="L76" s="198">
        <v>159.904306220096</v>
      </c>
      <c r="M76" s="198">
        <v>153</v>
      </c>
      <c r="N76" s="198">
        <v>146</v>
      </c>
      <c r="O76" s="193"/>
      <c r="P76" s="194"/>
      <c r="Q76" s="194"/>
      <c r="R76" s="194"/>
      <c r="S76" s="194"/>
      <c r="T76" s="194"/>
      <c r="U76" s="194"/>
      <c r="V76" s="194"/>
      <c r="W76" s="194"/>
      <c r="X76" s="194"/>
      <c r="Y76" s="195">
        <v>16</v>
      </c>
    </row>
    <row r="77" spans="1:25">
      <c r="A77" s="140"/>
      <c r="B77" s="116">
        <v>1</v>
      </c>
      <c r="C77" s="105">
        <v>4</v>
      </c>
      <c r="D77" s="196">
        <v>165</v>
      </c>
      <c r="E77" s="196">
        <v>150</v>
      </c>
      <c r="F77" s="197">
        <v>155</v>
      </c>
      <c r="G77" s="196">
        <v>141</v>
      </c>
      <c r="H77" s="197">
        <v>152.34</v>
      </c>
      <c r="I77" s="196">
        <v>134</v>
      </c>
      <c r="J77" s="197">
        <v>156.5</v>
      </c>
      <c r="K77" s="197">
        <v>145</v>
      </c>
      <c r="L77" s="228">
        <v>144.51988360814701</v>
      </c>
      <c r="M77" s="198">
        <v>151</v>
      </c>
      <c r="N77" s="198">
        <v>148</v>
      </c>
      <c r="O77" s="193"/>
      <c r="P77" s="194"/>
      <c r="Q77" s="194"/>
      <c r="R77" s="194"/>
      <c r="S77" s="194"/>
      <c r="T77" s="194"/>
      <c r="U77" s="194"/>
      <c r="V77" s="194"/>
      <c r="W77" s="194"/>
      <c r="X77" s="194"/>
      <c r="Y77" s="195">
        <v>151.44864752378197</v>
      </c>
    </row>
    <row r="78" spans="1:25">
      <c r="A78" s="140"/>
      <c r="B78" s="116">
        <v>1</v>
      </c>
      <c r="C78" s="105">
        <v>5</v>
      </c>
      <c r="D78" s="196">
        <v>167.5</v>
      </c>
      <c r="E78" s="196">
        <v>150</v>
      </c>
      <c r="F78" s="196">
        <v>155</v>
      </c>
      <c r="G78" s="196">
        <v>139</v>
      </c>
      <c r="H78" s="196">
        <v>152.53</v>
      </c>
      <c r="I78" s="196">
        <v>140</v>
      </c>
      <c r="J78" s="196">
        <v>158</v>
      </c>
      <c r="K78" s="196">
        <v>144</v>
      </c>
      <c r="L78" s="196">
        <v>162.65432098765399</v>
      </c>
      <c r="M78" s="196">
        <v>153</v>
      </c>
      <c r="N78" s="196">
        <v>146</v>
      </c>
      <c r="O78" s="193"/>
      <c r="P78" s="194"/>
      <c r="Q78" s="194"/>
      <c r="R78" s="194"/>
      <c r="S78" s="194"/>
      <c r="T78" s="194"/>
      <c r="U78" s="194"/>
      <c r="V78" s="194"/>
      <c r="W78" s="194"/>
      <c r="X78" s="194"/>
      <c r="Y78" s="199"/>
    </row>
    <row r="79" spans="1:25">
      <c r="A79" s="140"/>
      <c r="B79" s="116">
        <v>1</v>
      </c>
      <c r="C79" s="105">
        <v>6</v>
      </c>
      <c r="D79" s="196">
        <v>166.5</v>
      </c>
      <c r="E79" s="196">
        <v>160</v>
      </c>
      <c r="F79" s="196">
        <v>155</v>
      </c>
      <c r="G79" s="196">
        <v>141</v>
      </c>
      <c r="H79" s="196">
        <v>154.91</v>
      </c>
      <c r="I79" s="196">
        <v>139</v>
      </c>
      <c r="J79" s="196">
        <v>158</v>
      </c>
      <c r="K79" s="196">
        <v>151</v>
      </c>
      <c r="L79" s="196">
        <v>158.645096056623</v>
      </c>
      <c r="M79" s="196">
        <v>151</v>
      </c>
      <c r="N79" s="196">
        <v>149</v>
      </c>
      <c r="O79" s="193"/>
      <c r="P79" s="194"/>
      <c r="Q79" s="194"/>
      <c r="R79" s="194"/>
      <c r="S79" s="194"/>
      <c r="T79" s="194"/>
      <c r="U79" s="194"/>
      <c r="V79" s="194"/>
      <c r="W79" s="194"/>
      <c r="X79" s="194"/>
      <c r="Y79" s="199"/>
    </row>
    <row r="80" spans="1:25">
      <c r="A80" s="140"/>
      <c r="B80" s="117" t="s">
        <v>184</v>
      </c>
      <c r="C80" s="109"/>
      <c r="D80" s="200">
        <v>165.58333333333334</v>
      </c>
      <c r="E80" s="200">
        <v>153.33333333333334</v>
      </c>
      <c r="F80" s="200">
        <v>154.16666666666666</v>
      </c>
      <c r="G80" s="200">
        <v>146.66666666666666</v>
      </c>
      <c r="H80" s="200">
        <v>152.12833333333333</v>
      </c>
      <c r="I80" s="200">
        <v>138.33333333333334</v>
      </c>
      <c r="J80" s="200">
        <v>156.58333333333334</v>
      </c>
      <c r="K80" s="200">
        <v>146.66666666666666</v>
      </c>
      <c r="L80" s="200">
        <v>156.59230512491467</v>
      </c>
      <c r="M80" s="200">
        <v>151.66666666666666</v>
      </c>
      <c r="N80" s="200">
        <v>146.66666666666666</v>
      </c>
      <c r="O80" s="193"/>
      <c r="P80" s="194"/>
      <c r="Q80" s="194"/>
      <c r="R80" s="194"/>
      <c r="S80" s="194"/>
      <c r="T80" s="194"/>
      <c r="U80" s="194"/>
      <c r="V80" s="194"/>
      <c r="W80" s="194"/>
      <c r="X80" s="194"/>
      <c r="Y80" s="199"/>
    </row>
    <row r="81" spans="1:25">
      <c r="A81" s="140"/>
      <c r="B81" s="2" t="s">
        <v>185</v>
      </c>
      <c r="C81" s="136"/>
      <c r="D81" s="198">
        <v>165.5</v>
      </c>
      <c r="E81" s="198">
        <v>155</v>
      </c>
      <c r="F81" s="198">
        <v>154.5</v>
      </c>
      <c r="G81" s="198">
        <v>141.5</v>
      </c>
      <c r="H81" s="198">
        <v>152.08500000000001</v>
      </c>
      <c r="I81" s="198">
        <v>138.5</v>
      </c>
      <c r="J81" s="198">
        <v>157</v>
      </c>
      <c r="K81" s="198">
        <v>146</v>
      </c>
      <c r="L81" s="198">
        <v>157.92808766537001</v>
      </c>
      <c r="M81" s="198">
        <v>151</v>
      </c>
      <c r="N81" s="198">
        <v>146</v>
      </c>
      <c r="O81" s="193"/>
      <c r="P81" s="194"/>
      <c r="Q81" s="194"/>
      <c r="R81" s="194"/>
      <c r="S81" s="194"/>
      <c r="T81" s="194"/>
      <c r="U81" s="194"/>
      <c r="V81" s="194"/>
      <c r="W81" s="194"/>
      <c r="X81" s="194"/>
      <c r="Y81" s="199"/>
    </row>
    <row r="82" spans="1:25">
      <c r="A82" s="140"/>
      <c r="B82" s="2" t="s">
        <v>186</v>
      </c>
      <c r="C82" s="136"/>
      <c r="D82" s="198">
        <v>1.3934369977385654</v>
      </c>
      <c r="E82" s="198">
        <v>8.1649658092772608</v>
      </c>
      <c r="F82" s="198">
        <v>0.98319208025017513</v>
      </c>
      <c r="G82" s="198">
        <v>12.143585412334639</v>
      </c>
      <c r="H82" s="198">
        <v>1.7363572981004383</v>
      </c>
      <c r="I82" s="198">
        <v>2.4221202832779936</v>
      </c>
      <c r="J82" s="198">
        <v>1.5302505241517375</v>
      </c>
      <c r="K82" s="198">
        <v>3.2659863237109041</v>
      </c>
      <c r="L82" s="198">
        <v>6.2937794887921061</v>
      </c>
      <c r="M82" s="198">
        <v>1.0327955589886446</v>
      </c>
      <c r="N82" s="198">
        <v>1.505545305418162</v>
      </c>
      <c r="O82" s="193"/>
      <c r="P82" s="194"/>
      <c r="Q82" s="194"/>
      <c r="R82" s="194"/>
      <c r="S82" s="194"/>
      <c r="T82" s="194"/>
      <c r="U82" s="194"/>
      <c r="V82" s="194"/>
      <c r="W82" s="194"/>
      <c r="X82" s="194"/>
      <c r="Y82" s="199"/>
    </row>
    <row r="83" spans="1:25">
      <c r="A83" s="140"/>
      <c r="B83" s="2" t="s">
        <v>96</v>
      </c>
      <c r="C83" s="136"/>
      <c r="D83" s="110">
        <v>8.4153215766798115E-3</v>
      </c>
      <c r="E83" s="110">
        <v>5.3249777017025608E-2</v>
      </c>
      <c r="F83" s="110">
        <v>6.3774621421632989E-3</v>
      </c>
      <c r="G83" s="110">
        <v>8.2797173265917998E-2</v>
      </c>
      <c r="H83" s="110">
        <v>1.1413766653814904E-2</v>
      </c>
      <c r="I83" s="110">
        <v>1.7509303252612001E-2</v>
      </c>
      <c r="J83" s="110">
        <v>9.7727548109743743E-3</v>
      </c>
      <c r="K83" s="110">
        <v>2.2268088570756166E-2</v>
      </c>
      <c r="L83" s="110">
        <v>4.0192137690108834E-2</v>
      </c>
      <c r="M83" s="110">
        <v>6.8096410482767784E-3</v>
      </c>
      <c r="N83" s="110">
        <v>1.0265081627851105E-2</v>
      </c>
      <c r="O83" s="161"/>
      <c r="P83" s="2"/>
      <c r="Q83" s="2"/>
      <c r="R83" s="2"/>
      <c r="S83" s="2"/>
      <c r="T83" s="2"/>
      <c r="U83" s="2"/>
      <c r="V83" s="2"/>
      <c r="W83" s="2"/>
      <c r="X83" s="2"/>
      <c r="Y83" s="138"/>
    </row>
    <row r="84" spans="1:25">
      <c r="A84" s="140"/>
      <c r="B84" s="118" t="s">
        <v>187</v>
      </c>
      <c r="C84" s="136"/>
      <c r="D84" s="110">
        <v>9.3329891290919509E-2</v>
      </c>
      <c r="E84" s="110">
        <v>1.2444388512980353E-2</v>
      </c>
      <c r="F84" s="110">
        <v>1.7946803667942213E-2</v>
      </c>
      <c r="G84" s="110">
        <v>-3.1574932726714522E-2</v>
      </c>
      <c r="H84" s="110">
        <v>4.4878961989054389E-3</v>
      </c>
      <c r="I84" s="110">
        <v>-8.6599084276332894E-2</v>
      </c>
      <c r="J84" s="110">
        <v>3.3903807617331694E-2</v>
      </c>
      <c r="K84" s="110">
        <v>-3.1574932726714522E-2</v>
      </c>
      <c r="L84" s="110">
        <v>3.3963047443688721E-2</v>
      </c>
      <c r="M84" s="110">
        <v>1.4395582030566345E-3</v>
      </c>
      <c r="N84" s="110">
        <v>-3.1574932726714522E-2</v>
      </c>
      <c r="O84" s="161"/>
      <c r="P84" s="2"/>
      <c r="Q84" s="2"/>
      <c r="R84" s="2"/>
      <c r="S84" s="2"/>
      <c r="T84" s="2"/>
      <c r="U84" s="2"/>
      <c r="V84" s="2"/>
      <c r="W84" s="2"/>
      <c r="X84" s="2"/>
      <c r="Y84" s="138"/>
    </row>
    <row r="85" spans="1:25">
      <c r="B85" s="146"/>
      <c r="C85" s="117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</row>
    <row r="86" spans="1:25">
      <c r="B86" s="150" t="s">
        <v>433</v>
      </c>
      <c r="Y86" s="134" t="s">
        <v>190</v>
      </c>
    </row>
    <row r="87" spans="1:25">
      <c r="A87" s="125" t="s">
        <v>13</v>
      </c>
      <c r="B87" s="115" t="s">
        <v>142</v>
      </c>
      <c r="C87" s="112" t="s">
        <v>143</v>
      </c>
      <c r="D87" s="113" t="s">
        <v>165</v>
      </c>
      <c r="E87" s="114" t="s">
        <v>165</v>
      </c>
      <c r="F87" s="114" t="s">
        <v>165</v>
      </c>
      <c r="G87" s="114" t="s">
        <v>165</v>
      </c>
      <c r="H87" s="114" t="s">
        <v>165</v>
      </c>
      <c r="I87" s="114" t="s">
        <v>165</v>
      </c>
      <c r="J87" s="114" t="s">
        <v>165</v>
      </c>
      <c r="K87" s="114" t="s">
        <v>165</v>
      </c>
      <c r="L87" s="16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4">
        <v>1</v>
      </c>
    </row>
    <row r="88" spans="1:25">
      <c r="A88" s="140"/>
      <c r="B88" s="116" t="s">
        <v>166</v>
      </c>
      <c r="C88" s="105" t="s">
        <v>166</v>
      </c>
      <c r="D88" s="159" t="s">
        <v>168</v>
      </c>
      <c r="E88" s="160" t="s">
        <v>169</v>
      </c>
      <c r="F88" s="160" t="s">
        <v>170</v>
      </c>
      <c r="G88" s="160" t="s">
        <v>171</v>
      </c>
      <c r="H88" s="160" t="s">
        <v>172</v>
      </c>
      <c r="I88" s="160" t="s">
        <v>208</v>
      </c>
      <c r="J88" s="160" t="s">
        <v>206</v>
      </c>
      <c r="K88" s="160" t="s">
        <v>209</v>
      </c>
      <c r="L88" s="16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4" t="s">
        <v>3</v>
      </c>
    </row>
    <row r="89" spans="1:25">
      <c r="A89" s="140"/>
      <c r="B89" s="116"/>
      <c r="C89" s="105"/>
      <c r="D89" s="106" t="s">
        <v>124</v>
      </c>
      <c r="E89" s="107" t="s">
        <v>114</v>
      </c>
      <c r="F89" s="107" t="s">
        <v>124</v>
      </c>
      <c r="G89" s="107" t="s">
        <v>207</v>
      </c>
      <c r="H89" s="107" t="s">
        <v>124</v>
      </c>
      <c r="I89" s="107" t="s">
        <v>114</v>
      </c>
      <c r="J89" s="107" t="s">
        <v>116</v>
      </c>
      <c r="K89" s="107" t="s">
        <v>118</v>
      </c>
      <c r="L89" s="16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4">
        <v>2</v>
      </c>
    </row>
    <row r="90" spans="1:25">
      <c r="A90" s="140"/>
      <c r="B90" s="116"/>
      <c r="C90" s="105"/>
      <c r="D90" s="132"/>
      <c r="E90" s="132"/>
      <c r="F90" s="132"/>
      <c r="G90" s="132"/>
      <c r="H90" s="132"/>
      <c r="I90" s="132"/>
      <c r="J90" s="132"/>
      <c r="K90" s="132"/>
      <c r="L90" s="16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4">
        <v>2</v>
      </c>
    </row>
    <row r="91" spans="1:25">
      <c r="A91" s="140"/>
      <c r="B91" s="115">
        <v>1</v>
      </c>
      <c r="C91" s="111">
        <v>1</v>
      </c>
      <c r="D91" s="119">
        <v>1</v>
      </c>
      <c r="E91" s="119">
        <v>1.4</v>
      </c>
      <c r="F91" s="152" t="s">
        <v>132</v>
      </c>
      <c r="G91" s="119">
        <v>0.99365079365079412</v>
      </c>
      <c r="H91" s="152" t="s">
        <v>199</v>
      </c>
      <c r="I91" s="119">
        <v>1.1000000000000001</v>
      </c>
      <c r="J91" s="152" t="s">
        <v>132</v>
      </c>
      <c r="K91" s="119" t="s">
        <v>132</v>
      </c>
      <c r="L91" s="16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4">
        <v>1</v>
      </c>
    </row>
    <row r="92" spans="1:25">
      <c r="A92" s="140"/>
      <c r="B92" s="116">
        <v>1</v>
      </c>
      <c r="C92" s="105">
        <v>2</v>
      </c>
      <c r="D92" s="107">
        <v>1</v>
      </c>
      <c r="E92" s="107">
        <v>1.3</v>
      </c>
      <c r="F92" s="154" t="s">
        <v>132</v>
      </c>
      <c r="G92" s="107">
        <v>1.07033299697275</v>
      </c>
      <c r="H92" s="154" t="s">
        <v>199</v>
      </c>
      <c r="I92" s="107">
        <v>1.2</v>
      </c>
      <c r="J92" s="154" t="s">
        <v>132</v>
      </c>
      <c r="K92" s="107">
        <v>2</v>
      </c>
      <c r="L92" s="16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4">
        <v>13</v>
      </c>
    </row>
    <row r="93" spans="1:25">
      <c r="A93" s="140"/>
      <c r="B93" s="116">
        <v>1</v>
      </c>
      <c r="C93" s="105">
        <v>3</v>
      </c>
      <c r="D93" s="107" t="s">
        <v>132</v>
      </c>
      <c r="E93" s="107">
        <v>1.3</v>
      </c>
      <c r="F93" s="154" t="s">
        <v>132</v>
      </c>
      <c r="G93" s="107">
        <v>1.15994263862333</v>
      </c>
      <c r="H93" s="154" t="s">
        <v>199</v>
      </c>
      <c r="I93" s="107">
        <v>0.6</v>
      </c>
      <c r="J93" s="154" t="s">
        <v>132</v>
      </c>
      <c r="K93" s="121" t="s">
        <v>132</v>
      </c>
      <c r="L93" s="16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4">
        <v>16</v>
      </c>
    </row>
    <row r="94" spans="1:25">
      <c r="A94" s="140"/>
      <c r="B94" s="116">
        <v>1</v>
      </c>
      <c r="C94" s="105">
        <v>4</v>
      </c>
      <c r="D94" s="107" t="s">
        <v>132</v>
      </c>
      <c r="E94" s="107">
        <v>1.3</v>
      </c>
      <c r="F94" s="154" t="s">
        <v>132</v>
      </c>
      <c r="G94" s="107">
        <v>0.97200595829195591</v>
      </c>
      <c r="H94" s="154" t="s">
        <v>199</v>
      </c>
      <c r="I94" s="107" t="s">
        <v>177</v>
      </c>
      <c r="J94" s="154" t="s">
        <v>132</v>
      </c>
      <c r="K94" s="121" t="s">
        <v>132</v>
      </c>
      <c r="L94" s="16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4">
        <v>0.94152748833421962</v>
      </c>
    </row>
    <row r="95" spans="1:25">
      <c r="A95" s="140"/>
      <c r="B95" s="116">
        <v>1</v>
      </c>
      <c r="C95" s="105">
        <v>5</v>
      </c>
      <c r="D95" s="107">
        <v>1</v>
      </c>
      <c r="E95" s="107">
        <v>1.3</v>
      </c>
      <c r="F95" s="153" t="s">
        <v>132</v>
      </c>
      <c r="G95" s="107">
        <v>1.3</v>
      </c>
      <c r="H95" s="153" t="s">
        <v>199</v>
      </c>
      <c r="I95" s="107">
        <v>0.7</v>
      </c>
      <c r="J95" s="153" t="s">
        <v>132</v>
      </c>
      <c r="K95" s="107" t="s">
        <v>132</v>
      </c>
      <c r="L95" s="16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5"/>
    </row>
    <row r="96" spans="1:25">
      <c r="A96" s="140"/>
      <c r="B96" s="116">
        <v>1</v>
      </c>
      <c r="C96" s="105">
        <v>6</v>
      </c>
      <c r="D96" s="107">
        <v>1</v>
      </c>
      <c r="E96" s="107">
        <v>1.4</v>
      </c>
      <c r="F96" s="153" t="s">
        <v>132</v>
      </c>
      <c r="G96" s="107">
        <v>0.84989226248775696</v>
      </c>
      <c r="H96" s="153" t="s">
        <v>199</v>
      </c>
      <c r="I96" s="107" t="s">
        <v>177</v>
      </c>
      <c r="J96" s="153" t="s">
        <v>132</v>
      </c>
      <c r="K96" s="155">
        <v>3</v>
      </c>
      <c r="L96" s="16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5"/>
    </row>
    <row r="97" spans="1:25">
      <c r="A97" s="140"/>
      <c r="B97" s="117" t="s">
        <v>184</v>
      </c>
      <c r="C97" s="109"/>
      <c r="D97" s="122">
        <v>1</v>
      </c>
      <c r="E97" s="122">
        <v>1.3333333333333333</v>
      </c>
      <c r="F97" s="122" t="s">
        <v>512</v>
      </c>
      <c r="G97" s="122">
        <v>1.0576374416710979</v>
      </c>
      <c r="H97" s="122" t="s">
        <v>512</v>
      </c>
      <c r="I97" s="122">
        <v>0.89999999999999991</v>
      </c>
      <c r="J97" s="122" t="s">
        <v>512</v>
      </c>
      <c r="K97" s="122">
        <v>2.5</v>
      </c>
      <c r="L97" s="16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5"/>
    </row>
    <row r="98" spans="1:25">
      <c r="A98" s="140"/>
      <c r="B98" s="2" t="s">
        <v>185</v>
      </c>
      <c r="C98" s="136"/>
      <c r="D98" s="108">
        <v>1</v>
      </c>
      <c r="E98" s="108">
        <v>1.3</v>
      </c>
      <c r="F98" s="108" t="s">
        <v>512</v>
      </c>
      <c r="G98" s="108">
        <v>1.0319918953117719</v>
      </c>
      <c r="H98" s="108" t="s">
        <v>512</v>
      </c>
      <c r="I98" s="108">
        <v>0.9</v>
      </c>
      <c r="J98" s="108" t="s">
        <v>512</v>
      </c>
      <c r="K98" s="108">
        <v>2.5</v>
      </c>
      <c r="L98" s="16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5"/>
    </row>
    <row r="99" spans="1:25">
      <c r="A99" s="140"/>
      <c r="B99" s="2" t="s">
        <v>186</v>
      </c>
      <c r="C99" s="136"/>
      <c r="D99" s="108">
        <v>0</v>
      </c>
      <c r="E99" s="108">
        <v>5.1639777949432156E-2</v>
      </c>
      <c r="F99" s="108" t="s">
        <v>512</v>
      </c>
      <c r="G99" s="108">
        <v>0.15744982799107005</v>
      </c>
      <c r="H99" s="108" t="s">
        <v>512</v>
      </c>
      <c r="I99" s="108">
        <v>0.2943920288775953</v>
      </c>
      <c r="J99" s="108" t="s">
        <v>512</v>
      </c>
      <c r="K99" s="108">
        <v>0.70710678118654757</v>
      </c>
      <c r="L99" s="188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35"/>
    </row>
    <row r="100" spans="1:25">
      <c r="A100" s="140"/>
      <c r="B100" s="2" t="s">
        <v>96</v>
      </c>
      <c r="C100" s="136"/>
      <c r="D100" s="110">
        <v>0</v>
      </c>
      <c r="E100" s="110">
        <v>3.872983346207412E-2</v>
      </c>
      <c r="F100" s="110" t="s">
        <v>512</v>
      </c>
      <c r="G100" s="110">
        <v>0.14886937790543303</v>
      </c>
      <c r="H100" s="110" t="s">
        <v>512</v>
      </c>
      <c r="I100" s="110">
        <v>0.32710225430843926</v>
      </c>
      <c r="J100" s="110" t="s">
        <v>512</v>
      </c>
      <c r="K100" s="110">
        <v>0.28284271247461901</v>
      </c>
      <c r="L100" s="16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8"/>
    </row>
    <row r="101" spans="1:25">
      <c r="A101" s="140"/>
      <c r="B101" s="118" t="s">
        <v>187</v>
      </c>
      <c r="C101" s="136"/>
      <c r="D101" s="110">
        <v>6.2103881607569189E-2</v>
      </c>
      <c r="E101" s="110">
        <v>0.41613850881009218</v>
      </c>
      <c r="F101" s="110" t="s">
        <v>512</v>
      </c>
      <c r="G101" s="110">
        <v>0.12332083213237222</v>
      </c>
      <c r="H101" s="110" t="s">
        <v>512</v>
      </c>
      <c r="I101" s="110">
        <v>-4.4106506553187819E-2</v>
      </c>
      <c r="J101" s="110" t="s">
        <v>512</v>
      </c>
      <c r="K101" s="110">
        <v>1.6552597040189232</v>
      </c>
      <c r="L101" s="16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8"/>
    </row>
    <row r="102" spans="1:25">
      <c r="B102" s="146"/>
      <c r="C102" s="117"/>
      <c r="D102" s="133"/>
      <c r="E102" s="133"/>
      <c r="F102" s="133"/>
      <c r="G102" s="133"/>
      <c r="H102" s="133"/>
      <c r="I102" s="133"/>
      <c r="J102" s="133"/>
      <c r="K102" s="133"/>
    </row>
    <row r="103" spans="1:25">
      <c r="B103" s="150" t="s">
        <v>434</v>
      </c>
      <c r="Y103" s="134" t="s">
        <v>190</v>
      </c>
    </row>
    <row r="104" spans="1:25">
      <c r="A104" s="125" t="s">
        <v>16</v>
      </c>
      <c r="B104" s="115" t="s">
        <v>142</v>
      </c>
      <c r="C104" s="112" t="s">
        <v>143</v>
      </c>
      <c r="D104" s="113" t="s">
        <v>165</v>
      </c>
      <c r="E104" s="114" t="s">
        <v>165</v>
      </c>
      <c r="F104" s="114" t="s">
        <v>165</v>
      </c>
      <c r="G104" s="114" t="s">
        <v>165</v>
      </c>
      <c r="H104" s="114" t="s">
        <v>165</v>
      </c>
      <c r="I104" s="114" t="s">
        <v>165</v>
      </c>
      <c r="J104" s="16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4">
        <v>1</v>
      </c>
    </row>
    <row r="105" spans="1:25">
      <c r="A105" s="140"/>
      <c r="B105" s="116" t="s">
        <v>166</v>
      </c>
      <c r="C105" s="105" t="s">
        <v>166</v>
      </c>
      <c r="D105" s="159" t="s">
        <v>168</v>
      </c>
      <c r="E105" s="160" t="s">
        <v>169</v>
      </c>
      <c r="F105" s="160" t="s">
        <v>170</v>
      </c>
      <c r="G105" s="160" t="s">
        <v>171</v>
      </c>
      <c r="H105" s="160" t="s">
        <v>172</v>
      </c>
      <c r="I105" s="160" t="s">
        <v>206</v>
      </c>
      <c r="J105" s="16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4" t="s">
        <v>3</v>
      </c>
    </row>
    <row r="106" spans="1:25">
      <c r="A106" s="140"/>
      <c r="B106" s="116"/>
      <c r="C106" s="105"/>
      <c r="D106" s="106" t="s">
        <v>124</v>
      </c>
      <c r="E106" s="107" t="s">
        <v>114</v>
      </c>
      <c r="F106" s="107" t="s">
        <v>124</v>
      </c>
      <c r="G106" s="107" t="s">
        <v>207</v>
      </c>
      <c r="H106" s="107" t="s">
        <v>124</v>
      </c>
      <c r="I106" s="107" t="s">
        <v>114</v>
      </c>
      <c r="J106" s="16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4">
        <v>2</v>
      </c>
    </row>
    <row r="107" spans="1:25">
      <c r="A107" s="140"/>
      <c r="B107" s="116"/>
      <c r="C107" s="105"/>
      <c r="D107" s="132"/>
      <c r="E107" s="132"/>
      <c r="F107" s="132"/>
      <c r="G107" s="132"/>
      <c r="H107" s="132"/>
      <c r="I107" s="132"/>
      <c r="J107" s="16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4">
        <v>2</v>
      </c>
    </row>
    <row r="108" spans="1:25">
      <c r="A108" s="140"/>
      <c r="B108" s="115">
        <v>1</v>
      </c>
      <c r="C108" s="111">
        <v>1</v>
      </c>
      <c r="D108" s="151" t="s">
        <v>133</v>
      </c>
      <c r="E108" s="151" t="s">
        <v>199</v>
      </c>
      <c r="F108" s="156">
        <v>2.1</v>
      </c>
      <c r="G108" s="119">
        <v>0.35</v>
      </c>
      <c r="H108" s="152" t="s">
        <v>133</v>
      </c>
      <c r="I108" s="151" t="s">
        <v>211</v>
      </c>
      <c r="J108" s="16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4">
        <v>1</v>
      </c>
    </row>
    <row r="109" spans="1:25">
      <c r="A109" s="140"/>
      <c r="B109" s="116">
        <v>1</v>
      </c>
      <c r="C109" s="105">
        <v>2</v>
      </c>
      <c r="D109" s="153" t="s">
        <v>133</v>
      </c>
      <c r="E109" s="153" t="s">
        <v>199</v>
      </c>
      <c r="F109" s="121">
        <v>0.4</v>
      </c>
      <c r="G109" s="107">
        <v>0.35</v>
      </c>
      <c r="H109" s="154" t="s">
        <v>133</v>
      </c>
      <c r="I109" s="153" t="s">
        <v>211</v>
      </c>
      <c r="J109" s="16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4">
        <v>29</v>
      </c>
    </row>
    <row r="110" spans="1:25">
      <c r="A110" s="140"/>
      <c r="B110" s="116">
        <v>1</v>
      </c>
      <c r="C110" s="105">
        <v>3</v>
      </c>
      <c r="D110" s="153" t="s">
        <v>133</v>
      </c>
      <c r="E110" s="153" t="s">
        <v>199</v>
      </c>
      <c r="F110" s="121">
        <v>0.4</v>
      </c>
      <c r="G110" s="107">
        <v>0.33</v>
      </c>
      <c r="H110" s="154" t="s">
        <v>133</v>
      </c>
      <c r="I110" s="153" t="s">
        <v>211</v>
      </c>
      <c r="J110" s="16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4">
        <v>16</v>
      </c>
    </row>
    <row r="111" spans="1:25">
      <c r="A111" s="140"/>
      <c r="B111" s="116">
        <v>1</v>
      </c>
      <c r="C111" s="105">
        <v>4</v>
      </c>
      <c r="D111" s="153" t="s">
        <v>133</v>
      </c>
      <c r="E111" s="153" t="s">
        <v>199</v>
      </c>
      <c r="F111" s="121">
        <v>0.4</v>
      </c>
      <c r="G111" s="107">
        <v>0.35</v>
      </c>
      <c r="H111" s="154" t="s">
        <v>133</v>
      </c>
      <c r="I111" s="153" t="s">
        <v>211</v>
      </c>
      <c r="J111" s="16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4">
        <v>0.40083333333333337</v>
      </c>
    </row>
    <row r="112" spans="1:25">
      <c r="A112" s="140"/>
      <c r="B112" s="116">
        <v>1</v>
      </c>
      <c r="C112" s="105">
        <v>5</v>
      </c>
      <c r="D112" s="153" t="s">
        <v>133</v>
      </c>
      <c r="E112" s="153" t="s">
        <v>199</v>
      </c>
      <c r="F112" s="107">
        <v>0.4</v>
      </c>
      <c r="G112" s="107">
        <v>0.4</v>
      </c>
      <c r="H112" s="153" t="s">
        <v>133</v>
      </c>
      <c r="I112" s="153" t="s">
        <v>211</v>
      </c>
      <c r="J112" s="16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5"/>
    </row>
    <row r="113" spans="1:25">
      <c r="A113" s="140"/>
      <c r="B113" s="116">
        <v>1</v>
      </c>
      <c r="C113" s="105">
        <v>6</v>
      </c>
      <c r="D113" s="153" t="s">
        <v>133</v>
      </c>
      <c r="E113" s="153" t="s">
        <v>199</v>
      </c>
      <c r="F113" s="107">
        <v>0.6</v>
      </c>
      <c r="G113" s="107">
        <v>0.39</v>
      </c>
      <c r="H113" s="153" t="s">
        <v>133</v>
      </c>
      <c r="I113" s="153" t="s">
        <v>211</v>
      </c>
      <c r="J113" s="16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5"/>
    </row>
    <row r="114" spans="1:25">
      <c r="A114" s="140"/>
      <c r="B114" s="117" t="s">
        <v>184</v>
      </c>
      <c r="C114" s="109"/>
      <c r="D114" s="122" t="s">
        <v>512</v>
      </c>
      <c r="E114" s="122" t="s">
        <v>512</v>
      </c>
      <c r="F114" s="122">
        <v>0.71666666666666667</v>
      </c>
      <c r="G114" s="122">
        <v>0.36166666666666664</v>
      </c>
      <c r="H114" s="122" t="s">
        <v>512</v>
      </c>
      <c r="I114" s="122" t="s">
        <v>512</v>
      </c>
      <c r="J114" s="16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5"/>
    </row>
    <row r="115" spans="1:25">
      <c r="A115" s="140"/>
      <c r="B115" s="2" t="s">
        <v>185</v>
      </c>
      <c r="C115" s="136"/>
      <c r="D115" s="108" t="s">
        <v>512</v>
      </c>
      <c r="E115" s="108" t="s">
        <v>512</v>
      </c>
      <c r="F115" s="108">
        <v>0.4</v>
      </c>
      <c r="G115" s="108">
        <v>0.35</v>
      </c>
      <c r="H115" s="108" t="s">
        <v>512</v>
      </c>
      <c r="I115" s="108" t="s">
        <v>512</v>
      </c>
      <c r="J115" s="16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5"/>
    </row>
    <row r="116" spans="1:25">
      <c r="A116" s="140"/>
      <c r="B116" s="2" t="s">
        <v>186</v>
      </c>
      <c r="C116" s="136"/>
      <c r="D116" s="108" t="s">
        <v>512</v>
      </c>
      <c r="E116" s="108" t="s">
        <v>512</v>
      </c>
      <c r="F116" s="108">
        <v>0.68239773348588062</v>
      </c>
      <c r="G116" s="108">
        <v>2.7141603981096388E-2</v>
      </c>
      <c r="H116" s="108" t="s">
        <v>512</v>
      </c>
      <c r="I116" s="108" t="s">
        <v>512</v>
      </c>
      <c r="J116" s="188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35"/>
    </row>
    <row r="117" spans="1:25">
      <c r="A117" s="140"/>
      <c r="B117" s="2" t="s">
        <v>96</v>
      </c>
      <c r="C117" s="136"/>
      <c r="D117" s="110" t="s">
        <v>512</v>
      </c>
      <c r="E117" s="110" t="s">
        <v>512</v>
      </c>
      <c r="F117" s="110">
        <v>0.95218288393378692</v>
      </c>
      <c r="G117" s="110">
        <v>7.5045909625151314E-2</v>
      </c>
      <c r="H117" s="110" t="s">
        <v>512</v>
      </c>
      <c r="I117" s="110" t="s">
        <v>512</v>
      </c>
      <c r="J117" s="16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8"/>
    </row>
    <row r="118" spans="1:25">
      <c r="A118" s="140"/>
      <c r="B118" s="118" t="s">
        <v>187</v>
      </c>
      <c r="C118" s="136"/>
      <c r="D118" s="110" t="s">
        <v>512</v>
      </c>
      <c r="E118" s="110" t="s">
        <v>512</v>
      </c>
      <c r="F118" s="110">
        <v>0.78794178794178782</v>
      </c>
      <c r="G118" s="110">
        <v>-9.7713097713097885E-2</v>
      </c>
      <c r="H118" s="110" t="s">
        <v>512</v>
      </c>
      <c r="I118" s="110" t="s">
        <v>512</v>
      </c>
      <c r="J118" s="16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8"/>
    </row>
    <row r="119" spans="1:25">
      <c r="B119" s="146"/>
      <c r="C119" s="117"/>
      <c r="D119" s="133"/>
      <c r="E119" s="133"/>
      <c r="F119" s="133"/>
      <c r="G119" s="133"/>
      <c r="H119" s="133"/>
      <c r="I119" s="133"/>
    </row>
    <row r="120" spans="1:25">
      <c r="B120" s="150" t="s">
        <v>435</v>
      </c>
      <c r="Y120" s="134" t="s">
        <v>67</v>
      </c>
    </row>
    <row r="121" spans="1:25">
      <c r="A121" s="125" t="s">
        <v>50</v>
      </c>
      <c r="B121" s="115" t="s">
        <v>142</v>
      </c>
      <c r="C121" s="112" t="s">
        <v>143</v>
      </c>
      <c r="D121" s="113" t="s">
        <v>165</v>
      </c>
      <c r="E121" s="114" t="s">
        <v>165</v>
      </c>
      <c r="F121" s="114" t="s">
        <v>165</v>
      </c>
      <c r="G121" s="114" t="s">
        <v>165</v>
      </c>
      <c r="H121" s="114" t="s">
        <v>165</v>
      </c>
      <c r="I121" s="114" t="s">
        <v>165</v>
      </c>
      <c r="J121" s="114" t="s">
        <v>165</v>
      </c>
      <c r="K121" s="114" t="s">
        <v>165</v>
      </c>
      <c r="L121" s="114" t="s">
        <v>165</v>
      </c>
      <c r="M121" s="114" t="s">
        <v>165</v>
      </c>
      <c r="N121" s="114" t="s">
        <v>165</v>
      </c>
      <c r="O121" s="114" t="s">
        <v>165</v>
      </c>
      <c r="P121" s="161"/>
      <c r="Q121" s="2"/>
      <c r="R121" s="2"/>
      <c r="S121" s="2"/>
      <c r="T121" s="2"/>
      <c r="U121" s="2"/>
      <c r="V121" s="2"/>
      <c r="W121" s="2"/>
      <c r="X121" s="2"/>
      <c r="Y121" s="134">
        <v>1</v>
      </c>
    </row>
    <row r="122" spans="1:25">
      <c r="A122" s="140"/>
      <c r="B122" s="116" t="s">
        <v>166</v>
      </c>
      <c r="C122" s="105" t="s">
        <v>166</v>
      </c>
      <c r="D122" s="159" t="s">
        <v>167</v>
      </c>
      <c r="E122" s="160" t="s">
        <v>169</v>
      </c>
      <c r="F122" s="160" t="s">
        <v>188</v>
      </c>
      <c r="G122" s="160" t="s">
        <v>171</v>
      </c>
      <c r="H122" s="160" t="s">
        <v>172</v>
      </c>
      <c r="I122" s="160" t="s">
        <v>173</v>
      </c>
      <c r="J122" s="160" t="s">
        <v>174</v>
      </c>
      <c r="K122" s="160" t="s">
        <v>196</v>
      </c>
      <c r="L122" s="160" t="s">
        <v>208</v>
      </c>
      <c r="M122" s="160" t="s">
        <v>205</v>
      </c>
      <c r="N122" s="160" t="s">
        <v>206</v>
      </c>
      <c r="O122" s="160" t="s">
        <v>209</v>
      </c>
      <c r="P122" s="161"/>
      <c r="Q122" s="2"/>
      <c r="R122" s="2"/>
      <c r="S122" s="2"/>
      <c r="T122" s="2"/>
      <c r="U122" s="2"/>
      <c r="V122" s="2"/>
      <c r="W122" s="2"/>
      <c r="X122" s="2"/>
      <c r="Y122" s="134" t="s">
        <v>1</v>
      </c>
    </row>
    <row r="123" spans="1:25">
      <c r="A123" s="140"/>
      <c r="B123" s="116"/>
      <c r="C123" s="105"/>
      <c r="D123" s="106" t="s">
        <v>126</v>
      </c>
      <c r="E123" s="107" t="s">
        <v>116</v>
      </c>
      <c r="F123" s="107" t="s">
        <v>126</v>
      </c>
      <c r="G123" s="107" t="s">
        <v>207</v>
      </c>
      <c r="H123" s="107" t="s">
        <v>126</v>
      </c>
      <c r="I123" s="107" t="s">
        <v>126</v>
      </c>
      <c r="J123" s="107" t="s">
        <v>126</v>
      </c>
      <c r="K123" s="107" t="s">
        <v>126</v>
      </c>
      <c r="L123" s="107" t="s">
        <v>116</v>
      </c>
      <c r="M123" s="107" t="s">
        <v>116</v>
      </c>
      <c r="N123" s="107" t="s">
        <v>116</v>
      </c>
      <c r="O123" s="107" t="s">
        <v>118</v>
      </c>
      <c r="P123" s="161"/>
      <c r="Q123" s="2"/>
      <c r="R123" s="2"/>
      <c r="S123" s="2"/>
      <c r="T123" s="2"/>
      <c r="U123" s="2"/>
      <c r="V123" s="2"/>
      <c r="W123" s="2"/>
      <c r="X123" s="2"/>
      <c r="Y123" s="134">
        <v>3</v>
      </c>
    </row>
    <row r="124" spans="1:25">
      <c r="A124" s="140"/>
      <c r="B124" s="116"/>
      <c r="C124" s="105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61"/>
      <c r="Q124" s="2"/>
      <c r="R124" s="2"/>
      <c r="S124" s="2"/>
      <c r="T124" s="2"/>
      <c r="U124" s="2"/>
      <c r="V124" s="2"/>
      <c r="W124" s="2"/>
      <c r="X124" s="2"/>
      <c r="Y124" s="134">
        <v>3</v>
      </c>
    </row>
    <row r="125" spans="1:25">
      <c r="A125" s="140"/>
      <c r="B125" s="115">
        <v>1</v>
      </c>
      <c r="C125" s="111">
        <v>1</v>
      </c>
      <c r="D125" s="177">
        <v>0.2715837621497999</v>
      </c>
      <c r="E125" s="177">
        <v>0.30017152658662094</v>
      </c>
      <c r="F125" s="178">
        <v>0.55000000000000004</v>
      </c>
      <c r="G125" s="201">
        <v>0.35399999999999998</v>
      </c>
      <c r="H125" s="176">
        <v>0.31</v>
      </c>
      <c r="I125" s="177">
        <v>0.35734705546026302</v>
      </c>
      <c r="J125" s="176">
        <v>0.29499999999999998</v>
      </c>
      <c r="K125" s="177">
        <v>0.22155517438536307</v>
      </c>
      <c r="L125" s="177">
        <v>0.32161234991423676</v>
      </c>
      <c r="M125" s="177">
        <v>0.30511397425626791</v>
      </c>
      <c r="N125" s="177">
        <v>0.31446540880503143</v>
      </c>
      <c r="O125" s="177">
        <v>0.30731846769582621</v>
      </c>
      <c r="P125" s="179"/>
      <c r="Q125" s="180"/>
      <c r="R125" s="180"/>
      <c r="S125" s="180"/>
      <c r="T125" s="180"/>
      <c r="U125" s="180"/>
      <c r="V125" s="180"/>
      <c r="W125" s="180"/>
      <c r="X125" s="180"/>
      <c r="Y125" s="181">
        <v>1</v>
      </c>
    </row>
    <row r="126" spans="1:25">
      <c r="A126" s="140"/>
      <c r="B126" s="116">
        <v>1</v>
      </c>
      <c r="C126" s="105">
        <v>2</v>
      </c>
      <c r="D126" s="184">
        <v>0.28587764436821045</v>
      </c>
      <c r="E126" s="184">
        <v>0.30017152658662094</v>
      </c>
      <c r="F126" s="185">
        <v>0.5</v>
      </c>
      <c r="G126" s="182">
        <v>0.38100000000000001</v>
      </c>
      <c r="H126" s="183">
        <v>0.28000000000000003</v>
      </c>
      <c r="I126" s="184">
        <v>0.30731846769582621</v>
      </c>
      <c r="J126" s="183">
        <v>0.308</v>
      </c>
      <c r="K126" s="186">
        <v>0.2001143510577473</v>
      </c>
      <c r="L126" s="184">
        <v>0.32161234991423676</v>
      </c>
      <c r="M126" s="184">
        <v>0.3043353111874228</v>
      </c>
      <c r="N126" s="184">
        <v>0.32161234991423676</v>
      </c>
      <c r="O126" s="184">
        <v>0.30731846769582621</v>
      </c>
      <c r="P126" s="179"/>
      <c r="Q126" s="180"/>
      <c r="R126" s="180"/>
      <c r="S126" s="180"/>
      <c r="T126" s="180"/>
      <c r="U126" s="180"/>
      <c r="V126" s="180"/>
      <c r="W126" s="180"/>
      <c r="X126" s="180"/>
      <c r="Y126" s="181" t="e">
        <v>#N/A</v>
      </c>
    </row>
    <row r="127" spans="1:25">
      <c r="A127" s="140"/>
      <c r="B127" s="116">
        <v>1</v>
      </c>
      <c r="C127" s="105">
        <v>3</v>
      </c>
      <c r="D127" s="184">
        <v>0.25014293882218408</v>
      </c>
      <c r="E127" s="184">
        <v>0.30017152658662094</v>
      </c>
      <c r="F127" s="185">
        <v>0.55000000000000004</v>
      </c>
      <c r="G127" s="182">
        <v>0.372</v>
      </c>
      <c r="H127" s="183">
        <v>0.3</v>
      </c>
      <c r="I127" s="184">
        <v>0.31446540880503143</v>
      </c>
      <c r="J127" s="183">
        <v>0.29099999999999998</v>
      </c>
      <c r="K127" s="227">
        <v>0.19296740994854203</v>
      </c>
      <c r="L127" s="123">
        <v>0.34305317324185247</v>
      </c>
      <c r="M127" s="123">
        <v>0.30732448617254998</v>
      </c>
      <c r="N127" s="123">
        <v>0.31446540880503143</v>
      </c>
      <c r="O127" s="123">
        <v>0.30731846769582621</v>
      </c>
      <c r="P127" s="179"/>
      <c r="Q127" s="180"/>
      <c r="R127" s="180"/>
      <c r="S127" s="180"/>
      <c r="T127" s="180"/>
      <c r="U127" s="180"/>
      <c r="V127" s="180"/>
      <c r="W127" s="180"/>
      <c r="X127" s="180"/>
      <c r="Y127" s="181">
        <v>16</v>
      </c>
    </row>
    <row r="128" spans="1:25">
      <c r="A128" s="140"/>
      <c r="B128" s="116">
        <v>1</v>
      </c>
      <c r="C128" s="105">
        <v>4</v>
      </c>
      <c r="D128" s="184">
        <v>0.2715837621497999</v>
      </c>
      <c r="E128" s="184">
        <v>0.30017152658662094</v>
      </c>
      <c r="F128" s="185">
        <v>0.56999999999999995</v>
      </c>
      <c r="G128" s="182">
        <v>0.378</v>
      </c>
      <c r="H128" s="183">
        <v>0.28999999999999998</v>
      </c>
      <c r="I128" s="184">
        <v>0.35734705546026302</v>
      </c>
      <c r="J128" s="183">
        <v>0.28299999999999997</v>
      </c>
      <c r="K128" s="183">
        <v>0.2715837621497999</v>
      </c>
      <c r="L128" s="123">
        <v>0.32161234991423676</v>
      </c>
      <c r="M128" s="123">
        <v>0.30343666186204971</v>
      </c>
      <c r="N128" s="123">
        <v>0.32875929102344198</v>
      </c>
      <c r="O128" s="123">
        <v>0.30731846769582621</v>
      </c>
      <c r="P128" s="179"/>
      <c r="Q128" s="180"/>
      <c r="R128" s="180"/>
      <c r="S128" s="180"/>
      <c r="T128" s="180"/>
      <c r="U128" s="180"/>
      <c r="V128" s="180"/>
      <c r="W128" s="180"/>
      <c r="X128" s="180"/>
      <c r="Y128" s="181">
        <v>0.30217289048089163</v>
      </c>
    </row>
    <row r="129" spans="1:25">
      <c r="A129" s="140"/>
      <c r="B129" s="116">
        <v>1</v>
      </c>
      <c r="C129" s="105">
        <v>5</v>
      </c>
      <c r="D129" s="186">
        <v>0.17867352773013151</v>
      </c>
      <c r="E129" s="184">
        <v>0.30731846769582621</v>
      </c>
      <c r="F129" s="182">
        <v>0.51</v>
      </c>
      <c r="G129" s="182">
        <v>0.371</v>
      </c>
      <c r="H129" s="184">
        <v>0.3</v>
      </c>
      <c r="I129" s="184">
        <v>0.34305317324185247</v>
      </c>
      <c r="J129" s="184">
        <v>0.27300000000000002</v>
      </c>
      <c r="K129" s="184">
        <v>0.28587764436821045</v>
      </c>
      <c r="L129" s="184">
        <v>0.31446540880503143</v>
      </c>
      <c r="M129" s="184">
        <v>0.30798066267143864</v>
      </c>
      <c r="N129" s="184">
        <v>0.31446540880503143</v>
      </c>
      <c r="O129" s="184">
        <v>0.30731846769582621</v>
      </c>
      <c r="P129" s="179"/>
      <c r="Q129" s="180"/>
      <c r="R129" s="180"/>
      <c r="S129" s="180"/>
      <c r="T129" s="180"/>
      <c r="U129" s="180"/>
      <c r="V129" s="180"/>
      <c r="W129" s="180"/>
      <c r="X129" s="180"/>
      <c r="Y129" s="137"/>
    </row>
    <row r="130" spans="1:25">
      <c r="A130" s="140"/>
      <c r="B130" s="116">
        <v>1</v>
      </c>
      <c r="C130" s="105">
        <v>6</v>
      </c>
      <c r="D130" s="184">
        <v>0.27873070325900517</v>
      </c>
      <c r="E130" s="184">
        <v>0.29302458547741561</v>
      </c>
      <c r="F130" s="182">
        <v>0.56999999999999995</v>
      </c>
      <c r="G130" s="182">
        <v>0.376</v>
      </c>
      <c r="H130" s="184">
        <v>0.3</v>
      </c>
      <c r="I130" s="184">
        <v>0.36449399656946829</v>
      </c>
      <c r="J130" s="184">
        <v>0.29399999999999998</v>
      </c>
      <c r="K130" s="184">
        <v>0.29302458547741561</v>
      </c>
      <c r="L130" s="184">
        <v>0.3359062321326472</v>
      </c>
      <c r="M130" s="184">
        <v>0.29945162944476134</v>
      </c>
      <c r="N130" s="184">
        <v>0.30731846769582621</v>
      </c>
      <c r="O130" s="184">
        <v>0.30017152658662094</v>
      </c>
      <c r="P130" s="179"/>
      <c r="Q130" s="180"/>
      <c r="R130" s="180"/>
      <c r="S130" s="180"/>
      <c r="T130" s="180"/>
      <c r="U130" s="180"/>
      <c r="V130" s="180"/>
      <c r="W130" s="180"/>
      <c r="X130" s="180"/>
      <c r="Y130" s="137"/>
    </row>
    <row r="131" spans="1:25">
      <c r="A131" s="140"/>
      <c r="B131" s="117" t="s">
        <v>184</v>
      </c>
      <c r="C131" s="109"/>
      <c r="D131" s="187">
        <v>0.25609872307985515</v>
      </c>
      <c r="E131" s="187">
        <v>0.30017152658662094</v>
      </c>
      <c r="F131" s="187">
        <v>0.54166666666666663</v>
      </c>
      <c r="G131" s="187">
        <v>0.37199999999999994</v>
      </c>
      <c r="H131" s="187">
        <v>0.29666666666666669</v>
      </c>
      <c r="I131" s="187">
        <v>0.34067085953878412</v>
      </c>
      <c r="J131" s="187">
        <v>0.29066666666666663</v>
      </c>
      <c r="K131" s="187">
        <v>0.24418715456451309</v>
      </c>
      <c r="L131" s="187">
        <v>0.32637697732037357</v>
      </c>
      <c r="M131" s="187">
        <v>0.3046071209324151</v>
      </c>
      <c r="N131" s="187">
        <v>0.31684772250809989</v>
      </c>
      <c r="O131" s="187">
        <v>0.30612731084429201</v>
      </c>
      <c r="P131" s="179"/>
      <c r="Q131" s="180"/>
      <c r="R131" s="180"/>
      <c r="S131" s="180"/>
      <c r="T131" s="180"/>
      <c r="U131" s="180"/>
      <c r="V131" s="180"/>
      <c r="W131" s="180"/>
      <c r="X131" s="180"/>
      <c r="Y131" s="137"/>
    </row>
    <row r="132" spans="1:25">
      <c r="A132" s="140"/>
      <c r="B132" s="2" t="s">
        <v>185</v>
      </c>
      <c r="C132" s="136"/>
      <c r="D132" s="123">
        <v>0.2715837621497999</v>
      </c>
      <c r="E132" s="123">
        <v>0.30017152658662094</v>
      </c>
      <c r="F132" s="123">
        <v>0.55000000000000004</v>
      </c>
      <c r="G132" s="123">
        <v>0.374</v>
      </c>
      <c r="H132" s="123">
        <v>0.3</v>
      </c>
      <c r="I132" s="123">
        <v>0.35020011435105775</v>
      </c>
      <c r="J132" s="123">
        <v>0.29249999999999998</v>
      </c>
      <c r="K132" s="123">
        <v>0.24656946826758147</v>
      </c>
      <c r="L132" s="123">
        <v>0.32161234991423676</v>
      </c>
      <c r="M132" s="123">
        <v>0.30472464272184535</v>
      </c>
      <c r="N132" s="123">
        <v>0.31446540880503143</v>
      </c>
      <c r="O132" s="123">
        <v>0.30731846769582621</v>
      </c>
      <c r="P132" s="179"/>
      <c r="Q132" s="180"/>
      <c r="R132" s="180"/>
      <c r="S132" s="180"/>
      <c r="T132" s="180"/>
      <c r="U132" s="180"/>
      <c r="V132" s="180"/>
      <c r="W132" s="180"/>
      <c r="X132" s="180"/>
      <c r="Y132" s="137"/>
    </row>
    <row r="133" spans="1:25">
      <c r="A133" s="140"/>
      <c r="B133" s="2" t="s">
        <v>186</v>
      </c>
      <c r="C133" s="136"/>
      <c r="D133" s="123">
        <v>3.9771084448352159E-2</v>
      </c>
      <c r="E133" s="123">
        <v>4.5201224416357884E-3</v>
      </c>
      <c r="F133" s="123">
        <v>2.9944392908634258E-2</v>
      </c>
      <c r="G133" s="123">
        <v>9.5707888912043276E-3</v>
      </c>
      <c r="H133" s="123">
        <v>1.0327955589886436E-2</v>
      </c>
      <c r="I133" s="123">
        <v>2.4201305696970262E-2</v>
      </c>
      <c r="J133" s="123">
        <v>1.1843422928641302E-2</v>
      </c>
      <c r="K133" s="123">
        <v>4.4613555069569676E-2</v>
      </c>
      <c r="L133" s="123">
        <v>1.0760043635064028E-2</v>
      </c>
      <c r="M133" s="123">
        <v>3.0673997280195407E-3</v>
      </c>
      <c r="N133" s="123">
        <v>7.3813290379405759E-3</v>
      </c>
      <c r="O133" s="123">
        <v>2.917726489878958E-3</v>
      </c>
      <c r="P133" s="161"/>
      <c r="Q133" s="2"/>
      <c r="R133" s="2"/>
      <c r="S133" s="2"/>
      <c r="T133" s="2"/>
      <c r="U133" s="2"/>
      <c r="V133" s="2"/>
      <c r="W133" s="2"/>
      <c r="X133" s="2"/>
      <c r="Y133" s="137"/>
    </row>
    <row r="134" spans="1:25">
      <c r="A134" s="140"/>
      <c r="B134" s="2" t="s">
        <v>96</v>
      </c>
      <c r="C134" s="136"/>
      <c r="D134" s="110">
        <v>0.15529591077246793</v>
      </c>
      <c r="E134" s="110">
        <v>1.5058465048420939E-2</v>
      </c>
      <c r="F134" s="110">
        <v>5.5281956139017097E-2</v>
      </c>
      <c r="G134" s="110">
        <v>2.5727927126893358E-2</v>
      </c>
      <c r="H134" s="110">
        <v>3.4813333449055399E-2</v>
      </c>
      <c r="I134" s="110">
        <v>7.1040140415106548E-2</v>
      </c>
      <c r="J134" s="110">
        <v>4.074572108477513E-2</v>
      </c>
      <c r="K134" s="110">
        <v>0.18270230122929332</v>
      </c>
      <c r="L134" s="110">
        <v>3.296814537412026E-2</v>
      </c>
      <c r="M134" s="110">
        <v>1.0070019763917869E-2</v>
      </c>
      <c r="N134" s="110">
        <v>2.3296140428315307E-2</v>
      </c>
      <c r="O134" s="110">
        <v>9.5310884933197757E-3</v>
      </c>
      <c r="P134" s="161"/>
      <c r="Q134" s="2"/>
      <c r="R134" s="2"/>
      <c r="S134" s="2"/>
      <c r="T134" s="2"/>
      <c r="U134" s="2"/>
      <c r="V134" s="2"/>
      <c r="W134" s="2"/>
      <c r="X134" s="2"/>
      <c r="Y134" s="138"/>
    </row>
    <row r="135" spans="1:25">
      <c r="A135" s="140"/>
      <c r="B135" s="118" t="s">
        <v>187</v>
      </c>
      <c r="C135" s="136"/>
      <c r="D135" s="110">
        <v>-0.15247617788515699</v>
      </c>
      <c r="E135" s="110">
        <v>-6.6232410560909116E-3</v>
      </c>
      <c r="F135" s="110">
        <v>0.79257201334187766</v>
      </c>
      <c r="G135" s="110">
        <v>0.23108330270125244</v>
      </c>
      <c r="H135" s="110">
        <v>-1.8222097308140728E-2</v>
      </c>
      <c r="I135" s="110">
        <v>0.12740378197602409</v>
      </c>
      <c r="J135" s="110">
        <v>-3.8078279609773946E-2</v>
      </c>
      <c r="K135" s="110">
        <v>-0.19189589054166112</v>
      </c>
      <c r="L135" s="110">
        <v>8.0100126788218651E-2</v>
      </c>
      <c r="M135" s="110">
        <v>8.0557539349395135E-3</v>
      </c>
      <c r="N135" s="110">
        <v>4.8564356663015174E-2</v>
      </c>
      <c r="O135" s="110">
        <v>1.3086615272161373E-2</v>
      </c>
      <c r="P135" s="161"/>
      <c r="Q135" s="2"/>
      <c r="R135" s="2"/>
      <c r="S135" s="2"/>
      <c r="T135" s="2"/>
      <c r="U135" s="2"/>
      <c r="V135" s="2"/>
      <c r="W135" s="2"/>
      <c r="X135" s="2"/>
      <c r="Y135" s="138"/>
    </row>
    <row r="136" spans="1:25">
      <c r="B136" s="146"/>
      <c r="C136" s="117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</row>
    <row r="137" spans="1:25">
      <c r="B137" s="150" t="s">
        <v>436</v>
      </c>
      <c r="Y137" s="134" t="s">
        <v>190</v>
      </c>
    </row>
    <row r="138" spans="1:25">
      <c r="A138" s="125" t="s">
        <v>19</v>
      </c>
      <c r="B138" s="115" t="s">
        <v>142</v>
      </c>
      <c r="C138" s="112" t="s">
        <v>143</v>
      </c>
      <c r="D138" s="113" t="s">
        <v>165</v>
      </c>
      <c r="E138" s="114" t="s">
        <v>165</v>
      </c>
      <c r="F138" s="114" t="s">
        <v>165</v>
      </c>
      <c r="G138" s="114" t="s">
        <v>165</v>
      </c>
      <c r="H138" s="16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4">
        <v>1</v>
      </c>
    </row>
    <row r="139" spans="1:25">
      <c r="A139" s="140"/>
      <c r="B139" s="116" t="s">
        <v>166</v>
      </c>
      <c r="C139" s="105" t="s">
        <v>166</v>
      </c>
      <c r="D139" s="159" t="s">
        <v>168</v>
      </c>
      <c r="E139" s="160" t="s">
        <v>170</v>
      </c>
      <c r="F139" s="160" t="s">
        <v>171</v>
      </c>
      <c r="G139" s="160" t="s">
        <v>172</v>
      </c>
      <c r="H139" s="16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4" t="s">
        <v>3</v>
      </c>
    </row>
    <row r="140" spans="1:25">
      <c r="A140" s="140"/>
      <c r="B140" s="116"/>
      <c r="C140" s="105"/>
      <c r="D140" s="106" t="s">
        <v>124</v>
      </c>
      <c r="E140" s="107" t="s">
        <v>124</v>
      </c>
      <c r="F140" s="107" t="s">
        <v>207</v>
      </c>
      <c r="G140" s="107" t="s">
        <v>124</v>
      </c>
      <c r="H140" s="16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4">
        <v>2</v>
      </c>
    </row>
    <row r="141" spans="1:25">
      <c r="A141" s="140"/>
      <c r="B141" s="116"/>
      <c r="C141" s="105"/>
      <c r="D141" s="132"/>
      <c r="E141" s="132"/>
      <c r="F141" s="132"/>
      <c r="G141" s="132"/>
      <c r="H141" s="16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4">
        <v>2</v>
      </c>
    </row>
    <row r="142" spans="1:25">
      <c r="A142" s="140"/>
      <c r="B142" s="115">
        <v>1</v>
      </c>
      <c r="C142" s="111">
        <v>1</v>
      </c>
      <c r="D142" s="151" t="s">
        <v>111</v>
      </c>
      <c r="E142" s="151" t="s">
        <v>132</v>
      </c>
      <c r="F142" s="120">
        <v>4.96031746031746E-2</v>
      </c>
      <c r="G142" s="151" t="s">
        <v>133</v>
      </c>
      <c r="H142" s="16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4">
        <v>1</v>
      </c>
    </row>
    <row r="143" spans="1:25">
      <c r="A143" s="140"/>
      <c r="B143" s="116">
        <v>1</v>
      </c>
      <c r="C143" s="105">
        <v>2</v>
      </c>
      <c r="D143" s="153" t="s">
        <v>111</v>
      </c>
      <c r="E143" s="153" t="s">
        <v>132</v>
      </c>
      <c r="F143" s="121">
        <v>4.2381432896064601E-2</v>
      </c>
      <c r="G143" s="153" t="s">
        <v>133</v>
      </c>
      <c r="H143" s="16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4">
        <v>3</v>
      </c>
    </row>
    <row r="144" spans="1:25">
      <c r="A144" s="140"/>
      <c r="B144" s="116">
        <v>1</v>
      </c>
      <c r="C144" s="105">
        <v>3</v>
      </c>
      <c r="D144" s="153" t="s">
        <v>111</v>
      </c>
      <c r="E144" s="153" t="s">
        <v>132</v>
      </c>
      <c r="F144" s="158">
        <v>0.11950286806883401</v>
      </c>
      <c r="G144" s="153" t="s">
        <v>133</v>
      </c>
      <c r="H144" s="16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4">
        <v>16</v>
      </c>
    </row>
    <row r="145" spans="1:25">
      <c r="A145" s="140"/>
      <c r="B145" s="116">
        <v>1</v>
      </c>
      <c r="C145" s="105">
        <v>4</v>
      </c>
      <c r="D145" s="153" t="s">
        <v>111</v>
      </c>
      <c r="E145" s="153" t="s">
        <v>132</v>
      </c>
      <c r="F145" s="121">
        <v>5.0645481628599803E-2</v>
      </c>
      <c r="G145" s="153" t="s">
        <v>133</v>
      </c>
      <c r="H145" s="16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4" t="s">
        <v>133</v>
      </c>
    </row>
    <row r="146" spans="1:25">
      <c r="A146" s="140"/>
      <c r="B146" s="116">
        <v>1</v>
      </c>
      <c r="C146" s="105">
        <v>5</v>
      </c>
      <c r="D146" s="153" t="s">
        <v>111</v>
      </c>
      <c r="E146" s="153" t="s">
        <v>132</v>
      </c>
      <c r="F146" s="107">
        <v>1.5511892450879002E-2</v>
      </c>
      <c r="G146" s="153" t="s">
        <v>133</v>
      </c>
      <c r="H146" s="16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5"/>
    </row>
    <row r="147" spans="1:25">
      <c r="A147" s="140"/>
      <c r="B147" s="116">
        <v>1</v>
      </c>
      <c r="C147" s="105">
        <v>6</v>
      </c>
      <c r="D147" s="153" t="s">
        <v>111</v>
      </c>
      <c r="E147" s="153" t="s">
        <v>132</v>
      </c>
      <c r="F147" s="107">
        <v>5.1909892262487801E-2</v>
      </c>
      <c r="G147" s="153" t="s">
        <v>133</v>
      </c>
      <c r="H147" s="16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5"/>
    </row>
    <row r="148" spans="1:25">
      <c r="A148" s="140"/>
      <c r="B148" s="117" t="s">
        <v>184</v>
      </c>
      <c r="C148" s="109"/>
      <c r="D148" s="122" t="s">
        <v>512</v>
      </c>
      <c r="E148" s="122" t="s">
        <v>512</v>
      </c>
      <c r="F148" s="122">
        <v>5.4925790318339975E-2</v>
      </c>
      <c r="G148" s="122" t="s">
        <v>512</v>
      </c>
      <c r="H148" s="16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5"/>
    </row>
    <row r="149" spans="1:25">
      <c r="A149" s="140"/>
      <c r="B149" s="2" t="s">
        <v>185</v>
      </c>
      <c r="C149" s="136"/>
      <c r="D149" s="108" t="s">
        <v>512</v>
      </c>
      <c r="E149" s="108" t="s">
        <v>512</v>
      </c>
      <c r="F149" s="108">
        <v>5.0124328115887198E-2</v>
      </c>
      <c r="G149" s="108" t="s">
        <v>512</v>
      </c>
      <c r="H149" s="16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5"/>
    </row>
    <row r="150" spans="1:25">
      <c r="A150" s="140"/>
      <c r="B150" s="2" t="s">
        <v>186</v>
      </c>
      <c r="C150" s="136"/>
      <c r="D150" s="108" t="s">
        <v>512</v>
      </c>
      <c r="E150" s="108" t="s">
        <v>512</v>
      </c>
      <c r="F150" s="108">
        <v>3.4457980615967242E-2</v>
      </c>
      <c r="G150" s="108" t="s">
        <v>512</v>
      </c>
      <c r="H150" s="188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35"/>
    </row>
    <row r="151" spans="1:25">
      <c r="A151" s="140"/>
      <c r="B151" s="2" t="s">
        <v>96</v>
      </c>
      <c r="C151" s="136"/>
      <c r="D151" s="110" t="s">
        <v>512</v>
      </c>
      <c r="E151" s="110" t="s">
        <v>512</v>
      </c>
      <c r="F151" s="110">
        <v>0.62735520811362022</v>
      </c>
      <c r="G151" s="110" t="s">
        <v>512</v>
      </c>
      <c r="H151" s="16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8"/>
    </row>
    <row r="152" spans="1:25">
      <c r="A152" s="140"/>
      <c r="B152" s="118" t="s">
        <v>187</v>
      </c>
      <c r="C152" s="136"/>
      <c r="D152" s="110" t="s">
        <v>512</v>
      </c>
      <c r="E152" s="110" t="s">
        <v>512</v>
      </c>
      <c r="F152" s="110" t="s">
        <v>512</v>
      </c>
      <c r="G152" s="110" t="s">
        <v>512</v>
      </c>
      <c r="H152" s="16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8"/>
    </row>
    <row r="153" spans="1:25">
      <c r="B153" s="146"/>
      <c r="C153" s="117"/>
      <c r="D153" s="133"/>
      <c r="E153" s="133"/>
      <c r="F153" s="133"/>
      <c r="G153" s="133"/>
    </row>
    <row r="154" spans="1:25">
      <c r="B154" s="150" t="s">
        <v>437</v>
      </c>
      <c r="Y154" s="134" t="s">
        <v>67</v>
      </c>
    </row>
    <row r="155" spans="1:25">
      <c r="A155" s="125" t="s">
        <v>22</v>
      </c>
      <c r="B155" s="115" t="s">
        <v>142</v>
      </c>
      <c r="C155" s="112" t="s">
        <v>143</v>
      </c>
      <c r="D155" s="113" t="s">
        <v>165</v>
      </c>
      <c r="E155" s="114" t="s">
        <v>165</v>
      </c>
      <c r="F155" s="114" t="s">
        <v>165</v>
      </c>
      <c r="G155" s="114" t="s">
        <v>165</v>
      </c>
      <c r="H155" s="114" t="s">
        <v>165</v>
      </c>
      <c r="I155" s="114" t="s">
        <v>165</v>
      </c>
      <c r="J155" s="114" t="s">
        <v>165</v>
      </c>
      <c r="K155" s="114" t="s">
        <v>165</v>
      </c>
      <c r="L155" s="114" t="s">
        <v>165</v>
      </c>
      <c r="M155" s="114" t="s">
        <v>165</v>
      </c>
      <c r="N155" s="114" t="s">
        <v>165</v>
      </c>
      <c r="O155" s="161"/>
      <c r="P155" s="2"/>
      <c r="Q155" s="2"/>
      <c r="R155" s="2"/>
      <c r="S155" s="2"/>
      <c r="T155" s="2"/>
      <c r="U155" s="2"/>
      <c r="V155" s="2"/>
      <c r="W155" s="2"/>
      <c r="X155" s="2"/>
      <c r="Y155" s="134">
        <v>1</v>
      </c>
    </row>
    <row r="156" spans="1:25">
      <c r="A156" s="140"/>
      <c r="B156" s="116" t="s">
        <v>166</v>
      </c>
      <c r="C156" s="105" t="s">
        <v>166</v>
      </c>
      <c r="D156" s="159" t="s">
        <v>167</v>
      </c>
      <c r="E156" s="160" t="s">
        <v>168</v>
      </c>
      <c r="F156" s="160" t="s">
        <v>169</v>
      </c>
      <c r="G156" s="160" t="s">
        <v>170</v>
      </c>
      <c r="H156" s="160" t="s">
        <v>171</v>
      </c>
      <c r="I156" s="160" t="s">
        <v>172</v>
      </c>
      <c r="J156" s="160" t="s">
        <v>196</v>
      </c>
      <c r="K156" s="160" t="s">
        <v>208</v>
      </c>
      <c r="L156" s="160" t="s">
        <v>205</v>
      </c>
      <c r="M156" s="160" t="s">
        <v>206</v>
      </c>
      <c r="N156" s="160" t="s">
        <v>209</v>
      </c>
      <c r="O156" s="161"/>
      <c r="P156" s="2"/>
      <c r="Q156" s="2"/>
      <c r="R156" s="2"/>
      <c r="S156" s="2"/>
      <c r="T156" s="2"/>
      <c r="U156" s="2"/>
      <c r="V156" s="2"/>
      <c r="W156" s="2"/>
      <c r="X156" s="2"/>
      <c r="Y156" s="134" t="s">
        <v>3</v>
      </c>
    </row>
    <row r="157" spans="1:25">
      <c r="A157" s="140"/>
      <c r="B157" s="116"/>
      <c r="C157" s="105"/>
      <c r="D157" s="106" t="s">
        <v>114</v>
      </c>
      <c r="E157" s="107" t="s">
        <v>124</v>
      </c>
      <c r="F157" s="107" t="s">
        <v>114</v>
      </c>
      <c r="G157" s="107" t="s">
        <v>124</v>
      </c>
      <c r="H157" s="107" t="s">
        <v>207</v>
      </c>
      <c r="I157" s="107" t="s">
        <v>124</v>
      </c>
      <c r="J157" s="107" t="s">
        <v>114</v>
      </c>
      <c r="K157" s="107" t="s">
        <v>114</v>
      </c>
      <c r="L157" s="107" t="s">
        <v>114</v>
      </c>
      <c r="M157" s="107" t="s">
        <v>114</v>
      </c>
      <c r="N157" s="107" t="s">
        <v>118</v>
      </c>
      <c r="O157" s="161"/>
      <c r="P157" s="2"/>
      <c r="Q157" s="2"/>
      <c r="R157" s="2"/>
      <c r="S157" s="2"/>
      <c r="T157" s="2"/>
      <c r="U157" s="2"/>
      <c r="V157" s="2"/>
      <c r="W157" s="2"/>
      <c r="X157" s="2"/>
      <c r="Y157" s="134">
        <v>1</v>
      </c>
    </row>
    <row r="158" spans="1:25">
      <c r="A158" s="140"/>
      <c r="B158" s="116"/>
      <c r="C158" s="105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61"/>
      <c r="P158" s="2"/>
      <c r="Q158" s="2"/>
      <c r="R158" s="2"/>
      <c r="S158" s="2"/>
      <c r="T158" s="2"/>
      <c r="U158" s="2"/>
      <c r="V158" s="2"/>
      <c r="W158" s="2"/>
      <c r="X158" s="2"/>
      <c r="Y158" s="134">
        <v>2</v>
      </c>
    </row>
    <row r="159" spans="1:25">
      <c r="A159" s="140"/>
      <c r="B159" s="115">
        <v>1</v>
      </c>
      <c r="C159" s="111">
        <v>1</v>
      </c>
      <c r="D159" s="203">
        <v>53.8</v>
      </c>
      <c r="E159" s="203">
        <v>52.5</v>
      </c>
      <c r="F159" s="206">
        <v>51</v>
      </c>
      <c r="G159" s="203">
        <v>51.1</v>
      </c>
      <c r="H159" s="206">
        <v>48.37</v>
      </c>
      <c r="I159" s="221">
        <v>45.4</v>
      </c>
      <c r="J159" s="206">
        <v>50.3</v>
      </c>
      <c r="K159" s="203">
        <v>50.4</v>
      </c>
      <c r="L159" s="203">
        <v>51.44</v>
      </c>
      <c r="M159" s="203">
        <v>49.7</v>
      </c>
      <c r="N159" s="203">
        <v>49.1</v>
      </c>
      <c r="O159" s="207"/>
      <c r="P159" s="208"/>
      <c r="Q159" s="208"/>
      <c r="R159" s="208"/>
      <c r="S159" s="208"/>
      <c r="T159" s="208"/>
      <c r="U159" s="208"/>
      <c r="V159" s="208"/>
      <c r="W159" s="208"/>
      <c r="X159" s="208"/>
      <c r="Y159" s="209">
        <v>1</v>
      </c>
    </row>
    <row r="160" spans="1:25">
      <c r="A160" s="140"/>
      <c r="B160" s="116">
        <v>1</v>
      </c>
      <c r="C160" s="105">
        <v>2</v>
      </c>
      <c r="D160" s="210">
        <v>53.9</v>
      </c>
      <c r="E160" s="210">
        <v>50</v>
      </c>
      <c r="F160" s="212">
        <v>52</v>
      </c>
      <c r="G160" s="210">
        <v>49.9</v>
      </c>
      <c r="H160" s="212">
        <v>49.8</v>
      </c>
      <c r="I160" s="213">
        <v>44.6</v>
      </c>
      <c r="J160" s="212">
        <v>51.5</v>
      </c>
      <c r="K160" s="210">
        <v>50.2</v>
      </c>
      <c r="L160" s="210">
        <v>50.33</v>
      </c>
      <c r="M160" s="210">
        <v>48.5</v>
      </c>
      <c r="N160" s="210">
        <v>48</v>
      </c>
      <c r="O160" s="207"/>
      <c r="P160" s="208"/>
      <c r="Q160" s="208"/>
      <c r="R160" s="208"/>
      <c r="S160" s="208"/>
      <c r="T160" s="208"/>
      <c r="U160" s="208"/>
      <c r="V160" s="208"/>
      <c r="W160" s="208"/>
      <c r="X160" s="208"/>
      <c r="Y160" s="209" t="e">
        <v>#N/A</v>
      </c>
    </row>
    <row r="161" spans="1:25">
      <c r="A161" s="140"/>
      <c r="B161" s="116">
        <v>1</v>
      </c>
      <c r="C161" s="105">
        <v>3</v>
      </c>
      <c r="D161" s="210">
        <v>53.5</v>
      </c>
      <c r="E161" s="210">
        <v>52.5</v>
      </c>
      <c r="F161" s="212">
        <v>50</v>
      </c>
      <c r="G161" s="210">
        <v>50.1</v>
      </c>
      <c r="H161" s="212">
        <v>49.47</v>
      </c>
      <c r="I161" s="213">
        <v>46.2</v>
      </c>
      <c r="J161" s="212">
        <v>51.3</v>
      </c>
      <c r="K161" s="212">
        <v>50.4</v>
      </c>
      <c r="L161" s="216">
        <v>50.03</v>
      </c>
      <c r="M161" s="216">
        <v>49.2</v>
      </c>
      <c r="N161" s="216">
        <v>47.1</v>
      </c>
      <c r="O161" s="207"/>
      <c r="P161" s="208"/>
      <c r="Q161" s="208"/>
      <c r="R161" s="208"/>
      <c r="S161" s="208"/>
      <c r="T161" s="208"/>
      <c r="U161" s="208"/>
      <c r="V161" s="208"/>
      <c r="W161" s="208"/>
      <c r="X161" s="208"/>
      <c r="Y161" s="209">
        <v>16</v>
      </c>
    </row>
    <row r="162" spans="1:25">
      <c r="A162" s="140"/>
      <c r="B162" s="116">
        <v>1</v>
      </c>
      <c r="C162" s="105">
        <v>4</v>
      </c>
      <c r="D162" s="210">
        <v>52.8</v>
      </c>
      <c r="E162" s="210">
        <v>53</v>
      </c>
      <c r="F162" s="212">
        <v>52</v>
      </c>
      <c r="G162" s="210">
        <v>50.6</v>
      </c>
      <c r="H162" s="212">
        <v>50.64</v>
      </c>
      <c r="I162" s="222">
        <v>153</v>
      </c>
      <c r="J162" s="212">
        <v>50.5</v>
      </c>
      <c r="K162" s="212">
        <v>49.7</v>
      </c>
      <c r="L162" s="216">
        <v>51.96</v>
      </c>
      <c r="M162" s="216">
        <v>49.4</v>
      </c>
      <c r="N162" s="216">
        <v>50.4</v>
      </c>
      <c r="O162" s="207"/>
      <c r="P162" s="208"/>
      <c r="Q162" s="208"/>
      <c r="R162" s="208"/>
      <c r="S162" s="208"/>
      <c r="T162" s="208"/>
      <c r="U162" s="208"/>
      <c r="V162" s="208"/>
      <c r="W162" s="208"/>
      <c r="X162" s="208"/>
      <c r="Y162" s="209">
        <v>50.750999999999998</v>
      </c>
    </row>
    <row r="163" spans="1:25">
      <c r="A163" s="140"/>
      <c r="B163" s="116">
        <v>1</v>
      </c>
      <c r="C163" s="105">
        <v>5</v>
      </c>
      <c r="D163" s="222">
        <v>57.1</v>
      </c>
      <c r="E163" s="210">
        <v>55</v>
      </c>
      <c r="F163" s="210">
        <v>52</v>
      </c>
      <c r="G163" s="210">
        <v>50.6</v>
      </c>
      <c r="H163" s="210">
        <v>49.52</v>
      </c>
      <c r="I163" s="213">
        <v>48</v>
      </c>
      <c r="J163" s="210">
        <v>51</v>
      </c>
      <c r="K163" s="210">
        <v>49.6</v>
      </c>
      <c r="L163" s="210">
        <v>50.33</v>
      </c>
      <c r="M163" s="210">
        <v>48.5</v>
      </c>
      <c r="N163" s="210">
        <v>50.3</v>
      </c>
      <c r="O163" s="207"/>
      <c r="P163" s="208"/>
      <c r="Q163" s="208"/>
      <c r="R163" s="208"/>
      <c r="S163" s="208"/>
      <c r="T163" s="208"/>
      <c r="U163" s="208"/>
      <c r="V163" s="208"/>
      <c r="W163" s="208"/>
      <c r="X163" s="208"/>
      <c r="Y163" s="214"/>
    </row>
    <row r="164" spans="1:25">
      <c r="A164" s="140"/>
      <c r="B164" s="116">
        <v>1</v>
      </c>
      <c r="C164" s="105">
        <v>6</v>
      </c>
      <c r="D164" s="210">
        <v>53.9</v>
      </c>
      <c r="E164" s="210">
        <v>51.5</v>
      </c>
      <c r="F164" s="210">
        <v>51</v>
      </c>
      <c r="G164" s="210">
        <v>51.1</v>
      </c>
      <c r="H164" s="210">
        <v>50.47</v>
      </c>
      <c r="I164" s="213">
        <v>49</v>
      </c>
      <c r="J164" s="210">
        <v>50.6</v>
      </c>
      <c r="K164" s="210">
        <v>49</v>
      </c>
      <c r="L164" s="210">
        <v>52.12</v>
      </c>
      <c r="M164" s="210">
        <v>48</v>
      </c>
      <c r="N164" s="210">
        <v>50.5</v>
      </c>
      <c r="O164" s="207"/>
      <c r="P164" s="208"/>
      <c r="Q164" s="208"/>
      <c r="R164" s="208"/>
      <c r="S164" s="208"/>
      <c r="T164" s="208"/>
      <c r="U164" s="208"/>
      <c r="V164" s="208"/>
      <c r="W164" s="208"/>
      <c r="X164" s="208"/>
      <c r="Y164" s="214"/>
    </row>
    <row r="165" spans="1:25">
      <c r="A165" s="140"/>
      <c r="B165" s="117" t="s">
        <v>184</v>
      </c>
      <c r="C165" s="109"/>
      <c r="D165" s="215">
        <v>54.166666666666664</v>
      </c>
      <c r="E165" s="215">
        <v>52.416666666666664</v>
      </c>
      <c r="F165" s="215">
        <v>51.333333333333336</v>
      </c>
      <c r="G165" s="215">
        <v>50.566666666666663</v>
      </c>
      <c r="H165" s="215">
        <v>49.711666666666666</v>
      </c>
      <c r="I165" s="215">
        <v>64.36666666666666</v>
      </c>
      <c r="J165" s="215">
        <v>50.866666666666667</v>
      </c>
      <c r="K165" s="215">
        <v>49.883333333333326</v>
      </c>
      <c r="L165" s="215">
        <v>51.035000000000004</v>
      </c>
      <c r="M165" s="215">
        <v>48.883333333333333</v>
      </c>
      <c r="N165" s="215">
        <v>49.233333333333327</v>
      </c>
      <c r="O165" s="207"/>
      <c r="P165" s="208"/>
      <c r="Q165" s="208"/>
      <c r="R165" s="208"/>
      <c r="S165" s="208"/>
      <c r="T165" s="208"/>
      <c r="U165" s="208"/>
      <c r="V165" s="208"/>
      <c r="W165" s="208"/>
      <c r="X165" s="208"/>
      <c r="Y165" s="214"/>
    </row>
    <row r="166" spans="1:25">
      <c r="A166" s="140"/>
      <c r="B166" s="2" t="s">
        <v>185</v>
      </c>
      <c r="C166" s="136"/>
      <c r="D166" s="216">
        <v>53.849999999999994</v>
      </c>
      <c r="E166" s="216">
        <v>52.5</v>
      </c>
      <c r="F166" s="216">
        <v>51.5</v>
      </c>
      <c r="G166" s="216">
        <v>50.6</v>
      </c>
      <c r="H166" s="216">
        <v>49.66</v>
      </c>
      <c r="I166" s="216">
        <v>47.1</v>
      </c>
      <c r="J166" s="216">
        <v>50.8</v>
      </c>
      <c r="K166" s="216">
        <v>49.95</v>
      </c>
      <c r="L166" s="216">
        <v>50.884999999999998</v>
      </c>
      <c r="M166" s="216">
        <v>48.85</v>
      </c>
      <c r="N166" s="216">
        <v>49.7</v>
      </c>
      <c r="O166" s="207"/>
      <c r="P166" s="208"/>
      <c r="Q166" s="208"/>
      <c r="R166" s="208"/>
      <c r="S166" s="208"/>
      <c r="T166" s="208"/>
      <c r="U166" s="208"/>
      <c r="V166" s="208"/>
      <c r="W166" s="208"/>
      <c r="X166" s="208"/>
      <c r="Y166" s="214"/>
    </row>
    <row r="167" spans="1:25">
      <c r="A167" s="140"/>
      <c r="B167" s="2" t="s">
        <v>186</v>
      </c>
      <c r="C167" s="136"/>
      <c r="D167" s="108">
        <v>1.496217453001625</v>
      </c>
      <c r="E167" s="108">
        <v>1.6557978942693055</v>
      </c>
      <c r="F167" s="108">
        <v>0.81649658092772603</v>
      </c>
      <c r="G167" s="108">
        <v>0.49665548085837879</v>
      </c>
      <c r="H167" s="108">
        <v>0.81729839512057512</v>
      </c>
      <c r="I167" s="108">
        <v>43.451935131437672</v>
      </c>
      <c r="J167" s="108">
        <v>0.47609522856952335</v>
      </c>
      <c r="K167" s="108">
        <v>0.55287129303904547</v>
      </c>
      <c r="L167" s="108">
        <v>0.91661878662833407</v>
      </c>
      <c r="M167" s="108">
        <v>0.64935865795927272</v>
      </c>
      <c r="N167" s="108">
        <v>1.4278188493876469</v>
      </c>
      <c r="O167" s="188"/>
      <c r="P167" s="189"/>
      <c r="Q167" s="189"/>
      <c r="R167" s="189"/>
      <c r="S167" s="189"/>
      <c r="T167" s="189"/>
      <c r="U167" s="189"/>
      <c r="V167" s="189"/>
      <c r="W167" s="189"/>
      <c r="X167" s="189"/>
      <c r="Y167" s="135"/>
    </row>
    <row r="168" spans="1:25">
      <c r="A168" s="140"/>
      <c r="B168" s="2" t="s">
        <v>96</v>
      </c>
      <c r="C168" s="136"/>
      <c r="D168" s="110">
        <v>2.7622476055414617E-2</v>
      </c>
      <c r="E168" s="110">
        <v>3.1589149016266561E-2</v>
      </c>
      <c r="F168" s="110">
        <v>1.5905777550540116E-2</v>
      </c>
      <c r="G168" s="110">
        <v>9.8217959299613487E-3</v>
      </c>
      <c r="H168" s="110">
        <v>1.6440776379533478E-2</v>
      </c>
      <c r="I168" s="110">
        <v>0.67506890416526688</v>
      </c>
      <c r="J168" s="110">
        <v>9.3596702864257534E-3</v>
      </c>
      <c r="K168" s="110">
        <v>1.1083286863462324E-2</v>
      </c>
      <c r="L168" s="110">
        <v>1.7960591488749563E-2</v>
      </c>
      <c r="M168" s="110">
        <v>1.3283845713452562E-2</v>
      </c>
      <c r="N168" s="110">
        <v>2.9001059906316462E-2</v>
      </c>
      <c r="O168" s="161"/>
      <c r="P168" s="2"/>
      <c r="Q168" s="2"/>
      <c r="R168" s="2"/>
      <c r="S168" s="2"/>
      <c r="T168" s="2"/>
      <c r="U168" s="2"/>
      <c r="V168" s="2"/>
      <c r="W168" s="2"/>
      <c r="X168" s="2"/>
      <c r="Y168" s="138"/>
    </row>
    <row r="169" spans="1:25">
      <c r="A169" s="140"/>
      <c r="B169" s="118" t="s">
        <v>187</v>
      </c>
      <c r="C169" s="136"/>
      <c r="D169" s="110">
        <v>6.7302450526426361E-2</v>
      </c>
      <c r="E169" s="110">
        <v>3.2820371355572586E-2</v>
      </c>
      <c r="F169" s="110">
        <v>1.1474322345044197E-2</v>
      </c>
      <c r="G169" s="110">
        <v>-3.6321123393299182E-3</v>
      </c>
      <c r="H169" s="110">
        <v>-2.0479071019947059E-2</v>
      </c>
      <c r="I169" s="110">
        <v>0.26828371197940259</v>
      </c>
      <c r="J169" s="110">
        <v>2.2791012328164939E-3</v>
      </c>
      <c r="K169" s="110">
        <v>-1.7096543253663388E-2</v>
      </c>
      <c r="L169" s="110">
        <v>5.5959488482986153E-3</v>
      </c>
      <c r="M169" s="110">
        <v>-3.6800588494151132E-2</v>
      </c>
      <c r="N169" s="110">
        <v>-2.9904172659980466E-2</v>
      </c>
      <c r="O169" s="161"/>
      <c r="P169" s="2"/>
      <c r="Q169" s="2"/>
      <c r="R169" s="2"/>
      <c r="S169" s="2"/>
      <c r="T169" s="2"/>
      <c r="U169" s="2"/>
      <c r="V169" s="2"/>
      <c r="W169" s="2"/>
      <c r="X169" s="2"/>
      <c r="Y169" s="138"/>
    </row>
    <row r="170" spans="1:25">
      <c r="B170" s="146"/>
      <c r="C170" s="117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</row>
    <row r="171" spans="1:25">
      <c r="B171" s="150" t="s">
        <v>438</v>
      </c>
      <c r="Y171" s="134" t="s">
        <v>67</v>
      </c>
    </row>
    <row r="172" spans="1:25">
      <c r="A172" s="125" t="s">
        <v>25</v>
      </c>
      <c r="B172" s="115" t="s">
        <v>142</v>
      </c>
      <c r="C172" s="112" t="s">
        <v>143</v>
      </c>
      <c r="D172" s="113" t="s">
        <v>165</v>
      </c>
      <c r="E172" s="114" t="s">
        <v>165</v>
      </c>
      <c r="F172" s="114" t="s">
        <v>165</v>
      </c>
      <c r="G172" s="114" t="s">
        <v>165</v>
      </c>
      <c r="H172" s="114" t="s">
        <v>165</v>
      </c>
      <c r="I172" s="114" t="s">
        <v>165</v>
      </c>
      <c r="J172" s="114" t="s">
        <v>165</v>
      </c>
      <c r="K172" s="114" t="s">
        <v>165</v>
      </c>
      <c r="L172" s="114" t="s">
        <v>165</v>
      </c>
      <c r="M172" s="114" t="s">
        <v>165</v>
      </c>
      <c r="N172" s="114" t="s">
        <v>165</v>
      </c>
      <c r="O172" s="114" t="s">
        <v>165</v>
      </c>
      <c r="P172" s="161"/>
      <c r="Q172" s="2"/>
      <c r="R172" s="2"/>
      <c r="S172" s="2"/>
      <c r="T172" s="2"/>
      <c r="U172" s="2"/>
      <c r="V172" s="2"/>
      <c r="W172" s="2"/>
      <c r="X172" s="2"/>
      <c r="Y172" s="134">
        <v>1</v>
      </c>
    </row>
    <row r="173" spans="1:25">
      <c r="A173" s="140"/>
      <c r="B173" s="116" t="s">
        <v>166</v>
      </c>
      <c r="C173" s="105" t="s">
        <v>166</v>
      </c>
      <c r="D173" s="159" t="s">
        <v>167</v>
      </c>
      <c r="E173" s="160" t="s">
        <v>168</v>
      </c>
      <c r="F173" s="160" t="s">
        <v>169</v>
      </c>
      <c r="G173" s="160" t="s">
        <v>171</v>
      </c>
      <c r="H173" s="160" t="s">
        <v>172</v>
      </c>
      <c r="I173" s="160" t="s">
        <v>173</v>
      </c>
      <c r="J173" s="160" t="s">
        <v>174</v>
      </c>
      <c r="K173" s="160" t="s">
        <v>196</v>
      </c>
      <c r="L173" s="160" t="s">
        <v>208</v>
      </c>
      <c r="M173" s="160" t="s">
        <v>205</v>
      </c>
      <c r="N173" s="160" t="s">
        <v>206</v>
      </c>
      <c r="O173" s="160" t="s">
        <v>209</v>
      </c>
      <c r="P173" s="161"/>
      <c r="Q173" s="2"/>
      <c r="R173" s="2"/>
      <c r="S173" s="2"/>
      <c r="T173" s="2"/>
      <c r="U173" s="2"/>
      <c r="V173" s="2"/>
      <c r="W173" s="2"/>
      <c r="X173" s="2"/>
      <c r="Y173" s="134" t="s">
        <v>3</v>
      </c>
    </row>
    <row r="174" spans="1:25">
      <c r="A174" s="140"/>
      <c r="B174" s="116"/>
      <c r="C174" s="105"/>
      <c r="D174" s="106" t="s">
        <v>114</v>
      </c>
      <c r="E174" s="107" t="s">
        <v>126</v>
      </c>
      <c r="F174" s="107" t="s">
        <v>114</v>
      </c>
      <c r="G174" s="107" t="s">
        <v>207</v>
      </c>
      <c r="H174" s="107" t="s">
        <v>124</v>
      </c>
      <c r="I174" s="107" t="s">
        <v>126</v>
      </c>
      <c r="J174" s="107" t="s">
        <v>126</v>
      </c>
      <c r="K174" s="107" t="s">
        <v>114</v>
      </c>
      <c r="L174" s="107" t="s">
        <v>114</v>
      </c>
      <c r="M174" s="107" t="s">
        <v>114</v>
      </c>
      <c r="N174" s="107" t="s">
        <v>114</v>
      </c>
      <c r="O174" s="107" t="s">
        <v>118</v>
      </c>
      <c r="P174" s="161"/>
      <c r="Q174" s="2"/>
      <c r="R174" s="2"/>
      <c r="S174" s="2"/>
      <c r="T174" s="2"/>
      <c r="U174" s="2"/>
      <c r="V174" s="2"/>
      <c r="W174" s="2"/>
      <c r="X174" s="2"/>
      <c r="Y174" s="134">
        <v>2</v>
      </c>
    </row>
    <row r="175" spans="1:25">
      <c r="A175" s="140"/>
      <c r="B175" s="116"/>
      <c r="C175" s="105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61"/>
      <c r="Q175" s="2"/>
      <c r="R175" s="2"/>
      <c r="S175" s="2"/>
      <c r="T175" s="2"/>
      <c r="U175" s="2"/>
      <c r="V175" s="2"/>
      <c r="W175" s="2"/>
      <c r="X175" s="2"/>
      <c r="Y175" s="134">
        <v>3</v>
      </c>
    </row>
    <row r="176" spans="1:25">
      <c r="A176" s="140"/>
      <c r="B176" s="115">
        <v>1</v>
      </c>
      <c r="C176" s="111">
        <v>1</v>
      </c>
      <c r="D176" s="119">
        <v>8.6</v>
      </c>
      <c r="E176" s="151">
        <v>20</v>
      </c>
      <c r="F176" s="152" t="s">
        <v>212</v>
      </c>
      <c r="G176" s="119">
        <v>7.68</v>
      </c>
      <c r="H176" s="120">
        <v>7.5</v>
      </c>
      <c r="I176" s="151" t="s">
        <v>130</v>
      </c>
      <c r="J176" s="152" t="s">
        <v>111</v>
      </c>
      <c r="K176" s="119">
        <v>7.9</v>
      </c>
      <c r="L176" s="119">
        <v>8</v>
      </c>
      <c r="M176" s="119">
        <v>8.6599190283400809</v>
      </c>
      <c r="N176" s="119">
        <v>8</v>
      </c>
      <c r="O176" s="119">
        <v>7.2</v>
      </c>
      <c r="P176" s="161"/>
      <c r="Q176" s="2"/>
      <c r="R176" s="2"/>
      <c r="S176" s="2"/>
      <c r="T176" s="2"/>
      <c r="U176" s="2"/>
      <c r="V176" s="2"/>
      <c r="W176" s="2"/>
      <c r="X176" s="2"/>
      <c r="Y176" s="134">
        <v>1</v>
      </c>
    </row>
    <row r="177" spans="1:25">
      <c r="A177" s="140"/>
      <c r="B177" s="116">
        <v>1</v>
      </c>
      <c r="C177" s="105">
        <v>2</v>
      </c>
      <c r="D177" s="107">
        <v>8.6</v>
      </c>
      <c r="E177" s="153">
        <v>20</v>
      </c>
      <c r="F177" s="154" t="s">
        <v>212</v>
      </c>
      <c r="G177" s="107">
        <v>8.81</v>
      </c>
      <c r="H177" s="121">
        <v>7.1</v>
      </c>
      <c r="I177" s="153" t="s">
        <v>130</v>
      </c>
      <c r="J177" s="154" t="s">
        <v>111</v>
      </c>
      <c r="K177" s="107">
        <v>8.6999999999999993</v>
      </c>
      <c r="L177" s="107">
        <v>8.4</v>
      </c>
      <c r="M177" s="107">
        <v>8.5977130977131004</v>
      </c>
      <c r="N177" s="107">
        <v>8</v>
      </c>
      <c r="O177" s="155">
        <v>6.3</v>
      </c>
      <c r="P177" s="161"/>
      <c r="Q177" s="2"/>
      <c r="R177" s="2"/>
      <c r="S177" s="2"/>
      <c r="T177" s="2"/>
      <c r="U177" s="2"/>
      <c r="V177" s="2"/>
      <c r="W177" s="2"/>
      <c r="X177" s="2"/>
      <c r="Y177" s="134">
        <v>35</v>
      </c>
    </row>
    <row r="178" spans="1:25">
      <c r="A178" s="140"/>
      <c r="B178" s="116">
        <v>1</v>
      </c>
      <c r="C178" s="105">
        <v>3</v>
      </c>
      <c r="D178" s="107">
        <v>8.6999999999999993</v>
      </c>
      <c r="E178" s="153">
        <v>20</v>
      </c>
      <c r="F178" s="154" t="s">
        <v>212</v>
      </c>
      <c r="G178" s="107">
        <v>7.97</v>
      </c>
      <c r="H178" s="121">
        <v>7.3</v>
      </c>
      <c r="I178" s="153" t="s">
        <v>130</v>
      </c>
      <c r="J178" s="154" t="s">
        <v>111</v>
      </c>
      <c r="K178" s="121">
        <v>7.9</v>
      </c>
      <c r="L178" s="108">
        <v>8</v>
      </c>
      <c r="M178" s="108">
        <v>8.5380116959064303</v>
      </c>
      <c r="N178" s="108">
        <v>8</v>
      </c>
      <c r="O178" s="108">
        <v>6.8</v>
      </c>
      <c r="P178" s="161"/>
      <c r="Q178" s="2"/>
      <c r="R178" s="2"/>
      <c r="S178" s="2"/>
      <c r="T178" s="2"/>
      <c r="U178" s="2"/>
      <c r="V178" s="2"/>
      <c r="W178" s="2"/>
      <c r="X178" s="2"/>
      <c r="Y178" s="134">
        <v>16</v>
      </c>
    </row>
    <row r="179" spans="1:25">
      <c r="A179" s="140"/>
      <c r="B179" s="116">
        <v>1</v>
      </c>
      <c r="C179" s="105">
        <v>4</v>
      </c>
      <c r="D179" s="107">
        <v>8.5</v>
      </c>
      <c r="E179" s="153" t="s">
        <v>189</v>
      </c>
      <c r="F179" s="154" t="s">
        <v>212</v>
      </c>
      <c r="G179" s="107">
        <v>8.86</v>
      </c>
      <c r="H179" s="121">
        <v>7.4</v>
      </c>
      <c r="I179" s="153" t="s">
        <v>130</v>
      </c>
      <c r="J179" s="154">
        <v>20</v>
      </c>
      <c r="K179" s="121">
        <v>8.4</v>
      </c>
      <c r="L179" s="108">
        <v>8</v>
      </c>
      <c r="M179" s="108">
        <v>8.3963470319634705</v>
      </c>
      <c r="N179" s="108">
        <v>8</v>
      </c>
      <c r="O179" s="108">
        <v>7.3</v>
      </c>
      <c r="P179" s="161"/>
      <c r="Q179" s="2"/>
      <c r="R179" s="2"/>
      <c r="S179" s="2"/>
      <c r="T179" s="2"/>
      <c r="U179" s="2"/>
      <c r="V179" s="2"/>
      <c r="W179" s="2"/>
      <c r="X179" s="2"/>
      <c r="Y179" s="134">
        <v>8.053117860778972</v>
      </c>
    </row>
    <row r="180" spans="1:25">
      <c r="A180" s="140"/>
      <c r="B180" s="116">
        <v>1</v>
      </c>
      <c r="C180" s="105">
        <v>5</v>
      </c>
      <c r="D180" s="107">
        <v>8.6</v>
      </c>
      <c r="E180" s="153">
        <v>20</v>
      </c>
      <c r="F180" s="153" t="s">
        <v>212</v>
      </c>
      <c r="G180" s="107">
        <v>8.23</v>
      </c>
      <c r="H180" s="107">
        <v>7.3</v>
      </c>
      <c r="I180" s="153" t="s">
        <v>130</v>
      </c>
      <c r="J180" s="153" t="s">
        <v>111</v>
      </c>
      <c r="K180" s="107">
        <v>8</v>
      </c>
      <c r="L180" s="107">
        <v>8</v>
      </c>
      <c r="M180" s="155">
        <v>9.1491935483870996</v>
      </c>
      <c r="N180" s="107">
        <v>8</v>
      </c>
      <c r="O180" s="107">
        <v>7.3</v>
      </c>
      <c r="P180" s="161"/>
      <c r="Q180" s="2"/>
      <c r="R180" s="2"/>
      <c r="S180" s="2"/>
      <c r="T180" s="2"/>
      <c r="U180" s="2"/>
      <c r="V180" s="2"/>
      <c r="W180" s="2"/>
      <c r="X180" s="2"/>
      <c r="Y180" s="135"/>
    </row>
    <row r="181" spans="1:25">
      <c r="A181" s="140"/>
      <c r="B181" s="116">
        <v>1</v>
      </c>
      <c r="C181" s="105">
        <v>6</v>
      </c>
      <c r="D181" s="107">
        <v>8.6999999999999993</v>
      </c>
      <c r="E181" s="153" t="s">
        <v>189</v>
      </c>
      <c r="F181" s="153" t="s">
        <v>212</v>
      </c>
      <c r="G181" s="107">
        <v>8.14</v>
      </c>
      <c r="H181" s="107">
        <v>7.7000000000000011</v>
      </c>
      <c r="I181" s="153" t="s">
        <v>130</v>
      </c>
      <c r="J181" s="153" t="s">
        <v>111</v>
      </c>
      <c r="K181" s="107">
        <v>8.6999999999999993</v>
      </c>
      <c r="L181" s="107">
        <v>8.4</v>
      </c>
      <c r="M181" s="107">
        <v>8.5243902439024399</v>
      </c>
      <c r="N181" s="107">
        <v>8</v>
      </c>
      <c r="O181" s="107">
        <v>7.4</v>
      </c>
      <c r="P181" s="161"/>
      <c r="Q181" s="2"/>
      <c r="R181" s="2"/>
      <c r="S181" s="2"/>
      <c r="T181" s="2"/>
      <c r="U181" s="2"/>
      <c r="V181" s="2"/>
      <c r="W181" s="2"/>
      <c r="X181" s="2"/>
      <c r="Y181" s="135"/>
    </row>
    <row r="182" spans="1:25">
      <c r="A182" s="140"/>
      <c r="B182" s="117" t="s">
        <v>184</v>
      </c>
      <c r="C182" s="109"/>
      <c r="D182" s="122">
        <v>8.6166666666666671</v>
      </c>
      <c r="E182" s="122">
        <v>20</v>
      </c>
      <c r="F182" s="122" t="s">
        <v>512</v>
      </c>
      <c r="G182" s="122">
        <v>8.2816666666666663</v>
      </c>
      <c r="H182" s="122">
        <v>7.3833333333333329</v>
      </c>
      <c r="I182" s="122" t="s">
        <v>512</v>
      </c>
      <c r="J182" s="122">
        <v>20</v>
      </c>
      <c r="K182" s="122">
        <v>8.2666666666666657</v>
      </c>
      <c r="L182" s="122">
        <v>8.1333333333333329</v>
      </c>
      <c r="M182" s="122">
        <v>8.6442624410354352</v>
      </c>
      <c r="N182" s="122">
        <v>8</v>
      </c>
      <c r="O182" s="122">
        <v>7.05</v>
      </c>
      <c r="P182" s="161"/>
      <c r="Q182" s="2"/>
      <c r="R182" s="2"/>
      <c r="S182" s="2"/>
      <c r="T182" s="2"/>
      <c r="U182" s="2"/>
      <c r="V182" s="2"/>
      <c r="W182" s="2"/>
      <c r="X182" s="2"/>
      <c r="Y182" s="135"/>
    </row>
    <row r="183" spans="1:25">
      <c r="A183" s="140"/>
      <c r="B183" s="2" t="s">
        <v>185</v>
      </c>
      <c r="C183" s="136"/>
      <c r="D183" s="108">
        <v>8.6</v>
      </c>
      <c r="E183" s="108">
        <v>20</v>
      </c>
      <c r="F183" s="108" t="s">
        <v>512</v>
      </c>
      <c r="G183" s="108">
        <v>8.1850000000000005</v>
      </c>
      <c r="H183" s="108">
        <v>7.35</v>
      </c>
      <c r="I183" s="108" t="s">
        <v>512</v>
      </c>
      <c r="J183" s="108">
        <v>20</v>
      </c>
      <c r="K183" s="108">
        <v>8.1999999999999993</v>
      </c>
      <c r="L183" s="108">
        <v>8</v>
      </c>
      <c r="M183" s="108">
        <v>8.5678623968097654</v>
      </c>
      <c r="N183" s="108">
        <v>8</v>
      </c>
      <c r="O183" s="108">
        <v>7.25</v>
      </c>
      <c r="P183" s="161"/>
      <c r="Q183" s="2"/>
      <c r="R183" s="2"/>
      <c r="S183" s="2"/>
      <c r="T183" s="2"/>
      <c r="U183" s="2"/>
      <c r="V183" s="2"/>
      <c r="W183" s="2"/>
      <c r="X183" s="2"/>
      <c r="Y183" s="135"/>
    </row>
    <row r="184" spans="1:25">
      <c r="A184" s="140"/>
      <c r="B184" s="2" t="s">
        <v>186</v>
      </c>
      <c r="C184" s="136"/>
      <c r="D184" s="123">
        <v>7.5277265270907834E-2</v>
      </c>
      <c r="E184" s="123">
        <v>0</v>
      </c>
      <c r="F184" s="123" t="s">
        <v>512</v>
      </c>
      <c r="G184" s="123">
        <v>0.46807762888934001</v>
      </c>
      <c r="H184" s="123">
        <v>0.20412414523193198</v>
      </c>
      <c r="I184" s="123" t="s">
        <v>512</v>
      </c>
      <c r="J184" s="123" t="s">
        <v>512</v>
      </c>
      <c r="K184" s="123">
        <v>0.38297084310253482</v>
      </c>
      <c r="L184" s="123">
        <v>0.20655911179772909</v>
      </c>
      <c r="M184" s="123">
        <v>0.26248352626495502</v>
      </c>
      <c r="N184" s="123">
        <v>0</v>
      </c>
      <c r="O184" s="123">
        <v>0.42308391602612372</v>
      </c>
      <c r="P184" s="161"/>
      <c r="Q184" s="2"/>
      <c r="R184" s="2"/>
      <c r="S184" s="2"/>
      <c r="T184" s="2"/>
      <c r="U184" s="2"/>
      <c r="V184" s="2"/>
      <c r="W184" s="2"/>
      <c r="X184" s="2"/>
      <c r="Y184" s="137"/>
    </row>
    <row r="185" spans="1:25">
      <c r="A185" s="140"/>
      <c r="B185" s="2" t="s">
        <v>96</v>
      </c>
      <c r="C185" s="136"/>
      <c r="D185" s="110">
        <v>8.7362396832775038E-3</v>
      </c>
      <c r="E185" s="110">
        <v>0</v>
      </c>
      <c r="F185" s="110" t="s">
        <v>512</v>
      </c>
      <c r="G185" s="110">
        <v>5.6519737841337098E-2</v>
      </c>
      <c r="H185" s="110">
        <v>2.7646611092360992E-2</v>
      </c>
      <c r="I185" s="110" t="s">
        <v>512</v>
      </c>
      <c r="J185" s="110" t="s">
        <v>512</v>
      </c>
      <c r="K185" s="110">
        <v>4.6327118117242119E-2</v>
      </c>
      <c r="L185" s="110">
        <v>2.5396612106278169E-2</v>
      </c>
      <c r="M185" s="110">
        <v>3.0365057522884969E-2</v>
      </c>
      <c r="N185" s="110">
        <v>0</v>
      </c>
      <c r="O185" s="110">
        <v>6.0011902982428901E-2</v>
      </c>
      <c r="P185" s="161"/>
      <c r="Q185" s="2"/>
      <c r="R185" s="2"/>
      <c r="S185" s="2"/>
      <c r="T185" s="2"/>
      <c r="U185" s="2"/>
      <c r="V185" s="2"/>
      <c r="W185" s="2"/>
      <c r="X185" s="2"/>
      <c r="Y185" s="138"/>
    </row>
    <row r="186" spans="1:25">
      <c r="A186" s="140"/>
      <c r="B186" s="118" t="s">
        <v>187</v>
      </c>
      <c r="C186" s="136"/>
      <c r="D186" s="110">
        <v>6.9978959159699095E-2</v>
      </c>
      <c r="E186" s="110">
        <v>1.4835101566569415</v>
      </c>
      <c r="F186" s="110" t="s">
        <v>512</v>
      </c>
      <c r="G186" s="110">
        <v>2.8380164035695321E-2</v>
      </c>
      <c r="H186" s="110">
        <v>-8.3170833834145697E-2</v>
      </c>
      <c r="I186" s="110" t="s">
        <v>512</v>
      </c>
      <c r="J186" s="110">
        <v>1.4835101566569415</v>
      </c>
      <c r="K186" s="110">
        <v>2.6517531418202456E-2</v>
      </c>
      <c r="L186" s="110">
        <v>9.9607970404895774E-3</v>
      </c>
      <c r="M186" s="110">
        <v>7.340567845598156E-2</v>
      </c>
      <c r="N186" s="110">
        <v>-6.595937337223301E-3</v>
      </c>
      <c r="O186" s="110">
        <v>-0.12456266977842811</v>
      </c>
      <c r="P186" s="161"/>
      <c r="Q186" s="2"/>
      <c r="R186" s="2"/>
      <c r="S186" s="2"/>
      <c r="T186" s="2"/>
      <c r="U186" s="2"/>
      <c r="V186" s="2"/>
      <c r="W186" s="2"/>
      <c r="X186" s="2"/>
      <c r="Y186" s="138"/>
    </row>
    <row r="187" spans="1:25">
      <c r="B187" s="146"/>
      <c r="C187" s="117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</row>
    <row r="188" spans="1:25">
      <c r="B188" s="150" t="s">
        <v>439</v>
      </c>
      <c r="Y188" s="134" t="s">
        <v>67</v>
      </c>
    </row>
    <row r="189" spans="1:25">
      <c r="A189" s="125" t="s">
        <v>51</v>
      </c>
      <c r="B189" s="115" t="s">
        <v>142</v>
      </c>
      <c r="C189" s="112" t="s">
        <v>143</v>
      </c>
      <c r="D189" s="113" t="s">
        <v>165</v>
      </c>
      <c r="E189" s="114" t="s">
        <v>165</v>
      </c>
      <c r="F189" s="114" t="s">
        <v>165</v>
      </c>
      <c r="G189" s="114" t="s">
        <v>165</v>
      </c>
      <c r="H189" s="114" t="s">
        <v>165</v>
      </c>
      <c r="I189" s="114" t="s">
        <v>165</v>
      </c>
      <c r="J189" s="114" t="s">
        <v>165</v>
      </c>
      <c r="K189" s="114" t="s">
        <v>165</v>
      </c>
      <c r="L189" s="114" t="s">
        <v>165</v>
      </c>
      <c r="M189" s="114" t="s">
        <v>165</v>
      </c>
      <c r="N189" s="114" t="s">
        <v>165</v>
      </c>
      <c r="O189" s="114" t="s">
        <v>165</v>
      </c>
      <c r="P189" s="161"/>
      <c r="Q189" s="2"/>
      <c r="R189" s="2"/>
      <c r="S189" s="2"/>
      <c r="T189" s="2"/>
      <c r="U189" s="2"/>
      <c r="V189" s="2"/>
      <c r="W189" s="2"/>
      <c r="X189" s="2"/>
      <c r="Y189" s="134">
        <v>1</v>
      </c>
    </row>
    <row r="190" spans="1:25">
      <c r="A190" s="140"/>
      <c r="B190" s="116" t="s">
        <v>166</v>
      </c>
      <c r="C190" s="105" t="s">
        <v>166</v>
      </c>
      <c r="D190" s="159" t="s">
        <v>167</v>
      </c>
      <c r="E190" s="160" t="s">
        <v>168</v>
      </c>
      <c r="F190" s="160" t="s">
        <v>169</v>
      </c>
      <c r="G190" s="160" t="s">
        <v>171</v>
      </c>
      <c r="H190" s="160" t="s">
        <v>172</v>
      </c>
      <c r="I190" s="160" t="s">
        <v>173</v>
      </c>
      <c r="J190" s="160" t="s">
        <v>174</v>
      </c>
      <c r="K190" s="160" t="s">
        <v>196</v>
      </c>
      <c r="L190" s="160" t="s">
        <v>208</v>
      </c>
      <c r="M190" s="160" t="s">
        <v>205</v>
      </c>
      <c r="N190" s="160" t="s">
        <v>206</v>
      </c>
      <c r="O190" s="160" t="s">
        <v>209</v>
      </c>
      <c r="P190" s="161"/>
      <c r="Q190" s="2"/>
      <c r="R190" s="2"/>
      <c r="S190" s="2"/>
      <c r="T190" s="2"/>
      <c r="U190" s="2"/>
      <c r="V190" s="2"/>
      <c r="W190" s="2"/>
      <c r="X190" s="2"/>
      <c r="Y190" s="134" t="s">
        <v>3</v>
      </c>
    </row>
    <row r="191" spans="1:25">
      <c r="A191" s="140"/>
      <c r="B191" s="116"/>
      <c r="C191" s="105"/>
      <c r="D191" s="106" t="s">
        <v>114</v>
      </c>
      <c r="E191" s="107" t="s">
        <v>126</v>
      </c>
      <c r="F191" s="107" t="s">
        <v>116</v>
      </c>
      <c r="G191" s="107" t="s">
        <v>207</v>
      </c>
      <c r="H191" s="107" t="s">
        <v>124</v>
      </c>
      <c r="I191" s="107" t="s">
        <v>126</v>
      </c>
      <c r="J191" s="107" t="s">
        <v>126</v>
      </c>
      <c r="K191" s="107" t="s">
        <v>114</v>
      </c>
      <c r="L191" s="107" t="s">
        <v>116</v>
      </c>
      <c r="M191" s="107" t="s">
        <v>116</v>
      </c>
      <c r="N191" s="107" t="s">
        <v>114</v>
      </c>
      <c r="O191" s="107" t="s">
        <v>118</v>
      </c>
      <c r="P191" s="161"/>
      <c r="Q191" s="2"/>
      <c r="R191" s="2"/>
      <c r="S191" s="2"/>
      <c r="T191" s="2"/>
      <c r="U191" s="2"/>
      <c r="V191" s="2"/>
      <c r="W191" s="2"/>
      <c r="X191" s="2"/>
      <c r="Y191" s="134">
        <v>0</v>
      </c>
    </row>
    <row r="192" spans="1:25">
      <c r="A192" s="140"/>
      <c r="B192" s="116"/>
      <c r="C192" s="105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61"/>
      <c r="Q192" s="2"/>
      <c r="R192" s="2"/>
      <c r="S192" s="2"/>
      <c r="T192" s="2"/>
      <c r="U192" s="2"/>
      <c r="V192" s="2"/>
      <c r="W192" s="2"/>
      <c r="X192" s="2"/>
      <c r="Y192" s="134">
        <v>0</v>
      </c>
    </row>
    <row r="193" spans="1:25">
      <c r="A193" s="140"/>
      <c r="B193" s="115">
        <v>1</v>
      </c>
      <c r="C193" s="111">
        <v>1</v>
      </c>
      <c r="D193" s="190">
        <v>140</v>
      </c>
      <c r="E193" s="190">
        <v>150</v>
      </c>
      <c r="F193" s="191">
        <v>109</v>
      </c>
      <c r="G193" s="190">
        <v>120.248015873016</v>
      </c>
      <c r="H193" s="191">
        <v>120</v>
      </c>
      <c r="I193" s="190">
        <v>136.84570646595958</v>
      </c>
      <c r="J193" s="217">
        <v>160</v>
      </c>
      <c r="K193" s="190">
        <v>110</v>
      </c>
      <c r="L193" s="190">
        <v>122</v>
      </c>
      <c r="M193" s="190">
        <v>124.69467036947378</v>
      </c>
      <c r="N193" s="190">
        <v>110</v>
      </c>
      <c r="O193" s="190">
        <v>116.31885049606565</v>
      </c>
      <c r="P193" s="193"/>
      <c r="Q193" s="194"/>
      <c r="R193" s="194"/>
      <c r="S193" s="194"/>
      <c r="T193" s="194"/>
      <c r="U193" s="194"/>
      <c r="V193" s="194"/>
      <c r="W193" s="194"/>
      <c r="X193" s="194"/>
      <c r="Y193" s="195">
        <v>1</v>
      </c>
    </row>
    <row r="194" spans="1:25">
      <c r="A194" s="140"/>
      <c r="B194" s="116">
        <v>1</v>
      </c>
      <c r="C194" s="105">
        <v>2</v>
      </c>
      <c r="D194" s="196">
        <v>140</v>
      </c>
      <c r="E194" s="196">
        <v>150</v>
      </c>
      <c r="F194" s="197">
        <v>109</v>
      </c>
      <c r="G194" s="196">
        <v>120.060544904137</v>
      </c>
      <c r="H194" s="197">
        <v>120</v>
      </c>
      <c r="I194" s="196">
        <v>136.84570646595958</v>
      </c>
      <c r="J194" s="218">
        <v>140.00000000000003</v>
      </c>
      <c r="K194" s="196">
        <v>120</v>
      </c>
      <c r="L194" s="196">
        <v>121</v>
      </c>
      <c r="M194" s="196">
        <v>123.27756615312346</v>
      </c>
      <c r="N194" s="196">
        <v>110</v>
      </c>
      <c r="O194" s="196">
        <v>116.31885049606565</v>
      </c>
      <c r="P194" s="193"/>
      <c r="Q194" s="194"/>
      <c r="R194" s="194"/>
      <c r="S194" s="194"/>
      <c r="T194" s="194"/>
      <c r="U194" s="194"/>
      <c r="V194" s="194"/>
      <c r="W194" s="194"/>
      <c r="X194" s="194"/>
      <c r="Y194" s="195" t="e">
        <v>#N/A</v>
      </c>
    </row>
    <row r="195" spans="1:25">
      <c r="A195" s="140"/>
      <c r="B195" s="116">
        <v>1</v>
      </c>
      <c r="C195" s="105">
        <v>3</v>
      </c>
      <c r="D195" s="196">
        <v>150</v>
      </c>
      <c r="E195" s="196">
        <v>150</v>
      </c>
      <c r="F195" s="197">
        <v>111</v>
      </c>
      <c r="G195" s="196">
        <v>121.453154875717</v>
      </c>
      <c r="H195" s="197">
        <v>120</v>
      </c>
      <c r="I195" s="196">
        <v>136.84570646595958</v>
      </c>
      <c r="J195" s="218" t="s">
        <v>213</v>
      </c>
      <c r="K195" s="197">
        <v>110</v>
      </c>
      <c r="L195" s="198">
        <v>128</v>
      </c>
      <c r="M195" s="198">
        <v>129.52505045776186</v>
      </c>
      <c r="N195" s="198">
        <v>110</v>
      </c>
      <c r="O195" s="198">
        <v>109.47656517276768</v>
      </c>
      <c r="P195" s="193"/>
      <c r="Q195" s="194"/>
      <c r="R195" s="194"/>
      <c r="S195" s="194"/>
      <c r="T195" s="194"/>
      <c r="U195" s="194"/>
      <c r="V195" s="194"/>
      <c r="W195" s="194"/>
      <c r="X195" s="194"/>
      <c r="Y195" s="195">
        <v>16</v>
      </c>
    </row>
    <row r="196" spans="1:25">
      <c r="A196" s="140"/>
      <c r="B196" s="116">
        <v>1</v>
      </c>
      <c r="C196" s="105">
        <v>4</v>
      </c>
      <c r="D196" s="196">
        <v>140</v>
      </c>
      <c r="E196" s="196">
        <v>150</v>
      </c>
      <c r="F196" s="197">
        <v>113</v>
      </c>
      <c r="G196" s="196">
        <v>117.825223435948</v>
      </c>
      <c r="H196" s="197">
        <v>130</v>
      </c>
      <c r="I196" s="196">
        <v>136.84570646595958</v>
      </c>
      <c r="J196" s="218">
        <v>160</v>
      </c>
      <c r="K196" s="197">
        <v>110</v>
      </c>
      <c r="L196" s="198">
        <v>121</v>
      </c>
      <c r="M196" s="198">
        <v>128.41050630460205</v>
      </c>
      <c r="N196" s="198">
        <v>110</v>
      </c>
      <c r="O196" s="198">
        <v>123.16113581936362</v>
      </c>
      <c r="P196" s="193"/>
      <c r="Q196" s="194"/>
      <c r="R196" s="194"/>
      <c r="S196" s="194"/>
      <c r="T196" s="194"/>
      <c r="U196" s="194"/>
      <c r="V196" s="194"/>
      <c r="W196" s="194"/>
      <c r="X196" s="194"/>
      <c r="Y196" s="195">
        <v>124.93363908561049</v>
      </c>
    </row>
    <row r="197" spans="1:25">
      <c r="A197" s="140"/>
      <c r="B197" s="116">
        <v>1</v>
      </c>
      <c r="C197" s="105">
        <v>5</v>
      </c>
      <c r="D197" s="196">
        <v>150</v>
      </c>
      <c r="E197" s="220">
        <v>200</v>
      </c>
      <c r="F197" s="196">
        <v>113</v>
      </c>
      <c r="G197" s="220">
        <v>133.185108583247</v>
      </c>
      <c r="H197" s="196">
        <v>120</v>
      </c>
      <c r="I197" s="196">
        <v>136.84570646595958</v>
      </c>
      <c r="J197" s="219">
        <v>310</v>
      </c>
      <c r="K197" s="196">
        <v>110</v>
      </c>
      <c r="L197" s="196">
        <v>118</v>
      </c>
      <c r="M197" s="196">
        <v>130.92227248345395</v>
      </c>
      <c r="N197" s="196">
        <v>110</v>
      </c>
      <c r="O197" s="196">
        <v>123.16113581936362</v>
      </c>
      <c r="P197" s="193"/>
      <c r="Q197" s="194"/>
      <c r="R197" s="194"/>
      <c r="S197" s="194"/>
      <c r="T197" s="194"/>
      <c r="U197" s="194"/>
      <c r="V197" s="194"/>
      <c r="W197" s="194"/>
      <c r="X197" s="194"/>
      <c r="Y197" s="199"/>
    </row>
    <row r="198" spans="1:25">
      <c r="A198" s="140"/>
      <c r="B198" s="116">
        <v>1</v>
      </c>
      <c r="C198" s="105">
        <v>6</v>
      </c>
      <c r="D198" s="196">
        <v>150</v>
      </c>
      <c r="E198" s="196">
        <v>150</v>
      </c>
      <c r="F198" s="196">
        <v>112</v>
      </c>
      <c r="G198" s="196">
        <v>119.931439764936</v>
      </c>
      <c r="H198" s="220">
        <v>140</v>
      </c>
      <c r="I198" s="196">
        <v>136.84570646595958</v>
      </c>
      <c r="J198" s="220">
        <v>490</v>
      </c>
      <c r="K198" s="196">
        <v>110</v>
      </c>
      <c r="L198" s="196">
        <v>129</v>
      </c>
      <c r="M198" s="196">
        <v>125.53843216192334</v>
      </c>
      <c r="N198" s="196">
        <v>110</v>
      </c>
      <c r="O198" s="196">
        <v>116.31885049606565</v>
      </c>
      <c r="P198" s="193"/>
      <c r="Q198" s="194"/>
      <c r="R198" s="194"/>
      <c r="S198" s="194"/>
      <c r="T198" s="194"/>
      <c r="U198" s="194"/>
      <c r="V198" s="194"/>
      <c r="W198" s="194"/>
      <c r="X198" s="194"/>
      <c r="Y198" s="199"/>
    </row>
    <row r="199" spans="1:25">
      <c r="A199" s="140"/>
      <c r="B199" s="117" t="s">
        <v>184</v>
      </c>
      <c r="C199" s="109"/>
      <c r="D199" s="200">
        <v>145</v>
      </c>
      <c r="E199" s="200">
        <v>158.33333333333334</v>
      </c>
      <c r="F199" s="200">
        <v>111.16666666666667</v>
      </c>
      <c r="G199" s="200">
        <v>122.11724790616684</v>
      </c>
      <c r="H199" s="200">
        <v>125</v>
      </c>
      <c r="I199" s="200">
        <v>136.84570646595958</v>
      </c>
      <c r="J199" s="200">
        <v>252</v>
      </c>
      <c r="K199" s="200">
        <v>111.66666666666667</v>
      </c>
      <c r="L199" s="200">
        <v>123.16666666666667</v>
      </c>
      <c r="M199" s="200">
        <v>127.06141632172307</v>
      </c>
      <c r="N199" s="200">
        <v>110</v>
      </c>
      <c r="O199" s="200">
        <v>117.45923138328199</v>
      </c>
      <c r="P199" s="193"/>
      <c r="Q199" s="194"/>
      <c r="R199" s="194"/>
      <c r="S199" s="194"/>
      <c r="T199" s="194"/>
      <c r="U199" s="194"/>
      <c r="V199" s="194"/>
      <c r="W199" s="194"/>
      <c r="X199" s="194"/>
      <c r="Y199" s="199"/>
    </row>
    <row r="200" spans="1:25">
      <c r="A200" s="140"/>
      <c r="B200" s="2" t="s">
        <v>185</v>
      </c>
      <c r="C200" s="136"/>
      <c r="D200" s="198">
        <v>145</v>
      </c>
      <c r="E200" s="198">
        <v>150</v>
      </c>
      <c r="F200" s="198">
        <v>111.5</v>
      </c>
      <c r="G200" s="198">
        <v>120.1542803885765</v>
      </c>
      <c r="H200" s="198">
        <v>120</v>
      </c>
      <c r="I200" s="198">
        <v>136.84570646595958</v>
      </c>
      <c r="J200" s="198">
        <v>160</v>
      </c>
      <c r="K200" s="198">
        <v>110</v>
      </c>
      <c r="L200" s="198">
        <v>121.5</v>
      </c>
      <c r="M200" s="198">
        <v>126.9744692332627</v>
      </c>
      <c r="N200" s="198">
        <v>110</v>
      </c>
      <c r="O200" s="198">
        <v>116.31885049606565</v>
      </c>
      <c r="P200" s="193"/>
      <c r="Q200" s="194"/>
      <c r="R200" s="194"/>
      <c r="S200" s="194"/>
      <c r="T200" s="194"/>
      <c r="U200" s="194"/>
      <c r="V200" s="194"/>
      <c r="W200" s="194"/>
      <c r="X200" s="194"/>
      <c r="Y200" s="199"/>
    </row>
    <row r="201" spans="1:25">
      <c r="A201" s="140"/>
      <c r="B201" s="2" t="s">
        <v>186</v>
      </c>
      <c r="C201" s="136"/>
      <c r="D201" s="198">
        <v>5.4772255750516612</v>
      </c>
      <c r="E201" s="198">
        <v>20.412414523193199</v>
      </c>
      <c r="F201" s="198">
        <v>1.8348478592697179</v>
      </c>
      <c r="G201" s="198">
        <v>5.5472848572232776</v>
      </c>
      <c r="H201" s="198">
        <v>8.3666002653407556</v>
      </c>
      <c r="I201" s="198">
        <v>0</v>
      </c>
      <c r="J201" s="198">
        <v>149.56603892595405</v>
      </c>
      <c r="K201" s="198">
        <v>4.0824829046386313</v>
      </c>
      <c r="L201" s="198">
        <v>4.3550736694878847</v>
      </c>
      <c r="M201" s="198">
        <v>3.001140999407923</v>
      </c>
      <c r="N201" s="198">
        <v>0</v>
      </c>
      <c r="O201" s="198">
        <v>5.1506852734114261</v>
      </c>
      <c r="P201" s="193"/>
      <c r="Q201" s="194"/>
      <c r="R201" s="194"/>
      <c r="S201" s="194"/>
      <c r="T201" s="194"/>
      <c r="U201" s="194"/>
      <c r="V201" s="194"/>
      <c r="W201" s="194"/>
      <c r="X201" s="194"/>
      <c r="Y201" s="199"/>
    </row>
    <row r="202" spans="1:25">
      <c r="A202" s="140"/>
      <c r="B202" s="2" t="s">
        <v>96</v>
      </c>
      <c r="C202" s="136"/>
      <c r="D202" s="110">
        <v>3.7773969483114907E-2</v>
      </c>
      <c r="E202" s="110">
        <v>0.1289205127780623</v>
      </c>
      <c r="F202" s="110">
        <v>1.6505378044405258E-2</v>
      </c>
      <c r="G202" s="110">
        <v>4.5425891529145272E-2</v>
      </c>
      <c r="H202" s="110">
        <v>6.6932802122726051E-2</v>
      </c>
      <c r="I202" s="110">
        <v>0</v>
      </c>
      <c r="J202" s="110">
        <v>0.59351602748394461</v>
      </c>
      <c r="K202" s="110">
        <v>3.6559548399748933E-2</v>
      </c>
      <c r="L202" s="110">
        <v>3.5359190821281875E-2</v>
      </c>
      <c r="M202" s="110">
        <v>2.3619609211729151E-2</v>
      </c>
      <c r="N202" s="110">
        <v>0</v>
      </c>
      <c r="O202" s="110">
        <v>4.3850834138393018E-2</v>
      </c>
      <c r="P202" s="161"/>
      <c r="Q202" s="2"/>
      <c r="R202" s="2"/>
      <c r="S202" s="2"/>
      <c r="T202" s="2"/>
      <c r="U202" s="2"/>
      <c r="V202" s="2"/>
      <c r="W202" s="2"/>
      <c r="X202" s="2"/>
      <c r="Y202" s="138"/>
    </row>
    <row r="203" spans="1:25">
      <c r="A203" s="140"/>
      <c r="B203" s="118" t="s">
        <v>187</v>
      </c>
      <c r="C203" s="136"/>
      <c r="D203" s="110">
        <v>0.16061615639514892</v>
      </c>
      <c r="E203" s="110">
        <v>0.26733948112113981</v>
      </c>
      <c r="F203" s="110">
        <v>-0.11019428009705245</v>
      </c>
      <c r="G203" s="110">
        <v>-2.254309727993864E-2</v>
      </c>
      <c r="H203" s="110">
        <v>5.3116930616292635E-4</v>
      </c>
      <c r="I203" s="110">
        <v>9.5347157639315672E-2</v>
      </c>
      <c r="J203" s="110">
        <v>1.0170708373212243</v>
      </c>
      <c r="K203" s="110">
        <v>-0.10619215541982785</v>
      </c>
      <c r="L203" s="110">
        <v>-1.4143287843660812E-2</v>
      </c>
      <c r="M203" s="110">
        <v>1.7031259568565993E-2</v>
      </c>
      <c r="N203" s="110">
        <v>-0.11953257101057668</v>
      </c>
      <c r="O203" s="110">
        <v>-5.9827023026253867E-2</v>
      </c>
      <c r="P203" s="161"/>
      <c r="Q203" s="2"/>
      <c r="R203" s="2"/>
      <c r="S203" s="2"/>
      <c r="T203" s="2"/>
      <c r="U203" s="2"/>
      <c r="V203" s="2"/>
      <c r="W203" s="2"/>
      <c r="X203" s="2"/>
      <c r="Y203" s="138"/>
    </row>
    <row r="204" spans="1:25">
      <c r="B204" s="146"/>
      <c r="C204" s="117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</row>
    <row r="205" spans="1:25">
      <c r="B205" s="150" t="s">
        <v>440</v>
      </c>
      <c r="Y205" s="134" t="s">
        <v>67</v>
      </c>
    </row>
    <row r="206" spans="1:25">
      <c r="A206" s="125" t="s">
        <v>28</v>
      </c>
      <c r="B206" s="115" t="s">
        <v>142</v>
      </c>
      <c r="C206" s="112" t="s">
        <v>143</v>
      </c>
      <c r="D206" s="113" t="s">
        <v>165</v>
      </c>
      <c r="E206" s="114" t="s">
        <v>165</v>
      </c>
      <c r="F206" s="114" t="s">
        <v>165</v>
      </c>
      <c r="G206" s="114" t="s">
        <v>165</v>
      </c>
      <c r="H206" s="114" t="s">
        <v>165</v>
      </c>
      <c r="I206" s="114" t="s">
        <v>165</v>
      </c>
      <c r="J206" s="114" t="s">
        <v>165</v>
      </c>
      <c r="K206" s="114" t="s">
        <v>165</v>
      </c>
      <c r="L206" s="114" t="s">
        <v>165</v>
      </c>
      <c r="M206" s="114" t="s">
        <v>165</v>
      </c>
      <c r="N206" s="114" t="s">
        <v>165</v>
      </c>
      <c r="O206" s="161"/>
      <c r="P206" s="2"/>
      <c r="Q206" s="2"/>
      <c r="R206" s="2"/>
      <c r="S206" s="2"/>
      <c r="T206" s="2"/>
      <c r="U206" s="2"/>
      <c r="V206" s="2"/>
      <c r="W206" s="2"/>
      <c r="X206" s="2"/>
      <c r="Y206" s="134">
        <v>1</v>
      </c>
    </row>
    <row r="207" spans="1:25">
      <c r="A207" s="140"/>
      <c r="B207" s="116" t="s">
        <v>166</v>
      </c>
      <c r="C207" s="105" t="s">
        <v>166</v>
      </c>
      <c r="D207" s="159" t="s">
        <v>167</v>
      </c>
      <c r="E207" s="160" t="s">
        <v>168</v>
      </c>
      <c r="F207" s="160" t="s">
        <v>169</v>
      </c>
      <c r="G207" s="160" t="s">
        <v>170</v>
      </c>
      <c r="H207" s="160" t="s">
        <v>171</v>
      </c>
      <c r="I207" s="160" t="s">
        <v>172</v>
      </c>
      <c r="J207" s="160" t="s">
        <v>196</v>
      </c>
      <c r="K207" s="160" t="s">
        <v>208</v>
      </c>
      <c r="L207" s="160" t="s">
        <v>205</v>
      </c>
      <c r="M207" s="160" t="s">
        <v>206</v>
      </c>
      <c r="N207" s="160" t="s">
        <v>209</v>
      </c>
      <c r="O207" s="161"/>
      <c r="P207" s="2"/>
      <c r="Q207" s="2"/>
      <c r="R207" s="2"/>
      <c r="S207" s="2"/>
      <c r="T207" s="2"/>
      <c r="U207" s="2"/>
      <c r="V207" s="2"/>
      <c r="W207" s="2"/>
      <c r="X207" s="2"/>
      <c r="Y207" s="134" t="s">
        <v>3</v>
      </c>
    </row>
    <row r="208" spans="1:25">
      <c r="A208" s="140"/>
      <c r="B208" s="116"/>
      <c r="C208" s="105"/>
      <c r="D208" s="106" t="s">
        <v>114</v>
      </c>
      <c r="E208" s="107" t="s">
        <v>124</v>
      </c>
      <c r="F208" s="107" t="s">
        <v>114</v>
      </c>
      <c r="G208" s="107" t="s">
        <v>124</v>
      </c>
      <c r="H208" s="107" t="s">
        <v>207</v>
      </c>
      <c r="I208" s="107" t="s">
        <v>124</v>
      </c>
      <c r="J208" s="107" t="s">
        <v>114</v>
      </c>
      <c r="K208" s="107" t="s">
        <v>114</v>
      </c>
      <c r="L208" s="107" t="s">
        <v>114</v>
      </c>
      <c r="M208" s="107" t="s">
        <v>114</v>
      </c>
      <c r="N208" s="107" t="s">
        <v>118</v>
      </c>
      <c r="O208" s="161"/>
      <c r="P208" s="2"/>
      <c r="Q208" s="2"/>
      <c r="R208" s="2"/>
      <c r="S208" s="2"/>
      <c r="T208" s="2"/>
      <c r="U208" s="2"/>
      <c r="V208" s="2"/>
      <c r="W208" s="2"/>
      <c r="X208" s="2"/>
      <c r="Y208" s="134">
        <v>2</v>
      </c>
    </row>
    <row r="209" spans="1:25">
      <c r="A209" s="140"/>
      <c r="B209" s="116"/>
      <c r="C209" s="105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61"/>
      <c r="P209" s="2"/>
      <c r="Q209" s="2"/>
      <c r="R209" s="2"/>
      <c r="S209" s="2"/>
      <c r="T209" s="2"/>
      <c r="U209" s="2"/>
      <c r="V209" s="2"/>
      <c r="W209" s="2"/>
      <c r="X209" s="2"/>
      <c r="Y209" s="134">
        <v>3</v>
      </c>
    </row>
    <row r="210" spans="1:25">
      <c r="A210" s="140"/>
      <c r="B210" s="115">
        <v>1</v>
      </c>
      <c r="C210" s="111">
        <v>1</v>
      </c>
      <c r="D210" s="119">
        <v>6.51</v>
      </c>
      <c r="E210" s="151" t="s">
        <v>111</v>
      </c>
      <c r="F210" s="120">
        <v>7</v>
      </c>
      <c r="G210" s="119">
        <v>6.41</v>
      </c>
      <c r="H210" s="120">
        <v>6.78</v>
      </c>
      <c r="I210" s="119">
        <v>5.7</v>
      </c>
      <c r="J210" s="120">
        <v>6.05</v>
      </c>
      <c r="K210" s="119">
        <v>6.02</v>
      </c>
      <c r="L210" s="119">
        <v>6.3572874493927101</v>
      </c>
      <c r="M210" s="119">
        <v>6.6</v>
      </c>
      <c r="N210" s="119">
        <v>6</v>
      </c>
      <c r="O210" s="161"/>
      <c r="P210" s="2"/>
      <c r="Q210" s="2"/>
      <c r="R210" s="2"/>
      <c r="S210" s="2"/>
      <c r="T210" s="2"/>
      <c r="U210" s="2"/>
      <c r="V210" s="2"/>
      <c r="W210" s="2"/>
      <c r="X210" s="2"/>
      <c r="Y210" s="134">
        <v>1</v>
      </c>
    </row>
    <row r="211" spans="1:25">
      <c r="A211" s="140"/>
      <c r="B211" s="116">
        <v>1</v>
      </c>
      <c r="C211" s="105">
        <v>2</v>
      </c>
      <c r="D211" s="107">
        <v>6.55</v>
      </c>
      <c r="E211" s="153" t="s">
        <v>111</v>
      </c>
      <c r="F211" s="121">
        <v>7</v>
      </c>
      <c r="G211" s="107">
        <v>6.02</v>
      </c>
      <c r="H211" s="121">
        <v>6.73</v>
      </c>
      <c r="I211" s="107">
        <v>5.8</v>
      </c>
      <c r="J211" s="121">
        <v>6.15</v>
      </c>
      <c r="K211" s="107">
        <v>6.12</v>
      </c>
      <c r="L211" s="107">
        <v>6.3679833679833697</v>
      </c>
      <c r="M211" s="107">
        <v>6.5</v>
      </c>
      <c r="N211" s="155">
        <v>5.5</v>
      </c>
      <c r="O211" s="161"/>
      <c r="P211" s="2"/>
      <c r="Q211" s="2"/>
      <c r="R211" s="2"/>
      <c r="S211" s="2"/>
      <c r="T211" s="2"/>
      <c r="U211" s="2"/>
      <c r="V211" s="2"/>
      <c r="W211" s="2"/>
      <c r="X211" s="2"/>
      <c r="Y211" s="134" t="e">
        <v>#N/A</v>
      </c>
    </row>
    <row r="212" spans="1:25">
      <c r="A212" s="140"/>
      <c r="B212" s="116">
        <v>1</v>
      </c>
      <c r="C212" s="105">
        <v>3</v>
      </c>
      <c r="D212" s="107">
        <v>6.68</v>
      </c>
      <c r="E212" s="153" t="s">
        <v>111</v>
      </c>
      <c r="F212" s="121">
        <v>7</v>
      </c>
      <c r="G212" s="107">
        <v>6.03</v>
      </c>
      <c r="H212" s="121">
        <v>6.66</v>
      </c>
      <c r="I212" s="107">
        <v>5.9</v>
      </c>
      <c r="J212" s="121">
        <v>6.07</v>
      </c>
      <c r="K212" s="121">
        <v>5.96</v>
      </c>
      <c r="L212" s="108">
        <v>6.31384015594542</v>
      </c>
      <c r="M212" s="108">
        <v>6.5</v>
      </c>
      <c r="N212" s="108">
        <v>6.1</v>
      </c>
      <c r="O212" s="161"/>
      <c r="P212" s="2"/>
      <c r="Q212" s="2"/>
      <c r="R212" s="2"/>
      <c r="S212" s="2"/>
      <c r="T212" s="2"/>
      <c r="U212" s="2"/>
      <c r="V212" s="2"/>
      <c r="W212" s="2"/>
      <c r="X212" s="2"/>
      <c r="Y212" s="134">
        <v>16</v>
      </c>
    </row>
    <row r="213" spans="1:25">
      <c r="A213" s="140"/>
      <c r="B213" s="116">
        <v>1</v>
      </c>
      <c r="C213" s="105">
        <v>4</v>
      </c>
      <c r="D213" s="107">
        <v>6.64</v>
      </c>
      <c r="E213" s="153" t="s">
        <v>111</v>
      </c>
      <c r="F213" s="121">
        <v>7</v>
      </c>
      <c r="G213" s="107">
        <v>6.46</v>
      </c>
      <c r="H213" s="121">
        <v>6.78</v>
      </c>
      <c r="I213" s="107">
        <v>5.6</v>
      </c>
      <c r="J213" s="121">
        <v>6.25</v>
      </c>
      <c r="K213" s="121">
        <v>6.14</v>
      </c>
      <c r="L213" s="108">
        <v>6.5424657534246604</v>
      </c>
      <c r="M213" s="108">
        <v>6.4</v>
      </c>
      <c r="N213" s="108">
        <v>6.1</v>
      </c>
      <c r="O213" s="161"/>
      <c r="P213" s="2"/>
      <c r="Q213" s="2"/>
      <c r="R213" s="2"/>
      <c r="S213" s="2"/>
      <c r="T213" s="2"/>
      <c r="U213" s="2"/>
      <c r="V213" s="2"/>
      <c r="W213" s="2"/>
      <c r="X213" s="2"/>
      <c r="Y213" s="134">
        <v>6.3560933464860705</v>
      </c>
    </row>
    <row r="214" spans="1:25">
      <c r="A214" s="140"/>
      <c r="B214" s="116">
        <v>1</v>
      </c>
      <c r="C214" s="105">
        <v>5</v>
      </c>
      <c r="D214" s="107">
        <v>6.66</v>
      </c>
      <c r="E214" s="153" t="s">
        <v>111</v>
      </c>
      <c r="F214" s="107">
        <v>7</v>
      </c>
      <c r="G214" s="107">
        <v>6.39</v>
      </c>
      <c r="H214" s="107">
        <v>6.61</v>
      </c>
      <c r="I214" s="107">
        <v>5.9</v>
      </c>
      <c r="J214" s="107">
        <v>6.21</v>
      </c>
      <c r="K214" s="107">
        <v>6.28</v>
      </c>
      <c r="L214" s="107">
        <v>6.5050403225806503</v>
      </c>
      <c r="M214" s="107">
        <v>6.6</v>
      </c>
      <c r="N214" s="107">
        <v>6</v>
      </c>
      <c r="O214" s="161"/>
      <c r="P214" s="2"/>
      <c r="Q214" s="2"/>
      <c r="R214" s="2"/>
      <c r="S214" s="2"/>
      <c r="T214" s="2"/>
      <c r="U214" s="2"/>
      <c r="V214" s="2"/>
      <c r="W214" s="2"/>
      <c r="X214" s="2"/>
      <c r="Y214" s="135"/>
    </row>
    <row r="215" spans="1:25">
      <c r="A215" s="140"/>
      <c r="B215" s="116">
        <v>1</v>
      </c>
      <c r="C215" s="105">
        <v>6</v>
      </c>
      <c r="D215" s="107">
        <v>6.68</v>
      </c>
      <c r="E215" s="153" t="s">
        <v>111</v>
      </c>
      <c r="F215" s="107">
        <v>7</v>
      </c>
      <c r="G215" s="107">
        <v>6.05</v>
      </c>
      <c r="H215" s="107">
        <v>6.86</v>
      </c>
      <c r="I215" s="107">
        <v>5.7</v>
      </c>
      <c r="J215" s="107">
        <v>6.1</v>
      </c>
      <c r="K215" s="107">
        <v>6.09</v>
      </c>
      <c r="L215" s="107">
        <v>6.4989837398374002</v>
      </c>
      <c r="M215" s="107">
        <v>6.4</v>
      </c>
      <c r="N215" s="107">
        <v>6</v>
      </c>
      <c r="O215" s="161"/>
      <c r="P215" s="2"/>
      <c r="Q215" s="2"/>
      <c r="R215" s="2"/>
      <c r="S215" s="2"/>
      <c r="T215" s="2"/>
      <c r="U215" s="2"/>
      <c r="V215" s="2"/>
      <c r="W215" s="2"/>
      <c r="X215" s="2"/>
      <c r="Y215" s="135"/>
    </row>
    <row r="216" spans="1:25">
      <c r="A216" s="140"/>
      <c r="B216" s="117" t="s">
        <v>184</v>
      </c>
      <c r="C216" s="109"/>
      <c r="D216" s="122">
        <v>6.62</v>
      </c>
      <c r="E216" s="122" t="s">
        <v>512</v>
      </c>
      <c r="F216" s="122">
        <v>7</v>
      </c>
      <c r="G216" s="122">
        <v>6.2266666666666666</v>
      </c>
      <c r="H216" s="122">
        <v>6.7366666666666672</v>
      </c>
      <c r="I216" s="122">
        <v>5.7666666666666666</v>
      </c>
      <c r="J216" s="122">
        <v>6.1383333333333328</v>
      </c>
      <c r="K216" s="122">
        <v>6.1016666666666666</v>
      </c>
      <c r="L216" s="122">
        <v>6.4309334648607015</v>
      </c>
      <c r="M216" s="122">
        <v>6.5</v>
      </c>
      <c r="N216" s="122">
        <v>5.95</v>
      </c>
      <c r="O216" s="161"/>
      <c r="P216" s="2"/>
      <c r="Q216" s="2"/>
      <c r="R216" s="2"/>
      <c r="S216" s="2"/>
      <c r="T216" s="2"/>
      <c r="U216" s="2"/>
      <c r="V216" s="2"/>
      <c r="W216" s="2"/>
      <c r="X216" s="2"/>
      <c r="Y216" s="135"/>
    </row>
    <row r="217" spans="1:25">
      <c r="A217" s="140"/>
      <c r="B217" s="2" t="s">
        <v>185</v>
      </c>
      <c r="C217" s="136"/>
      <c r="D217" s="108">
        <v>6.65</v>
      </c>
      <c r="E217" s="108" t="s">
        <v>512</v>
      </c>
      <c r="F217" s="108">
        <v>7</v>
      </c>
      <c r="G217" s="108">
        <v>6.22</v>
      </c>
      <c r="H217" s="108">
        <v>6.7550000000000008</v>
      </c>
      <c r="I217" s="108">
        <v>5.75</v>
      </c>
      <c r="J217" s="108">
        <v>6.125</v>
      </c>
      <c r="K217" s="108">
        <v>6.1050000000000004</v>
      </c>
      <c r="L217" s="108">
        <v>6.433483553910385</v>
      </c>
      <c r="M217" s="108">
        <v>6.5</v>
      </c>
      <c r="N217" s="108">
        <v>6</v>
      </c>
      <c r="O217" s="161"/>
      <c r="P217" s="2"/>
      <c r="Q217" s="2"/>
      <c r="R217" s="2"/>
      <c r="S217" s="2"/>
      <c r="T217" s="2"/>
      <c r="U217" s="2"/>
      <c r="V217" s="2"/>
      <c r="W217" s="2"/>
      <c r="X217" s="2"/>
      <c r="Y217" s="135"/>
    </row>
    <row r="218" spans="1:25">
      <c r="A218" s="140"/>
      <c r="B218" s="2" t="s">
        <v>186</v>
      </c>
      <c r="C218" s="136"/>
      <c r="D218" s="123">
        <v>7.2387844283415437E-2</v>
      </c>
      <c r="E218" s="123" t="s">
        <v>512</v>
      </c>
      <c r="F218" s="123">
        <v>0</v>
      </c>
      <c r="G218" s="123">
        <v>0.21322914122292635</v>
      </c>
      <c r="H218" s="123">
        <v>9.048020041239227E-2</v>
      </c>
      <c r="I218" s="123">
        <v>0.12110601416389989</v>
      </c>
      <c r="J218" s="123">
        <v>7.9603182515943866E-2</v>
      </c>
      <c r="K218" s="123">
        <v>0.10998484744121209</v>
      </c>
      <c r="L218" s="123">
        <v>9.5560882124172408E-2</v>
      </c>
      <c r="M218" s="123">
        <v>8.9442719099991269E-2</v>
      </c>
      <c r="N218" s="123">
        <v>0.22583179581272422</v>
      </c>
      <c r="O218" s="161"/>
      <c r="P218" s="2"/>
      <c r="Q218" s="2"/>
      <c r="R218" s="2"/>
      <c r="S218" s="2"/>
      <c r="T218" s="2"/>
      <c r="U218" s="2"/>
      <c r="V218" s="2"/>
      <c r="W218" s="2"/>
      <c r="X218" s="2"/>
      <c r="Y218" s="137"/>
    </row>
    <row r="219" spans="1:25">
      <c r="A219" s="140"/>
      <c r="B219" s="2" t="s">
        <v>96</v>
      </c>
      <c r="C219" s="136"/>
      <c r="D219" s="110">
        <v>1.0934719680274235E-2</v>
      </c>
      <c r="E219" s="110" t="s">
        <v>512</v>
      </c>
      <c r="F219" s="110">
        <v>0</v>
      </c>
      <c r="G219" s="110">
        <v>3.4244508761711943E-2</v>
      </c>
      <c r="H219" s="110">
        <v>1.3431004514457041E-2</v>
      </c>
      <c r="I219" s="110">
        <v>2.1001042918595357E-2</v>
      </c>
      <c r="J219" s="110">
        <v>1.2968207849461396E-2</v>
      </c>
      <c r="K219" s="110">
        <v>1.8025377892577781E-2</v>
      </c>
      <c r="L219" s="110">
        <v>1.4859566289455044E-2</v>
      </c>
      <c r="M219" s="110">
        <v>1.376041832307558E-2</v>
      </c>
      <c r="N219" s="110">
        <v>3.7954923666004073E-2</v>
      </c>
      <c r="O219" s="161"/>
      <c r="P219" s="2"/>
      <c r="Q219" s="2"/>
      <c r="R219" s="2"/>
      <c r="S219" s="2"/>
      <c r="T219" s="2"/>
      <c r="U219" s="2"/>
      <c r="V219" s="2"/>
      <c r="W219" s="2"/>
      <c r="X219" s="2"/>
      <c r="Y219" s="138"/>
    </row>
    <row r="220" spans="1:25">
      <c r="A220" s="140"/>
      <c r="B220" s="118" t="s">
        <v>187</v>
      </c>
      <c r="C220" s="136"/>
      <c r="D220" s="110">
        <v>4.1520260815525845E-2</v>
      </c>
      <c r="E220" s="110" t="s">
        <v>512</v>
      </c>
      <c r="F220" s="110">
        <v>0.1013054117384713</v>
      </c>
      <c r="G220" s="110">
        <v>-2.0362614701207371E-2</v>
      </c>
      <c r="H220" s="110">
        <v>5.9875351011166922E-2</v>
      </c>
      <c r="I220" s="110">
        <v>-9.2734113186878409E-2</v>
      </c>
      <c r="J220" s="110">
        <v>-3.4260040135050129E-2</v>
      </c>
      <c r="K220" s="110">
        <v>-4.0028782767965843E-2</v>
      </c>
      <c r="L220" s="110">
        <v>1.1774546768732685E-2</v>
      </c>
      <c r="M220" s="110">
        <v>2.2640739471437632E-2</v>
      </c>
      <c r="N220" s="110">
        <v>-6.3890400022299287E-2</v>
      </c>
      <c r="O220" s="161"/>
      <c r="P220" s="2"/>
      <c r="Q220" s="2"/>
      <c r="R220" s="2"/>
      <c r="S220" s="2"/>
      <c r="T220" s="2"/>
      <c r="U220" s="2"/>
      <c r="V220" s="2"/>
      <c r="W220" s="2"/>
      <c r="X220" s="2"/>
      <c r="Y220" s="138"/>
    </row>
    <row r="221" spans="1:25">
      <c r="B221" s="146"/>
      <c r="C221" s="117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</row>
    <row r="222" spans="1:25">
      <c r="B222" s="150" t="s">
        <v>441</v>
      </c>
      <c r="Y222" s="134" t="s">
        <v>190</v>
      </c>
    </row>
    <row r="223" spans="1:25">
      <c r="A223" s="125" t="s">
        <v>0</v>
      </c>
      <c r="B223" s="115" t="s">
        <v>142</v>
      </c>
      <c r="C223" s="112" t="s">
        <v>143</v>
      </c>
      <c r="D223" s="113" t="s">
        <v>165</v>
      </c>
      <c r="E223" s="114" t="s">
        <v>165</v>
      </c>
      <c r="F223" s="114" t="s">
        <v>165</v>
      </c>
      <c r="G223" s="114" t="s">
        <v>165</v>
      </c>
      <c r="H223" s="114" t="s">
        <v>165</v>
      </c>
      <c r="I223" s="114" t="s">
        <v>165</v>
      </c>
      <c r="J223" s="114" t="s">
        <v>165</v>
      </c>
      <c r="K223" s="114" t="s">
        <v>165</v>
      </c>
      <c r="L223" s="114" t="s">
        <v>165</v>
      </c>
      <c r="M223" s="114" t="s">
        <v>165</v>
      </c>
      <c r="N223" s="16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4">
        <v>1</v>
      </c>
    </row>
    <row r="224" spans="1:25">
      <c r="A224" s="140"/>
      <c r="B224" s="116" t="s">
        <v>166</v>
      </c>
      <c r="C224" s="105" t="s">
        <v>166</v>
      </c>
      <c r="D224" s="159" t="s">
        <v>167</v>
      </c>
      <c r="E224" s="160" t="s">
        <v>168</v>
      </c>
      <c r="F224" s="160" t="s">
        <v>171</v>
      </c>
      <c r="G224" s="160" t="s">
        <v>172</v>
      </c>
      <c r="H224" s="160" t="s">
        <v>173</v>
      </c>
      <c r="I224" s="160" t="s">
        <v>174</v>
      </c>
      <c r="J224" s="160" t="s">
        <v>196</v>
      </c>
      <c r="K224" s="160" t="s">
        <v>208</v>
      </c>
      <c r="L224" s="160" t="s">
        <v>205</v>
      </c>
      <c r="M224" s="160" t="s">
        <v>206</v>
      </c>
      <c r="N224" s="16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4" t="s">
        <v>3</v>
      </c>
    </row>
    <row r="225" spans="1:25">
      <c r="A225" s="140"/>
      <c r="B225" s="116"/>
      <c r="C225" s="105"/>
      <c r="D225" s="106" t="s">
        <v>126</v>
      </c>
      <c r="E225" s="107" t="s">
        <v>126</v>
      </c>
      <c r="F225" s="107" t="s">
        <v>207</v>
      </c>
      <c r="G225" s="107" t="s">
        <v>124</v>
      </c>
      <c r="H225" s="107" t="s">
        <v>126</v>
      </c>
      <c r="I225" s="107" t="s">
        <v>126</v>
      </c>
      <c r="J225" s="107" t="s">
        <v>126</v>
      </c>
      <c r="K225" s="107" t="s">
        <v>116</v>
      </c>
      <c r="L225" s="107" t="s">
        <v>114</v>
      </c>
      <c r="M225" s="107" t="s">
        <v>114</v>
      </c>
      <c r="N225" s="16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4">
        <v>1</v>
      </c>
    </row>
    <row r="226" spans="1:25">
      <c r="A226" s="140"/>
      <c r="B226" s="116"/>
      <c r="C226" s="105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6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4">
        <v>1</v>
      </c>
    </row>
    <row r="227" spans="1:25">
      <c r="A227" s="140"/>
      <c r="B227" s="115">
        <v>1</v>
      </c>
      <c r="C227" s="111">
        <v>1</v>
      </c>
      <c r="D227" s="221" t="s">
        <v>130</v>
      </c>
      <c r="E227" s="221" t="s">
        <v>130</v>
      </c>
      <c r="F227" s="206">
        <v>35.633973710818999</v>
      </c>
      <c r="G227" s="203">
        <v>48</v>
      </c>
      <c r="H227" s="206" t="s">
        <v>110</v>
      </c>
      <c r="I227" s="203" t="s">
        <v>128</v>
      </c>
      <c r="J227" s="205" t="s">
        <v>130</v>
      </c>
      <c r="K227" s="203">
        <v>36</v>
      </c>
      <c r="L227" s="203">
        <v>35.335223198600602</v>
      </c>
      <c r="M227" s="203">
        <v>30</v>
      </c>
      <c r="N227" s="207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9">
        <v>1</v>
      </c>
    </row>
    <row r="228" spans="1:25">
      <c r="A228" s="140"/>
      <c r="B228" s="116">
        <v>1</v>
      </c>
      <c r="C228" s="105">
        <v>2</v>
      </c>
      <c r="D228" s="213" t="s">
        <v>130</v>
      </c>
      <c r="E228" s="213" t="s">
        <v>130</v>
      </c>
      <c r="F228" s="212">
        <v>35.340175953079203</v>
      </c>
      <c r="G228" s="210">
        <v>49</v>
      </c>
      <c r="H228" s="212" t="s">
        <v>110</v>
      </c>
      <c r="I228" s="210" t="s">
        <v>128</v>
      </c>
      <c r="J228" s="211" t="s">
        <v>130</v>
      </c>
      <c r="K228" s="210">
        <v>34</v>
      </c>
      <c r="L228" s="210">
        <v>34.842412161604102</v>
      </c>
      <c r="M228" s="210">
        <v>30</v>
      </c>
      <c r="N228" s="207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9">
        <v>31</v>
      </c>
    </row>
    <row r="229" spans="1:25">
      <c r="A229" s="140"/>
      <c r="B229" s="116">
        <v>1</v>
      </c>
      <c r="C229" s="105">
        <v>3</v>
      </c>
      <c r="D229" s="213" t="s">
        <v>130</v>
      </c>
      <c r="E229" s="213" t="s">
        <v>130</v>
      </c>
      <c r="F229" s="212">
        <v>35.204975124378102</v>
      </c>
      <c r="G229" s="210">
        <v>48</v>
      </c>
      <c r="H229" s="212" t="s">
        <v>110</v>
      </c>
      <c r="I229" s="222">
        <v>340</v>
      </c>
      <c r="J229" s="211" t="s">
        <v>130</v>
      </c>
      <c r="K229" s="212">
        <v>37</v>
      </c>
      <c r="L229" s="216">
        <v>35.398830936840397</v>
      </c>
      <c r="M229" s="216">
        <v>30</v>
      </c>
      <c r="N229" s="207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9">
        <v>16</v>
      </c>
    </row>
    <row r="230" spans="1:25">
      <c r="A230" s="140"/>
      <c r="B230" s="116">
        <v>1</v>
      </c>
      <c r="C230" s="105">
        <v>4</v>
      </c>
      <c r="D230" s="213" t="s">
        <v>130</v>
      </c>
      <c r="E230" s="213" t="s">
        <v>130</v>
      </c>
      <c r="F230" s="212">
        <v>33.406716417910403</v>
      </c>
      <c r="G230" s="210">
        <v>50</v>
      </c>
      <c r="H230" s="212" t="s">
        <v>110</v>
      </c>
      <c r="I230" s="210" t="s">
        <v>128</v>
      </c>
      <c r="J230" s="211" t="s">
        <v>130</v>
      </c>
      <c r="K230" s="212">
        <v>34</v>
      </c>
      <c r="L230" s="216">
        <v>34.128219686632299</v>
      </c>
      <c r="M230" s="216">
        <v>30</v>
      </c>
      <c r="N230" s="207"/>
      <c r="O230" s="208"/>
      <c r="P230" s="208"/>
      <c r="Q230" s="208"/>
      <c r="R230" s="208"/>
      <c r="S230" s="208"/>
      <c r="T230" s="208"/>
      <c r="U230" s="208"/>
      <c r="V230" s="208"/>
      <c r="W230" s="208"/>
      <c r="X230" s="208"/>
      <c r="Y230" s="209">
        <v>39.09183551156675</v>
      </c>
    </row>
    <row r="231" spans="1:25">
      <c r="A231" s="140"/>
      <c r="B231" s="116">
        <v>1</v>
      </c>
      <c r="C231" s="105">
        <v>5</v>
      </c>
      <c r="D231" s="213" t="s">
        <v>130</v>
      </c>
      <c r="E231" s="213" t="s">
        <v>130</v>
      </c>
      <c r="F231" s="210">
        <v>32.3241379310345</v>
      </c>
      <c r="G231" s="210">
        <v>47</v>
      </c>
      <c r="H231" s="222">
        <v>100</v>
      </c>
      <c r="I231" s="210" t="s">
        <v>128</v>
      </c>
      <c r="J231" s="213" t="s">
        <v>130</v>
      </c>
      <c r="K231" s="210">
        <v>34</v>
      </c>
      <c r="L231" s="210">
        <v>34.2201618002427</v>
      </c>
      <c r="M231" s="210">
        <v>30</v>
      </c>
      <c r="N231" s="207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14"/>
    </row>
    <row r="232" spans="1:25">
      <c r="A232" s="140"/>
      <c r="B232" s="116">
        <v>1</v>
      </c>
      <c r="C232" s="105">
        <v>6</v>
      </c>
      <c r="D232" s="213" t="s">
        <v>130</v>
      </c>
      <c r="E232" s="213" t="s">
        <v>130</v>
      </c>
      <c r="F232" s="210">
        <v>35.514946962391498</v>
      </c>
      <c r="G232" s="210">
        <v>52</v>
      </c>
      <c r="H232" s="210" t="s">
        <v>110</v>
      </c>
      <c r="I232" s="210" t="s">
        <v>128</v>
      </c>
      <c r="J232" s="213" t="s">
        <v>130</v>
      </c>
      <c r="K232" s="210">
        <v>36</v>
      </c>
      <c r="L232" s="210">
        <v>35.507317602271002</v>
      </c>
      <c r="M232" s="210">
        <v>30</v>
      </c>
      <c r="N232" s="207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214"/>
    </row>
    <row r="233" spans="1:25">
      <c r="A233" s="140"/>
      <c r="B233" s="117" t="s">
        <v>184</v>
      </c>
      <c r="C233" s="109"/>
      <c r="D233" s="215" t="s">
        <v>512</v>
      </c>
      <c r="E233" s="215" t="s">
        <v>512</v>
      </c>
      <c r="F233" s="215">
        <v>34.570821016602117</v>
      </c>
      <c r="G233" s="215">
        <v>49</v>
      </c>
      <c r="H233" s="215">
        <v>100</v>
      </c>
      <c r="I233" s="215">
        <v>340</v>
      </c>
      <c r="J233" s="215" t="s">
        <v>512</v>
      </c>
      <c r="K233" s="215">
        <v>35.166666666666664</v>
      </c>
      <c r="L233" s="215">
        <v>34.905360897698515</v>
      </c>
      <c r="M233" s="215">
        <v>30</v>
      </c>
      <c r="N233" s="207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14"/>
    </row>
    <row r="234" spans="1:25">
      <c r="A234" s="140"/>
      <c r="B234" s="2" t="s">
        <v>185</v>
      </c>
      <c r="C234" s="136"/>
      <c r="D234" s="216" t="s">
        <v>512</v>
      </c>
      <c r="E234" s="216" t="s">
        <v>512</v>
      </c>
      <c r="F234" s="216">
        <v>35.272575538728653</v>
      </c>
      <c r="G234" s="216">
        <v>48.5</v>
      </c>
      <c r="H234" s="216">
        <v>100</v>
      </c>
      <c r="I234" s="216">
        <v>340</v>
      </c>
      <c r="J234" s="216" t="s">
        <v>512</v>
      </c>
      <c r="K234" s="216">
        <v>35</v>
      </c>
      <c r="L234" s="216">
        <v>35.088817680102352</v>
      </c>
      <c r="M234" s="216">
        <v>30</v>
      </c>
      <c r="N234" s="207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14"/>
    </row>
    <row r="235" spans="1:25">
      <c r="A235" s="140"/>
      <c r="B235" s="2" t="s">
        <v>186</v>
      </c>
      <c r="C235" s="136"/>
      <c r="D235" s="216" t="s">
        <v>512</v>
      </c>
      <c r="E235" s="216" t="s">
        <v>512</v>
      </c>
      <c r="F235" s="216">
        <v>1.3724758873725218</v>
      </c>
      <c r="G235" s="216">
        <v>1.7888543819998317</v>
      </c>
      <c r="H235" s="216" t="s">
        <v>512</v>
      </c>
      <c r="I235" s="216" t="s">
        <v>512</v>
      </c>
      <c r="J235" s="216" t="s">
        <v>512</v>
      </c>
      <c r="K235" s="216">
        <v>1.3291601358251257</v>
      </c>
      <c r="L235" s="216">
        <v>0.61123726324806282</v>
      </c>
      <c r="M235" s="216">
        <v>0</v>
      </c>
      <c r="N235" s="207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214"/>
    </row>
    <row r="236" spans="1:25">
      <c r="A236" s="140"/>
      <c r="B236" s="2" t="s">
        <v>96</v>
      </c>
      <c r="C236" s="136"/>
      <c r="D236" s="110" t="s">
        <v>512</v>
      </c>
      <c r="E236" s="110" t="s">
        <v>512</v>
      </c>
      <c r="F236" s="110">
        <v>3.9700413441538192E-2</v>
      </c>
      <c r="G236" s="110">
        <v>3.6507232285710851E-2</v>
      </c>
      <c r="H236" s="110" t="s">
        <v>512</v>
      </c>
      <c r="I236" s="110" t="s">
        <v>512</v>
      </c>
      <c r="J236" s="110" t="s">
        <v>512</v>
      </c>
      <c r="K236" s="110">
        <v>3.7796022819671822E-2</v>
      </c>
      <c r="L236" s="110">
        <v>1.7511271836996384E-2</v>
      </c>
      <c r="M236" s="110">
        <v>0</v>
      </c>
      <c r="N236" s="16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8"/>
    </row>
    <row r="237" spans="1:25">
      <c r="A237" s="140"/>
      <c r="B237" s="118" t="s">
        <v>187</v>
      </c>
      <c r="C237" s="136"/>
      <c r="D237" s="110" t="s">
        <v>512</v>
      </c>
      <c r="E237" s="110" t="s">
        <v>512</v>
      </c>
      <c r="F237" s="110">
        <v>-0.11565111834226671</v>
      </c>
      <c r="G237" s="110">
        <v>0.25345866620925372</v>
      </c>
      <c r="H237" s="110">
        <v>1.5580789106311301</v>
      </c>
      <c r="I237" s="110">
        <v>7.6974682961458427</v>
      </c>
      <c r="J237" s="110" t="s">
        <v>512</v>
      </c>
      <c r="K237" s="110">
        <v>-0.10040891642805261</v>
      </c>
      <c r="L237" s="110">
        <v>-0.10709332419628936</v>
      </c>
      <c r="M237" s="110">
        <v>-0.23257632681066098</v>
      </c>
      <c r="N237" s="16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8"/>
    </row>
    <row r="238" spans="1:25">
      <c r="B238" s="146"/>
      <c r="C238" s="117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</row>
    <row r="239" spans="1:25">
      <c r="B239" s="150" t="s">
        <v>442</v>
      </c>
      <c r="Y239" s="134" t="s">
        <v>67</v>
      </c>
    </row>
    <row r="240" spans="1:25">
      <c r="A240" s="125" t="s">
        <v>33</v>
      </c>
      <c r="B240" s="115" t="s">
        <v>142</v>
      </c>
      <c r="C240" s="112" t="s">
        <v>143</v>
      </c>
      <c r="D240" s="113" t="s">
        <v>165</v>
      </c>
      <c r="E240" s="114" t="s">
        <v>165</v>
      </c>
      <c r="F240" s="114" t="s">
        <v>165</v>
      </c>
      <c r="G240" s="114" t="s">
        <v>165</v>
      </c>
      <c r="H240" s="114" t="s">
        <v>165</v>
      </c>
      <c r="I240" s="114" t="s">
        <v>165</v>
      </c>
      <c r="J240" s="114" t="s">
        <v>165</v>
      </c>
      <c r="K240" s="114" t="s">
        <v>165</v>
      </c>
      <c r="L240" s="114" t="s">
        <v>165</v>
      </c>
      <c r="M240" s="114" t="s">
        <v>165</v>
      </c>
      <c r="N240" s="16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4">
        <v>1</v>
      </c>
    </row>
    <row r="241" spans="1:25">
      <c r="A241" s="140"/>
      <c r="B241" s="116" t="s">
        <v>166</v>
      </c>
      <c r="C241" s="105" t="s">
        <v>166</v>
      </c>
      <c r="D241" s="159" t="s">
        <v>167</v>
      </c>
      <c r="E241" s="160" t="s">
        <v>168</v>
      </c>
      <c r="F241" s="160" t="s">
        <v>170</v>
      </c>
      <c r="G241" s="160" t="s">
        <v>171</v>
      </c>
      <c r="H241" s="160" t="s">
        <v>172</v>
      </c>
      <c r="I241" s="160" t="s">
        <v>196</v>
      </c>
      <c r="J241" s="160" t="s">
        <v>208</v>
      </c>
      <c r="K241" s="160" t="s">
        <v>205</v>
      </c>
      <c r="L241" s="160" t="s">
        <v>206</v>
      </c>
      <c r="M241" s="160" t="s">
        <v>209</v>
      </c>
      <c r="N241" s="16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4" t="s">
        <v>3</v>
      </c>
    </row>
    <row r="242" spans="1:25">
      <c r="A242" s="140"/>
      <c r="B242" s="116"/>
      <c r="C242" s="105"/>
      <c r="D242" s="106" t="s">
        <v>114</v>
      </c>
      <c r="E242" s="107" t="s">
        <v>124</v>
      </c>
      <c r="F242" s="107" t="s">
        <v>124</v>
      </c>
      <c r="G242" s="107" t="s">
        <v>207</v>
      </c>
      <c r="H242" s="107" t="s">
        <v>124</v>
      </c>
      <c r="I242" s="107" t="s">
        <v>114</v>
      </c>
      <c r="J242" s="107" t="s">
        <v>114</v>
      </c>
      <c r="K242" s="107" t="s">
        <v>114</v>
      </c>
      <c r="L242" s="107" t="s">
        <v>114</v>
      </c>
      <c r="M242" s="107" t="s">
        <v>118</v>
      </c>
      <c r="N242" s="16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4">
        <v>2</v>
      </c>
    </row>
    <row r="243" spans="1:25">
      <c r="A243" s="140"/>
      <c r="B243" s="116"/>
      <c r="C243" s="105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6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4">
        <v>3</v>
      </c>
    </row>
    <row r="244" spans="1:25">
      <c r="A244" s="140"/>
      <c r="B244" s="115">
        <v>1</v>
      </c>
      <c r="C244" s="111">
        <v>1</v>
      </c>
      <c r="D244" s="119">
        <v>4.3600000000000003</v>
      </c>
      <c r="E244" s="119">
        <v>4</v>
      </c>
      <c r="F244" s="120">
        <v>4.4000000000000004</v>
      </c>
      <c r="G244" s="119">
        <v>4.1589999999999998</v>
      </c>
      <c r="H244" s="152">
        <v>3.7</v>
      </c>
      <c r="I244" s="119">
        <v>4.3899999999999997</v>
      </c>
      <c r="J244" s="120">
        <v>4.17</v>
      </c>
      <c r="K244" s="119">
        <v>4.3643724696356303</v>
      </c>
      <c r="L244" s="119">
        <v>4.2</v>
      </c>
      <c r="M244" s="119">
        <v>4.42</v>
      </c>
      <c r="N244" s="16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4">
        <v>1</v>
      </c>
    </row>
    <row r="245" spans="1:25">
      <c r="A245" s="140"/>
      <c r="B245" s="116">
        <v>1</v>
      </c>
      <c r="C245" s="105">
        <v>2</v>
      </c>
      <c r="D245" s="155">
        <v>4.62</v>
      </c>
      <c r="E245" s="107">
        <v>4</v>
      </c>
      <c r="F245" s="121">
        <v>4.5</v>
      </c>
      <c r="G245" s="107">
        <v>4.42</v>
      </c>
      <c r="H245" s="154">
        <v>3.8</v>
      </c>
      <c r="I245" s="107">
        <v>4.4400000000000004</v>
      </c>
      <c r="J245" s="121">
        <v>4.51</v>
      </c>
      <c r="K245" s="107">
        <v>4.3586278586278597</v>
      </c>
      <c r="L245" s="107">
        <v>4.0999999999999996</v>
      </c>
      <c r="M245" s="107">
        <v>4.2300000000000004</v>
      </c>
      <c r="N245" s="16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4">
        <v>4</v>
      </c>
    </row>
    <row r="246" spans="1:25">
      <c r="A246" s="140"/>
      <c r="B246" s="116">
        <v>1</v>
      </c>
      <c r="C246" s="105">
        <v>3</v>
      </c>
      <c r="D246" s="107">
        <v>4.41</v>
      </c>
      <c r="E246" s="107">
        <v>4</v>
      </c>
      <c r="F246" s="121">
        <v>4.2</v>
      </c>
      <c r="G246" s="107">
        <v>4.7169999999999996</v>
      </c>
      <c r="H246" s="154">
        <v>3.9</v>
      </c>
      <c r="I246" s="107">
        <v>4.21</v>
      </c>
      <c r="J246" s="121">
        <v>4.32</v>
      </c>
      <c r="K246" s="121">
        <v>4.1695906432748497</v>
      </c>
      <c r="L246" s="108">
        <v>4.2</v>
      </c>
      <c r="M246" s="108">
        <v>4.59</v>
      </c>
      <c r="N246" s="16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4">
        <v>16</v>
      </c>
    </row>
    <row r="247" spans="1:25">
      <c r="A247" s="140"/>
      <c r="B247" s="116">
        <v>1</v>
      </c>
      <c r="C247" s="105">
        <v>4</v>
      </c>
      <c r="D247" s="107">
        <v>4.4800000000000004</v>
      </c>
      <c r="E247" s="107">
        <v>4</v>
      </c>
      <c r="F247" s="121">
        <v>4.5999999999999996</v>
      </c>
      <c r="G247" s="107">
        <v>4.2649999999999997</v>
      </c>
      <c r="H247" s="154">
        <v>3.8</v>
      </c>
      <c r="I247" s="107">
        <v>4.18</v>
      </c>
      <c r="J247" s="121">
        <v>4.38</v>
      </c>
      <c r="K247" s="121">
        <v>4.5415525114155297</v>
      </c>
      <c r="L247" s="108">
        <v>4.0999999999999996</v>
      </c>
      <c r="M247" s="108">
        <v>4.13</v>
      </c>
      <c r="N247" s="16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4">
        <v>4.3081236248336738</v>
      </c>
    </row>
    <row r="248" spans="1:25">
      <c r="A248" s="140"/>
      <c r="B248" s="116">
        <v>1</v>
      </c>
      <c r="C248" s="105">
        <v>5</v>
      </c>
      <c r="D248" s="107">
        <v>4.45</v>
      </c>
      <c r="E248" s="107">
        <v>4</v>
      </c>
      <c r="F248" s="107">
        <v>4.4000000000000004</v>
      </c>
      <c r="G248" s="107">
        <v>4.407</v>
      </c>
      <c r="H248" s="153">
        <v>3.8</v>
      </c>
      <c r="I248" s="107">
        <v>4.22</v>
      </c>
      <c r="J248" s="107">
        <v>4.26</v>
      </c>
      <c r="K248" s="107">
        <v>4.5665322580645196</v>
      </c>
      <c r="L248" s="107">
        <v>4.2</v>
      </c>
      <c r="M248" s="107">
        <v>4.0599999999999996</v>
      </c>
      <c r="N248" s="16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5"/>
    </row>
    <row r="249" spans="1:25">
      <c r="A249" s="140"/>
      <c r="B249" s="116">
        <v>1</v>
      </c>
      <c r="C249" s="105">
        <v>6</v>
      </c>
      <c r="D249" s="107">
        <v>4.4000000000000004</v>
      </c>
      <c r="E249" s="155">
        <v>4.5</v>
      </c>
      <c r="F249" s="107">
        <v>4.5</v>
      </c>
      <c r="G249" s="107">
        <v>4.6900000000000004</v>
      </c>
      <c r="H249" s="153">
        <v>3.9</v>
      </c>
      <c r="I249" s="107">
        <v>4.1500000000000004</v>
      </c>
      <c r="J249" s="107">
        <v>4.28</v>
      </c>
      <c r="K249" s="107">
        <v>4.5</v>
      </c>
      <c r="L249" s="107">
        <v>4.0999999999999996</v>
      </c>
      <c r="M249" s="107">
        <v>4.5199999999999996</v>
      </c>
      <c r="N249" s="16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5"/>
    </row>
    <row r="250" spans="1:25">
      <c r="A250" s="140"/>
      <c r="B250" s="117" t="s">
        <v>184</v>
      </c>
      <c r="C250" s="109"/>
      <c r="D250" s="122">
        <v>4.4533333333333331</v>
      </c>
      <c r="E250" s="122">
        <v>4.083333333333333</v>
      </c>
      <c r="F250" s="122">
        <v>4.4333333333333336</v>
      </c>
      <c r="G250" s="122">
        <v>4.4430000000000005</v>
      </c>
      <c r="H250" s="122">
        <v>3.8166666666666664</v>
      </c>
      <c r="I250" s="122">
        <v>4.2649999999999997</v>
      </c>
      <c r="J250" s="122">
        <v>4.32</v>
      </c>
      <c r="K250" s="122">
        <v>4.4167792901697318</v>
      </c>
      <c r="L250" s="122">
        <v>4.1499999999999995</v>
      </c>
      <c r="M250" s="122">
        <v>4.3250000000000002</v>
      </c>
      <c r="N250" s="16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5"/>
    </row>
    <row r="251" spans="1:25">
      <c r="A251" s="140"/>
      <c r="B251" s="2" t="s">
        <v>185</v>
      </c>
      <c r="C251" s="136"/>
      <c r="D251" s="108">
        <v>4.43</v>
      </c>
      <c r="E251" s="108">
        <v>4</v>
      </c>
      <c r="F251" s="108">
        <v>4.45</v>
      </c>
      <c r="G251" s="108">
        <v>4.4135</v>
      </c>
      <c r="H251" s="108">
        <v>3.8</v>
      </c>
      <c r="I251" s="108">
        <v>4.2149999999999999</v>
      </c>
      <c r="J251" s="108">
        <v>4.3000000000000007</v>
      </c>
      <c r="K251" s="108">
        <v>4.4321862348178147</v>
      </c>
      <c r="L251" s="108">
        <v>4.1500000000000004</v>
      </c>
      <c r="M251" s="108">
        <v>4.3250000000000002</v>
      </c>
      <c r="N251" s="16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5"/>
    </row>
    <row r="252" spans="1:25">
      <c r="A252" s="140"/>
      <c r="B252" s="2" t="s">
        <v>186</v>
      </c>
      <c r="C252" s="136"/>
      <c r="D252" s="123">
        <v>9.1578745714639781E-2</v>
      </c>
      <c r="E252" s="123">
        <v>0.20412414523193151</v>
      </c>
      <c r="F252" s="123">
        <v>0.13662601021279447</v>
      </c>
      <c r="G252" s="123">
        <v>0.22371857321197103</v>
      </c>
      <c r="H252" s="123">
        <v>7.5277265270908028E-2</v>
      </c>
      <c r="I252" s="123">
        <v>0.11979148550710944</v>
      </c>
      <c r="J252" s="123">
        <v>0.11610340218959989</v>
      </c>
      <c r="K252" s="123">
        <v>0.14976667563953547</v>
      </c>
      <c r="L252" s="123">
        <v>5.4772255750516897E-2</v>
      </c>
      <c r="M252" s="123">
        <v>0.21658716490133939</v>
      </c>
      <c r="N252" s="16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7"/>
    </row>
    <row r="253" spans="1:25">
      <c r="A253" s="140"/>
      <c r="B253" s="2" t="s">
        <v>96</v>
      </c>
      <c r="C253" s="136"/>
      <c r="D253" s="110">
        <v>2.056408960658079E-2</v>
      </c>
      <c r="E253" s="110">
        <v>4.9989586587411802E-2</v>
      </c>
      <c r="F253" s="110">
        <v>3.0817897040479953E-2</v>
      </c>
      <c r="G253" s="110">
        <v>5.0353043711899845E-2</v>
      </c>
      <c r="H253" s="110">
        <v>1.9723300944342714E-2</v>
      </c>
      <c r="I253" s="110">
        <v>2.8087100939533281E-2</v>
      </c>
      <c r="J253" s="110">
        <v>2.6875787543888859E-2</v>
      </c>
      <c r="K253" s="110">
        <v>3.3908571336780588E-2</v>
      </c>
      <c r="L253" s="110">
        <v>1.3198133915787206E-2</v>
      </c>
      <c r="M253" s="110">
        <v>5.0077957202621821E-2</v>
      </c>
      <c r="N253" s="16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8"/>
    </row>
    <row r="254" spans="1:25">
      <c r="A254" s="140"/>
      <c r="B254" s="118" t="s">
        <v>187</v>
      </c>
      <c r="C254" s="136"/>
      <c r="D254" s="110">
        <v>3.3706021726631841E-2</v>
      </c>
      <c r="E254" s="110">
        <v>-5.2178236066524053E-2</v>
      </c>
      <c r="F254" s="110">
        <v>2.9063629413488279E-2</v>
      </c>
      <c r="G254" s="110">
        <v>3.1307452364841115E-2</v>
      </c>
      <c r="H254" s="110">
        <v>-0.11407680024177147</v>
      </c>
      <c r="I254" s="110">
        <v>-1.0009839222136718E-2</v>
      </c>
      <c r="J254" s="110">
        <v>2.7567396390082433E-3</v>
      </c>
      <c r="K254" s="110">
        <v>2.5221111276780617E-2</v>
      </c>
      <c r="L254" s="110">
        <v>-3.6703595022712254E-2</v>
      </c>
      <c r="M254" s="110">
        <v>3.9173377172940782E-3</v>
      </c>
      <c r="N254" s="16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8"/>
    </row>
    <row r="255" spans="1:25">
      <c r="B255" s="146"/>
      <c r="C255" s="117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</row>
    <row r="256" spans="1:25">
      <c r="B256" s="150" t="s">
        <v>443</v>
      </c>
      <c r="Y256" s="134" t="s">
        <v>67</v>
      </c>
    </row>
    <row r="257" spans="1:25">
      <c r="A257" s="125" t="s">
        <v>36</v>
      </c>
      <c r="B257" s="115" t="s">
        <v>142</v>
      </c>
      <c r="C257" s="112" t="s">
        <v>143</v>
      </c>
      <c r="D257" s="113" t="s">
        <v>165</v>
      </c>
      <c r="E257" s="114" t="s">
        <v>165</v>
      </c>
      <c r="F257" s="114" t="s">
        <v>165</v>
      </c>
      <c r="G257" s="114" t="s">
        <v>165</v>
      </c>
      <c r="H257" s="114" t="s">
        <v>165</v>
      </c>
      <c r="I257" s="114" t="s">
        <v>165</v>
      </c>
      <c r="J257" s="114" t="s">
        <v>165</v>
      </c>
      <c r="K257" s="114" t="s">
        <v>165</v>
      </c>
      <c r="L257" s="114" t="s">
        <v>165</v>
      </c>
      <c r="M257" s="114" t="s">
        <v>165</v>
      </c>
      <c r="N257" s="16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4">
        <v>1</v>
      </c>
    </row>
    <row r="258" spans="1:25">
      <c r="A258" s="140"/>
      <c r="B258" s="116" t="s">
        <v>166</v>
      </c>
      <c r="C258" s="105" t="s">
        <v>166</v>
      </c>
      <c r="D258" s="159" t="s">
        <v>167</v>
      </c>
      <c r="E258" s="160" t="s">
        <v>168</v>
      </c>
      <c r="F258" s="160" t="s">
        <v>170</v>
      </c>
      <c r="G258" s="160" t="s">
        <v>171</v>
      </c>
      <c r="H258" s="160" t="s">
        <v>172</v>
      </c>
      <c r="I258" s="160" t="s">
        <v>196</v>
      </c>
      <c r="J258" s="160" t="s">
        <v>208</v>
      </c>
      <c r="K258" s="160" t="s">
        <v>205</v>
      </c>
      <c r="L258" s="160" t="s">
        <v>206</v>
      </c>
      <c r="M258" s="160" t="s">
        <v>209</v>
      </c>
      <c r="N258" s="16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4" t="s">
        <v>3</v>
      </c>
    </row>
    <row r="259" spans="1:25">
      <c r="A259" s="140"/>
      <c r="B259" s="116"/>
      <c r="C259" s="105"/>
      <c r="D259" s="106" t="s">
        <v>114</v>
      </c>
      <c r="E259" s="107" t="s">
        <v>124</v>
      </c>
      <c r="F259" s="107" t="s">
        <v>124</v>
      </c>
      <c r="G259" s="107" t="s">
        <v>207</v>
      </c>
      <c r="H259" s="107" t="s">
        <v>124</v>
      </c>
      <c r="I259" s="107" t="s">
        <v>114</v>
      </c>
      <c r="J259" s="107" t="s">
        <v>114</v>
      </c>
      <c r="K259" s="107" t="s">
        <v>114</v>
      </c>
      <c r="L259" s="107" t="s">
        <v>114</v>
      </c>
      <c r="M259" s="107" t="s">
        <v>118</v>
      </c>
      <c r="N259" s="16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4">
        <v>2</v>
      </c>
    </row>
    <row r="260" spans="1:25">
      <c r="A260" s="140"/>
      <c r="B260" s="116"/>
      <c r="C260" s="105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6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4">
        <v>3</v>
      </c>
    </row>
    <row r="261" spans="1:25">
      <c r="A261" s="140"/>
      <c r="B261" s="115">
        <v>1</v>
      </c>
      <c r="C261" s="111">
        <v>1</v>
      </c>
      <c r="D261" s="119">
        <v>2.86</v>
      </c>
      <c r="E261" s="119">
        <v>3</v>
      </c>
      <c r="F261" s="120">
        <v>2.9</v>
      </c>
      <c r="G261" s="119">
        <v>2.8090000000000002</v>
      </c>
      <c r="H261" s="120">
        <v>2.5</v>
      </c>
      <c r="I261" s="119">
        <v>2.75</v>
      </c>
      <c r="J261" s="120">
        <v>2.78</v>
      </c>
      <c r="K261" s="119">
        <v>2.9838056680161902</v>
      </c>
      <c r="L261" s="119">
        <v>2.7</v>
      </c>
      <c r="M261" s="119">
        <v>2.97</v>
      </c>
      <c r="N261" s="16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34">
        <v>1</v>
      </c>
    </row>
    <row r="262" spans="1:25">
      <c r="A262" s="140"/>
      <c r="B262" s="116">
        <v>1</v>
      </c>
      <c r="C262" s="105">
        <v>2</v>
      </c>
      <c r="D262" s="107">
        <v>2.99</v>
      </c>
      <c r="E262" s="107">
        <v>3</v>
      </c>
      <c r="F262" s="121">
        <v>2.9</v>
      </c>
      <c r="G262" s="107">
        <v>2.827</v>
      </c>
      <c r="H262" s="121">
        <v>2.6</v>
      </c>
      <c r="I262" s="155">
        <v>3.23</v>
      </c>
      <c r="J262" s="121">
        <v>2.8</v>
      </c>
      <c r="K262" s="107">
        <v>2.94906444906445</v>
      </c>
      <c r="L262" s="107">
        <v>2.6</v>
      </c>
      <c r="M262" s="107">
        <v>2.86</v>
      </c>
      <c r="N262" s="16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34">
        <v>5</v>
      </c>
    </row>
    <row r="263" spans="1:25">
      <c r="A263" s="140"/>
      <c r="B263" s="116">
        <v>1</v>
      </c>
      <c r="C263" s="105">
        <v>3</v>
      </c>
      <c r="D263" s="107">
        <v>2.9</v>
      </c>
      <c r="E263" s="107">
        <v>2.5</v>
      </c>
      <c r="F263" s="121">
        <v>2.5</v>
      </c>
      <c r="G263" s="155">
        <v>3.0950000000000002</v>
      </c>
      <c r="H263" s="121">
        <v>2.6</v>
      </c>
      <c r="I263" s="107">
        <v>2.62</v>
      </c>
      <c r="J263" s="121">
        <v>2.66</v>
      </c>
      <c r="K263" s="158">
        <v>2.6705653021442499</v>
      </c>
      <c r="L263" s="108">
        <v>2.7</v>
      </c>
      <c r="M263" s="108">
        <v>2.48</v>
      </c>
      <c r="N263" s="16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34">
        <v>16</v>
      </c>
    </row>
    <row r="264" spans="1:25">
      <c r="A264" s="140"/>
      <c r="B264" s="116">
        <v>1</v>
      </c>
      <c r="C264" s="105">
        <v>4</v>
      </c>
      <c r="D264" s="107">
        <v>2.91</v>
      </c>
      <c r="E264" s="107">
        <v>2.5</v>
      </c>
      <c r="F264" s="121">
        <v>2.7</v>
      </c>
      <c r="G264" s="107">
        <v>2.7639999999999998</v>
      </c>
      <c r="H264" s="121">
        <v>2.6</v>
      </c>
      <c r="I264" s="107">
        <v>2.89</v>
      </c>
      <c r="J264" s="121">
        <v>2.83</v>
      </c>
      <c r="K264" s="121">
        <v>3.0474885844748898</v>
      </c>
      <c r="L264" s="108">
        <v>2.7</v>
      </c>
      <c r="M264" s="108">
        <v>2.71</v>
      </c>
      <c r="N264" s="16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34">
        <v>2.7631682060269145</v>
      </c>
    </row>
    <row r="265" spans="1:25">
      <c r="A265" s="140"/>
      <c r="B265" s="116">
        <v>1</v>
      </c>
      <c r="C265" s="105">
        <v>5</v>
      </c>
      <c r="D265" s="107">
        <v>2.89</v>
      </c>
      <c r="E265" s="107">
        <v>2.5</v>
      </c>
      <c r="F265" s="107">
        <v>2.6</v>
      </c>
      <c r="G265" s="107">
        <v>2.8</v>
      </c>
      <c r="H265" s="107">
        <v>2.7</v>
      </c>
      <c r="I265" s="107">
        <v>2.57</v>
      </c>
      <c r="J265" s="107">
        <v>2.87</v>
      </c>
      <c r="K265" s="107">
        <v>2.9566532258064502</v>
      </c>
      <c r="L265" s="107">
        <v>2.6</v>
      </c>
      <c r="M265" s="107">
        <v>2.94</v>
      </c>
      <c r="N265" s="16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35"/>
    </row>
    <row r="266" spans="1:25">
      <c r="A266" s="140"/>
      <c r="B266" s="116">
        <v>1</v>
      </c>
      <c r="C266" s="105">
        <v>6</v>
      </c>
      <c r="D266" s="107">
        <v>2.86</v>
      </c>
      <c r="E266" s="107">
        <v>3</v>
      </c>
      <c r="F266" s="107">
        <v>2.6</v>
      </c>
      <c r="G266" s="107">
        <v>2.819</v>
      </c>
      <c r="H266" s="107">
        <v>2.7</v>
      </c>
      <c r="I266" s="107">
        <v>2.61</v>
      </c>
      <c r="J266" s="107">
        <v>2.75</v>
      </c>
      <c r="K266" s="107">
        <v>2.8373983739837398</v>
      </c>
      <c r="L266" s="107">
        <v>2.7</v>
      </c>
      <c r="M266" s="107">
        <v>2.65</v>
      </c>
      <c r="N266" s="16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35"/>
    </row>
    <row r="267" spans="1:25">
      <c r="A267" s="140"/>
      <c r="B267" s="117" t="s">
        <v>184</v>
      </c>
      <c r="C267" s="109"/>
      <c r="D267" s="122">
        <v>2.9016666666666668</v>
      </c>
      <c r="E267" s="122">
        <v>2.75</v>
      </c>
      <c r="F267" s="122">
        <v>2.6999999999999997</v>
      </c>
      <c r="G267" s="122">
        <v>2.8523333333333327</v>
      </c>
      <c r="H267" s="122">
        <v>2.6166666666666667</v>
      </c>
      <c r="I267" s="122">
        <v>2.7783333333333338</v>
      </c>
      <c r="J267" s="122">
        <v>2.7816666666666667</v>
      </c>
      <c r="K267" s="122">
        <v>2.9074959339149946</v>
      </c>
      <c r="L267" s="122">
        <v>2.6666666666666665</v>
      </c>
      <c r="M267" s="122">
        <v>2.7683333333333331</v>
      </c>
      <c r="N267" s="16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35"/>
    </row>
    <row r="268" spans="1:25">
      <c r="A268" s="140"/>
      <c r="B268" s="2" t="s">
        <v>185</v>
      </c>
      <c r="C268" s="136"/>
      <c r="D268" s="108">
        <v>2.895</v>
      </c>
      <c r="E268" s="108">
        <v>2.75</v>
      </c>
      <c r="F268" s="108">
        <v>2.6500000000000004</v>
      </c>
      <c r="G268" s="108">
        <v>2.8140000000000001</v>
      </c>
      <c r="H268" s="108">
        <v>2.6</v>
      </c>
      <c r="I268" s="108">
        <v>2.6850000000000001</v>
      </c>
      <c r="J268" s="108">
        <v>2.79</v>
      </c>
      <c r="K268" s="108">
        <v>2.9528588374354499</v>
      </c>
      <c r="L268" s="108">
        <v>2.7</v>
      </c>
      <c r="M268" s="108">
        <v>2.7850000000000001</v>
      </c>
      <c r="N268" s="16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35"/>
    </row>
    <row r="269" spans="1:25">
      <c r="A269" s="140"/>
      <c r="B269" s="2" t="s">
        <v>186</v>
      </c>
      <c r="C269" s="136"/>
      <c r="D269" s="123">
        <v>4.7923550230201839E-2</v>
      </c>
      <c r="E269" s="123">
        <v>0.27386127875258304</v>
      </c>
      <c r="F269" s="123">
        <v>0.16733200530681505</v>
      </c>
      <c r="G269" s="123">
        <v>0.12087955437817718</v>
      </c>
      <c r="H269" s="123">
        <v>7.5277265270908167E-2</v>
      </c>
      <c r="I269" s="123">
        <v>0.25063253313699457</v>
      </c>
      <c r="J269" s="123">
        <v>7.2502873506273283E-2</v>
      </c>
      <c r="K269" s="123">
        <v>0.13462190810325964</v>
      </c>
      <c r="L269" s="123">
        <v>5.1639777949432274E-2</v>
      </c>
      <c r="M269" s="123">
        <v>0.18925291719460147</v>
      </c>
      <c r="N269" s="16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37"/>
    </row>
    <row r="270" spans="1:25">
      <c r="A270" s="140"/>
      <c r="B270" s="2" t="s">
        <v>96</v>
      </c>
      <c r="C270" s="136"/>
      <c r="D270" s="110">
        <v>1.6515870268880586E-2</v>
      </c>
      <c r="E270" s="110">
        <v>9.9585919546393828E-2</v>
      </c>
      <c r="F270" s="110">
        <v>6.1974816780301874E-2</v>
      </c>
      <c r="G270" s="110">
        <v>4.2379182322605076E-2</v>
      </c>
      <c r="H270" s="110">
        <v>2.8768381632194202E-2</v>
      </c>
      <c r="I270" s="110">
        <v>9.0209669995318972E-2</v>
      </c>
      <c r="J270" s="110">
        <v>2.6064544100517655E-2</v>
      </c>
      <c r="K270" s="110">
        <v>4.6301666851168682E-2</v>
      </c>
      <c r="L270" s="110">
        <v>1.9364916731037105E-2</v>
      </c>
      <c r="M270" s="110">
        <v>6.8363486042601382E-2</v>
      </c>
      <c r="N270" s="16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8"/>
    </row>
    <row r="271" spans="1:25">
      <c r="A271" s="140"/>
      <c r="B271" s="118" t="s">
        <v>187</v>
      </c>
      <c r="C271" s="136"/>
      <c r="D271" s="110">
        <v>5.0123065377513099E-2</v>
      </c>
      <c r="E271" s="110">
        <v>-4.7656186830004055E-3</v>
      </c>
      <c r="F271" s="110">
        <v>-2.2860789252400426E-2</v>
      </c>
      <c r="G271" s="110">
        <v>3.2269163749037988E-2</v>
      </c>
      <c r="H271" s="110">
        <v>-5.3019406868067054E-2</v>
      </c>
      <c r="I271" s="110">
        <v>5.4883113063264322E-3</v>
      </c>
      <c r="J271" s="110">
        <v>6.6946560109528708E-3</v>
      </c>
      <c r="K271" s="110">
        <v>5.2232697080575097E-2</v>
      </c>
      <c r="L271" s="110">
        <v>-3.4924236298667033E-2</v>
      </c>
      <c r="M271" s="110">
        <v>1.8692771924462281E-3</v>
      </c>
      <c r="N271" s="16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8"/>
    </row>
    <row r="272" spans="1:25">
      <c r="B272" s="146"/>
      <c r="C272" s="117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</row>
    <row r="273" spans="1:25">
      <c r="B273" s="150" t="s">
        <v>444</v>
      </c>
      <c r="Y273" s="134" t="s">
        <v>67</v>
      </c>
    </row>
    <row r="274" spans="1:25">
      <c r="A274" s="125" t="s">
        <v>39</v>
      </c>
      <c r="B274" s="115" t="s">
        <v>142</v>
      </c>
      <c r="C274" s="112" t="s">
        <v>143</v>
      </c>
      <c r="D274" s="113" t="s">
        <v>165</v>
      </c>
      <c r="E274" s="114" t="s">
        <v>165</v>
      </c>
      <c r="F274" s="114" t="s">
        <v>165</v>
      </c>
      <c r="G274" s="114" t="s">
        <v>165</v>
      </c>
      <c r="H274" s="114" t="s">
        <v>165</v>
      </c>
      <c r="I274" s="114" t="s">
        <v>165</v>
      </c>
      <c r="J274" s="114" t="s">
        <v>165</v>
      </c>
      <c r="K274" s="114" t="s">
        <v>165</v>
      </c>
      <c r="L274" s="114" t="s">
        <v>165</v>
      </c>
      <c r="M274" s="114" t="s">
        <v>165</v>
      </c>
      <c r="N274" s="16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4">
        <v>1</v>
      </c>
    </row>
    <row r="275" spans="1:25">
      <c r="A275" s="140"/>
      <c r="B275" s="116" t="s">
        <v>166</v>
      </c>
      <c r="C275" s="105" t="s">
        <v>166</v>
      </c>
      <c r="D275" s="159" t="s">
        <v>167</v>
      </c>
      <c r="E275" s="160" t="s">
        <v>168</v>
      </c>
      <c r="F275" s="160" t="s">
        <v>170</v>
      </c>
      <c r="G275" s="160" t="s">
        <v>171</v>
      </c>
      <c r="H275" s="160" t="s">
        <v>172</v>
      </c>
      <c r="I275" s="160" t="s">
        <v>196</v>
      </c>
      <c r="J275" s="160" t="s">
        <v>208</v>
      </c>
      <c r="K275" s="160" t="s">
        <v>205</v>
      </c>
      <c r="L275" s="160" t="s">
        <v>206</v>
      </c>
      <c r="M275" s="160" t="s">
        <v>209</v>
      </c>
      <c r="N275" s="16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4" t="s">
        <v>3</v>
      </c>
    </row>
    <row r="276" spans="1:25">
      <c r="A276" s="140"/>
      <c r="B276" s="116"/>
      <c r="C276" s="105"/>
      <c r="D276" s="106" t="s">
        <v>114</v>
      </c>
      <c r="E276" s="107" t="s">
        <v>124</v>
      </c>
      <c r="F276" s="107" t="s">
        <v>124</v>
      </c>
      <c r="G276" s="107" t="s">
        <v>207</v>
      </c>
      <c r="H276" s="107" t="s">
        <v>124</v>
      </c>
      <c r="I276" s="107" t="s">
        <v>114</v>
      </c>
      <c r="J276" s="107" t="s">
        <v>114</v>
      </c>
      <c r="K276" s="107" t="s">
        <v>114</v>
      </c>
      <c r="L276" s="107" t="s">
        <v>114</v>
      </c>
      <c r="M276" s="107" t="s">
        <v>118</v>
      </c>
      <c r="N276" s="16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4">
        <v>2</v>
      </c>
    </row>
    <row r="277" spans="1:25">
      <c r="A277" s="140"/>
      <c r="B277" s="116"/>
      <c r="C277" s="105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6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4">
        <v>3</v>
      </c>
    </row>
    <row r="278" spans="1:25">
      <c r="A278" s="140"/>
      <c r="B278" s="115">
        <v>1</v>
      </c>
      <c r="C278" s="111">
        <v>1</v>
      </c>
      <c r="D278" s="119">
        <v>0.83</v>
      </c>
      <c r="E278" s="119">
        <v>0.8</v>
      </c>
      <c r="F278" s="120">
        <v>0.8</v>
      </c>
      <c r="G278" s="119">
        <v>0.82043650793650802</v>
      </c>
      <c r="H278" s="152">
        <v>0.7</v>
      </c>
      <c r="I278" s="119">
        <v>0.82</v>
      </c>
      <c r="J278" s="120">
        <v>0.76</v>
      </c>
      <c r="K278" s="119">
        <v>0.790485829959514</v>
      </c>
      <c r="L278" s="119">
        <v>0.81</v>
      </c>
      <c r="M278" s="119">
        <v>0.76</v>
      </c>
      <c r="N278" s="16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34">
        <v>1</v>
      </c>
    </row>
    <row r="279" spans="1:25">
      <c r="A279" s="140"/>
      <c r="B279" s="116">
        <v>1</v>
      </c>
      <c r="C279" s="105">
        <v>2</v>
      </c>
      <c r="D279" s="107">
        <v>0.82</v>
      </c>
      <c r="E279" s="155">
        <v>0.6</v>
      </c>
      <c r="F279" s="121">
        <v>0.8</v>
      </c>
      <c r="G279" s="107">
        <v>0.87386478304742699</v>
      </c>
      <c r="H279" s="154">
        <v>0.7</v>
      </c>
      <c r="I279" s="107">
        <v>0.84</v>
      </c>
      <c r="J279" s="121">
        <v>0.81</v>
      </c>
      <c r="K279" s="107">
        <v>0.79106029106029097</v>
      </c>
      <c r="L279" s="107">
        <v>0.81</v>
      </c>
      <c r="M279" s="107">
        <v>0.73</v>
      </c>
      <c r="N279" s="16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34">
        <v>6</v>
      </c>
    </row>
    <row r="280" spans="1:25">
      <c r="A280" s="140"/>
      <c r="B280" s="116">
        <v>1</v>
      </c>
      <c r="C280" s="105">
        <v>3</v>
      </c>
      <c r="D280" s="107">
        <v>0.83</v>
      </c>
      <c r="E280" s="107">
        <v>0.8</v>
      </c>
      <c r="F280" s="121">
        <v>0.8</v>
      </c>
      <c r="G280" s="107">
        <v>0.84512428298279196</v>
      </c>
      <c r="H280" s="154">
        <v>0.7</v>
      </c>
      <c r="I280" s="107">
        <v>0.81</v>
      </c>
      <c r="J280" s="121">
        <v>0.77</v>
      </c>
      <c r="K280" s="121">
        <v>0.783625730994152</v>
      </c>
      <c r="L280" s="108">
        <v>0.81</v>
      </c>
      <c r="M280" s="108">
        <v>0.78</v>
      </c>
      <c r="N280" s="16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34">
        <v>16</v>
      </c>
    </row>
    <row r="281" spans="1:25">
      <c r="A281" s="140"/>
      <c r="B281" s="116">
        <v>1</v>
      </c>
      <c r="C281" s="105">
        <v>4</v>
      </c>
      <c r="D281" s="107">
        <v>0.84</v>
      </c>
      <c r="E281" s="107">
        <v>0.8</v>
      </c>
      <c r="F281" s="121">
        <v>0.8</v>
      </c>
      <c r="G281" s="107">
        <v>0.84111221449851004</v>
      </c>
      <c r="H281" s="154">
        <v>0.7</v>
      </c>
      <c r="I281" s="107">
        <v>0.81</v>
      </c>
      <c r="J281" s="121">
        <v>0.76</v>
      </c>
      <c r="K281" s="121">
        <v>0.79086757990867596</v>
      </c>
      <c r="L281" s="108">
        <v>0.82</v>
      </c>
      <c r="M281" s="108">
        <v>0.76</v>
      </c>
      <c r="N281" s="16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34">
        <v>0.80122693156294056</v>
      </c>
    </row>
    <row r="282" spans="1:25">
      <c r="A282" s="140"/>
      <c r="B282" s="116">
        <v>1</v>
      </c>
      <c r="C282" s="105">
        <v>5</v>
      </c>
      <c r="D282" s="107">
        <v>0.85</v>
      </c>
      <c r="E282" s="107">
        <v>0.8</v>
      </c>
      <c r="F282" s="155">
        <v>0.9</v>
      </c>
      <c r="G282" s="107">
        <v>0.79524301964839705</v>
      </c>
      <c r="H282" s="153">
        <v>0.7</v>
      </c>
      <c r="I282" s="107">
        <v>0.74</v>
      </c>
      <c r="J282" s="107">
        <v>0.77</v>
      </c>
      <c r="K282" s="107">
        <v>0.86592741935483897</v>
      </c>
      <c r="L282" s="107">
        <v>0.81</v>
      </c>
      <c r="M282" s="107">
        <v>0.77</v>
      </c>
      <c r="N282" s="16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35"/>
    </row>
    <row r="283" spans="1:25">
      <c r="A283" s="140"/>
      <c r="B283" s="116">
        <v>1</v>
      </c>
      <c r="C283" s="105">
        <v>6</v>
      </c>
      <c r="D283" s="107">
        <v>0.82</v>
      </c>
      <c r="E283" s="107">
        <v>0.8</v>
      </c>
      <c r="F283" s="107">
        <v>0.8</v>
      </c>
      <c r="G283" s="107">
        <v>0.82566111655240004</v>
      </c>
      <c r="H283" s="155">
        <v>0.8</v>
      </c>
      <c r="I283" s="107">
        <v>0.78</v>
      </c>
      <c r="J283" s="107">
        <v>0.73</v>
      </c>
      <c r="K283" s="107">
        <v>0.80284552845528501</v>
      </c>
      <c r="L283" s="107">
        <v>0.79</v>
      </c>
      <c r="M283" s="107">
        <v>0.8</v>
      </c>
      <c r="N283" s="16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35"/>
    </row>
    <row r="284" spans="1:25">
      <c r="A284" s="140"/>
      <c r="B284" s="117" t="s">
        <v>184</v>
      </c>
      <c r="C284" s="109"/>
      <c r="D284" s="122">
        <v>0.83166666666666667</v>
      </c>
      <c r="E284" s="122">
        <v>0.76666666666666661</v>
      </c>
      <c r="F284" s="122">
        <v>0.81666666666666676</v>
      </c>
      <c r="G284" s="122">
        <v>0.8335736541110057</v>
      </c>
      <c r="H284" s="122">
        <v>0.71666666666666667</v>
      </c>
      <c r="I284" s="122">
        <v>0.79999999999999993</v>
      </c>
      <c r="J284" s="122">
        <v>0.76666666666666661</v>
      </c>
      <c r="K284" s="122">
        <v>0.80413539662212619</v>
      </c>
      <c r="L284" s="122">
        <v>0.80833333333333346</v>
      </c>
      <c r="M284" s="122">
        <v>0.76666666666666672</v>
      </c>
      <c r="N284" s="16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35"/>
    </row>
    <row r="285" spans="1:25">
      <c r="A285" s="140"/>
      <c r="B285" s="2" t="s">
        <v>185</v>
      </c>
      <c r="C285" s="136"/>
      <c r="D285" s="108">
        <v>0.83</v>
      </c>
      <c r="E285" s="108">
        <v>0.8</v>
      </c>
      <c r="F285" s="108">
        <v>0.8</v>
      </c>
      <c r="G285" s="108">
        <v>0.83338666552545504</v>
      </c>
      <c r="H285" s="108">
        <v>0.7</v>
      </c>
      <c r="I285" s="108">
        <v>0.81</v>
      </c>
      <c r="J285" s="108">
        <v>0.76500000000000001</v>
      </c>
      <c r="K285" s="108">
        <v>0.79096393548448352</v>
      </c>
      <c r="L285" s="108">
        <v>0.81</v>
      </c>
      <c r="M285" s="108">
        <v>0.76500000000000001</v>
      </c>
      <c r="N285" s="16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35"/>
    </row>
    <row r="286" spans="1:25">
      <c r="A286" s="140"/>
      <c r="B286" s="2" t="s">
        <v>186</v>
      </c>
      <c r="C286" s="136"/>
      <c r="D286" s="123">
        <v>1.1690451944500132E-2</v>
      </c>
      <c r="E286" s="123">
        <v>8.1649658092772623E-2</v>
      </c>
      <c r="F286" s="123">
        <v>4.0824829046386291E-2</v>
      </c>
      <c r="G286" s="123">
        <v>2.6525656974158821E-2</v>
      </c>
      <c r="H286" s="123">
        <v>4.0824829046386339E-2</v>
      </c>
      <c r="I286" s="123">
        <v>3.5213633723318011E-2</v>
      </c>
      <c r="J286" s="123">
        <v>2.5819888974716137E-2</v>
      </c>
      <c r="K286" s="123">
        <v>3.089941175275402E-2</v>
      </c>
      <c r="L286" s="123">
        <v>9.8319208025017327E-3</v>
      </c>
      <c r="M286" s="123">
        <v>2.3380903889000264E-2</v>
      </c>
      <c r="N286" s="16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137"/>
    </row>
    <row r="287" spans="1:25">
      <c r="A287" s="140"/>
      <c r="B287" s="2" t="s">
        <v>96</v>
      </c>
      <c r="C287" s="136"/>
      <c r="D287" s="110">
        <v>1.4056655644689537E-2</v>
      </c>
      <c r="E287" s="110">
        <v>0.10649955403405126</v>
      </c>
      <c r="F287" s="110">
        <v>4.9989586587411781E-2</v>
      </c>
      <c r="G287" s="110">
        <v>3.1821611495684868E-2</v>
      </c>
      <c r="H287" s="110">
        <v>5.6964877739143729E-2</v>
      </c>
      <c r="I287" s="110">
        <v>4.401704215414752E-2</v>
      </c>
      <c r="J287" s="110">
        <v>3.3678116053977573E-2</v>
      </c>
      <c r="K287" s="110">
        <v>3.8425633149033064E-2</v>
      </c>
      <c r="L287" s="110">
        <v>1.2163200992785646E-2</v>
      </c>
      <c r="M287" s="110">
        <v>3.0496831159565561E-2</v>
      </c>
      <c r="N287" s="16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8"/>
    </row>
    <row r="288" spans="1:25">
      <c r="A288" s="140"/>
      <c r="B288" s="118" t="s">
        <v>187</v>
      </c>
      <c r="C288" s="136"/>
      <c r="D288" s="110">
        <v>3.7991402815614084E-2</v>
      </c>
      <c r="E288" s="110">
        <v>-4.3134177765165482E-2</v>
      </c>
      <c r="F288" s="110">
        <v>1.927011498928044E-2</v>
      </c>
      <c r="G288" s="110">
        <v>4.037148687072567E-2</v>
      </c>
      <c r="H288" s="110">
        <v>-0.10553847051961118</v>
      </c>
      <c r="I288" s="110">
        <v>-1.5313159288683487E-3</v>
      </c>
      <c r="J288" s="110">
        <v>-4.3134177765165482E-2</v>
      </c>
      <c r="K288" s="110">
        <v>3.6300141003899888E-3</v>
      </c>
      <c r="L288" s="110">
        <v>8.8693995302062678E-3</v>
      </c>
      <c r="M288" s="110">
        <v>-4.3134177765165371E-2</v>
      </c>
      <c r="N288" s="16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8"/>
    </row>
    <row r="289" spans="1:25">
      <c r="B289" s="146"/>
      <c r="C289" s="117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</row>
    <row r="290" spans="1:25">
      <c r="B290" s="150" t="s">
        <v>445</v>
      </c>
      <c r="Y290" s="134" t="s">
        <v>67</v>
      </c>
    </row>
    <row r="291" spans="1:25">
      <c r="A291" s="125" t="s">
        <v>52</v>
      </c>
      <c r="B291" s="115" t="s">
        <v>142</v>
      </c>
      <c r="C291" s="112" t="s">
        <v>143</v>
      </c>
      <c r="D291" s="113" t="s">
        <v>165</v>
      </c>
      <c r="E291" s="114" t="s">
        <v>165</v>
      </c>
      <c r="F291" s="114" t="s">
        <v>165</v>
      </c>
      <c r="G291" s="114" t="s">
        <v>165</v>
      </c>
      <c r="H291" s="114" t="s">
        <v>165</v>
      </c>
      <c r="I291" s="114" t="s">
        <v>165</v>
      </c>
      <c r="J291" s="114" t="s">
        <v>165</v>
      </c>
      <c r="K291" s="114" t="s">
        <v>165</v>
      </c>
      <c r="L291" s="114" t="s">
        <v>165</v>
      </c>
      <c r="M291" s="114" t="s">
        <v>165</v>
      </c>
      <c r="N291" s="114" t="s">
        <v>165</v>
      </c>
      <c r="O291" s="114" t="s">
        <v>165</v>
      </c>
      <c r="P291" s="114" t="s">
        <v>165</v>
      </c>
      <c r="Q291" s="161"/>
      <c r="R291" s="2"/>
      <c r="S291" s="2"/>
      <c r="T291" s="2"/>
      <c r="U291" s="2"/>
      <c r="V291" s="2"/>
      <c r="W291" s="2"/>
      <c r="X291" s="2"/>
      <c r="Y291" s="134">
        <v>1</v>
      </c>
    </row>
    <row r="292" spans="1:25">
      <c r="A292" s="140"/>
      <c r="B292" s="116" t="s">
        <v>166</v>
      </c>
      <c r="C292" s="105" t="s">
        <v>166</v>
      </c>
      <c r="D292" s="159" t="s">
        <v>167</v>
      </c>
      <c r="E292" s="160" t="s">
        <v>168</v>
      </c>
      <c r="F292" s="160" t="s">
        <v>169</v>
      </c>
      <c r="G292" s="160" t="s">
        <v>188</v>
      </c>
      <c r="H292" s="160" t="s">
        <v>171</v>
      </c>
      <c r="I292" s="160" t="s">
        <v>172</v>
      </c>
      <c r="J292" s="160" t="s">
        <v>173</v>
      </c>
      <c r="K292" s="160" t="s">
        <v>174</v>
      </c>
      <c r="L292" s="160" t="s">
        <v>196</v>
      </c>
      <c r="M292" s="160" t="s">
        <v>208</v>
      </c>
      <c r="N292" s="160" t="s">
        <v>205</v>
      </c>
      <c r="O292" s="160" t="s">
        <v>206</v>
      </c>
      <c r="P292" s="160" t="s">
        <v>209</v>
      </c>
      <c r="Q292" s="161"/>
      <c r="R292" s="2"/>
      <c r="S292" s="2"/>
      <c r="T292" s="2"/>
      <c r="U292" s="2"/>
      <c r="V292" s="2"/>
      <c r="W292" s="2"/>
      <c r="X292" s="2"/>
      <c r="Y292" s="134" t="s">
        <v>1</v>
      </c>
    </row>
    <row r="293" spans="1:25">
      <c r="A293" s="140"/>
      <c r="B293" s="116"/>
      <c r="C293" s="105"/>
      <c r="D293" s="106" t="s">
        <v>126</v>
      </c>
      <c r="E293" s="107" t="s">
        <v>126</v>
      </c>
      <c r="F293" s="107" t="s">
        <v>116</v>
      </c>
      <c r="G293" s="107" t="s">
        <v>126</v>
      </c>
      <c r="H293" s="107" t="s">
        <v>207</v>
      </c>
      <c r="I293" s="107" t="s">
        <v>126</v>
      </c>
      <c r="J293" s="107" t="s">
        <v>126</v>
      </c>
      <c r="K293" s="107" t="s">
        <v>126</v>
      </c>
      <c r="L293" s="107" t="s">
        <v>126</v>
      </c>
      <c r="M293" s="107" t="s">
        <v>116</v>
      </c>
      <c r="N293" s="107" t="s">
        <v>116</v>
      </c>
      <c r="O293" s="107" t="s">
        <v>116</v>
      </c>
      <c r="P293" s="107" t="s">
        <v>118</v>
      </c>
      <c r="Q293" s="161"/>
      <c r="R293" s="2"/>
      <c r="S293" s="2"/>
      <c r="T293" s="2"/>
      <c r="U293" s="2"/>
      <c r="V293" s="2"/>
      <c r="W293" s="2"/>
      <c r="X293" s="2"/>
      <c r="Y293" s="134">
        <v>2</v>
      </c>
    </row>
    <row r="294" spans="1:25">
      <c r="A294" s="140"/>
      <c r="B294" s="116"/>
      <c r="C294" s="105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61"/>
      <c r="R294" s="2"/>
      <c r="S294" s="2"/>
      <c r="T294" s="2"/>
      <c r="U294" s="2"/>
      <c r="V294" s="2"/>
      <c r="W294" s="2"/>
      <c r="X294" s="2"/>
      <c r="Y294" s="134">
        <v>3</v>
      </c>
    </row>
    <row r="295" spans="1:25">
      <c r="A295" s="140"/>
      <c r="B295" s="115">
        <v>1</v>
      </c>
      <c r="C295" s="111">
        <v>1</v>
      </c>
      <c r="D295" s="119">
        <v>6.8615793523116722</v>
      </c>
      <c r="E295" s="119">
        <v>6.97</v>
      </c>
      <c r="F295" s="120">
        <v>6.7286843393718936</v>
      </c>
      <c r="G295" s="119">
        <v>6.35</v>
      </c>
      <c r="H295" s="120">
        <v>6.5802579365079401</v>
      </c>
      <c r="I295" s="119">
        <v>6.9599999999999991</v>
      </c>
      <c r="J295" s="120">
        <v>6.8825627754074263</v>
      </c>
      <c r="K295" s="119">
        <v>6.7099999999999991</v>
      </c>
      <c r="L295" s="119">
        <v>6.7077009162761412</v>
      </c>
      <c r="M295" s="119">
        <v>6.7286843393718936</v>
      </c>
      <c r="N295" s="119">
        <v>6.5601155030219527</v>
      </c>
      <c r="O295" s="119">
        <v>6.7566622368329003</v>
      </c>
      <c r="P295" s="119">
        <v>6.6377561726236269</v>
      </c>
      <c r="Q295" s="161"/>
      <c r="R295" s="2"/>
      <c r="S295" s="2"/>
      <c r="T295" s="2"/>
      <c r="U295" s="2"/>
      <c r="V295" s="2"/>
      <c r="W295" s="2"/>
      <c r="X295" s="2"/>
      <c r="Y295" s="134">
        <v>1</v>
      </c>
    </row>
    <row r="296" spans="1:25">
      <c r="A296" s="140"/>
      <c r="B296" s="116">
        <v>1</v>
      </c>
      <c r="C296" s="105">
        <v>2</v>
      </c>
      <c r="D296" s="107">
        <v>6.8405959292159171</v>
      </c>
      <c r="E296" s="107">
        <v>6.9099999999999993</v>
      </c>
      <c r="F296" s="121">
        <v>6.7566622368329003</v>
      </c>
      <c r="G296" s="107">
        <v>6.75</v>
      </c>
      <c r="H296" s="121">
        <v>6.5526740665994012</v>
      </c>
      <c r="I296" s="107">
        <v>6.9500000000000011</v>
      </c>
      <c r="J296" s="121">
        <v>6.917535147233683</v>
      </c>
      <c r="K296" s="107">
        <v>6.8199999999999994</v>
      </c>
      <c r="L296" s="107">
        <v>6.6097782751626202</v>
      </c>
      <c r="M296" s="107">
        <v>6.6587395957193793</v>
      </c>
      <c r="N296" s="107">
        <v>6.4789559628748679</v>
      </c>
      <c r="O296" s="107">
        <v>6.6937119675456378</v>
      </c>
      <c r="P296" s="107">
        <v>6.6447506469888769</v>
      </c>
      <c r="Q296" s="161"/>
      <c r="R296" s="2"/>
      <c r="S296" s="2"/>
      <c r="T296" s="2"/>
      <c r="U296" s="2"/>
      <c r="V296" s="2"/>
      <c r="W296" s="2"/>
      <c r="X296" s="2"/>
      <c r="Y296" s="134" t="e">
        <v>#N/A</v>
      </c>
    </row>
    <row r="297" spans="1:25">
      <c r="A297" s="140"/>
      <c r="B297" s="116">
        <v>1</v>
      </c>
      <c r="C297" s="105">
        <v>3</v>
      </c>
      <c r="D297" s="107">
        <v>6.7496677624676495</v>
      </c>
      <c r="E297" s="107">
        <v>6.9099999999999993</v>
      </c>
      <c r="F297" s="121">
        <v>6.7007064419108895</v>
      </c>
      <c r="G297" s="107">
        <v>6.63</v>
      </c>
      <c r="H297" s="121">
        <v>6.6333652007648212</v>
      </c>
      <c r="I297" s="107">
        <v>6.9500000000000011</v>
      </c>
      <c r="J297" s="121">
        <v>6.9944743652514507</v>
      </c>
      <c r="K297" s="121">
        <v>6.7099999999999991</v>
      </c>
      <c r="L297" s="108">
        <v>6.5468280058753558</v>
      </c>
      <c r="M297" s="108">
        <v>6.6727285444498827</v>
      </c>
      <c r="N297" s="108">
        <v>6.5678850550170642</v>
      </c>
      <c r="O297" s="108">
        <v>6.7216898650066428</v>
      </c>
      <c r="P297" s="108">
        <v>6.7007064419108895</v>
      </c>
      <c r="Q297" s="161"/>
      <c r="R297" s="2"/>
      <c r="S297" s="2"/>
      <c r="T297" s="2"/>
      <c r="U297" s="2"/>
      <c r="V297" s="2"/>
      <c r="W297" s="2"/>
      <c r="X297" s="2"/>
      <c r="Y297" s="134">
        <v>16</v>
      </c>
    </row>
    <row r="298" spans="1:25">
      <c r="A298" s="140"/>
      <c r="B298" s="116">
        <v>1</v>
      </c>
      <c r="C298" s="105">
        <v>4</v>
      </c>
      <c r="D298" s="107">
        <v>6.7776456599286554</v>
      </c>
      <c r="E298" s="107">
        <v>6.78</v>
      </c>
      <c r="F298" s="121">
        <v>6.7356788137371462</v>
      </c>
      <c r="G298" s="107">
        <v>6.49</v>
      </c>
      <c r="H298" s="121">
        <v>6.5376365441906694</v>
      </c>
      <c r="I298" s="107">
        <v>6.94</v>
      </c>
      <c r="J298" s="158">
        <v>6.5398335315101042</v>
      </c>
      <c r="K298" s="121">
        <v>6.49</v>
      </c>
      <c r="L298" s="108">
        <v>6.6517451213541285</v>
      </c>
      <c r="M298" s="108">
        <v>6.8056235573896604</v>
      </c>
      <c r="N298" s="108">
        <v>6.5100658504346569</v>
      </c>
      <c r="O298" s="108">
        <v>6.8266069804854137</v>
      </c>
      <c r="P298" s="108">
        <v>6.665734070084631</v>
      </c>
      <c r="Q298" s="161"/>
      <c r="R298" s="2"/>
      <c r="S298" s="2"/>
      <c r="T298" s="2"/>
      <c r="U298" s="2"/>
      <c r="V298" s="2"/>
      <c r="W298" s="2"/>
      <c r="X298" s="2"/>
      <c r="Y298" s="134">
        <v>6.7151608010050694</v>
      </c>
    </row>
    <row r="299" spans="1:25">
      <c r="A299" s="140"/>
      <c r="B299" s="116">
        <v>1</v>
      </c>
      <c r="C299" s="105">
        <v>5</v>
      </c>
      <c r="D299" s="107">
        <v>6.6797230188151353</v>
      </c>
      <c r="E299" s="107">
        <v>6.9599999999999991</v>
      </c>
      <c r="F299" s="107">
        <v>6.7496677624676495</v>
      </c>
      <c r="G299" s="107">
        <v>6.9500000000000011</v>
      </c>
      <c r="H299" s="107">
        <v>6.6233712512926601</v>
      </c>
      <c r="I299" s="107">
        <v>6.94</v>
      </c>
      <c r="J299" s="107">
        <v>6.8126180317549121</v>
      </c>
      <c r="K299" s="107">
        <v>6.4800000000000013</v>
      </c>
      <c r="L299" s="107">
        <v>6.5818003777016143</v>
      </c>
      <c r="M299" s="107">
        <v>6.7426732881023979</v>
      </c>
      <c r="N299" s="107">
        <v>6.6238175956220928</v>
      </c>
      <c r="O299" s="107">
        <v>6.8056235573896604</v>
      </c>
      <c r="P299" s="107">
        <v>6.665734070084631</v>
      </c>
      <c r="Q299" s="161"/>
      <c r="R299" s="2"/>
      <c r="S299" s="2"/>
      <c r="T299" s="2"/>
      <c r="U299" s="2"/>
      <c r="V299" s="2"/>
      <c r="W299" s="2"/>
      <c r="X299" s="2"/>
      <c r="Y299" s="135"/>
    </row>
    <row r="300" spans="1:25">
      <c r="A300" s="140"/>
      <c r="B300" s="116">
        <v>1</v>
      </c>
      <c r="C300" s="105">
        <v>6</v>
      </c>
      <c r="D300" s="107">
        <v>6.7216898650066428</v>
      </c>
      <c r="E300" s="107">
        <v>6.8600000000000012</v>
      </c>
      <c r="F300" s="107">
        <v>6.763656711198152</v>
      </c>
      <c r="G300" s="107">
        <v>6.34</v>
      </c>
      <c r="H300" s="107">
        <v>6.5568070519098898</v>
      </c>
      <c r="I300" s="107">
        <v>7.03</v>
      </c>
      <c r="J300" s="107">
        <v>6.9455130446946889</v>
      </c>
      <c r="K300" s="107">
        <v>6.43</v>
      </c>
      <c r="L300" s="107">
        <v>6.5818003777016143</v>
      </c>
      <c r="M300" s="107">
        <v>6.6027838007973685</v>
      </c>
      <c r="N300" s="107">
        <v>6.4260195012168895</v>
      </c>
      <c r="O300" s="107">
        <v>6.7216898650066428</v>
      </c>
      <c r="P300" s="107">
        <v>6.5608169546058592</v>
      </c>
      <c r="Q300" s="161"/>
      <c r="R300" s="2"/>
      <c r="S300" s="2"/>
      <c r="T300" s="2"/>
      <c r="U300" s="2"/>
      <c r="V300" s="2"/>
      <c r="W300" s="2"/>
      <c r="X300" s="2"/>
      <c r="Y300" s="135"/>
    </row>
    <row r="301" spans="1:25">
      <c r="A301" s="140"/>
      <c r="B301" s="117" t="s">
        <v>184</v>
      </c>
      <c r="C301" s="109"/>
      <c r="D301" s="122">
        <v>6.771816931290946</v>
      </c>
      <c r="E301" s="122">
        <v>6.8983333333333334</v>
      </c>
      <c r="F301" s="122">
        <v>6.7391760509197711</v>
      </c>
      <c r="G301" s="122">
        <v>6.5850000000000009</v>
      </c>
      <c r="H301" s="122">
        <v>6.5806853418775644</v>
      </c>
      <c r="I301" s="122">
        <v>6.9616666666666669</v>
      </c>
      <c r="J301" s="122">
        <v>6.8487561493087101</v>
      </c>
      <c r="K301" s="122">
        <v>6.6066666666666665</v>
      </c>
      <c r="L301" s="122">
        <v>6.6132755123452442</v>
      </c>
      <c r="M301" s="122">
        <v>6.70187218763843</v>
      </c>
      <c r="N301" s="122">
        <v>6.5278099113645887</v>
      </c>
      <c r="O301" s="122">
        <v>6.7543307453778167</v>
      </c>
      <c r="P301" s="122">
        <v>6.6459163927164191</v>
      </c>
      <c r="Q301" s="161"/>
      <c r="R301" s="2"/>
      <c r="S301" s="2"/>
      <c r="T301" s="2"/>
      <c r="U301" s="2"/>
      <c r="V301" s="2"/>
      <c r="W301" s="2"/>
      <c r="X301" s="2"/>
      <c r="Y301" s="135"/>
    </row>
    <row r="302" spans="1:25">
      <c r="A302" s="140"/>
      <c r="B302" s="2" t="s">
        <v>185</v>
      </c>
      <c r="C302" s="136"/>
      <c r="D302" s="108">
        <v>6.763656711198152</v>
      </c>
      <c r="E302" s="108">
        <v>6.9099999999999993</v>
      </c>
      <c r="F302" s="108">
        <v>6.7426732881023979</v>
      </c>
      <c r="G302" s="108">
        <v>6.5600000000000005</v>
      </c>
      <c r="H302" s="108">
        <v>6.5685324942089149</v>
      </c>
      <c r="I302" s="108">
        <v>6.9500000000000011</v>
      </c>
      <c r="J302" s="108">
        <v>6.9000489613205547</v>
      </c>
      <c r="K302" s="108">
        <v>6.6</v>
      </c>
      <c r="L302" s="108">
        <v>6.5957893264321168</v>
      </c>
      <c r="M302" s="108">
        <v>6.7007064419108886</v>
      </c>
      <c r="N302" s="108">
        <v>6.5350906767283048</v>
      </c>
      <c r="O302" s="108">
        <v>6.739176050919772</v>
      </c>
      <c r="P302" s="108">
        <v>6.6552423585367535</v>
      </c>
      <c r="Q302" s="161"/>
      <c r="R302" s="2"/>
      <c r="S302" s="2"/>
      <c r="T302" s="2"/>
      <c r="U302" s="2"/>
      <c r="V302" s="2"/>
      <c r="W302" s="2"/>
      <c r="X302" s="2"/>
      <c r="Y302" s="135"/>
    </row>
    <row r="303" spans="1:25">
      <c r="A303" s="140"/>
      <c r="B303" s="2" t="s">
        <v>186</v>
      </c>
      <c r="C303" s="136"/>
      <c r="D303" s="123">
        <v>6.9722900154157996E-2</v>
      </c>
      <c r="E303" s="123">
        <v>7.0261416628663267E-2</v>
      </c>
      <c r="F303" s="123">
        <v>2.2879523303904432E-2</v>
      </c>
      <c r="G303" s="123">
        <v>0.23947860029656134</v>
      </c>
      <c r="H303" s="123">
        <v>3.9510606998884819E-2</v>
      </c>
      <c r="I303" s="123">
        <v>3.4302575219167693E-2</v>
      </c>
      <c r="J303" s="123">
        <v>0.16322271968931651</v>
      </c>
      <c r="K303" s="123">
        <v>0.15983324643723684</v>
      </c>
      <c r="L303" s="123">
        <v>5.7974024718758545E-2</v>
      </c>
      <c r="M303" s="123">
        <v>7.1660657038051453E-2</v>
      </c>
      <c r="N303" s="123">
        <v>7.0611601606174829E-2</v>
      </c>
      <c r="O303" s="123">
        <v>5.227950448597183E-2</v>
      </c>
      <c r="P303" s="123">
        <v>4.7111129651220773E-2</v>
      </c>
      <c r="Q303" s="161"/>
      <c r="R303" s="2"/>
      <c r="S303" s="2"/>
      <c r="T303" s="2"/>
      <c r="U303" s="2"/>
      <c r="V303" s="2"/>
      <c r="W303" s="2"/>
      <c r="X303" s="2"/>
      <c r="Y303" s="137"/>
    </row>
    <row r="304" spans="1:25">
      <c r="A304" s="140"/>
      <c r="B304" s="2" t="s">
        <v>96</v>
      </c>
      <c r="C304" s="136"/>
      <c r="D304" s="110">
        <v>1.0296040318512622E-2</v>
      </c>
      <c r="E304" s="110">
        <v>1.0185274215317217E-2</v>
      </c>
      <c r="F304" s="110">
        <v>3.3950030583904697E-3</v>
      </c>
      <c r="G304" s="110">
        <v>3.6367289338885542E-2</v>
      </c>
      <c r="H304" s="110">
        <v>6.0040261684373248E-3</v>
      </c>
      <c r="I304" s="110">
        <v>4.9273510010774757E-3</v>
      </c>
      <c r="J304" s="110">
        <v>2.3832461855981198E-2</v>
      </c>
      <c r="K304" s="110">
        <v>2.4192721458713953E-2</v>
      </c>
      <c r="L304" s="110">
        <v>8.7663102210903364E-3</v>
      </c>
      <c r="M304" s="110">
        <v>1.069263260051858E-2</v>
      </c>
      <c r="N304" s="110">
        <v>1.0817043168374677E-2</v>
      </c>
      <c r="O304" s="110">
        <v>7.7401457608140085E-3</v>
      </c>
      <c r="P304" s="110">
        <v>7.0887334217523612E-3</v>
      </c>
      <c r="Q304" s="161"/>
      <c r="R304" s="2"/>
      <c r="S304" s="2"/>
      <c r="T304" s="2"/>
      <c r="U304" s="2"/>
      <c r="V304" s="2"/>
      <c r="W304" s="2"/>
      <c r="X304" s="2"/>
      <c r="Y304" s="138"/>
    </row>
    <row r="305" spans="1:25">
      <c r="A305" s="140"/>
      <c r="B305" s="118" t="s">
        <v>187</v>
      </c>
      <c r="C305" s="136"/>
      <c r="D305" s="110">
        <v>8.4370474460413458E-3</v>
      </c>
      <c r="E305" s="110">
        <v>2.7277460325424885E-2</v>
      </c>
      <c r="F305" s="110">
        <v>3.5762732459225788E-3</v>
      </c>
      <c r="G305" s="110">
        <v>-1.9383124970825283E-2</v>
      </c>
      <c r="H305" s="110">
        <v>-2.0025649885759722E-2</v>
      </c>
      <c r="I305" s="110">
        <v>3.6708855225730863E-2</v>
      </c>
      <c r="J305" s="110">
        <v>1.9894586632035027E-2</v>
      </c>
      <c r="K305" s="110">
        <v>-1.6156595136510243E-2</v>
      </c>
      <c r="L305" s="110">
        <v>-1.5172427240249475E-2</v>
      </c>
      <c r="M305" s="110">
        <v>-1.9788972684988693E-3</v>
      </c>
      <c r="N305" s="110">
        <v>-2.7899687765100101E-2</v>
      </c>
      <c r="O305" s="110">
        <v>5.8330612674062365E-3</v>
      </c>
      <c r="P305" s="110">
        <v>-1.0311653040130708E-2</v>
      </c>
      <c r="Q305" s="161"/>
      <c r="R305" s="2"/>
      <c r="S305" s="2"/>
      <c r="T305" s="2"/>
      <c r="U305" s="2"/>
      <c r="V305" s="2"/>
      <c r="W305" s="2"/>
      <c r="X305" s="2"/>
      <c r="Y305" s="138"/>
    </row>
    <row r="306" spans="1:25">
      <c r="B306" s="146"/>
      <c r="C306" s="117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</row>
    <row r="307" spans="1:25">
      <c r="B307" s="150" t="s">
        <v>446</v>
      </c>
      <c r="Y307" s="134" t="s">
        <v>67</v>
      </c>
    </row>
    <row r="308" spans="1:25">
      <c r="A308" s="125" t="s">
        <v>42</v>
      </c>
      <c r="B308" s="115" t="s">
        <v>142</v>
      </c>
      <c r="C308" s="112" t="s">
        <v>143</v>
      </c>
      <c r="D308" s="113" t="s">
        <v>165</v>
      </c>
      <c r="E308" s="114" t="s">
        <v>165</v>
      </c>
      <c r="F308" s="114" t="s">
        <v>165</v>
      </c>
      <c r="G308" s="114" t="s">
        <v>165</v>
      </c>
      <c r="H308" s="114" t="s">
        <v>165</v>
      </c>
      <c r="I308" s="114" t="s">
        <v>165</v>
      </c>
      <c r="J308" s="114" t="s">
        <v>165</v>
      </c>
      <c r="K308" s="114" t="s">
        <v>165</v>
      </c>
      <c r="L308" s="114" t="s">
        <v>165</v>
      </c>
      <c r="M308" s="114" t="s">
        <v>165</v>
      </c>
      <c r="N308" s="16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34">
        <v>1</v>
      </c>
    </row>
    <row r="309" spans="1:25">
      <c r="A309" s="140"/>
      <c r="B309" s="116" t="s">
        <v>166</v>
      </c>
      <c r="C309" s="105" t="s">
        <v>166</v>
      </c>
      <c r="D309" s="159" t="s">
        <v>167</v>
      </c>
      <c r="E309" s="160" t="s">
        <v>169</v>
      </c>
      <c r="F309" s="160" t="s">
        <v>170</v>
      </c>
      <c r="G309" s="160" t="s">
        <v>171</v>
      </c>
      <c r="H309" s="160" t="s">
        <v>172</v>
      </c>
      <c r="I309" s="160" t="s">
        <v>196</v>
      </c>
      <c r="J309" s="160" t="s">
        <v>208</v>
      </c>
      <c r="K309" s="160" t="s">
        <v>205</v>
      </c>
      <c r="L309" s="160" t="s">
        <v>206</v>
      </c>
      <c r="M309" s="160" t="s">
        <v>209</v>
      </c>
      <c r="N309" s="16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34" t="s">
        <v>3</v>
      </c>
    </row>
    <row r="310" spans="1:25">
      <c r="A310" s="140"/>
      <c r="B310" s="116"/>
      <c r="C310" s="105"/>
      <c r="D310" s="106" t="s">
        <v>114</v>
      </c>
      <c r="E310" s="107" t="s">
        <v>114</v>
      </c>
      <c r="F310" s="107" t="s">
        <v>124</v>
      </c>
      <c r="G310" s="107" t="s">
        <v>207</v>
      </c>
      <c r="H310" s="107" t="s">
        <v>124</v>
      </c>
      <c r="I310" s="107" t="s">
        <v>114</v>
      </c>
      <c r="J310" s="107" t="s">
        <v>114</v>
      </c>
      <c r="K310" s="107" t="s">
        <v>114</v>
      </c>
      <c r="L310" s="107" t="s">
        <v>114</v>
      </c>
      <c r="M310" s="107" t="s">
        <v>118</v>
      </c>
      <c r="N310" s="16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34">
        <v>1</v>
      </c>
    </row>
    <row r="311" spans="1:25">
      <c r="A311" s="140"/>
      <c r="B311" s="116"/>
      <c r="C311" s="105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6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34">
        <v>2</v>
      </c>
    </row>
    <row r="312" spans="1:25">
      <c r="A312" s="140"/>
      <c r="B312" s="115">
        <v>1</v>
      </c>
      <c r="C312" s="111">
        <v>1</v>
      </c>
      <c r="D312" s="203">
        <v>26.6</v>
      </c>
      <c r="E312" s="204">
        <v>24</v>
      </c>
      <c r="F312" s="206">
        <v>25</v>
      </c>
      <c r="G312" s="203">
        <v>26.628273475383001</v>
      </c>
      <c r="H312" s="206">
        <v>25.7</v>
      </c>
      <c r="I312" s="203">
        <v>23.7</v>
      </c>
      <c r="J312" s="206">
        <v>25.7</v>
      </c>
      <c r="K312" s="203">
        <v>25.052631578947398</v>
      </c>
      <c r="L312" s="203">
        <v>25</v>
      </c>
      <c r="M312" s="203">
        <v>22.3</v>
      </c>
      <c r="N312" s="207"/>
      <c r="O312" s="208"/>
      <c r="P312" s="208"/>
      <c r="Q312" s="208"/>
      <c r="R312" s="208"/>
      <c r="S312" s="208"/>
      <c r="T312" s="208"/>
      <c r="U312" s="208"/>
      <c r="V312" s="208"/>
      <c r="W312" s="208"/>
      <c r="X312" s="208"/>
      <c r="Y312" s="209">
        <v>1</v>
      </c>
    </row>
    <row r="313" spans="1:25">
      <c r="A313" s="140"/>
      <c r="B313" s="116">
        <v>1</v>
      </c>
      <c r="C313" s="105">
        <v>2</v>
      </c>
      <c r="D313" s="210">
        <v>27</v>
      </c>
      <c r="E313" s="210">
        <v>25</v>
      </c>
      <c r="F313" s="212">
        <v>26</v>
      </c>
      <c r="G313" s="210">
        <v>26.8636222663369</v>
      </c>
      <c r="H313" s="212">
        <v>25.4</v>
      </c>
      <c r="I313" s="210">
        <v>23.7</v>
      </c>
      <c r="J313" s="212">
        <v>25.2</v>
      </c>
      <c r="K313" s="210">
        <v>25.277546777546799</v>
      </c>
      <c r="L313" s="210">
        <v>25</v>
      </c>
      <c r="M313" s="210">
        <v>22.2</v>
      </c>
      <c r="N313" s="207"/>
      <c r="O313" s="208"/>
      <c r="P313" s="208"/>
      <c r="Q313" s="208"/>
      <c r="R313" s="208"/>
      <c r="S313" s="208"/>
      <c r="T313" s="208"/>
      <c r="U313" s="208"/>
      <c r="V313" s="208"/>
      <c r="W313" s="208"/>
      <c r="X313" s="208"/>
      <c r="Y313" s="209" t="e">
        <v>#N/A</v>
      </c>
    </row>
    <row r="314" spans="1:25">
      <c r="A314" s="140"/>
      <c r="B314" s="116">
        <v>1</v>
      </c>
      <c r="C314" s="105">
        <v>3</v>
      </c>
      <c r="D314" s="210">
        <v>26.9</v>
      </c>
      <c r="E314" s="210">
        <v>25</v>
      </c>
      <c r="F314" s="212">
        <v>27</v>
      </c>
      <c r="G314" s="210">
        <v>27.355640192104801</v>
      </c>
      <c r="H314" s="212">
        <v>25.4</v>
      </c>
      <c r="I314" s="210">
        <v>23.4</v>
      </c>
      <c r="J314" s="212">
        <v>25.4</v>
      </c>
      <c r="K314" s="212">
        <v>25.143274853801199</v>
      </c>
      <c r="L314" s="216">
        <v>25</v>
      </c>
      <c r="M314" s="216">
        <v>22.3</v>
      </c>
      <c r="N314" s="207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9">
        <v>16</v>
      </c>
    </row>
    <row r="315" spans="1:25">
      <c r="A315" s="140"/>
      <c r="B315" s="116">
        <v>1</v>
      </c>
      <c r="C315" s="105">
        <v>4</v>
      </c>
      <c r="D315" s="210">
        <v>26.9</v>
      </c>
      <c r="E315" s="210">
        <v>25</v>
      </c>
      <c r="F315" s="212">
        <v>27</v>
      </c>
      <c r="G315" s="210">
        <v>26.688678910384201</v>
      </c>
      <c r="H315" s="212">
        <v>26.3</v>
      </c>
      <c r="I315" s="210">
        <v>25.1</v>
      </c>
      <c r="J315" s="212">
        <v>25.7</v>
      </c>
      <c r="K315" s="212">
        <v>24.836529680365299</v>
      </c>
      <c r="L315" s="216">
        <v>25</v>
      </c>
      <c r="M315" s="216">
        <v>22.7</v>
      </c>
      <c r="N315" s="207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9">
        <v>25.364021857754324</v>
      </c>
    </row>
    <row r="316" spans="1:25">
      <c r="A316" s="140"/>
      <c r="B316" s="116">
        <v>1</v>
      </c>
      <c r="C316" s="105">
        <v>5</v>
      </c>
      <c r="D316" s="210">
        <v>27.2</v>
      </c>
      <c r="E316" s="210">
        <v>25</v>
      </c>
      <c r="F316" s="210">
        <v>26</v>
      </c>
      <c r="G316" s="210">
        <v>27.4527400898465</v>
      </c>
      <c r="H316" s="210">
        <v>25.9</v>
      </c>
      <c r="I316" s="210">
        <v>24.8</v>
      </c>
      <c r="J316" s="210">
        <v>26</v>
      </c>
      <c r="K316" s="210">
        <v>25.088709677419399</v>
      </c>
      <c r="L316" s="210">
        <v>25</v>
      </c>
      <c r="M316" s="210">
        <v>23</v>
      </c>
      <c r="N316" s="207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14"/>
    </row>
    <row r="317" spans="1:25">
      <c r="A317" s="140"/>
      <c r="B317" s="116">
        <v>1</v>
      </c>
      <c r="C317" s="105">
        <v>6</v>
      </c>
      <c r="D317" s="210">
        <v>26.5</v>
      </c>
      <c r="E317" s="210">
        <v>25</v>
      </c>
      <c r="F317" s="210">
        <v>27</v>
      </c>
      <c r="G317" s="210">
        <v>27.6160623371075</v>
      </c>
      <c r="H317" s="210">
        <v>26.3</v>
      </c>
      <c r="I317" s="210">
        <v>25.1</v>
      </c>
      <c r="J317" s="210">
        <v>25.5</v>
      </c>
      <c r="K317" s="210">
        <v>25.037601626016301</v>
      </c>
      <c r="L317" s="222">
        <v>24</v>
      </c>
      <c r="M317" s="210">
        <v>22.9</v>
      </c>
      <c r="N317" s="207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14"/>
    </row>
    <row r="318" spans="1:25">
      <c r="A318" s="140"/>
      <c r="B318" s="117" t="s">
        <v>184</v>
      </c>
      <c r="C318" s="109"/>
      <c r="D318" s="215">
        <v>26.849999999999998</v>
      </c>
      <c r="E318" s="215">
        <v>24.833333333333332</v>
      </c>
      <c r="F318" s="215">
        <v>26.333333333333332</v>
      </c>
      <c r="G318" s="215">
        <v>27.100836211860486</v>
      </c>
      <c r="H318" s="215">
        <v>25.833333333333332</v>
      </c>
      <c r="I318" s="215">
        <v>24.3</v>
      </c>
      <c r="J318" s="215">
        <v>25.583333333333332</v>
      </c>
      <c r="K318" s="215">
        <v>25.072715699016069</v>
      </c>
      <c r="L318" s="215">
        <v>24.833333333333332</v>
      </c>
      <c r="M318" s="215">
        <v>22.566666666666666</v>
      </c>
      <c r="N318" s="207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14"/>
    </row>
    <row r="319" spans="1:25">
      <c r="A319" s="140"/>
      <c r="B319" s="2" t="s">
        <v>185</v>
      </c>
      <c r="C319" s="136"/>
      <c r="D319" s="216">
        <v>26.9</v>
      </c>
      <c r="E319" s="216">
        <v>25</v>
      </c>
      <c r="F319" s="216">
        <v>26.5</v>
      </c>
      <c r="G319" s="216">
        <v>27.109631229220852</v>
      </c>
      <c r="H319" s="216">
        <v>25.799999999999997</v>
      </c>
      <c r="I319" s="216">
        <v>24.25</v>
      </c>
      <c r="J319" s="216">
        <v>25.6</v>
      </c>
      <c r="K319" s="216">
        <v>25.0706706281834</v>
      </c>
      <c r="L319" s="216">
        <v>25</v>
      </c>
      <c r="M319" s="216">
        <v>22.5</v>
      </c>
      <c r="N319" s="207"/>
      <c r="O319" s="208"/>
      <c r="P319" s="208"/>
      <c r="Q319" s="208"/>
      <c r="R319" s="208"/>
      <c r="S319" s="208"/>
      <c r="T319" s="208"/>
      <c r="U319" s="208"/>
      <c r="V319" s="208"/>
      <c r="W319" s="208"/>
      <c r="X319" s="208"/>
      <c r="Y319" s="214"/>
    </row>
    <row r="320" spans="1:25">
      <c r="A320" s="140"/>
      <c r="B320" s="2" t="s">
        <v>186</v>
      </c>
      <c r="C320" s="136"/>
      <c r="D320" s="108">
        <v>0.25884358211089509</v>
      </c>
      <c r="E320" s="108">
        <v>0.40824829046386296</v>
      </c>
      <c r="F320" s="108">
        <v>0.81649658092772603</v>
      </c>
      <c r="G320" s="108">
        <v>0.42513033409653611</v>
      </c>
      <c r="H320" s="108">
        <v>0.40824829046386391</v>
      </c>
      <c r="I320" s="108">
        <v>0.782304288624319</v>
      </c>
      <c r="J320" s="108">
        <v>0.27868739954771332</v>
      </c>
      <c r="K320" s="108">
        <v>0.14464465272445304</v>
      </c>
      <c r="L320" s="108">
        <v>0.40824829046386302</v>
      </c>
      <c r="M320" s="108">
        <v>0.3444802848737013</v>
      </c>
      <c r="N320" s="188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35"/>
    </row>
    <row r="321" spans="1:25">
      <c r="A321" s="140"/>
      <c r="B321" s="2" t="s">
        <v>96</v>
      </c>
      <c r="C321" s="136"/>
      <c r="D321" s="110">
        <v>9.6403568756385522E-3</v>
      </c>
      <c r="E321" s="110">
        <v>1.6439528475054886E-2</v>
      </c>
      <c r="F321" s="110">
        <v>3.1006199275736432E-2</v>
      </c>
      <c r="G321" s="110">
        <v>1.5686982157048012E-2</v>
      </c>
      <c r="H321" s="110">
        <v>1.5803159630859247E-2</v>
      </c>
      <c r="I321" s="110">
        <v>3.2193592124457569E-2</v>
      </c>
      <c r="J321" s="110">
        <v>1.0893318549096287E-2</v>
      </c>
      <c r="K321" s="110">
        <v>5.7690062161925822E-3</v>
      </c>
      <c r="L321" s="110">
        <v>1.6439528475054886E-2</v>
      </c>
      <c r="M321" s="110">
        <v>1.5265005238125611E-2</v>
      </c>
      <c r="N321" s="16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38"/>
    </row>
    <row r="322" spans="1:25">
      <c r="A322" s="140"/>
      <c r="B322" s="118" t="s">
        <v>187</v>
      </c>
      <c r="C322" s="136"/>
      <c r="D322" s="110">
        <v>5.8586061413260504E-2</v>
      </c>
      <c r="E322" s="110">
        <v>-2.0922885471286068E-2</v>
      </c>
      <c r="F322" s="110">
        <v>3.8216000641186465E-2</v>
      </c>
      <c r="G322" s="110">
        <v>6.8475510857328059E-2</v>
      </c>
      <c r="H322" s="110">
        <v>1.8503038603695732E-2</v>
      </c>
      <c r="I322" s="110">
        <v>-4.1950044977942968E-2</v>
      </c>
      <c r="J322" s="110">
        <v>8.646557584950143E-3</v>
      </c>
      <c r="K322" s="110">
        <v>-1.1485014496989021E-2</v>
      </c>
      <c r="L322" s="110">
        <v>-2.0922885471286068E-2</v>
      </c>
      <c r="M322" s="110">
        <v>-0.11028831337457812</v>
      </c>
      <c r="N322" s="16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38"/>
    </row>
    <row r="323" spans="1:25">
      <c r="B323" s="146"/>
      <c r="C323" s="117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</row>
    <row r="324" spans="1:25">
      <c r="B324" s="150" t="s">
        <v>447</v>
      </c>
      <c r="Y324" s="134" t="s">
        <v>67</v>
      </c>
    </row>
    <row r="325" spans="1:25">
      <c r="A325" s="125" t="s">
        <v>5</v>
      </c>
      <c r="B325" s="115" t="s">
        <v>142</v>
      </c>
      <c r="C325" s="112" t="s">
        <v>143</v>
      </c>
      <c r="D325" s="113" t="s">
        <v>165</v>
      </c>
      <c r="E325" s="114" t="s">
        <v>165</v>
      </c>
      <c r="F325" s="114" t="s">
        <v>165</v>
      </c>
      <c r="G325" s="114" t="s">
        <v>165</v>
      </c>
      <c r="H325" s="114" t="s">
        <v>165</v>
      </c>
      <c r="I325" s="114" t="s">
        <v>165</v>
      </c>
      <c r="J325" s="114" t="s">
        <v>165</v>
      </c>
      <c r="K325" s="114" t="s">
        <v>165</v>
      </c>
      <c r="L325" s="114" t="s">
        <v>165</v>
      </c>
      <c r="M325" s="114" t="s">
        <v>165</v>
      </c>
      <c r="N325" s="16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34">
        <v>1</v>
      </c>
    </row>
    <row r="326" spans="1:25">
      <c r="A326" s="140"/>
      <c r="B326" s="116" t="s">
        <v>166</v>
      </c>
      <c r="C326" s="105" t="s">
        <v>166</v>
      </c>
      <c r="D326" s="159" t="s">
        <v>167</v>
      </c>
      <c r="E326" s="160" t="s">
        <v>168</v>
      </c>
      <c r="F326" s="160" t="s">
        <v>170</v>
      </c>
      <c r="G326" s="160" t="s">
        <v>171</v>
      </c>
      <c r="H326" s="160" t="s">
        <v>172</v>
      </c>
      <c r="I326" s="160" t="s">
        <v>196</v>
      </c>
      <c r="J326" s="160" t="s">
        <v>208</v>
      </c>
      <c r="K326" s="160" t="s">
        <v>205</v>
      </c>
      <c r="L326" s="160" t="s">
        <v>206</v>
      </c>
      <c r="M326" s="160" t="s">
        <v>209</v>
      </c>
      <c r="N326" s="16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34" t="s">
        <v>3</v>
      </c>
    </row>
    <row r="327" spans="1:25">
      <c r="A327" s="140"/>
      <c r="B327" s="116"/>
      <c r="C327" s="105"/>
      <c r="D327" s="106" t="s">
        <v>114</v>
      </c>
      <c r="E327" s="107" t="s">
        <v>124</v>
      </c>
      <c r="F327" s="107" t="s">
        <v>124</v>
      </c>
      <c r="G327" s="107" t="s">
        <v>207</v>
      </c>
      <c r="H327" s="107" t="s">
        <v>124</v>
      </c>
      <c r="I327" s="107" t="s">
        <v>114</v>
      </c>
      <c r="J327" s="107" t="s">
        <v>114</v>
      </c>
      <c r="K327" s="107" t="s">
        <v>114</v>
      </c>
      <c r="L327" s="107" t="s">
        <v>114</v>
      </c>
      <c r="M327" s="107" t="s">
        <v>118</v>
      </c>
      <c r="N327" s="16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34">
        <v>2</v>
      </c>
    </row>
    <row r="328" spans="1:25">
      <c r="A328" s="140"/>
      <c r="B328" s="116"/>
      <c r="C328" s="105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6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34">
        <v>3</v>
      </c>
    </row>
    <row r="329" spans="1:25">
      <c r="A329" s="140"/>
      <c r="B329" s="115">
        <v>1</v>
      </c>
      <c r="C329" s="111">
        <v>1</v>
      </c>
      <c r="D329" s="119">
        <v>3.72</v>
      </c>
      <c r="E329" s="119">
        <v>4</v>
      </c>
      <c r="F329" s="120">
        <v>3.9</v>
      </c>
      <c r="G329" s="119">
        <v>4.0545634920634903</v>
      </c>
      <c r="H329" s="152">
        <v>2.8</v>
      </c>
      <c r="I329" s="119">
        <v>3.67</v>
      </c>
      <c r="J329" s="120">
        <v>3.58</v>
      </c>
      <c r="K329" s="119">
        <v>3.6902834008097201</v>
      </c>
      <c r="L329" s="119">
        <v>3.6</v>
      </c>
      <c r="M329" s="119">
        <v>3.72</v>
      </c>
      <c r="N329" s="16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34">
        <v>1</v>
      </c>
    </row>
    <row r="330" spans="1:25">
      <c r="A330" s="140"/>
      <c r="B330" s="116">
        <v>1</v>
      </c>
      <c r="C330" s="105">
        <v>2</v>
      </c>
      <c r="D330" s="107">
        <v>3.92</v>
      </c>
      <c r="E330" s="107">
        <v>4</v>
      </c>
      <c r="F330" s="121">
        <v>4.2</v>
      </c>
      <c r="G330" s="155">
        <v>3.7891019172553002</v>
      </c>
      <c r="H330" s="154">
        <v>2.6</v>
      </c>
      <c r="I330" s="107">
        <v>4.09</v>
      </c>
      <c r="J330" s="121">
        <v>3.48</v>
      </c>
      <c r="K330" s="107">
        <v>3.75363825363825</v>
      </c>
      <c r="L330" s="107">
        <v>3.6</v>
      </c>
      <c r="M330" s="107">
        <v>3.43</v>
      </c>
      <c r="N330" s="16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34">
        <v>7</v>
      </c>
    </row>
    <row r="331" spans="1:25">
      <c r="A331" s="140"/>
      <c r="B331" s="116">
        <v>1</v>
      </c>
      <c r="C331" s="105">
        <v>3</v>
      </c>
      <c r="D331" s="107">
        <v>3.8</v>
      </c>
      <c r="E331" s="107">
        <v>4</v>
      </c>
      <c r="F331" s="121">
        <v>4.2</v>
      </c>
      <c r="G331" s="107">
        <v>4.1548757170172097</v>
      </c>
      <c r="H331" s="154">
        <v>2.7</v>
      </c>
      <c r="I331" s="107">
        <v>3.73</v>
      </c>
      <c r="J331" s="121">
        <v>3.64</v>
      </c>
      <c r="K331" s="121">
        <v>3.7602339181286601</v>
      </c>
      <c r="L331" s="108">
        <v>3.6</v>
      </c>
      <c r="M331" s="108">
        <v>3.8</v>
      </c>
      <c r="N331" s="16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34">
        <v>16</v>
      </c>
    </row>
    <row r="332" spans="1:25">
      <c r="A332" s="140"/>
      <c r="B332" s="116">
        <v>1</v>
      </c>
      <c r="C332" s="105">
        <v>4</v>
      </c>
      <c r="D332" s="107">
        <v>3.81</v>
      </c>
      <c r="E332" s="107">
        <v>4</v>
      </c>
      <c r="F332" s="121">
        <v>3.4</v>
      </c>
      <c r="G332" s="107">
        <v>4.0456802383316797</v>
      </c>
      <c r="H332" s="154">
        <v>2.9</v>
      </c>
      <c r="I332" s="107">
        <v>3.89</v>
      </c>
      <c r="J332" s="121">
        <v>3.48</v>
      </c>
      <c r="K332" s="121">
        <v>3.8319634703196304</v>
      </c>
      <c r="L332" s="108">
        <v>3.6</v>
      </c>
      <c r="M332" s="108">
        <v>3.66</v>
      </c>
      <c r="N332" s="16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34">
        <v>3.7926157118590322</v>
      </c>
    </row>
    <row r="333" spans="1:25">
      <c r="A333" s="140"/>
      <c r="B333" s="116">
        <v>1</v>
      </c>
      <c r="C333" s="105">
        <v>5</v>
      </c>
      <c r="D333" s="107">
        <v>3.8800000000000003</v>
      </c>
      <c r="E333" s="107">
        <v>4</v>
      </c>
      <c r="F333" s="107">
        <v>3.7</v>
      </c>
      <c r="G333" s="107">
        <v>4.18407445708376</v>
      </c>
      <c r="H333" s="153">
        <v>2.9</v>
      </c>
      <c r="I333" s="107">
        <v>3.63</v>
      </c>
      <c r="J333" s="107">
        <v>3.64</v>
      </c>
      <c r="K333" s="107">
        <v>3.8215725806451606</v>
      </c>
      <c r="L333" s="107">
        <v>3.5</v>
      </c>
      <c r="M333" s="107">
        <v>3.5</v>
      </c>
      <c r="N333" s="16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35"/>
    </row>
    <row r="334" spans="1:25">
      <c r="A334" s="140"/>
      <c r="B334" s="116">
        <v>1</v>
      </c>
      <c r="C334" s="105">
        <v>6</v>
      </c>
      <c r="D334" s="107">
        <v>3.8500000000000005</v>
      </c>
      <c r="E334" s="107">
        <v>4</v>
      </c>
      <c r="F334" s="107">
        <v>4.0999999999999996</v>
      </c>
      <c r="G334" s="107">
        <v>4.1292850146914803</v>
      </c>
      <c r="H334" s="153">
        <v>3.1</v>
      </c>
      <c r="I334" s="107">
        <v>3.58</v>
      </c>
      <c r="J334" s="107">
        <v>3.59</v>
      </c>
      <c r="K334" s="107">
        <v>3.71138211382114</v>
      </c>
      <c r="L334" s="107">
        <v>3.5</v>
      </c>
      <c r="M334" s="107">
        <v>3.56</v>
      </c>
      <c r="N334" s="16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35"/>
    </row>
    <row r="335" spans="1:25">
      <c r="A335" s="140"/>
      <c r="B335" s="117" t="s">
        <v>184</v>
      </c>
      <c r="C335" s="109"/>
      <c r="D335" s="122">
        <v>3.8300000000000005</v>
      </c>
      <c r="E335" s="122">
        <v>4</v>
      </c>
      <c r="F335" s="122">
        <v>3.9166666666666665</v>
      </c>
      <c r="G335" s="122">
        <v>4.0595968060738201</v>
      </c>
      <c r="H335" s="122">
        <v>2.8333333333333339</v>
      </c>
      <c r="I335" s="122">
        <v>3.7650000000000006</v>
      </c>
      <c r="J335" s="122">
        <v>3.5683333333333334</v>
      </c>
      <c r="K335" s="122">
        <v>3.7615122895604269</v>
      </c>
      <c r="L335" s="122">
        <v>3.5666666666666664</v>
      </c>
      <c r="M335" s="122">
        <v>3.6116666666666664</v>
      </c>
      <c r="N335" s="16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35"/>
    </row>
    <row r="336" spans="1:25">
      <c r="A336" s="140"/>
      <c r="B336" s="2" t="s">
        <v>185</v>
      </c>
      <c r="C336" s="136"/>
      <c r="D336" s="108">
        <v>3.83</v>
      </c>
      <c r="E336" s="108">
        <v>4</v>
      </c>
      <c r="F336" s="108">
        <v>4</v>
      </c>
      <c r="G336" s="108">
        <v>4.0919242533774849</v>
      </c>
      <c r="H336" s="108">
        <v>2.8499999999999996</v>
      </c>
      <c r="I336" s="108">
        <v>3.7</v>
      </c>
      <c r="J336" s="108">
        <v>3.585</v>
      </c>
      <c r="K336" s="108">
        <v>3.7569360858834551</v>
      </c>
      <c r="L336" s="108">
        <v>3.6</v>
      </c>
      <c r="M336" s="108">
        <v>3.6100000000000003</v>
      </c>
      <c r="N336" s="16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35"/>
    </row>
    <row r="337" spans="1:25">
      <c r="A337" s="140"/>
      <c r="B337" s="2" t="s">
        <v>186</v>
      </c>
      <c r="C337" s="136"/>
      <c r="D337" s="123">
        <v>6.9856996786291939E-2</v>
      </c>
      <c r="E337" s="123">
        <v>0</v>
      </c>
      <c r="F337" s="123">
        <v>0.31885210782848322</v>
      </c>
      <c r="G337" s="123">
        <v>0.14339853058971064</v>
      </c>
      <c r="H337" s="123">
        <v>0.1751190071541826</v>
      </c>
      <c r="I337" s="123">
        <v>0.19180719485983833</v>
      </c>
      <c r="J337" s="123">
        <v>7.2778201864752576E-2</v>
      </c>
      <c r="K337" s="123">
        <v>5.6957582854405872E-2</v>
      </c>
      <c r="L337" s="123">
        <v>5.1639777949432274E-2</v>
      </c>
      <c r="M337" s="123">
        <v>0.1397736265060997</v>
      </c>
      <c r="N337" s="16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37"/>
    </row>
    <row r="338" spans="1:25">
      <c r="A338" s="140"/>
      <c r="B338" s="2" t="s">
        <v>96</v>
      </c>
      <c r="C338" s="136"/>
      <c r="D338" s="110">
        <v>1.8239424748379095E-2</v>
      </c>
      <c r="E338" s="110">
        <v>0</v>
      </c>
      <c r="F338" s="110">
        <v>8.1409048807272316E-2</v>
      </c>
      <c r="G338" s="110">
        <v>3.5323343041152019E-2</v>
      </c>
      <c r="H338" s="110">
        <v>6.1806708407358552E-2</v>
      </c>
      <c r="I338" s="110">
        <v>5.09448060716702E-2</v>
      </c>
      <c r="J338" s="110">
        <v>2.0395572685124496E-2</v>
      </c>
      <c r="K338" s="110">
        <v>1.5142203047557231E-2</v>
      </c>
      <c r="L338" s="110">
        <v>1.4478442415728677E-2</v>
      </c>
      <c r="M338" s="110">
        <v>3.8700588788029455E-2</v>
      </c>
      <c r="N338" s="16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38"/>
    </row>
    <row r="339" spans="1:25">
      <c r="A339" s="140"/>
      <c r="B339" s="118" t="s">
        <v>187</v>
      </c>
      <c r="C339" s="136"/>
      <c r="D339" s="110">
        <v>9.8571252616161953E-3</v>
      </c>
      <c r="E339" s="110">
        <v>5.4681070769311946E-2</v>
      </c>
      <c r="F339" s="110">
        <v>3.2708548461617859E-2</v>
      </c>
      <c r="G339" s="110">
        <v>7.0394976580403723E-2</v>
      </c>
      <c r="H339" s="110">
        <v>-0.25293424153840394</v>
      </c>
      <c r="I339" s="110">
        <v>-7.281442138385108E-3</v>
      </c>
      <c r="J339" s="110">
        <v>-5.9136594784543028E-2</v>
      </c>
      <c r="K339" s="110">
        <v>-8.2010476836207324E-3</v>
      </c>
      <c r="L339" s="110">
        <v>-5.9576045230697039E-2</v>
      </c>
      <c r="M339" s="110">
        <v>-4.7710883184542308E-2</v>
      </c>
      <c r="N339" s="16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38"/>
    </row>
    <row r="340" spans="1:25">
      <c r="B340" s="146"/>
      <c r="C340" s="117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</row>
    <row r="341" spans="1:25">
      <c r="B341" s="150" t="s">
        <v>448</v>
      </c>
      <c r="Y341" s="134" t="s">
        <v>190</v>
      </c>
    </row>
    <row r="342" spans="1:25">
      <c r="A342" s="125" t="s">
        <v>87</v>
      </c>
      <c r="B342" s="115" t="s">
        <v>142</v>
      </c>
      <c r="C342" s="112" t="s">
        <v>143</v>
      </c>
      <c r="D342" s="113" t="s">
        <v>165</v>
      </c>
      <c r="E342" s="114" t="s">
        <v>165</v>
      </c>
      <c r="F342" s="114" t="s">
        <v>165</v>
      </c>
      <c r="G342" s="114" t="s">
        <v>165</v>
      </c>
      <c r="H342" s="16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34">
        <v>1</v>
      </c>
    </row>
    <row r="343" spans="1:25">
      <c r="A343" s="140"/>
      <c r="B343" s="116" t="s">
        <v>166</v>
      </c>
      <c r="C343" s="105" t="s">
        <v>166</v>
      </c>
      <c r="D343" s="159" t="s">
        <v>168</v>
      </c>
      <c r="E343" s="160" t="s">
        <v>171</v>
      </c>
      <c r="F343" s="160" t="s">
        <v>172</v>
      </c>
      <c r="G343" s="160" t="s">
        <v>206</v>
      </c>
      <c r="H343" s="16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34" t="s">
        <v>3</v>
      </c>
    </row>
    <row r="344" spans="1:25">
      <c r="A344" s="140"/>
      <c r="B344" s="116"/>
      <c r="C344" s="105"/>
      <c r="D344" s="106" t="s">
        <v>124</v>
      </c>
      <c r="E344" s="107" t="s">
        <v>207</v>
      </c>
      <c r="F344" s="107" t="s">
        <v>124</v>
      </c>
      <c r="G344" s="107" t="s">
        <v>114</v>
      </c>
      <c r="H344" s="16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34">
        <v>2</v>
      </c>
    </row>
    <row r="345" spans="1:25">
      <c r="A345" s="140"/>
      <c r="B345" s="116"/>
      <c r="C345" s="105"/>
      <c r="D345" s="132"/>
      <c r="E345" s="132"/>
      <c r="F345" s="132"/>
      <c r="G345" s="132"/>
      <c r="H345" s="16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34">
        <v>2</v>
      </c>
    </row>
    <row r="346" spans="1:25">
      <c r="A346" s="140"/>
      <c r="B346" s="115">
        <v>1</v>
      </c>
      <c r="C346" s="111">
        <v>1</v>
      </c>
      <c r="D346" s="151" t="s">
        <v>189</v>
      </c>
      <c r="E346" s="119">
        <v>2.5317460317460299</v>
      </c>
      <c r="F346" s="120">
        <v>1.8</v>
      </c>
      <c r="G346" s="119">
        <v>2</v>
      </c>
      <c r="H346" s="16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34">
        <v>1</v>
      </c>
    </row>
    <row r="347" spans="1:25">
      <c r="A347" s="140"/>
      <c r="B347" s="116">
        <v>1</v>
      </c>
      <c r="C347" s="105">
        <v>2</v>
      </c>
      <c r="D347" s="153" t="s">
        <v>189</v>
      </c>
      <c r="E347" s="107">
        <v>2.60948536831483</v>
      </c>
      <c r="F347" s="121">
        <v>1.6</v>
      </c>
      <c r="G347" s="107">
        <v>2</v>
      </c>
      <c r="H347" s="16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34">
        <v>19</v>
      </c>
    </row>
    <row r="348" spans="1:25">
      <c r="A348" s="140"/>
      <c r="B348" s="116">
        <v>1</v>
      </c>
      <c r="C348" s="105">
        <v>3</v>
      </c>
      <c r="D348" s="153" t="s">
        <v>189</v>
      </c>
      <c r="E348" s="107">
        <v>2.6959847036328899</v>
      </c>
      <c r="F348" s="121">
        <v>1.4</v>
      </c>
      <c r="G348" s="107">
        <v>2</v>
      </c>
      <c r="H348" s="16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34">
        <v>16</v>
      </c>
    </row>
    <row r="349" spans="1:25">
      <c r="A349" s="140"/>
      <c r="B349" s="116">
        <v>1</v>
      </c>
      <c r="C349" s="105">
        <v>4</v>
      </c>
      <c r="D349" s="153" t="s">
        <v>189</v>
      </c>
      <c r="E349" s="107">
        <v>2.5362462760675299</v>
      </c>
      <c r="F349" s="158">
        <v>2.9</v>
      </c>
      <c r="G349" s="107">
        <v>2</v>
      </c>
      <c r="H349" s="16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34">
        <v>2.0242078267097026</v>
      </c>
    </row>
    <row r="350" spans="1:25">
      <c r="A350" s="140"/>
      <c r="B350" s="116">
        <v>1</v>
      </c>
      <c r="C350" s="105">
        <v>5</v>
      </c>
      <c r="D350" s="153" t="s">
        <v>189</v>
      </c>
      <c r="E350" s="107">
        <v>2.51085832471562</v>
      </c>
      <c r="F350" s="107">
        <v>1.6</v>
      </c>
      <c r="G350" s="107">
        <v>2</v>
      </c>
      <c r="H350" s="16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35"/>
    </row>
    <row r="351" spans="1:25">
      <c r="A351" s="140"/>
      <c r="B351" s="116">
        <v>1</v>
      </c>
      <c r="C351" s="105">
        <v>6</v>
      </c>
      <c r="D351" s="153" t="s">
        <v>189</v>
      </c>
      <c r="E351" s="107">
        <v>2.55142017629775</v>
      </c>
      <c r="F351" s="107">
        <v>1.1000000000000001</v>
      </c>
      <c r="G351" s="107">
        <v>2</v>
      </c>
      <c r="H351" s="16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35"/>
    </row>
    <row r="352" spans="1:25">
      <c r="A352" s="140"/>
      <c r="B352" s="117" t="s">
        <v>184</v>
      </c>
      <c r="C352" s="109"/>
      <c r="D352" s="122" t="s">
        <v>512</v>
      </c>
      <c r="E352" s="122">
        <v>2.5726234801291086</v>
      </c>
      <c r="F352" s="122">
        <v>1.7333333333333334</v>
      </c>
      <c r="G352" s="122">
        <v>2</v>
      </c>
      <c r="H352" s="16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35"/>
    </row>
    <row r="353" spans="1:25">
      <c r="A353" s="140"/>
      <c r="B353" s="2" t="s">
        <v>185</v>
      </c>
      <c r="C353" s="136"/>
      <c r="D353" s="108" t="s">
        <v>512</v>
      </c>
      <c r="E353" s="108">
        <v>2.54383322618264</v>
      </c>
      <c r="F353" s="108">
        <v>1.6</v>
      </c>
      <c r="G353" s="108">
        <v>2</v>
      </c>
      <c r="H353" s="16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35"/>
    </row>
    <row r="354" spans="1:25">
      <c r="A354" s="140"/>
      <c r="B354" s="2" t="s">
        <v>186</v>
      </c>
      <c r="C354" s="136"/>
      <c r="D354" s="108" t="s">
        <v>512</v>
      </c>
      <c r="E354" s="108">
        <v>6.9044292368352675E-2</v>
      </c>
      <c r="F354" s="108">
        <v>0.61860057118197642</v>
      </c>
      <c r="G354" s="108">
        <v>0</v>
      </c>
      <c r="H354" s="188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35"/>
    </row>
    <row r="355" spans="1:25">
      <c r="A355" s="140"/>
      <c r="B355" s="2" t="s">
        <v>96</v>
      </c>
      <c r="C355" s="136"/>
      <c r="D355" s="110" t="s">
        <v>512</v>
      </c>
      <c r="E355" s="110">
        <v>2.6838086840786996E-2</v>
      </c>
      <c r="F355" s="110">
        <v>0.35688494491267869</v>
      </c>
      <c r="G355" s="110">
        <v>0</v>
      </c>
      <c r="H355" s="16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38"/>
    </row>
    <row r="356" spans="1:25">
      <c r="A356" s="140"/>
      <c r="B356" s="118" t="s">
        <v>187</v>
      </c>
      <c r="C356" s="136"/>
      <c r="D356" s="110" t="s">
        <v>512</v>
      </c>
      <c r="E356" s="110">
        <v>0.27092853124219052</v>
      </c>
      <c r="F356" s="110">
        <v>-0.14369793928184649</v>
      </c>
      <c r="G356" s="110">
        <v>-1.1959160709822836E-2</v>
      </c>
      <c r="H356" s="16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38"/>
    </row>
    <row r="357" spans="1:25">
      <c r="B357" s="146"/>
      <c r="C357" s="117"/>
      <c r="D357" s="133"/>
      <c r="E357" s="133"/>
      <c r="F357" s="133"/>
      <c r="G357" s="133"/>
    </row>
    <row r="358" spans="1:25">
      <c r="B358" s="150" t="s">
        <v>449</v>
      </c>
      <c r="Y358" s="134" t="s">
        <v>67</v>
      </c>
    </row>
    <row r="359" spans="1:25">
      <c r="A359" s="125" t="s">
        <v>8</v>
      </c>
      <c r="B359" s="115" t="s">
        <v>142</v>
      </c>
      <c r="C359" s="112" t="s">
        <v>143</v>
      </c>
      <c r="D359" s="113" t="s">
        <v>165</v>
      </c>
      <c r="E359" s="114" t="s">
        <v>165</v>
      </c>
      <c r="F359" s="114" t="s">
        <v>165</v>
      </c>
      <c r="G359" s="114" t="s">
        <v>165</v>
      </c>
      <c r="H359" s="114" t="s">
        <v>165</v>
      </c>
      <c r="I359" s="114" t="s">
        <v>165</v>
      </c>
      <c r="J359" s="114" t="s">
        <v>165</v>
      </c>
      <c r="K359" s="114" t="s">
        <v>165</v>
      </c>
      <c r="L359" s="114" t="s">
        <v>165</v>
      </c>
      <c r="M359" s="114" t="s">
        <v>165</v>
      </c>
      <c r="N359" s="114" t="s">
        <v>165</v>
      </c>
      <c r="O359" s="161"/>
      <c r="P359" s="2"/>
      <c r="Q359" s="2"/>
      <c r="R359" s="2"/>
      <c r="S359" s="2"/>
      <c r="T359" s="2"/>
      <c r="U359" s="2"/>
      <c r="V359" s="2"/>
      <c r="W359" s="2"/>
      <c r="X359" s="2"/>
      <c r="Y359" s="134">
        <v>1</v>
      </c>
    </row>
    <row r="360" spans="1:25">
      <c r="A360" s="140"/>
      <c r="B360" s="116" t="s">
        <v>166</v>
      </c>
      <c r="C360" s="105" t="s">
        <v>166</v>
      </c>
      <c r="D360" s="159" t="s">
        <v>167</v>
      </c>
      <c r="E360" s="160" t="s">
        <v>168</v>
      </c>
      <c r="F360" s="160" t="s">
        <v>169</v>
      </c>
      <c r="G360" s="160" t="s">
        <v>170</v>
      </c>
      <c r="H360" s="160" t="s">
        <v>171</v>
      </c>
      <c r="I360" s="160" t="s">
        <v>172</v>
      </c>
      <c r="J360" s="160" t="s">
        <v>196</v>
      </c>
      <c r="K360" s="160" t="s">
        <v>208</v>
      </c>
      <c r="L360" s="160" t="s">
        <v>205</v>
      </c>
      <c r="M360" s="160" t="s">
        <v>206</v>
      </c>
      <c r="N360" s="160" t="s">
        <v>209</v>
      </c>
      <c r="O360" s="161"/>
      <c r="P360" s="2"/>
      <c r="Q360" s="2"/>
      <c r="R360" s="2"/>
      <c r="S360" s="2"/>
      <c r="T360" s="2"/>
      <c r="U360" s="2"/>
      <c r="V360" s="2"/>
      <c r="W360" s="2"/>
      <c r="X360" s="2"/>
      <c r="Y360" s="134" t="s">
        <v>3</v>
      </c>
    </row>
    <row r="361" spans="1:25">
      <c r="A361" s="140"/>
      <c r="B361" s="116"/>
      <c r="C361" s="105"/>
      <c r="D361" s="106" t="s">
        <v>114</v>
      </c>
      <c r="E361" s="107" t="s">
        <v>124</v>
      </c>
      <c r="F361" s="107" t="s">
        <v>114</v>
      </c>
      <c r="G361" s="107" t="s">
        <v>124</v>
      </c>
      <c r="H361" s="107" t="s">
        <v>207</v>
      </c>
      <c r="I361" s="107" t="s">
        <v>124</v>
      </c>
      <c r="J361" s="107" t="s">
        <v>114</v>
      </c>
      <c r="K361" s="107" t="s">
        <v>114</v>
      </c>
      <c r="L361" s="107" t="s">
        <v>114</v>
      </c>
      <c r="M361" s="107" t="s">
        <v>114</v>
      </c>
      <c r="N361" s="107" t="s">
        <v>118</v>
      </c>
      <c r="O361" s="161"/>
      <c r="P361" s="2"/>
      <c r="Q361" s="2"/>
      <c r="R361" s="2"/>
      <c r="S361" s="2"/>
      <c r="T361" s="2"/>
      <c r="U361" s="2"/>
      <c r="V361" s="2"/>
      <c r="W361" s="2"/>
      <c r="X361" s="2"/>
      <c r="Y361" s="134">
        <v>2</v>
      </c>
    </row>
    <row r="362" spans="1:25">
      <c r="A362" s="140"/>
      <c r="B362" s="116"/>
      <c r="C362" s="105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61"/>
      <c r="P362" s="2"/>
      <c r="Q362" s="2"/>
      <c r="R362" s="2"/>
      <c r="S362" s="2"/>
      <c r="T362" s="2"/>
      <c r="U362" s="2"/>
      <c r="V362" s="2"/>
      <c r="W362" s="2"/>
      <c r="X362" s="2"/>
      <c r="Y362" s="134">
        <v>2</v>
      </c>
    </row>
    <row r="363" spans="1:25">
      <c r="A363" s="140"/>
      <c r="B363" s="115">
        <v>1</v>
      </c>
      <c r="C363" s="111">
        <v>1</v>
      </c>
      <c r="D363" s="119">
        <v>11.2</v>
      </c>
      <c r="E363" s="119">
        <v>11</v>
      </c>
      <c r="F363" s="120">
        <v>10</v>
      </c>
      <c r="G363" s="119">
        <v>10.7</v>
      </c>
      <c r="H363" s="120">
        <v>11.6855158730159</v>
      </c>
      <c r="I363" s="151" t="s">
        <v>111</v>
      </c>
      <c r="J363" s="120">
        <v>10.8</v>
      </c>
      <c r="K363" s="119">
        <v>11.6</v>
      </c>
      <c r="L363" s="119">
        <v>11.276315789473699</v>
      </c>
      <c r="M363" s="119">
        <v>10.4</v>
      </c>
      <c r="N363" s="119">
        <v>10.7</v>
      </c>
      <c r="O363" s="161"/>
      <c r="P363" s="2"/>
      <c r="Q363" s="2"/>
      <c r="R363" s="2"/>
      <c r="S363" s="2"/>
      <c r="T363" s="2"/>
      <c r="U363" s="2"/>
      <c r="V363" s="2"/>
      <c r="W363" s="2"/>
      <c r="X363" s="2"/>
      <c r="Y363" s="134">
        <v>1</v>
      </c>
    </row>
    <row r="364" spans="1:25">
      <c r="A364" s="140"/>
      <c r="B364" s="116">
        <v>1</v>
      </c>
      <c r="C364" s="105">
        <v>2</v>
      </c>
      <c r="D364" s="107">
        <v>11.1</v>
      </c>
      <c r="E364" s="107">
        <v>10.6</v>
      </c>
      <c r="F364" s="121">
        <v>11</v>
      </c>
      <c r="G364" s="107">
        <v>11.1</v>
      </c>
      <c r="H364" s="121">
        <v>11.696266397578199</v>
      </c>
      <c r="I364" s="153" t="s">
        <v>111</v>
      </c>
      <c r="J364" s="121">
        <v>11.2</v>
      </c>
      <c r="K364" s="107">
        <v>12.3</v>
      </c>
      <c r="L364" s="107">
        <v>11.692307692307701</v>
      </c>
      <c r="M364" s="107">
        <v>9.9</v>
      </c>
      <c r="N364" s="107">
        <v>10.5</v>
      </c>
      <c r="O364" s="161"/>
      <c r="P364" s="2"/>
      <c r="Q364" s="2"/>
      <c r="R364" s="2"/>
      <c r="S364" s="2"/>
      <c r="T364" s="2"/>
      <c r="U364" s="2"/>
      <c r="V364" s="2"/>
      <c r="W364" s="2"/>
      <c r="X364" s="2"/>
      <c r="Y364" s="134">
        <v>20</v>
      </c>
    </row>
    <row r="365" spans="1:25">
      <c r="A365" s="140"/>
      <c r="B365" s="116">
        <v>1</v>
      </c>
      <c r="C365" s="105">
        <v>3</v>
      </c>
      <c r="D365" s="107">
        <v>11.4</v>
      </c>
      <c r="E365" s="107">
        <v>11</v>
      </c>
      <c r="F365" s="121">
        <v>10</v>
      </c>
      <c r="G365" s="107">
        <v>11.1</v>
      </c>
      <c r="H365" s="121">
        <v>12.083173996175899</v>
      </c>
      <c r="I365" s="153" t="s">
        <v>111</v>
      </c>
      <c r="J365" s="121">
        <v>11.8</v>
      </c>
      <c r="K365" s="121">
        <v>12.2</v>
      </c>
      <c r="L365" s="108">
        <v>11.119883040935701</v>
      </c>
      <c r="M365" s="108">
        <v>10.199999999999999</v>
      </c>
      <c r="N365" s="158">
        <v>12.1</v>
      </c>
      <c r="O365" s="161"/>
      <c r="P365" s="2"/>
      <c r="Q365" s="2"/>
      <c r="R365" s="2"/>
      <c r="S365" s="2"/>
      <c r="T365" s="2"/>
      <c r="U365" s="2"/>
      <c r="V365" s="2"/>
      <c r="W365" s="2"/>
      <c r="X365" s="2"/>
      <c r="Y365" s="134">
        <v>16</v>
      </c>
    </row>
    <row r="366" spans="1:25">
      <c r="A366" s="140"/>
      <c r="B366" s="116">
        <v>1</v>
      </c>
      <c r="C366" s="105">
        <v>4</v>
      </c>
      <c r="D366" s="107">
        <v>11.6</v>
      </c>
      <c r="E366" s="107">
        <v>11</v>
      </c>
      <c r="F366" s="121">
        <v>10</v>
      </c>
      <c r="G366" s="107">
        <v>11</v>
      </c>
      <c r="H366" s="121">
        <v>11.9136047666336</v>
      </c>
      <c r="I366" s="153" t="s">
        <v>111</v>
      </c>
      <c r="J366" s="121">
        <v>11</v>
      </c>
      <c r="K366" s="121">
        <v>11.9</v>
      </c>
      <c r="L366" s="108">
        <v>11.221917808219199</v>
      </c>
      <c r="M366" s="108">
        <v>10.4</v>
      </c>
      <c r="N366" s="108">
        <v>10.6</v>
      </c>
      <c r="O366" s="161"/>
      <c r="P366" s="2"/>
      <c r="Q366" s="2"/>
      <c r="R366" s="2"/>
      <c r="S366" s="2"/>
      <c r="T366" s="2"/>
      <c r="U366" s="2"/>
      <c r="V366" s="2"/>
      <c r="W366" s="2"/>
      <c r="X366" s="2"/>
      <c r="Y366" s="134">
        <v>11.118299566135198</v>
      </c>
    </row>
    <row r="367" spans="1:25">
      <c r="A367" s="140"/>
      <c r="B367" s="116">
        <v>1</v>
      </c>
      <c r="C367" s="105">
        <v>5</v>
      </c>
      <c r="D367" s="107">
        <v>11.5</v>
      </c>
      <c r="E367" s="155">
        <v>11.6</v>
      </c>
      <c r="F367" s="107">
        <v>11</v>
      </c>
      <c r="G367" s="155">
        <v>11.8</v>
      </c>
      <c r="H367" s="107">
        <v>11.746639089968999</v>
      </c>
      <c r="I367" s="153" t="s">
        <v>111</v>
      </c>
      <c r="J367" s="107">
        <v>11.8</v>
      </c>
      <c r="K367" s="107">
        <v>11.8</v>
      </c>
      <c r="L367" s="107">
        <v>11.0776209677419</v>
      </c>
      <c r="M367" s="107">
        <v>10</v>
      </c>
      <c r="N367" s="107">
        <v>11.1</v>
      </c>
      <c r="O367" s="161"/>
      <c r="P367" s="2"/>
      <c r="Q367" s="2"/>
      <c r="R367" s="2"/>
      <c r="S367" s="2"/>
      <c r="T367" s="2"/>
      <c r="U367" s="2"/>
      <c r="V367" s="2"/>
      <c r="W367" s="2"/>
      <c r="X367" s="2"/>
      <c r="Y367" s="135"/>
    </row>
    <row r="368" spans="1:25">
      <c r="A368" s="140"/>
      <c r="B368" s="116">
        <v>1</v>
      </c>
      <c r="C368" s="105">
        <v>6</v>
      </c>
      <c r="D368" s="107">
        <v>11.5</v>
      </c>
      <c r="E368" s="107">
        <v>11.2</v>
      </c>
      <c r="F368" s="107">
        <v>11</v>
      </c>
      <c r="G368" s="107">
        <v>11.1</v>
      </c>
      <c r="H368" s="107">
        <v>11.7012732615083</v>
      </c>
      <c r="I368" s="153" t="s">
        <v>111</v>
      </c>
      <c r="J368" s="107">
        <v>11.7</v>
      </c>
      <c r="K368" s="107">
        <v>12.3</v>
      </c>
      <c r="L368" s="107">
        <v>11.4034552845528</v>
      </c>
      <c r="M368" s="107">
        <v>10.4</v>
      </c>
      <c r="N368" s="107">
        <v>10.199999999999999</v>
      </c>
      <c r="O368" s="161"/>
      <c r="P368" s="2"/>
      <c r="Q368" s="2"/>
      <c r="R368" s="2"/>
      <c r="S368" s="2"/>
      <c r="T368" s="2"/>
      <c r="U368" s="2"/>
      <c r="V368" s="2"/>
      <c r="W368" s="2"/>
      <c r="X368" s="2"/>
      <c r="Y368" s="135"/>
    </row>
    <row r="369" spans="1:25">
      <c r="A369" s="140"/>
      <c r="B369" s="117" t="s">
        <v>184</v>
      </c>
      <c r="C369" s="109"/>
      <c r="D369" s="122">
        <v>11.383333333333333</v>
      </c>
      <c r="E369" s="122">
        <v>11.066666666666668</v>
      </c>
      <c r="F369" s="122">
        <v>10.5</v>
      </c>
      <c r="G369" s="122">
        <v>11.133333333333333</v>
      </c>
      <c r="H369" s="122">
        <v>11.804412230813483</v>
      </c>
      <c r="I369" s="122" t="s">
        <v>512</v>
      </c>
      <c r="J369" s="122">
        <v>11.383333333333333</v>
      </c>
      <c r="K369" s="122">
        <v>12.016666666666666</v>
      </c>
      <c r="L369" s="122">
        <v>11.2985834305385</v>
      </c>
      <c r="M369" s="122">
        <v>10.216666666666667</v>
      </c>
      <c r="N369" s="122">
        <v>10.866666666666667</v>
      </c>
      <c r="O369" s="161"/>
      <c r="P369" s="2"/>
      <c r="Q369" s="2"/>
      <c r="R369" s="2"/>
      <c r="S369" s="2"/>
      <c r="T369" s="2"/>
      <c r="U369" s="2"/>
      <c r="V369" s="2"/>
      <c r="W369" s="2"/>
      <c r="X369" s="2"/>
      <c r="Y369" s="135"/>
    </row>
    <row r="370" spans="1:25">
      <c r="A370" s="140"/>
      <c r="B370" s="2" t="s">
        <v>185</v>
      </c>
      <c r="C370" s="136"/>
      <c r="D370" s="108">
        <v>11.45</v>
      </c>
      <c r="E370" s="108">
        <v>11</v>
      </c>
      <c r="F370" s="108">
        <v>10.5</v>
      </c>
      <c r="G370" s="108">
        <v>11.1</v>
      </c>
      <c r="H370" s="108">
        <v>11.72395617573865</v>
      </c>
      <c r="I370" s="108" t="s">
        <v>512</v>
      </c>
      <c r="J370" s="108">
        <v>11.45</v>
      </c>
      <c r="K370" s="108">
        <v>12.05</v>
      </c>
      <c r="L370" s="108">
        <v>11.249116798846449</v>
      </c>
      <c r="M370" s="108">
        <v>10.3</v>
      </c>
      <c r="N370" s="108">
        <v>10.649999999999999</v>
      </c>
      <c r="O370" s="161"/>
      <c r="P370" s="2"/>
      <c r="Q370" s="2"/>
      <c r="R370" s="2"/>
      <c r="S370" s="2"/>
      <c r="T370" s="2"/>
      <c r="U370" s="2"/>
      <c r="V370" s="2"/>
      <c r="W370" s="2"/>
      <c r="X370" s="2"/>
      <c r="Y370" s="135"/>
    </row>
    <row r="371" spans="1:25">
      <c r="A371" s="140"/>
      <c r="B371" s="2" t="s">
        <v>186</v>
      </c>
      <c r="C371" s="136"/>
      <c r="D371" s="108">
        <v>0.19407902170679531</v>
      </c>
      <c r="E371" s="108">
        <v>0.32659863237109032</v>
      </c>
      <c r="F371" s="108">
        <v>0.54772255750516607</v>
      </c>
      <c r="G371" s="108">
        <v>0.36147844564602599</v>
      </c>
      <c r="H371" s="108">
        <v>0.16089647581153246</v>
      </c>
      <c r="I371" s="108" t="s">
        <v>512</v>
      </c>
      <c r="J371" s="108">
        <v>0.44007575105505042</v>
      </c>
      <c r="K371" s="108">
        <v>0.29268868558020267</v>
      </c>
      <c r="L371" s="108">
        <v>0.22501049076148691</v>
      </c>
      <c r="M371" s="108">
        <v>0.22286019533929047</v>
      </c>
      <c r="N371" s="108">
        <v>0.67131711334261901</v>
      </c>
      <c r="O371" s="188"/>
      <c r="P371" s="189"/>
      <c r="Q371" s="189"/>
      <c r="R371" s="189"/>
      <c r="S371" s="189"/>
      <c r="T371" s="189"/>
      <c r="U371" s="189"/>
      <c r="V371" s="189"/>
      <c r="W371" s="189"/>
      <c r="X371" s="189"/>
      <c r="Y371" s="135"/>
    </row>
    <row r="372" spans="1:25">
      <c r="A372" s="140"/>
      <c r="B372" s="2" t="s">
        <v>96</v>
      </c>
      <c r="C372" s="136"/>
      <c r="D372" s="110">
        <v>1.7049401614066938E-2</v>
      </c>
      <c r="E372" s="110">
        <v>2.9511924611845507E-2</v>
      </c>
      <c r="F372" s="110">
        <v>5.2164053095730099E-2</v>
      </c>
      <c r="G372" s="110">
        <v>3.2468123860421499E-2</v>
      </c>
      <c r="H372" s="110">
        <v>1.3630197985761509E-2</v>
      </c>
      <c r="I372" s="110" t="s">
        <v>512</v>
      </c>
      <c r="J372" s="110">
        <v>3.8659656022405606E-2</v>
      </c>
      <c r="K372" s="110">
        <v>2.4356894777825468E-2</v>
      </c>
      <c r="L372" s="110">
        <v>1.9914929348869952E-2</v>
      </c>
      <c r="M372" s="110">
        <v>2.1813395954906081E-2</v>
      </c>
      <c r="N372" s="110">
        <v>6.1777648467112173E-2</v>
      </c>
      <c r="O372" s="161"/>
      <c r="P372" s="2"/>
      <c r="Q372" s="2"/>
      <c r="R372" s="2"/>
      <c r="S372" s="2"/>
      <c r="T372" s="2"/>
      <c r="U372" s="2"/>
      <c r="V372" s="2"/>
      <c r="W372" s="2"/>
      <c r="X372" s="2"/>
      <c r="Y372" s="138"/>
    </row>
    <row r="373" spans="1:25">
      <c r="A373" s="140"/>
      <c r="B373" s="118" t="s">
        <v>187</v>
      </c>
      <c r="C373" s="136"/>
      <c r="D373" s="110">
        <v>2.3837617040414205E-2</v>
      </c>
      <c r="E373" s="110">
        <v>-4.6439564936526789E-3</v>
      </c>
      <c r="F373" s="110">
        <v>-5.5610982817772991E-2</v>
      </c>
      <c r="G373" s="110">
        <v>1.3521642503613318E-3</v>
      </c>
      <c r="H373" s="110">
        <v>6.1710215721124229E-2</v>
      </c>
      <c r="I373" s="110" t="s">
        <v>512</v>
      </c>
      <c r="J373" s="110">
        <v>2.3837617040414205E-2</v>
      </c>
      <c r="K373" s="110">
        <v>8.0800764108548639E-2</v>
      </c>
      <c r="L373" s="110">
        <v>1.621505728739514E-2</v>
      </c>
      <c r="M373" s="110">
        <v>-8.1094495979833092E-2</v>
      </c>
      <c r="N373" s="110">
        <v>-2.2632318725695266E-2</v>
      </c>
      <c r="O373" s="161"/>
      <c r="P373" s="2"/>
      <c r="Q373" s="2"/>
      <c r="R373" s="2"/>
      <c r="S373" s="2"/>
      <c r="T373" s="2"/>
      <c r="U373" s="2"/>
      <c r="V373" s="2"/>
      <c r="W373" s="2"/>
      <c r="X373" s="2"/>
      <c r="Y373" s="138"/>
    </row>
    <row r="374" spans="1:25">
      <c r="B374" s="146"/>
      <c r="C374" s="117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</row>
    <row r="375" spans="1:25">
      <c r="B375" s="150" t="s">
        <v>450</v>
      </c>
      <c r="Y375" s="134" t="s">
        <v>67</v>
      </c>
    </row>
    <row r="376" spans="1:25">
      <c r="A376" s="125" t="s">
        <v>11</v>
      </c>
      <c r="B376" s="115" t="s">
        <v>142</v>
      </c>
      <c r="C376" s="112" t="s">
        <v>143</v>
      </c>
      <c r="D376" s="113" t="s">
        <v>165</v>
      </c>
      <c r="E376" s="114" t="s">
        <v>165</v>
      </c>
      <c r="F376" s="114" t="s">
        <v>165</v>
      </c>
      <c r="G376" s="114" t="s">
        <v>165</v>
      </c>
      <c r="H376" s="114" t="s">
        <v>165</v>
      </c>
      <c r="I376" s="114" t="s">
        <v>165</v>
      </c>
      <c r="J376" s="114" t="s">
        <v>165</v>
      </c>
      <c r="K376" s="114" t="s">
        <v>165</v>
      </c>
      <c r="L376" s="114" t="s">
        <v>165</v>
      </c>
      <c r="M376" s="114" t="s">
        <v>165</v>
      </c>
      <c r="N376" s="16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34">
        <v>1</v>
      </c>
    </row>
    <row r="377" spans="1:25">
      <c r="A377" s="140"/>
      <c r="B377" s="116" t="s">
        <v>166</v>
      </c>
      <c r="C377" s="105" t="s">
        <v>166</v>
      </c>
      <c r="D377" s="159" t="s">
        <v>167</v>
      </c>
      <c r="E377" s="160" t="s">
        <v>168</v>
      </c>
      <c r="F377" s="160" t="s">
        <v>170</v>
      </c>
      <c r="G377" s="160" t="s">
        <v>171</v>
      </c>
      <c r="H377" s="160" t="s">
        <v>172</v>
      </c>
      <c r="I377" s="160" t="s">
        <v>196</v>
      </c>
      <c r="J377" s="160" t="s">
        <v>208</v>
      </c>
      <c r="K377" s="160" t="s">
        <v>205</v>
      </c>
      <c r="L377" s="160" t="s">
        <v>206</v>
      </c>
      <c r="M377" s="160" t="s">
        <v>209</v>
      </c>
      <c r="N377" s="16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34" t="s">
        <v>3</v>
      </c>
    </row>
    <row r="378" spans="1:25">
      <c r="A378" s="140"/>
      <c r="B378" s="116"/>
      <c r="C378" s="105"/>
      <c r="D378" s="106" t="s">
        <v>114</v>
      </c>
      <c r="E378" s="107" t="s">
        <v>124</v>
      </c>
      <c r="F378" s="107" t="s">
        <v>124</v>
      </c>
      <c r="G378" s="107" t="s">
        <v>207</v>
      </c>
      <c r="H378" s="107" t="s">
        <v>124</v>
      </c>
      <c r="I378" s="107" t="s">
        <v>114</v>
      </c>
      <c r="J378" s="107" t="s">
        <v>114</v>
      </c>
      <c r="K378" s="107" t="s">
        <v>114</v>
      </c>
      <c r="L378" s="107" t="s">
        <v>114</v>
      </c>
      <c r="M378" s="107" t="s">
        <v>118</v>
      </c>
      <c r="N378" s="16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34">
        <v>2</v>
      </c>
    </row>
    <row r="379" spans="1:25">
      <c r="A379" s="140"/>
      <c r="B379" s="116"/>
      <c r="C379" s="105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6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34">
        <v>3</v>
      </c>
    </row>
    <row r="380" spans="1:25">
      <c r="A380" s="140"/>
      <c r="B380" s="115">
        <v>1</v>
      </c>
      <c r="C380" s="111">
        <v>1</v>
      </c>
      <c r="D380" s="119">
        <v>0.92</v>
      </c>
      <c r="E380" s="151">
        <v>0.8</v>
      </c>
      <c r="F380" s="120">
        <v>0.9</v>
      </c>
      <c r="G380" s="119">
        <v>0.9751984126984129</v>
      </c>
      <c r="H380" s="152">
        <v>0.8</v>
      </c>
      <c r="I380" s="119">
        <v>0.88</v>
      </c>
      <c r="J380" s="120">
        <v>0.86</v>
      </c>
      <c r="K380" s="119">
        <v>0.98785425101214586</v>
      </c>
      <c r="L380" s="119">
        <v>0.9</v>
      </c>
      <c r="M380" s="119">
        <v>0.84</v>
      </c>
      <c r="N380" s="16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34">
        <v>1</v>
      </c>
    </row>
    <row r="381" spans="1:25">
      <c r="A381" s="140"/>
      <c r="B381" s="116">
        <v>1</v>
      </c>
      <c r="C381" s="105">
        <v>2</v>
      </c>
      <c r="D381" s="107">
        <v>0.95</v>
      </c>
      <c r="E381" s="153">
        <v>0.8</v>
      </c>
      <c r="F381" s="121">
        <v>0.9</v>
      </c>
      <c r="G381" s="107">
        <v>0.99697275479313796</v>
      </c>
      <c r="H381" s="154">
        <v>0.8</v>
      </c>
      <c r="I381" s="155">
        <v>1.05</v>
      </c>
      <c r="J381" s="121">
        <v>0.88</v>
      </c>
      <c r="K381" s="107">
        <v>0.951143451143451</v>
      </c>
      <c r="L381" s="107">
        <v>0.9</v>
      </c>
      <c r="M381" s="107">
        <v>0.89</v>
      </c>
      <c r="N381" s="16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34">
        <v>2</v>
      </c>
    </row>
    <row r="382" spans="1:25">
      <c r="A382" s="140"/>
      <c r="B382" s="116">
        <v>1</v>
      </c>
      <c r="C382" s="105">
        <v>3</v>
      </c>
      <c r="D382" s="107">
        <v>0.92</v>
      </c>
      <c r="E382" s="153">
        <v>0.8</v>
      </c>
      <c r="F382" s="121">
        <v>0.9</v>
      </c>
      <c r="G382" s="155">
        <v>1.0975143403441701</v>
      </c>
      <c r="H382" s="154">
        <v>0.8</v>
      </c>
      <c r="I382" s="107">
        <v>0.85</v>
      </c>
      <c r="J382" s="121">
        <v>0.91</v>
      </c>
      <c r="K382" s="158">
        <v>0.879142300194932</v>
      </c>
      <c r="L382" s="108">
        <v>0.9</v>
      </c>
      <c r="M382" s="108">
        <v>0.97000000000000008</v>
      </c>
      <c r="N382" s="16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34">
        <v>16</v>
      </c>
    </row>
    <row r="383" spans="1:25">
      <c r="A383" s="140"/>
      <c r="B383" s="116">
        <v>1</v>
      </c>
      <c r="C383" s="105">
        <v>4</v>
      </c>
      <c r="D383" s="107">
        <v>0.92</v>
      </c>
      <c r="E383" s="153">
        <v>0.8</v>
      </c>
      <c r="F383" s="121">
        <v>0.9</v>
      </c>
      <c r="G383" s="107">
        <v>1.00695134061569</v>
      </c>
      <c r="H383" s="154">
        <v>0.8</v>
      </c>
      <c r="I383" s="107">
        <v>0.89</v>
      </c>
      <c r="J383" s="121">
        <v>0.93</v>
      </c>
      <c r="K383" s="121">
        <v>1.00456621004566</v>
      </c>
      <c r="L383" s="108">
        <v>0.9</v>
      </c>
      <c r="M383" s="108">
        <v>0.88</v>
      </c>
      <c r="N383" s="16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34">
        <v>0.91983701078356672</v>
      </c>
    </row>
    <row r="384" spans="1:25">
      <c r="A384" s="140"/>
      <c r="B384" s="116">
        <v>1</v>
      </c>
      <c r="C384" s="105">
        <v>5</v>
      </c>
      <c r="D384" s="107">
        <v>0.92</v>
      </c>
      <c r="E384" s="153">
        <v>0.8</v>
      </c>
      <c r="F384" s="107">
        <v>0.8</v>
      </c>
      <c r="G384" s="107">
        <v>0.99586349534643215</v>
      </c>
      <c r="H384" s="153">
        <v>0.8</v>
      </c>
      <c r="I384" s="107">
        <v>0.88</v>
      </c>
      <c r="J384" s="107">
        <v>0.93</v>
      </c>
      <c r="K384" s="107">
        <v>0.96572580645161288</v>
      </c>
      <c r="L384" s="107">
        <v>0.9</v>
      </c>
      <c r="M384" s="107">
        <v>0.88</v>
      </c>
      <c r="N384" s="16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35"/>
    </row>
    <row r="385" spans="1:25">
      <c r="A385" s="140"/>
      <c r="B385" s="116">
        <v>1</v>
      </c>
      <c r="C385" s="105">
        <v>6</v>
      </c>
      <c r="D385" s="107">
        <v>0.92</v>
      </c>
      <c r="E385" s="153">
        <v>0.8</v>
      </c>
      <c r="F385" s="107">
        <v>1</v>
      </c>
      <c r="G385" s="107">
        <v>0.99412340842311486</v>
      </c>
      <c r="H385" s="153">
        <v>0.8</v>
      </c>
      <c r="I385" s="107">
        <v>0.86</v>
      </c>
      <c r="J385" s="107">
        <v>0.86</v>
      </c>
      <c r="K385" s="107">
        <v>0.96341463414634199</v>
      </c>
      <c r="L385" s="107">
        <v>0.9</v>
      </c>
      <c r="M385" s="107">
        <v>0.93</v>
      </c>
      <c r="N385" s="16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35"/>
    </row>
    <row r="386" spans="1:25">
      <c r="A386" s="140"/>
      <c r="B386" s="117" t="s">
        <v>184</v>
      </c>
      <c r="C386" s="109"/>
      <c r="D386" s="122">
        <v>0.92499999999999993</v>
      </c>
      <c r="E386" s="122">
        <v>0.79999999999999993</v>
      </c>
      <c r="F386" s="122">
        <v>0.9</v>
      </c>
      <c r="G386" s="122">
        <v>1.0111039587034931</v>
      </c>
      <c r="H386" s="122">
        <v>0.79999999999999993</v>
      </c>
      <c r="I386" s="122">
        <v>0.90166666666666684</v>
      </c>
      <c r="J386" s="122">
        <v>0.89500000000000002</v>
      </c>
      <c r="K386" s="122">
        <v>0.95864110883235731</v>
      </c>
      <c r="L386" s="122">
        <v>0.9</v>
      </c>
      <c r="M386" s="122">
        <v>0.89833333333333332</v>
      </c>
      <c r="N386" s="16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35"/>
    </row>
    <row r="387" spans="1:25">
      <c r="A387" s="140"/>
      <c r="B387" s="2" t="s">
        <v>185</v>
      </c>
      <c r="C387" s="136"/>
      <c r="D387" s="108">
        <v>0.92</v>
      </c>
      <c r="E387" s="108">
        <v>0.8</v>
      </c>
      <c r="F387" s="108">
        <v>0.9</v>
      </c>
      <c r="G387" s="108">
        <v>0.996418125069785</v>
      </c>
      <c r="H387" s="108">
        <v>0.8</v>
      </c>
      <c r="I387" s="108">
        <v>0.88</v>
      </c>
      <c r="J387" s="108">
        <v>0.89500000000000002</v>
      </c>
      <c r="K387" s="108">
        <v>0.96457022029897743</v>
      </c>
      <c r="L387" s="108">
        <v>0.9</v>
      </c>
      <c r="M387" s="108">
        <v>0.88500000000000001</v>
      </c>
      <c r="N387" s="16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135"/>
    </row>
    <row r="388" spans="1:25">
      <c r="A388" s="140"/>
      <c r="B388" s="2" t="s">
        <v>186</v>
      </c>
      <c r="C388" s="136"/>
      <c r="D388" s="123">
        <v>1.2247448713915858E-2</v>
      </c>
      <c r="E388" s="123">
        <v>1.2161883888976234E-16</v>
      </c>
      <c r="F388" s="123">
        <v>6.3245553203367569E-2</v>
      </c>
      <c r="G388" s="123">
        <v>4.3574093820323859E-2</v>
      </c>
      <c r="H388" s="123">
        <v>1.2161883888976234E-16</v>
      </c>
      <c r="I388" s="123">
        <v>7.413950813612584E-2</v>
      </c>
      <c r="J388" s="123">
        <v>3.2710854467592282E-2</v>
      </c>
      <c r="K388" s="123">
        <v>4.338612111571663E-2</v>
      </c>
      <c r="L388" s="123">
        <v>0</v>
      </c>
      <c r="M388" s="123">
        <v>4.5350486950711671E-2</v>
      </c>
      <c r="N388" s="16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37"/>
    </row>
    <row r="389" spans="1:25">
      <c r="A389" s="140"/>
      <c r="B389" s="2" t="s">
        <v>96</v>
      </c>
      <c r="C389" s="136"/>
      <c r="D389" s="110">
        <v>1.3240485096125253E-2</v>
      </c>
      <c r="E389" s="110">
        <v>1.5202354861220294E-16</v>
      </c>
      <c r="F389" s="110">
        <v>7.0272836892630627E-2</v>
      </c>
      <c r="G389" s="110">
        <v>4.3095562474305363E-2</v>
      </c>
      <c r="H389" s="110">
        <v>1.5202354861220294E-16</v>
      </c>
      <c r="I389" s="110">
        <v>8.2224962812708857E-2</v>
      </c>
      <c r="J389" s="110">
        <v>3.6548440745913166E-2</v>
      </c>
      <c r="K389" s="110">
        <v>4.5257939301770328E-2</v>
      </c>
      <c r="L389" s="110">
        <v>0</v>
      </c>
      <c r="M389" s="110">
        <v>5.0482916828250471E-2</v>
      </c>
      <c r="N389" s="16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38"/>
    </row>
    <row r="390" spans="1:25">
      <c r="A390" s="140"/>
      <c r="B390" s="118" t="s">
        <v>187</v>
      </c>
      <c r="C390" s="136"/>
      <c r="D390" s="110">
        <v>5.6129392010819679E-3</v>
      </c>
      <c r="E390" s="110">
        <v>-0.1302807012314966</v>
      </c>
      <c r="F390" s="110">
        <v>-2.156578888543359E-2</v>
      </c>
      <c r="G390" s="110">
        <v>9.9220782432074994E-2</v>
      </c>
      <c r="H390" s="110">
        <v>-0.1302807012314966</v>
      </c>
      <c r="I390" s="110">
        <v>-1.9753873679665745E-2</v>
      </c>
      <c r="J390" s="110">
        <v>-2.700153450273679E-2</v>
      </c>
      <c r="K390" s="110">
        <v>4.2185841180423012E-2</v>
      </c>
      <c r="L390" s="110">
        <v>-2.156578888543359E-2</v>
      </c>
      <c r="M390" s="110">
        <v>-2.3377704091201323E-2</v>
      </c>
      <c r="N390" s="16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38"/>
    </row>
    <row r="391" spans="1:25">
      <c r="B391" s="146"/>
      <c r="C391" s="117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</row>
    <row r="392" spans="1:25">
      <c r="B392" s="150" t="s">
        <v>451</v>
      </c>
      <c r="Y392" s="134" t="s">
        <v>190</v>
      </c>
    </row>
    <row r="393" spans="1:25">
      <c r="A393" s="125" t="s">
        <v>14</v>
      </c>
      <c r="B393" s="115" t="s">
        <v>142</v>
      </c>
      <c r="C393" s="112" t="s">
        <v>143</v>
      </c>
      <c r="D393" s="113" t="s">
        <v>165</v>
      </c>
      <c r="E393" s="114" t="s">
        <v>165</v>
      </c>
      <c r="F393" s="114" t="s">
        <v>165</v>
      </c>
      <c r="G393" s="114" t="s">
        <v>165</v>
      </c>
      <c r="H393" s="114" t="s">
        <v>165</v>
      </c>
      <c r="I393" s="114" t="s">
        <v>165</v>
      </c>
      <c r="J393" s="16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34">
        <v>1</v>
      </c>
    </row>
    <row r="394" spans="1:25">
      <c r="A394" s="140"/>
      <c r="B394" s="116" t="s">
        <v>166</v>
      </c>
      <c r="C394" s="105" t="s">
        <v>166</v>
      </c>
      <c r="D394" s="159" t="s">
        <v>168</v>
      </c>
      <c r="E394" s="160" t="s">
        <v>169</v>
      </c>
      <c r="F394" s="160" t="s">
        <v>170</v>
      </c>
      <c r="G394" s="160" t="s">
        <v>171</v>
      </c>
      <c r="H394" s="160" t="s">
        <v>172</v>
      </c>
      <c r="I394" s="160" t="s">
        <v>206</v>
      </c>
      <c r="J394" s="16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34" t="s">
        <v>3</v>
      </c>
    </row>
    <row r="395" spans="1:25">
      <c r="A395" s="140"/>
      <c r="B395" s="116"/>
      <c r="C395" s="105"/>
      <c r="D395" s="106" t="s">
        <v>124</v>
      </c>
      <c r="E395" s="107" t="s">
        <v>114</v>
      </c>
      <c r="F395" s="107" t="s">
        <v>124</v>
      </c>
      <c r="G395" s="107" t="s">
        <v>207</v>
      </c>
      <c r="H395" s="107" t="s">
        <v>124</v>
      </c>
      <c r="I395" s="107" t="s">
        <v>114</v>
      </c>
      <c r="J395" s="16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34">
        <v>2</v>
      </c>
    </row>
    <row r="396" spans="1:25">
      <c r="A396" s="140"/>
      <c r="B396" s="116"/>
      <c r="C396" s="105"/>
      <c r="D396" s="132"/>
      <c r="E396" s="132"/>
      <c r="F396" s="132"/>
      <c r="G396" s="132"/>
      <c r="H396" s="132"/>
      <c r="I396" s="132"/>
      <c r="J396" s="16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34">
        <v>2</v>
      </c>
    </row>
    <row r="397" spans="1:25">
      <c r="A397" s="140"/>
      <c r="B397" s="115">
        <v>1</v>
      </c>
      <c r="C397" s="111">
        <v>1</v>
      </c>
      <c r="D397" s="151" t="s">
        <v>112</v>
      </c>
      <c r="E397" s="151" t="s">
        <v>177</v>
      </c>
      <c r="F397" s="152" t="s">
        <v>135</v>
      </c>
      <c r="G397" s="119">
        <v>8.1349206349206393E-2</v>
      </c>
      <c r="H397" s="152" t="s">
        <v>112</v>
      </c>
      <c r="I397" s="151" t="s">
        <v>112</v>
      </c>
      <c r="J397" s="16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34">
        <v>1</v>
      </c>
    </row>
    <row r="398" spans="1:25">
      <c r="A398" s="140"/>
      <c r="B398" s="116">
        <v>1</v>
      </c>
      <c r="C398" s="105">
        <v>2</v>
      </c>
      <c r="D398" s="153" t="s">
        <v>112</v>
      </c>
      <c r="E398" s="153" t="s">
        <v>177</v>
      </c>
      <c r="F398" s="154" t="s">
        <v>135</v>
      </c>
      <c r="G398" s="107">
        <v>9.3844601412714404E-2</v>
      </c>
      <c r="H398" s="154" t="s">
        <v>112</v>
      </c>
      <c r="I398" s="153" t="s">
        <v>112</v>
      </c>
      <c r="J398" s="16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34">
        <v>3</v>
      </c>
    </row>
    <row r="399" spans="1:25">
      <c r="A399" s="140"/>
      <c r="B399" s="116">
        <v>1</v>
      </c>
      <c r="C399" s="105">
        <v>3</v>
      </c>
      <c r="D399" s="153" t="s">
        <v>112</v>
      </c>
      <c r="E399" s="153" t="s">
        <v>177</v>
      </c>
      <c r="F399" s="154" t="s">
        <v>135</v>
      </c>
      <c r="G399" s="107">
        <v>9.9426386233269604E-2</v>
      </c>
      <c r="H399" s="154" t="s">
        <v>112</v>
      </c>
      <c r="I399" s="153" t="s">
        <v>112</v>
      </c>
      <c r="J399" s="16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34">
        <v>16</v>
      </c>
    </row>
    <row r="400" spans="1:25">
      <c r="A400" s="140"/>
      <c r="B400" s="116">
        <v>1</v>
      </c>
      <c r="C400" s="105">
        <v>4</v>
      </c>
      <c r="D400" s="153" t="s">
        <v>112</v>
      </c>
      <c r="E400" s="153" t="s">
        <v>177</v>
      </c>
      <c r="F400" s="154" t="s">
        <v>135</v>
      </c>
      <c r="G400" s="107">
        <v>7.6464746772591893E-2</v>
      </c>
      <c r="H400" s="154" t="s">
        <v>112</v>
      </c>
      <c r="I400" s="153" t="s">
        <v>112</v>
      </c>
      <c r="J400" s="16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34" t="s">
        <v>112</v>
      </c>
    </row>
    <row r="401" spans="1:25">
      <c r="A401" s="140"/>
      <c r="B401" s="116">
        <v>1</v>
      </c>
      <c r="C401" s="105">
        <v>5</v>
      </c>
      <c r="D401" s="153" t="s">
        <v>112</v>
      </c>
      <c r="E401" s="153" t="s">
        <v>177</v>
      </c>
      <c r="F401" s="153" t="s">
        <v>135</v>
      </c>
      <c r="G401" s="107">
        <v>0.107549120992761</v>
      </c>
      <c r="H401" s="153" t="s">
        <v>112</v>
      </c>
      <c r="I401" s="153" t="s">
        <v>112</v>
      </c>
      <c r="J401" s="16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35"/>
    </row>
    <row r="402" spans="1:25">
      <c r="A402" s="140"/>
      <c r="B402" s="116">
        <v>1</v>
      </c>
      <c r="C402" s="105">
        <v>6</v>
      </c>
      <c r="D402" s="153" t="s">
        <v>112</v>
      </c>
      <c r="E402" s="153" t="s">
        <v>177</v>
      </c>
      <c r="F402" s="153" t="s">
        <v>135</v>
      </c>
      <c r="G402" s="107">
        <v>9.8922624877571003E-2</v>
      </c>
      <c r="H402" s="153" t="s">
        <v>112</v>
      </c>
      <c r="I402" s="153" t="s">
        <v>112</v>
      </c>
      <c r="J402" s="16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35"/>
    </row>
    <row r="403" spans="1:25">
      <c r="A403" s="140"/>
      <c r="B403" s="117" t="s">
        <v>184</v>
      </c>
      <c r="C403" s="109"/>
      <c r="D403" s="122" t="s">
        <v>512</v>
      </c>
      <c r="E403" s="122" t="s">
        <v>512</v>
      </c>
      <c r="F403" s="122" t="s">
        <v>512</v>
      </c>
      <c r="G403" s="122">
        <v>9.2926114439685722E-2</v>
      </c>
      <c r="H403" s="122" t="s">
        <v>512</v>
      </c>
      <c r="I403" s="122" t="s">
        <v>512</v>
      </c>
      <c r="J403" s="16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135"/>
    </row>
    <row r="404" spans="1:25">
      <c r="A404" s="140"/>
      <c r="B404" s="2" t="s">
        <v>185</v>
      </c>
      <c r="C404" s="136"/>
      <c r="D404" s="108" t="s">
        <v>512</v>
      </c>
      <c r="E404" s="108" t="s">
        <v>512</v>
      </c>
      <c r="F404" s="108" t="s">
        <v>512</v>
      </c>
      <c r="G404" s="108">
        <v>9.638361314514271E-2</v>
      </c>
      <c r="H404" s="108" t="s">
        <v>512</v>
      </c>
      <c r="I404" s="108" t="s">
        <v>512</v>
      </c>
      <c r="J404" s="16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135"/>
    </row>
    <row r="405" spans="1:25">
      <c r="A405" s="140"/>
      <c r="B405" s="2" t="s">
        <v>186</v>
      </c>
      <c r="C405" s="136"/>
      <c r="D405" s="108" t="s">
        <v>512</v>
      </c>
      <c r="E405" s="108" t="s">
        <v>512</v>
      </c>
      <c r="F405" s="108" t="s">
        <v>512</v>
      </c>
      <c r="G405" s="108">
        <v>1.1814305194971749E-2</v>
      </c>
      <c r="H405" s="108" t="s">
        <v>512</v>
      </c>
      <c r="I405" s="108" t="s">
        <v>512</v>
      </c>
      <c r="J405" s="188"/>
      <c r="K405" s="189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  <c r="V405" s="189"/>
      <c r="W405" s="189"/>
      <c r="X405" s="189"/>
      <c r="Y405" s="135"/>
    </row>
    <row r="406" spans="1:25">
      <c r="A406" s="140"/>
      <c r="B406" s="2" t="s">
        <v>96</v>
      </c>
      <c r="C406" s="136"/>
      <c r="D406" s="110" t="s">
        <v>512</v>
      </c>
      <c r="E406" s="110" t="s">
        <v>512</v>
      </c>
      <c r="F406" s="110" t="s">
        <v>512</v>
      </c>
      <c r="G406" s="110">
        <v>0.12713654569771018</v>
      </c>
      <c r="H406" s="110" t="s">
        <v>512</v>
      </c>
      <c r="I406" s="110" t="s">
        <v>512</v>
      </c>
      <c r="J406" s="16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38"/>
    </row>
    <row r="407" spans="1:25">
      <c r="A407" s="140"/>
      <c r="B407" s="118" t="s">
        <v>187</v>
      </c>
      <c r="C407" s="136"/>
      <c r="D407" s="110" t="s">
        <v>512</v>
      </c>
      <c r="E407" s="110" t="s">
        <v>512</v>
      </c>
      <c r="F407" s="110" t="s">
        <v>512</v>
      </c>
      <c r="G407" s="110" t="s">
        <v>512</v>
      </c>
      <c r="H407" s="110" t="s">
        <v>512</v>
      </c>
      <c r="I407" s="110" t="s">
        <v>512</v>
      </c>
      <c r="J407" s="16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38"/>
    </row>
    <row r="408" spans="1:25">
      <c r="B408" s="146"/>
      <c r="C408" s="117"/>
      <c r="D408" s="133"/>
      <c r="E408" s="133"/>
      <c r="F408" s="133"/>
      <c r="G408" s="133"/>
      <c r="H408" s="133"/>
      <c r="I408" s="133"/>
    </row>
    <row r="409" spans="1:25">
      <c r="B409" s="150" t="s">
        <v>452</v>
      </c>
      <c r="Y409" s="134" t="s">
        <v>67</v>
      </c>
    </row>
    <row r="410" spans="1:25">
      <c r="A410" s="125" t="s">
        <v>54</v>
      </c>
      <c r="B410" s="115" t="s">
        <v>142</v>
      </c>
      <c r="C410" s="112" t="s">
        <v>143</v>
      </c>
      <c r="D410" s="113" t="s">
        <v>165</v>
      </c>
      <c r="E410" s="114" t="s">
        <v>165</v>
      </c>
      <c r="F410" s="114" t="s">
        <v>165</v>
      </c>
      <c r="G410" s="114" t="s">
        <v>165</v>
      </c>
      <c r="H410" s="114" t="s">
        <v>165</v>
      </c>
      <c r="I410" s="114" t="s">
        <v>165</v>
      </c>
      <c r="J410" s="114" t="s">
        <v>165</v>
      </c>
      <c r="K410" s="114" t="s">
        <v>165</v>
      </c>
      <c r="L410" s="114" t="s">
        <v>165</v>
      </c>
      <c r="M410" s="114" t="s">
        <v>165</v>
      </c>
      <c r="N410" s="114" t="s">
        <v>165</v>
      </c>
      <c r="O410" s="161"/>
      <c r="P410" s="2"/>
      <c r="Q410" s="2"/>
      <c r="R410" s="2"/>
      <c r="S410" s="2"/>
      <c r="T410" s="2"/>
      <c r="U410" s="2"/>
      <c r="V410" s="2"/>
      <c r="W410" s="2"/>
      <c r="X410" s="2"/>
      <c r="Y410" s="134">
        <v>1</v>
      </c>
    </row>
    <row r="411" spans="1:25">
      <c r="A411" s="140"/>
      <c r="B411" s="116" t="s">
        <v>166</v>
      </c>
      <c r="C411" s="105" t="s">
        <v>166</v>
      </c>
      <c r="D411" s="159" t="s">
        <v>167</v>
      </c>
      <c r="E411" s="160" t="s">
        <v>169</v>
      </c>
      <c r="F411" s="160" t="s">
        <v>171</v>
      </c>
      <c r="G411" s="160" t="s">
        <v>172</v>
      </c>
      <c r="H411" s="160" t="s">
        <v>173</v>
      </c>
      <c r="I411" s="160" t="s">
        <v>174</v>
      </c>
      <c r="J411" s="160" t="s">
        <v>196</v>
      </c>
      <c r="K411" s="160" t="s">
        <v>208</v>
      </c>
      <c r="L411" s="160" t="s">
        <v>205</v>
      </c>
      <c r="M411" s="160" t="s">
        <v>206</v>
      </c>
      <c r="N411" s="160" t="s">
        <v>209</v>
      </c>
      <c r="O411" s="161"/>
      <c r="P411" s="2"/>
      <c r="Q411" s="2"/>
      <c r="R411" s="2"/>
      <c r="S411" s="2"/>
      <c r="T411" s="2"/>
      <c r="U411" s="2"/>
      <c r="V411" s="2"/>
      <c r="W411" s="2"/>
      <c r="X411" s="2"/>
      <c r="Y411" s="134" t="s">
        <v>1</v>
      </c>
    </row>
    <row r="412" spans="1:25">
      <c r="A412" s="140"/>
      <c r="B412" s="116"/>
      <c r="C412" s="105"/>
      <c r="D412" s="106" t="s">
        <v>126</v>
      </c>
      <c r="E412" s="107" t="s">
        <v>116</v>
      </c>
      <c r="F412" s="107" t="s">
        <v>207</v>
      </c>
      <c r="G412" s="107" t="s">
        <v>126</v>
      </c>
      <c r="H412" s="107" t="s">
        <v>126</v>
      </c>
      <c r="I412" s="107" t="s">
        <v>126</v>
      </c>
      <c r="J412" s="107" t="s">
        <v>126</v>
      </c>
      <c r="K412" s="107" t="s">
        <v>116</v>
      </c>
      <c r="L412" s="107" t="s">
        <v>116</v>
      </c>
      <c r="M412" s="107" t="s">
        <v>116</v>
      </c>
      <c r="N412" s="107" t="s">
        <v>118</v>
      </c>
      <c r="O412" s="161"/>
      <c r="P412" s="2"/>
      <c r="Q412" s="2"/>
      <c r="R412" s="2"/>
      <c r="S412" s="2"/>
      <c r="T412" s="2"/>
      <c r="U412" s="2"/>
      <c r="V412" s="2"/>
      <c r="W412" s="2"/>
      <c r="X412" s="2"/>
      <c r="Y412" s="134">
        <v>3</v>
      </c>
    </row>
    <row r="413" spans="1:25">
      <c r="A413" s="140"/>
      <c r="B413" s="116"/>
      <c r="C413" s="105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61"/>
      <c r="P413" s="2"/>
      <c r="Q413" s="2"/>
      <c r="R413" s="2"/>
      <c r="S413" s="2"/>
      <c r="T413" s="2"/>
      <c r="U413" s="2"/>
      <c r="V413" s="2"/>
      <c r="W413" s="2"/>
      <c r="X413" s="2"/>
      <c r="Y413" s="134">
        <v>3</v>
      </c>
    </row>
    <row r="414" spans="1:25">
      <c r="A414" s="140"/>
      <c r="B414" s="115">
        <v>1</v>
      </c>
      <c r="C414" s="111">
        <v>1</v>
      </c>
      <c r="D414" s="177">
        <v>0.5</v>
      </c>
      <c r="E414" s="177">
        <v>0.48148763074879647</v>
      </c>
      <c r="F414" s="176">
        <v>0.52400000000000002</v>
      </c>
      <c r="G414" s="177">
        <v>0.5</v>
      </c>
      <c r="H414" s="176">
        <v>0.50639216337373427</v>
      </c>
      <c r="I414" s="177">
        <v>0.52</v>
      </c>
      <c r="J414" s="178">
        <v>0.4</v>
      </c>
      <c r="K414" s="177">
        <v>0.48148763074879647</v>
      </c>
      <c r="L414" s="177">
        <v>0.47152581769882129</v>
      </c>
      <c r="M414" s="177">
        <v>0.46488460899883804</v>
      </c>
      <c r="N414" s="177">
        <v>0.48148763074879647</v>
      </c>
      <c r="O414" s="179"/>
      <c r="P414" s="180"/>
      <c r="Q414" s="180"/>
      <c r="R414" s="180"/>
      <c r="S414" s="180"/>
      <c r="T414" s="180"/>
      <c r="U414" s="180"/>
      <c r="V414" s="180"/>
      <c r="W414" s="180"/>
      <c r="X414" s="180"/>
      <c r="Y414" s="181">
        <v>1</v>
      </c>
    </row>
    <row r="415" spans="1:25">
      <c r="A415" s="140"/>
      <c r="B415" s="116">
        <v>1</v>
      </c>
      <c r="C415" s="105">
        <v>2</v>
      </c>
      <c r="D415" s="184">
        <v>0.5</v>
      </c>
      <c r="E415" s="184">
        <v>0.48978914162377574</v>
      </c>
      <c r="F415" s="183">
        <v>0.54200000000000004</v>
      </c>
      <c r="G415" s="184">
        <v>0.5</v>
      </c>
      <c r="H415" s="227">
        <v>0.48148763074879647</v>
      </c>
      <c r="I415" s="184">
        <v>0.51</v>
      </c>
      <c r="J415" s="185">
        <v>0.4</v>
      </c>
      <c r="K415" s="184">
        <v>0.45658309812385878</v>
      </c>
      <c r="L415" s="184">
        <v>0.46322430682384219</v>
      </c>
      <c r="M415" s="184">
        <v>0.46488460899883804</v>
      </c>
      <c r="N415" s="184">
        <v>0.48148763074879647</v>
      </c>
      <c r="O415" s="179"/>
      <c r="P415" s="180"/>
      <c r="Q415" s="180"/>
      <c r="R415" s="180"/>
      <c r="S415" s="180"/>
      <c r="T415" s="180"/>
      <c r="U415" s="180"/>
      <c r="V415" s="180"/>
      <c r="W415" s="180"/>
      <c r="X415" s="180"/>
      <c r="Y415" s="181" t="e">
        <v>#N/A</v>
      </c>
    </row>
    <row r="416" spans="1:25">
      <c r="A416" s="140"/>
      <c r="B416" s="116">
        <v>1</v>
      </c>
      <c r="C416" s="105">
        <v>3</v>
      </c>
      <c r="D416" s="184">
        <v>0.5</v>
      </c>
      <c r="E416" s="184">
        <v>0.48148763074879647</v>
      </c>
      <c r="F416" s="183">
        <v>0.53300000000000003</v>
      </c>
      <c r="G416" s="184">
        <v>0.5</v>
      </c>
      <c r="H416" s="183">
        <v>0.5229951851236927</v>
      </c>
      <c r="I416" s="184">
        <v>0.5</v>
      </c>
      <c r="J416" s="185">
        <v>0.4</v>
      </c>
      <c r="K416" s="183">
        <v>0.48978914162377574</v>
      </c>
      <c r="L416" s="123">
        <v>0.4740162709613151</v>
      </c>
      <c r="M416" s="123">
        <v>0.4731861198738172</v>
      </c>
      <c r="N416" s="123">
        <v>0.48148763074879647</v>
      </c>
      <c r="O416" s="179"/>
      <c r="P416" s="180"/>
      <c r="Q416" s="180"/>
      <c r="R416" s="180"/>
      <c r="S416" s="180"/>
      <c r="T416" s="180"/>
      <c r="U416" s="180"/>
      <c r="V416" s="180"/>
      <c r="W416" s="180"/>
      <c r="X416" s="180"/>
      <c r="Y416" s="181">
        <v>16</v>
      </c>
    </row>
    <row r="417" spans="1:25">
      <c r="A417" s="140"/>
      <c r="B417" s="116">
        <v>1</v>
      </c>
      <c r="C417" s="105">
        <v>4</v>
      </c>
      <c r="D417" s="184">
        <v>0.5</v>
      </c>
      <c r="E417" s="184">
        <v>0.48148763074879647</v>
      </c>
      <c r="F417" s="183">
        <v>0.55800000000000005</v>
      </c>
      <c r="G417" s="184">
        <v>0.5</v>
      </c>
      <c r="H417" s="183">
        <v>0.5229951851236927</v>
      </c>
      <c r="I417" s="184">
        <v>0.48</v>
      </c>
      <c r="J417" s="185">
        <v>0.4</v>
      </c>
      <c r="K417" s="183">
        <v>0.4731861198738172</v>
      </c>
      <c r="L417" s="123">
        <v>0.46654491117383395</v>
      </c>
      <c r="M417" s="123">
        <v>0.46488460899883804</v>
      </c>
      <c r="N417" s="123">
        <v>0.48148763074879647</v>
      </c>
      <c r="O417" s="179"/>
      <c r="P417" s="180"/>
      <c r="Q417" s="180"/>
      <c r="R417" s="180"/>
      <c r="S417" s="180"/>
      <c r="T417" s="180"/>
      <c r="U417" s="180"/>
      <c r="V417" s="180"/>
      <c r="W417" s="180"/>
      <c r="X417" s="180"/>
      <c r="Y417" s="181">
        <v>0.49347333277989935</v>
      </c>
    </row>
    <row r="418" spans="1:25">
      <c r="A418" s="140"/>
      <c r="B418" s="116">
        <v>1</v>
      </c>
      <c r="C418" s="105">
        <v>5</v>
      </c>
      <c r="D418" s="184">
        <v>0.5</v>
      </c>
      <c r="E418" s="184">
        <v>0.48978914162377574</v>
      </c>
      <c r="F418" s="184">
        <v>0.51900000000000002</v>
      </c>
      <c r="G418" s="184">
        <v>0.5</v>
      </c>
      <c r="H418" s="184">
        <v>0.53129669599867202</v>
      </c>
      <c r="I418" s="184">
        <v>0.46999999999999992</v>
      </c>
      <c r="J418" s="182">
        <v>0.4</v>
      </c>
      <c r="K418" s="184">
        <v>0.48148763074879647</v>
      </c>
      <c r="L418" s="184">
        <v>0.47567657313631095</v>
      </c>
      <c r="M418" s="184">
        <v>0.4731861198738172</v>
      </c>
      <c r="N418" s="184">
        <v>0.48148763074879647</v>
      </c>
      <c r="O418" s="179"/>
      <c r="P418" s="180"/>
      <c r="Q418" s="180"/>
      <c r="R418" s="180"/>
      <c r="S418" s="180"/>
      <c r="T418" s="180"/>
      <c r="U418" s="180"/>
      <c r="V418" s="180"/>
      <c r="W418" s="180"/>
      <c r="X418" s="180"/>
      <c r="Y418" s="137"/>
    </row>
    <row r="419" spans="1:25">
      <c r="A419" s="140"/>
      <c r="B419" s="116">
        <v>1</v>
      </c>
      <c r="C419" s="105">
        <v>6</v>
      </c>
      <c r="D419" s="184">
        <v>0.5</v>
      </c>
      <c r="E419" s="184">
        <v>0.48148763074879647</v>
      </c>
      <c r="F419" s="184">
        <v>0.55500000000000005</v>
      </c>
      <c r="G419" s="184">
        <v>0.5</v>
      </c>
      <c r="H419" s="184">
        <v>0.5229951851236927</v>
      </c>
      <c r="I419" s="184">
        <v>0.48</v>
      </c>
      <c r="J419" s="182">
        <v>0.4</v>
      </c>
      <c r="K419" s="184">
        <v>0.49809065249875495</v>
      </c>
      <c r="L419" s="184">
        <v>0.46571476008633594</v>
      </c>
      <c r="M419" s="184">
        <v>0.46488460899883804</v>
      </c>
      <c r="N419" s="184">
        <v>0.4731861198738172</v>
      </c>
      <c r="O419" s="179"/>
      <c r="P419" s="180"/>
      <c r="Q419" s="180"/>
      <c r="R419" s="180"/>
      <c r="S419" s="180"/>
      <c r="T419" s="180"/>
      <c r="U419" s="180"/>
      <c r="V419" s="180"/>
      <c r="W419" s="180"/>
      <c r="X419" s="180"/>
      <c r="Y419" s="137"/>
    </row>
    <row r="420" spans="1:25">
      <c r="A420" s="140"/>
      <c r="B420" s="117" t="s">
        <v>184</v>
      </c>
      <c r="C420" s="109"/>
      <c r="D420" s="187">
        <v>0.5</v>
      </c>
      <c r="E420" s="187">
        <v>0.48425480104045621</v>
      </c>
      <c r="F420" s="187">
        <v>0.53850000000000009</v>
      </c>
      <c r="G420" s="187">
        <v>0.5</v>
      </c>
      <c r="H420" s="187">
        <v>0.51469367424871348</v>
      </c>
      <c r="I420" s="187">
        <v>0.49333333333333323</v>
      </c>
      <c r="J420" s="187">
        <v>0.39999999999999997</v>
      </c>
      <c r="K420" s="187">
        <v>0.4801040456029666</v>
      </c>
      <c r="L420" s="187">
        <v>0.46945043998007657</v>
      </c>
      <c r="M420" s="187">
        <v>0.46765177929049778</v>
      </c>
      <c r="N420" s="187">
        <v>0.4801040456029666</v>
      </c>
      <c r="O420" s="179"/>
      <c r="P420" s="180"/>
      <c r="Q420" s="180"/>
      <c r="R420" s="180"/>
      <c r="S420" s="180"/>
      <c r="T420" s="180"/>
      <c r="U420" s="180"/>
      <c r="V420" s="180"/>
      <c r="W420" s="180"/>
      <c r="X420" s="180"/>
      <c r="Y420" s="137"/>
    </row>
    <row r="421" spans="1:25">
      <c r="A421" s="140"/>
      <c r="B421" s="2" t="s">
        <v>185</v>
      </c>
      <c r="C421" s="136"/>
      <c r="D421" s="123">
        <v>0.5</v>
      </c>
      <c r="E421" s="123">
        <v>0.48148763074879647</v>
      </c>
      <c r="F421" s="123">
        <v>0.53750000000000009</v>
      </c>
      <c r="G421" s="123">
        <v>0.5</v>
      </c>
      <c r="H421" s="123">
        <v>0.5229951851236927</v>
      </c>
      <c r="I421" s="123">
        <v>0.49</v>
      </c>
      <c r="J421" s="123">
        <v>0.4</v>
      </c>
      <c r="K421" s="123">
        <v>0.48148763074879647</v>
      </c>
      <c r="L421" s="123">
        <v>0.46903536443632765</v>
      </c>
      <c r="M421" s="123">
        <v>0.46488460899883804</v>
      </c>
      <c r="N421" s="123">
        <v>0.48148763074879647</v>
      </c>
      <c r="O421" s="179"/>
      <c r="P421" s="180"/>
      <c r="Q421" s="180"/>
      <c r="R421" s="180"/>
      <c r="S421" s="180"/>
      <c r="T421" s="180"/>
      <c r="U421" s="180"/>
      <c r="V421" s="180"/>
      <c r="W421" s="180"/>
      <c r="X421" s="180"/>
      <c r="Y421" s="137"/>
    </row>
    <row r="422" spans="1:25">
      <c r="A422" s="140"/>
      <c r="B422" s="2" t="s">
        <v>186</v>
      </c>
      <c r="C422" s="136"/>
      <c r="D422" s="123">
        <v>0</v>
      </c>
      <c r="E422" s="123">
        <v>4.2868817822872612E-3</v>
      </c>
      <c r="F422" s="123">
        <v>1.6034338152851848E-2</v>
      </c>
      <c r="G422" s="123">
        <v>0</v>
      </c>
      <c r="H422" s="123">
        <v>1.8187699070402335E-2</v>
      </c>
      <c r="I422" s="123">
        <v>1.9663841605003531E-2</v>
      </c>
      <c r="J422" s="123">
        <v>6.0809419444881171E-17</v>
      </c>
      <c r="K422" s="123">
        <v>1.4298534155474902E-2</v>
      </c>
      <c r="L422" s="123">
        <v>5.0016172443605768E-3</v>
      </c>
      <c r="M422" s="123">
        <v>4.286881782287204E-3</v>
      </c>
      <c r="N422" s="123">
        <v>3.3890776229774538E-3</v>
      </c>
      <c r="O422" s="161"/>
      <c r="P422" s="2"/>
      <c r="Q422" s="2"/>
      <c r="R422" s="2"/>
      <c r="S422" s="2"/>
      <c r="T422" s="2"/>
      <c r="U422" s="2"/>
      <c r="V422" s="2"/>
      <c r="W422" s="2"/>
      <c r="X422" s="2"/>
      <c r="Y422" s="137"/>
    </row>
    <row r="423" spans="1:25">
      <c r="A423" s="140"/>
      <c r="B423" s="2" t="s">
        <v>96</v>
      </c>
      <c r="C423" s="136"/>
      <c r="D423" s="110">
        <v>0</v>
      </c>
      <c r="E423" s="110">
        <v>8.8525333627598284E-3</v>
      </c>
      <c r="F423" s="110">
        <v>2.9775929717459324E-2</v>
      </c>
      <c r="G423" s="110">
        <v>0</v>
      </c>
      <c r="H423" s="110">
        <v>3.5336939193881679E-2</v>
      </c>
      <c r="I423" s="110">
        <v>3.9859138388520676E-2</v>
      </c>
      <c r="J423" s="110">
        <v>1.5202354861220294E-16</v>
      </c>
      <c r="K423" s="110">
        <v>2.9782157193691747E-2</v>
      </c>
      <c r="L423" s="110">
        <v>1.0654196520878423E-2</v>
      </c>
      <c r="M423" s="110">
        <v>9.166824488064787E-3</v>
      </c>
      <c r="N423" s="110">
        <v>7.05904825009563E-3</v>
      </c>
      <c r="O423" s="161"/>
      <c r="P423" s="2"/>
      <c r="Q423" s="2"/>
      <c r="R423" s="2"/>
      <c r="S423" s="2"/>
      <c r="T423" s="2"/>
      <c r="U423" s="2"/>
      <c r="V423" s="2"/>
      <c r="W423" s="2"/>
      <c r="X423" s="2"/>
      <c r="Y423" s="138"/>
    </row>
    <row r="424" spans="1:25">
      <c r="A424" s="140"/>
      <c r="B424" s="118" t="s">
        <v>187</v>
      </c>
      <c r="C424" s="136"/>
      <c r="D424" s="110">
        <v>1.3225977548439571E-2</v>
      </c>
      <c r="E424" s="110">
        <v>-1.8680911666517197E-2</v>
      </c>
      <c r="F424" s="110">
        <v>9.1244377819669653E-2</v>
      </c>
      <c r="G424" s="110">
        <v>1.3225977548439571E-2</v>
      </c>
      <c r="H424" s="110">
        <v>4.300200245730168E-2</v>
      </c>
      <c r="I424" s="110">
        <v>-2.8370215220641093E-4</v>
      </c>
      <c r="J424" s="110">
        <v>-0.18941921796124839</v>
      </c>
      <c r="K424" s="110">
        <v>-2.7092218137947044E-2</v>
      </c>
      <c r="L424" s="110">
        <v>-4.8681238081283662E-2</v>
      </c>
      <c r="M424" s="110">
        <v>-5.2326137552236474E-2</v>
      </c>
      <c r="N424" s="110">
        <v>-2.7092218137947044E-2</v>
      </c>
      <c r="O424" s="161"/>
      <c r="P424" s="2"/>
      <c r="Q424" s="2"/>
      <c r="R424" s="2"/>
      <c r="S424" s="2"/>
      <c r="T424" s="2"/>
      <c r="U424" s="2"/>
      <c r="V424" s="2"/>
      <c r="W424" s="2"/>
      <c r="X424" s="2"/>
      <c r="Y424" s="138"/>
    </row>
    <row r="425" spans="1:25">
      <c r="B425" s="146"/>
      <c r="C425" s="117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</row>
    <row r="426" spans="1:25">
      <c r="B426" s="150" t="s">
        <v>453</v>
      </c>
      <c r="Y426" s="134" t="s">
        <v>67</v>
      </c>
    </row>
    <row r="427" spans="1:25">
      <c r="A427" s="125" t="s">
        <v>17</v>
      </c>
      <c r="B427" s="115" t="s">
        <v>142</v>
      </c>
      <c r="C427" s="112" t="s">
        <v>143</v>
      </c>
      <c r="D427" s="113" t="s">
        <v>165</v>
      </c>
      <c r="E427" s="114" t="s">
        <v>165</v>
      </c>
      <c r="F427" s="114" t="s">
        <v>165</v>
      </c>
      <c r="G427" s="114" t="s">
        <v>165</v>
      </c>
      <c r="H427" s="114" t="s">
        <v>165</v>
      </c>
      <c r="I427" s="114" t="s">
        <v>165</v>
      </c>
      <c r="J427" s="114" t="s">
        <v>165</v>
      </c>
      <c r="K427" s="114" t="s">
        <v>165</v>
      </c>
      <c r="L427" s="114" t="s">
        <v>165</v>
      </c>
      <c r="M427" s="114" t="s">
        <v>165</v>
      </c>
      <c r="N427" s="114" t="s">
        <v>165</v>
      </c>
      <c r="O427" s="161"/>
      <c r="P427" s="2"/>
      <c r="Q427" s="2"/>
      <c r="R427" s="2"/>
      <c r="S427" s="2"/>
      <c r="T427" s="2"/>
      <c r="U427" s="2"/>
      <c r="V427" s="2"/>
      <c r="W427" s="2"/>
      <c r="X427" s="2"/>
      <c r="Y427" s="134">
        <v>1</v>
      </c>
    </row>
    <row r="428" spans="1:25">
      <c r="A428" s="140"/>
      <c r="B428" s="116" t="s">
        <v>166</v>
      </c>
      <c r="C428" s="105" t="s">
        <v>166</v>
      </c>
      <c r="D428" s="159" t="s">
        <v>167</v>
      </c>
      <c r="E428" s="160" t="s">
        <v>168</v>
      </c>
      <c r="F428" s="160" t="s">
        <v>169</v>
      </c>
      <c r="G428" s="160" t="s">
        <v>170</v>
      </c>
      <c r="H428" s="160" t="s">
        <v>171</v>
      </c>
      <c r="I428" s="160" t="s">
        <v>172</v>
      </c>
      <c r="J428" s="160" t="s">
        <v>196</v>
      </c>
      <c r="K428" s="160" t="s">
        <v>208</v>
      </c>
      <c r="L428" s="160" t="s">
        <v>205</v>
      </c>
      <c r="M428" s="160" t="s">
        <v>206</v>
      </c>
      <c r="N428" s="160" t="s">
        <v>209</v>
      </c>
      <c r="O428" s="161"/>
      <c r="P428" s="2"/>
      <c r="Q428" s="2"/>
      <c r="R428" s="2"/>
      <c r="S428" s="2"/>
      <c r="T428" s="2"/>
      <c r="U428" s="2"/>
      <c r="V428" s="2"/>
      <c r="W428" s="2"/>
      <c r="X428" s="2"/>
      <c r="Y428" s="134" t="s">
        <v>3</v>
      </c>
    </row>
    <row r="429" spans="1:25">
      <c r="A429" s="140"/>
      <c r="B429" s="116"/>
      <c r="C429" s="105"/>
      <c r="D429" s="106" t="s">
        <v>114</v>
      </c>
      <c r="E429" s="107" t="s">
        <v>124</v>
      </c>
      <c r="F429" s="107" t="s">
        <v>114</v>
      </c>
      <c r="G429" s="107" t="s">
        <v>124</v>
      </c>
      <c r="H429" s="107" t="s">
        <v>207</v>
      </c>
      <c r="I429" s="107" t="s">
        <v>124</v>
      </c>
      <c r="J429" s="107" t="s">
        <v>114</v>
      </c>
      <c r="K429" s="107" t="s">
        <v>114</v>
      </c>
      <c r="L429" s="107" t="s">
        <v>114</v>
      </c>
      <c r="M429" s="107" t="s">
        <v>114</v>
      </c>
      <c r="N429" s="107" t="s">
        <v>118</v>
      </c>
      <c r="O429" s="161"/>
      <c r="P429" s="2"/>
      <c r="Q429" s="2"/>
      <c r="R429" s="2"/>
      <c r="S429" s="2"/>
      <c r="T429" s="2"/>
      <c r="U429" s="2"/>
      <c r="V429" s="2"/>
      <c r="W429" s="2"/>
      <c r="X429" s="2"/>
      <c r="Y429" s="134">
        <v>1</v>
      </c>
    </row>
    <row r="430" spans="1:25">
      <c r="A430" s="140"/>
      <c r="B430" s="116"/>
      <c r="C430" s="105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61"/>
      <c r="P430" s="2"/>
      <c r="Q430" s="2"/>
      <c r="R430" s="2"/>
      <c r="S430" s="2"/>
      <c r="T430" s="2"/>
      <c r="U430" s="2"/>
      <c r="V430" s="2"/>
      <c r="W430" s="2"/>
      <c r="X430" s="2"/>
      <c r="Y430" s="134">
        <v>2</v>
      </c>
    </row>
    <row r="431" spans="1:25">
      <c r="A431" s="140"/>
      <c r="B431" s="115">
        <v>1</v>
      </c>
      <c r="C431" s="111">
        <v>1</v>
      </c>
      <c r="D431" s="203">
        <v>24.7</v>
      </c>
      <c r="E431" s="203">
        <v>24</v>
      </c>
      <c r="F431" s="206">
        <v>24</v>
      </c>
      <c r="G431" s="203">
        <v>24.9</v>
      </c>
      <c r="H431" s="206">
        <v>22.64</v>
      </c>
      <c r="I431" s="203">
        <v>20.399999999999999</v>
      </c>
      <c r="J431" s="206">
        <v>22.9</v>
      </c>
      <c r="K431" s="203">
        <v>23.1</v>
      </c>
      <c r="L431" s="203">
        <v>23.22</v>
      </c>
      <c r="M431" s="203">
        <v>22.5</v>
      </c>
      <c r="N431" s="203">
        <v>22.1</v>
      </c>
      <c r="O431" s="207"/>
      <c r="P431" s="208"/>
      <c r="Q431" s="208"/>
      <c r="R431" s="208"/>
      <c r="S431" s="208"/>
      <c r="T431" s="208"/>
      <c r="U431" s="208"/>
      <c r="V431" s="208"/>
      <c r="W431" s="208"/>
      <c r="X431" s="208"/>
      <c r="Y431" s="209">
        <v>1</v>
      </c>
    </row>
    <row r="432" spans="1:25">
      <c r="A432" s="140"/>
      <c r="B432" s="116">
        <v>1</v>
      </c>
      <c r="C432" s="105">
        <v>2</v>
      </c>
      <c r="D432" s="210">
        <v>25.2</v>
      </c>
      <c r="E432" s="210">
        <v>24</v>
      </c>
      <c r="F432" s="212">
        <v>24</v>
      </c>
      <c r="G432" s="210">
        <v>23.7</v>
      </c>
      <c r="H432" s="212">
        <v>22.91</v>
      </c>
      <c r="I432" s="210">
        <v>20.100000000000001</v>
      </c>
      <c r="J432" s="212">
        <v>23.8</v>
      </c>
      <c r="K432" s="210">
        <v>23</v>
      </c>
      <c r="L432" s="210">
        <v>22.57</v>
      </c>
      <c r="M432" s="210">
        <v>21.9</v>
      </c>
      <c r="N432" s="210">
        <v>21.9</v>
      </c>
      <c r="O432" s="207"/>
      <c r="P432" s="208"/>
      <c r="Q432" s="208"/>
      <c r="R432" s="208"/>
      <c r="S432" s="208"/>
      <c r="T432" s="208"/>
      <c r="U432" s="208"/>
      <c r="V432" s="208"/>
      <c r="W432" s="208"/>
      <c r="X432" s="208"/>
      <c r="Y432" s="209">
        <v>11</v>
      </c>
    </row>
    <row r="433" spans="1:25">
      <c r="A433" s="140"/>
      <c r="B433" s="116">
        <v>1</v>
      </c>
      <c r="C433" s="105">
        <v>3</v>
      </c>
      <c r="D433" s="210">
        <v>24.7</v>
      </c>
      <c r="E433" s="210">
        <v>25</v>
      </c>
      <c r="F433" s="212">
        <v>23</v>
      </c>
      <c r="G433" s="210">
        <v>23.4</v>
      </c>
      <c r="H433" s="212">
        <v>23.22</v>
      </c>
      <c r="I433" s="210">
        <v>20.6</v>
      </c>
      <c r="J433" s="212">
        <v>23.6</v>
      </c>
      <c r="K433" s="212">
        <v>23.1</v>
      </c>
      <c r="L433" s="216">
        <v>22.35</v>
      </c>
      <c r="M433" s="216">
        <v>22</v>
      </c>
      <c r="N433" s="216">
        <v>22.9</v>
      </c>
      <c r="O433" s="207"/>
      <c r="P433" s="208"/>
      <c r="Q433" s="208"/>
      <c r="R433" s="208"/>
      <c r="S433" s="208"/>
      <c r="T433" s="208"/>
      <c r="U433" s="208"/>
      <c r="V433" s="208"/>
      <c r="W433" s="208"/>
      <c r="X433" s="208"/>
      <c r="Y433" s="209">
        <v>16</v>
      </c>
    </row>
    <row r="434" spans="1:25">
      <c r="A434" s="140"/>
      <c r="B434" s="116">
        <v>1</v>
      </c>
      <c r="C434" s="105">
        <v>4</v>
      </c>
      <c r="D434" s="210">
        <v>24.4</v>
      </c>
      <c r="E434" s="210">
        <v>24.5</v>
      </c>
      <c r="F434" s="212">
        <v>24</v>
      </c>
      <c r="G434" s="210">
        <v>24.5</v>
      </c>
      <c r="H434" s="212">
        <v>23.5</v>
      </c>
      <c r="I434" s="222">
        <v>19.399999999999999</v>
      </c>
      <c r="J434" s="212">
        <v>22.8</v>
      </c>
      <c r="K434" s="212">
        <v>22.9</v>
      </c>
      <c r="L434" s="216">
        <v>23.47</v>
      </c>
      <c r="M434" s="216">
        <v>22.3</v>
      </c>
      <c r="N434" s="216">
        <v>23.5</v>
      </c>
      <c r="O434" s="207"/>
      <c r="P434" s="208"/>
      <c r="Q434" s="208"/>
      <c r="R434" s="208"/>
      <c r="S434" s="208"/>
      <c r="T434" s="208"/>
      <c r="U434" s="208"/>
      <c r="V434" s="208"/>
      <c r="W434" s="208"/>
      <c r="X434" s="208"/>
      <c r="Y434" s="209">
        <v>23.263484848484847</v>
      </c>
    </row>
    <row r="435" spans="1:25">
      <c r="A435" s="140"/>
      <c r="B435" s="116">
        <v>1</v>
      </c>
      <c r="C435" s="105">
        <v>5</v>
      </c>
      <c r="D435" s="222">
        <v>26.4</v>
      </c>
      <c r="E435" s="210">
        <v>25</v>
      </c>
      <c r="F435" s="210">
        <v>24</v>
      </c>
      <c r="G435" s="210">
        <v>24.2</v>
      </c>
      <c r="H435" s="210">
        <v>22.9</v>
      </c>
      <c r="I435" s="210">
        <v>21.9</v>
      </c>
      <c r="J435" s="210">
        <v>23.4</v>
      </c>
      <c r="K435" s="210">
        <v>23.1</v>
      </c>
      <c r="L435" s="210">
        <v>22.79</v>
      </c>
      <c r="M435" s="210">
        <v>21.7</v>
      </c>
      <c r="N435" s="210">
        <v>22.7</v>
      </c>
      <c r="O435" s="207"/>
      <c r="P435" s="208"/>
      <c r="Q435" s="208"/>
      <c r="R435" s="208"/>
      <c r="S435" s="208"/>
      <c r="T435" s="208"/>
      <c r="U435" s="208"/>
      <c r="V435" s="208"/>
      <c r="W435" s="208"/>
      <c r="X435" s="208"/>
      <c r="Y435" s="214"/>
    </row>
    <row r="436" spans="1:25">
      <c r="A436" s="140"/>
      <c r="B436" s="116">
        <v>1</v>
      </c>
      <c r="C436" s="105">
        <v>6</v>
      </c>
      <c r="D436" s="210">
        <v>25.1</v>
      </c>
      <c r="E436" s="210">
        <v>24</v>
      </c>
      <c r="F436" s="210">
        <v>24</v>
      </c>
      <c r="G436" s="210">
        <v>24.9</v>
      </c>
      <c r="H436" s="210">
        <v>23.92</v>
      </c>
      <c r="I436" s="210">
        <v>23.2</v>
      </c>
      <c r="J436" s="210">
        <v>23.9</v>
      </c>
      <c r="K436" s="210">
        <v>22.3</v>
      </c>
      <c r="L436" s="210">
        <v>23.94</v>
      </c>
      <c r="M436" s="210">
        <v>22.1</v>
      </c>
      <c r="N436" s="210">
        <v>23</v>
      </c>
      <c r="O436" s="207"/>
      <c r="P436" s="208"/>
      <c r="Q436" s="208"/>
      <c r="R436" s="208"/>
      <c r="S436" s="208"/>
      <c r="T436" s="208"/>
      <c r="U436" s="208"/>
      <c r="V436" s="208"/>
      <c r="W436" s="208"/>
      <c r="X436" s="208"/>
      <c r="Y436" s="214"/>
    </row>
    <row r="437" spans="1:25">
      <c r="A437" s="140"/>
      <c r="B437" s="117" t="s">
        <v>184</v>
      </c>
      <c r="C437" s="109"/>
      <c r="D437" s="215">
        <v>25.083333333333332</v>
      </c>
      <c r="E437" s="215">
        <v>24.416666666666668</v>
      </c>
      <c r="F437" s="215">
        <v>23.833333333333332</v>
      </c>
      <c r="G437" s="215">
        <v>24.266666666666666</v>
      </c>
      <c r="H437" s="215">
        <v>23.181666666666661</v>
      </c>
      <c r="I437" s="215">
        <v>20.933333333333334</v>
      </c>
      <c r="J437" s="215">
        <v>23.400000000000002</v>
      </c>
      <c r="K437" s="215">
        <v>22.916666666666668</v>
      </c>
      <c r="L437" s="215">
        <v>23.056666666666668</v>
      </c>
      <c r="M437" s="215">
        <v>22.083333333333332</v>
      </c>
      <c r="N437" s="215">
        <v>22.683333333333337</v>
      </c>
      <c r="O437" s="207"/>
      <c r="P437" s="208"/>
      <c r="Q437" s="208"/>
      <c r="R437" s="208"/>
      <c r="S437" s="208"/>
      <c r="T437" s="208"/>
      <c r="U437" s="208"/>
      <c r="V437" s="208"/>
      <c r="W437" s="208"/>
      <c r="X437" s="208"/>
      <c r="Y437" s="214"/>
    </row>
    <row r="438" spans="1:25">
      <c r="A438" s="140"/>
      <c r="B438" s="2" t="s">
        <v>185</v>
      </c>
      <c r="C438" s="136"/>
      <c r="D438" s="216">
        <v>24.9</v>
      </c>
      <c r="E438" s="216">
        <v>24.25</v>
      </c>
      <c r="F438" s="216">
        <v>24</v>
      </c>
      <c r="G438" s="216">
        <v>24.35</v>
      </c>
      <c r="H438" s="216">
        <v>23.064999999999998</v>
      </c>
      <c r="I438" s="216">
        <v>20.5</v>
      </c>
      <c r="J438" s="216">
        <v>23.5</v>
      </c>
      <c r="K438" s="216">
        <v>23.05</v>
      </c>
      <c r="L438" s="216">
        <v>23.004999999999999</v>
      </c>
      <c r="M438" s="216">
        <v>22.05</v>
      </c>
      <c r="N438" s="216">
        <v>22.799999999999997</v>
      </c>
      <c r="O438" s="207"/>
      <c r="P438" s="208"/>
      <c r="Q438" s="208"/>
      <c r="R438" s="208"/>
      <c r="S438" s="208"/>
      <c r="T438" s="208"/>
      <c r="U438" s="208"/>
      <c r="V438" s="208"/>
      <c r="W438" s="208"/>
      <c r="X438" s="208"/>
      <c r="Y438" s="214"/>
    </row>
    <row r="439" spans="1:25">
      <c r="A439" s="140"/>
      <c r="B439" s="2" t="s">
        <v>186</v>
      </c>
      <c r="C439" s="136"/>
      <c r="D439" s="108">
        <v>0.70828431202919251</v>
      </c>
      <c r="E439" s="108">
        <v>0.49159604012508751</v>
      </c>
      <c r="F439" s="108">
        <v>0.40824829046386296</v>
      </c>
      <c r="G439" s="108">
        <v>0.62182527020592104</v>
      </c>
      <c r="H439" s="108">
        <v>0.46786394033593481</v>
      </c>
      <c r="I439" s="108">
        <v>1.3793718377097113</v>
      </c>
      <c r="J439" s="108">
        <v>0.46043457732885357</v>
      </c>
      <c r="K439" s="108">
        <v>0.31251666622224616</v>
      </c>
      <c r="L439" s="108">
        <v>0.5975170848324477</v>
      </c>
      <c r="M439" s="108">
        <v>0.28577380332470464</v>
      </c>
      <c r="N439" s="108">
        <v>0.59469880331699565</v>
      </c>
      <c r="O439" s="188"/>
      <c r="P439" s="189"/>
      <c r="Q439" s="189"/>
      <c r="R439" s="189"/>
      <c r="S439" s="189"/>
      <c r="T439" s="189"/>
      <c r="U439" s="189"/>
      <c r="V439" s="189"/>
      <c r="W439" s="189"/>
      <c r="X439" s="189"/>
      <c r="Y439" s="135"/>
    </row>
    <row r="440" spans="1:25">
      <c r="A440" s="140"/>
      <c r="B440" s="2" t="s">
        <v>96</v>
      </c>
      <c r="C440" s="136"/>
      <c r="D440" s="110">
        <v>2.8237248320100699E-2</v>
      </c>
      <c r="E440" s="110">
        <v>2.0133626216727131E-2</v>
      </c>
      <c r="F440" s="110">
        <v>1.7129298900581662E-2</v>
      </c>
      <c r="G440" s="110">
        <v>2.5624667728265979E-2</v>
      </c>
      <c r="H440" s="110">
        <v>2.0182497965458405E-2</v>
      </c>
      <c r="I440" s="110">
        <v>6.589355912626009E-2</v>
      </c>
      <c r="J440" s="110">
        <v>1.9676691338839893E-2</v>
      </c>
      <c r="K440" s="110">
        <v>1.3637090889698014E-2</v>
      </c>
      <c r="L440" s="110">
        <v>2.5915154756358867E-2</v>
      </c>
      <c r="M440" s="110">
        <v>1.2940700527911155E-2</v>
      </c>
      <c r="N440" s="110">
        <v>2.6217434385760276E-2</v>
      </c>
      <c r="O440" s="161"/>
      <c r="P440" s="2"/>
      <c r="Q440" s="2"/>
      <c r="R440" s="2"/>
      <c r="S440" s="2"/>
      <c r="T440" s="2"/>
      <c r="U440" s="2"/>
      <c r="V440" s="2"/>
      <c r="W440" s="2"/>
      <c r="X440" s="2"/>
      <c r="Y440" s="138"/>
    </row>
    <row r="441" spans="1:25">
      <c r="A441" s="140"/>
      <c r="B441" s="118" t="s">
        <v>187</v>
      </c>
      <c r="C441" s="136"/>
      <c r="D441" s="110">
        <v>7.8227681566247043E-2</v>
      </c>
      <c r="E441" s="110">
        <v>4.9570467438240673E-2</v>
      </c>
      <c r="F441" s="110">
        <v>2.4495405076234711E-2</v>
      </c>
      <c r="G441" s="110">
        <v>4.3122594259439095E-2</v>
      </c>
      <c r="H441" s="110">
        <v>-3.5170217338919008E-3</v>
      </c>
      <c r="I441" s="110">
        <v>-0.10016347638059375</v>
      </c>
      <c r="J441" s="110">
        <v>5.8682158930305484E-3</v>
      </c>
      <c r="K441" s="110">
        <v>-1.4908264349774214E-2</v>
      </c>
      <c r="L441" s="110">
        <v>-8.8902493828928453E-3</v>
      </c>
      <c r="M441" s="110">
        <v>-5.0729782009782509E-2</v>
      </c>
      <c r="N441" s="110">
        <v>-2.4938289294576421E-2</v>
      </c>
      <c r="O441" s="161"/>
      <c r="P441" s="2"/>
      <c r="Q441" s="2"/>
      <c r="R441" s="2"/>
      <c r="S441" s="2"/>
      <c r="T441" s="2"/>
      <c r="U441" s="2"/>
      <c r="V441" s="2"/>
      <c r="W441" s="2"/>
      <c r="X441" s="2"/>
      <c r="Y441" s="138"/>
    </row>
    <row r="442" spans="1:25">
      <c r="B442" s="146"/>
      <c r="C442" s="117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</row>
    <row r="443" spans="1:25">
      <c r="B443" s="150" t="s">
        <v>454</v>
      </c>
      <c r="Y443" s="134" t="s">
        <v>190</v>
      </c>
    </row>
    <row r="444" spans="1:25">
      <c r="A444" s="125" t="s">
        <v>20</v>
      </c>
      <c r="B444" s="115" t="s">
        <v>142</v>
      </c>
      <c r="C444" s="112" t="s">
        <v>143</v>
      </c>
      <c r="D444" s="113" t="s">
        <v>165</v>
      </c>
      <c r="E444" s="114" t="s">
        <v>165</v>
      </c>
      <c r="F444" s="114" t="s">
        <v>165</v>
      </c>
      <c r="G444" s="114" t="s">
        <v>165</v>
      </c>
      <c r="H444" s="114" t="s">
        <v>165</v>
      </c>
      <c r="I444" s="16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34">
        <v>1</v>
      </c>
    </row>
    <row r="445" spans="1:25">
      <c r="A445" s="140"/>
      <c r="B445" s="116" t="s">
        <v>166</v>
      </c>
      <c r="C445" s="105" t="s">
        <v>166</v>
      </c>
      <c r="D445" s="159" t="s">
        <v>168</v>
      </c>
      <c r="E445" s="160" t="s">
        <v>170</v>
      </c>
      <c r="F445" s="160" t="s">
        <v>171</v>
      </c>
      <c r="G445" s="160" t="s">
        <v>172</v>
      </c>
      <c r="H445" s="160" t="s">
        <v>174</v>
      </c>
      <c r="I445" s="16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34" t="s">
        <v>3</v>
      </c>
    </row>
    <row r="446" spans="1:25">
      <c r="A446" s="140"/>
      <c r="B446" s="116"/>
      <c r="C446" s="105"/>
      <c r="D446" s="106" t="s">
        <v>124</v>
      </c>
      <c r="E446" s="107" t="s">
        <v>124</v>
      </c>
      <c r="F446" s="107" t="s">
        <v>207</v>
      </c>
      <c r="G446" s="107" t="s">
        <v>124</v>
      </c>
      <c r="H446" s="107" t="s">
        <v>126</v>
      </c>
      <c r="I446" s="16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34">
        <v>1</v>
      </c>
    </row>
    <row r="447" spans="1:25">
      <c r="A447" s="140"/>
      <c r="B447" s="116"/>
      <c r="C447" s="105"/>
      <c r="D447" s="132"/>
      <c r="E447" s="132"/>
      <c r="F447" s="132"/>
      <c r="G447" s="132"/>
      <c r="H447" s="132"/>
      <c r="I447" s="16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34">
        <v>1</v>
      </c>
    </row>
    <row r="448" spans="1:25">
      <c r="A448" s="140"/>
      <c r="B448" s="115">
        <v>1</v>
      </c>
      <c r="C448" s="111">
        <v>1</v>
      </c>
      <c r="D448" s="203">
        <v>34</v>
      </c>
      <c r="E448" s="203">
        <v>33</v>
      </c>
      <c r="F448" s="205">
        <v>37.271825396825399</v>
      </c>
      <c r="G448" s="203">
        <v>36</v>
      </c>
      <c r="H448" s="206">
        <v>30</v>
      </c>
      <c r="I448" s="207"/>
      <c r="J448" s="208"/>
      <c r="K448" s="208"/>
      <c r="L448" s="208"/>
      <c r="M448" s="208"/>
      <c r="N448" s="208"/>
      <c r="O448" s="208"/>
      <c r="P448" s="208"/>
      <c r="Q448" s="208"/>
      <c r="R448" s="208"/>
      <c r="S448" s="208"/>
      <c r="T448" s="208"/>
      <c r="U448" s="208"/>
      <c r="V448" s="208"/>
      <c r="W448" s="208"/>
      <c r="X448" s="208"/>
      <c r="Y448" s="209">
        <v>1</v>
      </c>
    </row>
    <row r="449" spans="1:25">
      <c r="A449" s="140"/>
      <c r="B449" s="116">
        <v>1</v>
      </c>
      <c r="C449" s="105">
        <v>2</v>
      </c>
      <c r="D449" s="210">
        <v>36</v>
      </c>
      <c r="E449" s="210">
        <v>34</v>
      </c>
      <c r="F449" s="211">
        <v>37.857719475277499</v>
      </c>
      <c r="G449" s="210">
        <v>35</v>
      </c>
      <c r="H449" s="212">
        <v>30</v>
      </c>
      <c r="I449" s="207"/>
      <c r="J449" s="208"/>
      <c r="K449" s="208"/>
      <c r="L449" s="208"/>
      <c r="M449" s="208"/>
      <c r="N449" s="208"/>
      <c r="O449" s="208"/>
      <c r="P449" s="208"/>
      <c r="Q449" s="208"/>
      <c r="R449" s="208"/>
      <c r="S449" s="208"/>
      <c r="T449" s="208"/>
      <c r="U449" s="208"/>
      <c r="V449" s="208"/>
      <c r="W449" s="208"/>
      <c r="X449" s="208"/>
      <c r="Y449" s="209">
        <v>12</v>
      </c>
    </row>
    <row r="450" spans="1:25">
      <c r="A450" s="140"/>
      <c r="B450" s="116">
        <v>1</v>
      </c>
      <c r="C450" s="105">
        <v>3</v>
      </c>
      <c r="D450" s="210">
        <v>33</v>
      </c>
      <c r="E450" s="210">
        <v>34</v>
      </c>
      <c r="F450" s="211">
        <v>37.719885277246703</v>
      </c>
      <c r="G450" s="210">
        <v>37</v>
      </c>
      <c r="H450" s="212">
        <v>40</v>
      </c>
      <c r="I450" s="207"/>
      <c r="J450" s="208"/>
      <c r="K450" s="208"/>
      <c r="L450" s="208"/>
      <c r="M450" s="208"/>
      <c r="N450" s="208"/>
      <c r="O450" s="208"/>
      <c r="P450" s="208"/>
      <c r="Q450" s="208"/>
      <c r="R450" s="208"/>
      <c r="S450" s="208"/>
      <c r="T450" s="208"/>
      <c r="U450" s="208"/>
      <c r="V450" s="208"/>
      <c r="W450" s="208"/>
      <c r="X450" s="208"/>
      <c r="Y450" s="209">
        <v>16</v>
      </c>
    </row>
    <row r="451" spans="1:25">
      <c r="A451" s="140"/>
      <c r="B451" s="116">
        <v>1</v>
      </c>
      <c r="C451" s="105">
        <v>4</v>
      </c>
      <c r="D451" s="210">
        <v>35</v>
      </c>
      <c r="E451" s="210">
        <v>35</v>
      </c>
      <c r="F451" s="211">
        <v>37.851042701092403</v>
      </c>
      <c r="G451" s="210">
        <v>35</v>
      </c>
      <c r="H451" s="212">
        <v>40</v>
      </c>
      <c r="I451" s="207"/>
      <c r="J451" s="208"/>
      <c r="K451" s="208"/>
      <c r="L451" s="208"/>
      <c r="M451" s="208"/>
      <c r="N451" s="208"/>
      <c r="O451" s="208"/>
      <c r="P451" s="208"/>
      <c r="Q451" s="208"/>
      <c r="R451" s="208"/>
      <c r="S451" s="208"/>
      <c r="T451" s="208"/>
      <c r="U451" s="208"/>
      <c r="V451" s="208"/>
      <c r="W451" s="208"/>
      <c r="X451" s="208"/>
      <c r="Y451" s="209">
        <v>35.125</v>
      </c>
    </row>
    <row r="452" spans="1:25">
      <c r="A452" s="140"/>
      <c r="B452" s="116">
        <v>1</v>
      </c>
      <c r="C452" s="105">
        <v>5</v>
      </c>
      <c r="D452" s="210">
        <v>36</v>
      </c>
      <c r="E452" s="210">
        <v>35</v>
      </c>
      <c r="F452" s="222">
        <v>35.330049261083701</v>
      </c>
      <c r="G452" s="210">
        <v>35</v>
      </c>
      <c r="H452" s="210">
        <v>40</v>
      </c>
      <c r="I452" s="207"/>
      <c r="J452" s="208"/>
      <c r="K452" s="208"/>
      <c r="L452" s="208"/>
      <c r="M452" s="208"/>
      <c r="N452" s="208"/>
      <c r="O452" s="208"/>
      <c r="P452" s="208"/>
      <c r="Q452" s="208"/>
      <c r="R452" s="208"/>
      <c r="S452" s="208"/>
      <c r="T452" s="208"/>
      <c r="U452" s="208"/>
      <c r="V452" s="208"/>
      <c r="W452" s="208"/>
      <c r="X452" s="208"/>
      <c r="Y452" s="214"/>
    </row>
    <row r="453" spans="1:25">
      <c r="A453" s="140"/>
      <c r="B453" s="116">
        <v>1</v>
      </c>
      <c r="C453" s="105">
        <v>6</v>
      </c>
      <c r="D453" s="210">
        <v>36</v>
      </c>
      <c r="E453" s="210">
        <v>36</v>
      </c>
      <c r="F453" s="213">
        <v>37.776689520078399</v>
      </c>
      <c r="G453" s="210">
        <v>38</v>
      </c>
      <c r="H453" s="210">
        <v>30</v>
      </c>
      <c r="I453" s="207"/>
      <c r="J453" s="208"/>
      <c r="K453" s="208"/>
      <c r="L453" s="208"/>
      <c r="M453" s="208"/>
      <c r="N453" s="208"/>
      <c r="O453" s="208"/>
      <c r="P453" s="208"/>
      <c r="Q453" s="208"/>
      <c r="R453" s="208"/>
      <c r="S453" s="208"/>
      <c r="T453" s="208"/>
      <c r="U453" s="208"/>
      <c r="V453" s="208"/>
      <c r="W453" s="208"/>
      <c r="X453" s="208"/>
      <c r="Y453" s="214"/>
    </row>
    <row r="454" spans="1:25">
      <c r="A454" s="140"/>
      <c r="B454" s="117" t="s">
        <v>184</v>
      </c>
      <c r="C454" s="109"/>
      <c r="D454" s="215">
        <v>35</v>
      </c>
      <c r="E454" s="215">
        <v>34.5</v>
      </c>
      <c r="F454" s="215">
        <v>37.301201938600684</v>
      </c>
      <c r="G454" s="215">
        <v>36</v>
      </c>
      <c r="H454" s="215">
        <v>35</v>
      </c>
      <c r="I454" s="207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14"/>
    </row>
    <row r="455" spans="1:25">
      <c r="A455" s="140"/>
      <c r="B455" s="2" t="s">
        <v>185</v>
      </c>
      <c r="C455" s="136"/>
      <c r="D455" s="216">
        <v>35.5</v>
      </c>
      <c r="E455" s="216">
        <v>34.5</v>
      </c>
      <c r="F455" s="216">
        <v>37.748287398662555</v>
      </c>
      <c r="G455" s="216">
        <v>35.5</v>
      </c>
      <c r="H455" s="216">
        <v>35</v>
      </c>
      <c r="I455" s="207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14"/>
    </row>
    <row r="456" spans="1:25">
      <c r="A456" s="140"/>
      <c r="B456" s="2" t="s">
        <v>186</v>
      </c>
      <c r="C456" s="136"/>
      <c r="D456" s="216">
        <v>1.2649110640673518</v>
      </c>
      <c r="E456" s="216">
        <v>1.0488088481701516</v>
      </c>
      <c r="F456" s="216">
        <v>0.98992188279829985</v>
      </c>
      <c r="G456" s="216">
        <v>1.2649110640673518</v>
      </c>
      <c r="H456" s="216">
        <v>5.4772255750516612</v>
      </c>
      <c r="I456" s="207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14"/>
    </row>
    <row r="457" spans="1:25">
      <c r="A457" s="140"/>
      <c r="B457" s="2" t="s">
        <v>96</v>
      </c>
      <c r="C457" s="136"/>
      <c r="D457" s="110">
        <v>3.6140316116210047E-2</v>
      </c>
      <c r="E457" s="110">
        <v>3.0400256468700048E-2</v>
      </c>
      <c r="F457" s="110">
        <v>2.6538605496620512E-2</v>
      </c>
      <c r="G457" s="110">
        <v>3.5136418446315328E-2</v>
      </c>
      <c r="H457" s="110">
        <v>0.15649215928719032</v>
      </c>
      <c r="I457" s="16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38"/>
    </row>
    <row r="458" spans="1:25">
      <c r="A458" s="140"/>
      <c r="B458" s="118" t="s">
        <v>187</v>
      </c>
      <c r="C458" s="136"/>
      <c r="D458" s="110">
        <v>-3.558718861209953E-3</v>
      </c>
      <c r="E458" s="110">
        <v>-1.7793594306049876E-2</v>
      </c>
      <c r="F458" s="110">
        <v>6.195592707759956E-2</v>
      </c>
      <c r="G458" s="110">
        <v>2.4911032028469782E-2</v>
      </c>
      <c r="H458" s="110">
        <v>-3.558718861209953E-3</v>
      </c>
      <c r="I458" s="16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38"/>
    </row>
    <row r="459" spans="1:25">
      <c r="B459" s="146"/>
      <c r="C459" s="117"/>
      <c r="D459" s="133"/>
      <c r="E459" s="133"/>
      <c r="F459" s="133"/>
      <c r="G459" s="133"/>
      <c r="H459" s="133"/>
    </row>
    <row r="460" spans="1:25">
      <c r="B460" s="150" t="s">
        <v>455</v>
      </c>
      <c r="Y460" s="134" t="s">
        <v>67</v>
      </c>
    </row>
    <row r="461" spans="1:25">
      <c r="A461" s="125" t="s">
        <v>23</v>
      </c>
      <c r="B461" s="115" t="s">
        <v>142</v>
      </c>
      <c r="C461" s="112" t="s">
        <v>143</v>
      </c>
      <c r="D461" s="113" t="s">
        <v>165</v>
      </c>
      <c r="E461" s="114" t="s">
        <v>165</v>
      </c>
      <c r="F461" s="114" t="s">
        <v>165</v>
      </c>
      <c r="G461" s="114" t="s">
        <v>165</v>
      </c>
      <c r="H461" s="114" t="s">
        <v>165</v>
      </c>
      <c r="I461" s="114" t="s">
        <v>165</v>
      </c>
      <c r="J461" s="114" t="s">
        <v>165</v>
      </c>
      <c r="K461" s="114" t="s">
        <v>165</v>
      </c>
      <c r="L461" s="114" t="s">
        <v>165</v>
      </c>
      <c r="M461" s="16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34">
        <v>1</v>
      </c>
    </row>
    <row r="462" spans="1:25">
      <c r="A462" s="140"/>
      <c r="B462" s="116" t="s">
        <v>166</v>
      </c>
      <c r="C462" s="105" t="s">
        <v>166</v>
      </c>
      <c r="D462" s="159" t="s">
        <v>167</v>
      </c>
      <c r="E462" s="160" t="s">
        <v>168</v>
      </c>
      <c r="F462" s="160" t="s">
        <v>170</v>
      </c>
      <c r="G462" s="160" t="s">
        <v>171</v>
      </c>
      <c r="H462" s="160" t="s">
        <v>196</v>
      </c>
      <c r="I462" s="160" t="s">
        <v>208</v>
      </c>
      <c r="J462" s="160" t="s">
        <v>205</v>
      </c>
      <c r="K462" s="160" t="s">
        <v>206</v>
      </c>
      <c r="L462" s="160" t="s">
        <v>209</v>
      </c>
      <c r="M462" s="16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34" t="s">
        <v>3</v>
      </c>
    </row>
    <row r="463" spans="1:25">
      <c r="A463" s="140"/>
      <c r="B463" s="116"/>
      <c r="C463" s="105"/>
      <c r="D463" s="106" t="s">
        <v>114</v>
      </c>
      <c r="E463" s="107" t="s">
        <v>124</v>
      </c>
      <c r="F463" s="107" t="s">
        <v>124</v>
      </c>
      <c r="G463" s="107" t="s">
        <v>207</v>
      </c>
      <c r="H463" s="107" t="s">
        <v>114</v>
      </c>
      <c r="I463" s="107" t="s">
        <v>114</v>
      </c>
      <c r="J463" s="107" t="s">
        <v>114</v>
      </c>
      <c r="K463" s="107" t="s">
        <v>114</v>
      </c>
      <c r="L463" s="107" t="s">
        <v>118</v>
      </c>
      <c r="M463" s="16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34">
        <v>2</v>
      </c>
    </row>
    <row r="464" spans="1:25">
      <c r="A464" s="140"/>
      <c r="B464" s="116"/>
      <c r="C464" s="105"/>
      <c r="D464" s="132"/>
      <c r="E464" s="132"/>
      <c r="F464" s="132"/>
      <c r="G464" s="132"/>
      <c r="H464" s="132"/>
      <c r="I464" s="132"/>
      <c r="J464" s="132"/>
      <c r="K464" s="132"/>
      <c r="L464" s="132"/>
      <c r="M464" s="16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34">
        <v>3</v>
      </c>
    </row>
    <row r="465" spans="1:25">
      <c r="A465" s="140"/>
      <c r="B465" s="115">
        <v>1</v>
      </c>
      <c r="C465" s="111">
        <v>1</v>
      </c>
      <c r="D465" s="119">
        <v>0.46</v>
      </c>
      <c r="E465" s="119">
        <v>0.4</v>
      </c>
      <c r="F465" s="120">
        <v>0.47</v>
      </c>
      <c r="G465" s="119">
        <v>0.504960317460317</v>
      </c>
      <c r="H465" s="120">
        <v>0.4</v>
      </c>
      <c r="I465" s="119">
        <v>0.41</v>
      </c>
      <c r="J465" s="120">
        <v>0.47267206477732798</v>
      </c>
      <c r="K465" s="119">
        <v>0.47</v>
      </c>
      <c r="L465" s="119">
        <v>0.45</v>
      </c>
      <c r="M465" s="16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134">
        <v>1</v>
      </c>
    </row>
    <row r="466" spans="1:25">
      <c r="A466" s="140"/>
      <c r="B466" s="116">
        <v>1</v>
      </c>
      <c r="C466" s="105">
        <v>2</v>
      </c>
      <c r="D466" s="107">
        <v>0.48</v>
      </c>
      <c r="E466" s="107">
        <v>0.4</v>
      </c>
      <c r="F466" s="121">
        <v>0.48</v>
      </c>
      <c r="G466" s="107">
        <v>0.51564076690211902</v>
      </c>
      <c r="H466" s="121">
        <v>0.42</v>
      </c>
      <c r="I466" s="107">
        <v>0.45</v>
      </c>
      <c r="J466" s="121">
        <v>0.46257796257796302</v>
      </c>
      <c r="K466" s="107">
        <v>0.46</v>
      </c>
      <c r="L466" s="107">
        <v>0.45</v>
      </c>
      <c r="M466" s="16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34">
        <v>4</v>
      </c>
    </row>
    <row r="467" spans="1:25">
      <c r="A467" s="140"/>
      <c r="B467" s="116">
        <v>1</v>
      </c>
      <c r="C467" s="105">
        <v>3</v>
      </c>
      <c r="D467" s="107">
        <v>0.46</v>
      </c>
      <c r="E467" s="107">
        <v>0.4</v>
      </c>
      <c r="F467" s="121">
        <v>0.52</v>
      </c>
      <c r="G467" s="107">
        <v>0.536328871892926</v>
      </c>
      <c r="H467" s="121">
        <v>0.36</v>
      </c>
      <c r="I467" s="107">
        <v>0.41</v>
      </c>
      <c r="J467" s="121">
        <v>0.43762183235867502</v>
      </c>
      <c r="K467" s="121">
        <v>0.48</v>
      </c>
      <c r="L467" s="108">
        <v>0.42</v>
      </c>
      <c r="M467" s="16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34">
        <v>16</v>
      </c>
    </row>
    <row r="468" spans="1:25">
      <c r="A468" s="140"/>
      <c r="B468" s="116">
        <v>1</v>
      </c>
      <c r="C468" s="105">
        <v>4</v>
      </c>
      <c r="D468" s="107">
        <v>0.46</v>
      </c>
      <c r="E468" s="107">
        <v>0.4</v>
      </c>
      <c r="F468" s="121">
        <v>0.44</v>
      </c>
      <c r="G468" s="107">
        <v>0.50248262164846103</v>
      </c>
      <c r="H468" s="121">
        <v>0.39</v>
      </c>
      <c r="I468" s="107">
        <v>0.42</v>
      </c>
      <c r="J468" s="121">
        <v>0.46940639269406398</v>
      </c>
      <c r="K468" s="121">
        <v>0.47</v>
      </c>
      <c r="L468" s="108">
        <v>0.44</v>
      </c>
      <c r="M468" s="16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134">
        <v>0.44877902938019015</v>
      </c>
    </row>
    <row r="469" spans="1:25">
      <c r="A469" s="140"/>
      <c r="B469" s="116">
        <v>1</v>
      </c>
      <c r="C469" s="105">
        <v>5</v>
      </c>
      <c r="D469" s="107">
        <v>0.45</v>
      </c>
      <c r="E469" s="107">
        <v>0.4</v>
      </c>
      <c r="F469" s="107">
        <v>0.45</v>
      </c>
      <c r="G469" s="107">
        <v>0.51396070320579101</v>
      </c>
      <c r="H469" s="107">
        <v>0.4</v>
      </c>
      <c r="I469" s="107">
        <v>0.43</v>
      </c>
      <c r="J469" s="107">
        <v>0.46471774193548399</v>
      </c>
      <c r="K469" s="107">
        <v>0.46</v>
      </c>
      <c r="L469" s="107">
        <v>0.41</v>
      </c>
      <c r="M469" s="16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135"/>
    </row>
    <row r="470" spans="1:25">
      <c r="A470" s="140"/>
      <c r="B470" s="116">
        <v>1</v>
      </c>
      <c r="C470" s="105">
        <v>6</v>
      </c>
      <c r="D470" s="107">
        <v>0.45</v>
      </c>
      <c r="E470" s="107">
        <v>0.4</v>
      </c>
      <c r="F470" s="107">
        <v>0.5</v>
      </c>
      <c r="G470" s="107">
        <v>0.47894221351616101</v>
      </c>
      <c r="H470" s="107">
        <v>0.44</v>
      </c>
      <c r="I470" s="107">
        <v>0.42</v>
      </c>
      <c r="J470" s="107">
        <v>0.48475609756097604</v>
      </c>
      <c r="K470" s="107">
        <v>0.47</v>
      </c>
      <c r="L470" s="107">
        <v>0.44</v>
      </c>
      <c r="M470" s="16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35"/>
    </row>
    <row r="471" spans="1:25">
      <c r="A471" s="140"/>
      <c r="B471" s="117" t="s">
        <v>184</v>
      </c>
      <c r="C471" s="109"/>
      <c r="D471" s="122">
        <v>0.46</v>
      </c>
      <c r="E471" s="122">
        <v>0.39999999999999997</v>
      </c>
      <c r="F471" s="122">
        <v>0.47666666666666663</v>
      </c>
      <c r="G471" s="122">
        <v>0.50871924910429589</v>
      </c>
      <c r="H471" s="122">
        <v>0.40166666666666667</v>
      </c>
      <c r="I471" s="122">
        <v>0.42333333333333334</v>
      </c>
      <c r="J471" s="122">
        <v>0.46529201531741499</v>
      </c>
      <c r="K471" s="122">
        <v>0.46833333333333327</v>
      </c>
      <c r="L471" s="122">
        <v>0.435</v>
      </c>
      <c r="M471" s="16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35"/>
    </row>
    <row r="472" spans="1:25">
      <c r="A472" s="140"/>
      <c r="B472" s="2" t="s">
        <v>185</v>
      </c>
      <c r="C472" s="136"/>
      <c r="D472" s="108">
        <v>0.46</v>
      </c>
      <c r="E472" s="108">
        <v>0.4</v>
      </c>
      <c r="F472" s="108">
        <v>0.47499999999999998</v>
      </c>
      <c r="G472" s="108">
        <v>0.50946051033305406</v>
      </c>
      <c r="H472" s="108">
        <v>0.4</v>
      </c>
      <c r="I472" s="108">
        <v>0.42</v>
      </c>
      <c r="J472" s="108">
        <v>0.46706206731477395</v>
      </c>
      <c r="K472" s="108">
        <v>0.47</v>
      </c>
      <c r="L472" s="108">
        <v>0.44</v>
      </c>
      <c r="M472" s="16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35"/>
    </row>
    <row r="473" spans="1:25">
      <c r="A473" s="140"/>
      <c r="B473" s="2" t="s">
        <v>186</v>
      </c>
      <c r="C473" s="136"/>
      <c r="D473" s="123">
        <v>1.0954451150103312E-2</v>
      </c>
      <c r="E473" s="123">
        <v>6.0809419444881171E-17</v>
      </c>
      <c r="F473" s="123">
        <v>3.0110906108363245E-2</v>
      </c>
      <c r="G473" s="123">
        <v>1.8854009959677731E-2</v>
      </c>
      <c r="H473" s="123">
        <v>2.7141603981096378E-2</v>
      </c>
      <c r="I473" s="123">
        <v>1.5055453054181633E-2</v>
      </c>
      <c r="J473" s="123">
        <v>1.5643392381272141E-2</v>
      </c>
      <c r="K473" s="123">
        <v>7.5277265270907922E-3</v>
      </c>
      <c r="L473" s="123">
        <v>1.6431676725154998E-2</v>
      </c>
      <c r="M473" s="16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37"/>
    </row>
    <row r="474" spans="1:25">
      <c r="A474" s="140"/>
      <c r="B474" s="2" t="s">
        <v>96</v>
      </c>
      <c r="C474" s="136"/>
      <c r="D474" s="110">
        <v>2.3814024239355025E-2</v>
      </c>
      <c r="E474" s="110">
        <v>1.5202354861220294E-16</v>
      </c>
      <c r="F474" s="110">
        <v>6.3169733094468355E-2</v>
      </c>
      <c r="G474" s="110">
        <v>3.7061719195556418E-2</v>
      </c>
      <c r="H474" s="110">
        <v>6.7572458044223349E-2</v>
      </c>
      <c r="I474" s="110">
        <v>3.5564062332712518E-2</v>
      </c>
      <c r="J474" s="110">
        <v>3.36205906533781E-2</v>
      </c>
      <c r="K474" s="110">
        <v>1.6073437424393152E-2</v>
      </c>
      <c r="L474" s="110">
        <v>3.7773969483114934E-2</v>
      </c>
      <c r="M474" s="16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38"/>
    </row>
    <row r="475" spans="1:25">
      <c r="A475" s="140"/>
      <c r="B475" s="118" t="s">
        <v>187</v>
      </c>
      <c r="C475" s="136"/>
      <c r="D475" s="110">
        <v>2.500333100525487E-2</v>
      </c>
      <c r="E475" s="110">
        <v>-0.10869275564760461</v>
      </c>
      <c r="F475" s="110">
        <v>6.2141132853271053E-2</v>
      </c>
      <c r="G475" s="110">
        <v>0.1335628801704245</v>
      </c>
      <c r="H475" s="110">
        <v>-0.10497897546280288</v>
      </c>
      <c r="I475" s="110">
        <v>-5.669983306038151E-2</v>
      </c>
      <c r="J475" s="110">
        <v>3.6795359979344244E-2</v>
      </c>
      <c r="K475" s="110">
        <v>4.357223192926285E-2</v>
      </c>
      <c r="L475" s="110">
        <v>-3.070337176676996E-2</v>
      </c>
      <c r="M475" s="16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38"/>
    </row>
    <row r="476" spans="1:25">
      <c r="B476" s="146"/>
      <c r="C476" s="117"/>
      <c r="D476" s="133"/>
      <c r="E476" s="133"/>
      <c r="F476" s="133"/>
      <c r="G476" s="133"/>
      <c r="H476" s="133"/>
      <c r="I476" s="133"/>
      <c r="J476" s="133"/>
      <c r="K476" s="133"/>
      <c r="L476" s="133"/>
    </row>
    <row r="477" spans="1:25">
      <c r="B477" s="150" t="s">
        <v>456</v>
      </c>
      <c r="Y477" s="134" t="s">
        <v>67</v>
      </c>
    </row>
    <row r="478" spans="1:25">
      <c r="A478" s="125" t="s">
        <v>55</v>
      </c>
      <c r="B478" s="115" t="s">
        <v>142</v>
      </c>
      <c r="C478" s="112" t="s">
        <v>143</v>
      </c>
      <c r="D478" s="113" t="s">
        <v>165</v>
      </c>
      <c r="E478" s="114" t="s">
        <v>165</v>
      </c>
      <c r="F478" s="114" t="s">
        <v>165</v>
      </c>
      <c r="G478" s="114" t="s">
        <v>165</v>
      </c>
      <c r="H478" s="114" t="s">
        <v>165</v>
      </c>
      <c r="I478" s="114" t="s">
        <v>165</v>
      </c>
      <c r="J478" s="114" t="s">
        <v>165</v>
      </c>
      <c r="K478" s="114" t="s">
        <v>165</v>
      </c>
      <c r="L478" s="114" t="s">
        <v>165</v>
      </c>
      <c r="M478" s="114" t="s">
        <v>165</v>
      </c>
      <c r="N478" s="114" t="s">
        <v>165</v>
      </c>
      <c r="O478" s="114" t="s">
        <v>165</v>
      </c>
      <c r="P478" s="114" t="s">
        <v>165</v>
      </c>
      <c r="Q478" s="161"/>
      <c r="R478" s="2"/>
      <c r="S478" s="2"/>
      <c r="T478" s="2"/>
      <c r="U478" s="2"/>
      <c r="V478" s="2"/>
      <c r="W478" s="2"/>
      <c r="X478" s="2"/>
      <c r="Y478" s="134">
        <v>1</v>
      </c>
    </row>
    <row r="479" spans="1:25">
      <c r="A479" s="140"/>
      <c r="B479" s="116" t="s">
        <v>166</v>
      </c>
      <c r="C479" s="105" t="s">
        <v>166</v>
      </c>
      <c r="D479" s="159" t="s">
        <v>167</v>
      </c>
      <c r="E479" s="160" t="s">
        <v>168</v>
      </c>
      <c r="F479" s="160" t="s">
        <v>169</v>
      </c>
      <c r="G479" s="160" t="s">
        <v>188</v>
      </c>
      <c r="H479" s="160" t="s">
        <v>171</v>
      </c>
      <c r="I479" s="160" t="s">
        <v>172</v>
      </c>
      <c r="J479" s="160" t="s">
        <v>173</v>
      </c>
      <c r="K479" s="160" t="s">
        <v>174</v>
      </c>
      <c r="L479" s="160" t="s">
        <v>196</v>
      </c>
      <c r="M479" s="160" t="s">
        <v>208</v>
      </c>
      <c r="N479" s="160" t="s">
        <v>205</v>
      </c>
      <c r="O479" s="160" t="s">
        <v>206</v>
      </c>
      <c r="P479" s="160" t="s">
        <v>209</v>
      </c>
      <c r="Q479" s="161"/>
      <c r="R479" s="2"/>
      <c r="S479" s="2"/>
      <c r="T479" s="2"/>
      <c r="U479" s="2"/>
      <c r="V479" s="2"/>
      <c r="W479" s="2"/>
      <c r="X479" s="2"/>
      <c r="Y479" s="134" t="s">
        <v>1</v>
      </c>
    </row>
    <row r="480" spans="1:25">
      <c r="A480" s="140"/>
      <c r="B480" s="116"/>
      <c r="C480" s="105"/>
      <c r="D480" s="106" t="s">
        <v>126</v>
      </c>
      <c r="E480" s="107" t="s">
        <v>126</v>
      </c>
      <c r="F480" s="107" t="s">
        <v>116</v>
      </c>
      <c r="G480" s="107" t="s">
        <v>126</v>
      </c>
      <c r="H480" s="107" t="s">
        <v>207</v>
      </c>
      <c r="I480" s="107" t="s">
        <v>126</v>
      </c>
      <c r="J480" s="107" t="s">
        <v>126</v>
      </c>
      <c r="K480" s="107" t="s">
        <v>126</v>
      </c>
      <c r="L480" s="107" t="s">
        <v>126</v>
      </c>
      <c r="M480" s="107" t="s">
        <v>116</v>
      </c>
      <c r="N480" s="107" t="s">
        <v>116</v>
      </c>
      <c r="O480" s="107" t="s">
        <v>116</v>
      </c>
      <c r="P480" s="107" t="s">
        <v>118</v>
      </c>
      <c r="Q480" s="161"/>
      <c r="R480" s="2"/>
      <c r="S480" s="2"/>
      <c r="T480" s="2"/>
      <c r="U480" s="2"/>
      <c r="V480" s="2"/>
      <c r="W480" s="2"/>
      <c r="X480" s="2"/>
      <c r="Y480" s="134">
        <v>3</v>
      </c>
    </row>
    <row r="481" spans="1:25">
      <c r="A481" s="140"/>
      <c r="B481" s="116"/>
      <c r="C481" s="105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61"/>
      <c r="R481" s="2"/>
      <c r="S481" s="2"/>
      <c r="T481" s="2"/>
      <c r="U481" s="2"/>
      <c r="V481" s="2"/>
      <c r="W481" s="2"/>
      <c r="X481" s="2"/>
      <c r="Y481" s="134">
        <v>3</v>
      </c>
    </row>
    <row r="482" spans="1:25">
      <c r="A482" s="140"/>
      <c r="B482" s="115">
        <v>1</v>
      </c>
      <c r="C482" s="111">
        <v>1</v>
      </c>
      <c r="D482" s="177">
        <v>0.33168495959474154</v>
      </c>
      <c r="E482" s="175">
        <v>0.35</v>
      </c>
      <c r="F482" s="176">
        <v>0.32565432396574623</v>
      </c>
      <c r="G482" s="177">
        <v>0.32</v>
      </c>
      <c r="H482" s="176">
        <v>0.316378968253968</v>
      </c>
      <c r="I482" s="177">
        <v>0.33</v>
      </c>
      <c r="J482" s="176">
        <v>0.31962368833675092</v>
      </c>
      <c r="K482" s="177">
        <v>0.33</v>
      </c>
      <c r="L482" s="177">
        <v>0.31962368833675092</v>
      </c>
      <c r="M482" s="177">
        <v>0.33168495959474154</v>
      </c>
      <c r="N482" s="177">
        <v>0.33224263499263978</v>
      </c>
      <c r="O482" s="177">
        <v>0.31962368833675092</v>
      </c>
      <c r="P482" s="177">
        <v>0.34374623085273209</v>
      </c>
      <c r="Q482" s="179"/>
      <c r="R482" s="180"/>
      <c r="S482" s="180"/>
      <c r="T482" s="180"/>
      <c r="U482" s="180"/>
      <c r="V482" s="180"/>
      <c r="W482" s="180"/>
      <c r="X482" s="180"/>
      <c r="Y482" s="181">
        <v>1</v>
      </c>
    </row>
    <row r="483" spans="1:25">
      <c r="A483" s="140"/>
      <c r="B483" s="116">
        <v>1</v>
      </c>
      <c r="C483" s="105">
        <v>2</v>
      </c>
      <c r="D483" s="184">
        <v>0.33168495959474154</v>
      </c>
      <c r="E483" s="182">
        <v>0.35</v>
      </c>
      <c r="F483" s="183">
        <v>0.33168495959474154</v>
      </c>
      <c r="G483" s="184">
        <v>0.33</v>
      </c>
      <c r="H483" s="183">
        <v>0.31602421796165497</v>
      </c>
      <c r="I483" s="184">
        <v>0.32</v>
      </c>
      <c r="J483" s="183">
        <v>0.31962368833675092</v>
      </c>
      <c r="K483" s="184">
        <v>0.32</v>
      </c>
      <c r="L483" s="184">
        <v>0.31359305270775562</v>
      </c>
      <c r="M483" s="184">
        <v>0.31962368833675092</v>
      </c>
      <c r="N483" s="184">
        <v>0.31818972355124131</v>
      </c>
      <c r="O483" s="184">
        <v>0.31962368833675092</v>
      </c>
      <c r="P483" s="184">
        <v>0.33771559522373684</v>
      </c>
      <c r="Q483" s="179"/>
      <c r="R483" s="180"/>
      <c r="S483" s="180"/>
      <c r="T483" s="180"/>
      <c r="U483" s="180"/>
      <c r="V483" s="180"/>
      <c r="W483" s="180"/>
      <c r="X483" s="180"/>
      <c r="Y483" s="181">
        <v>14</v>
      </c>
    </row>
    <row r="484" spans="1:25">
      <c r="A484" s="140"/>
      <c r="B484" s="116">
        <v>1</v>
      </c>
      <c r="C484" s="105">
        <v>3</v>
      </c>
      <c r="D484" s="184">
        <v>0.32565432396574623</v>
      </c>
      <c r="E484" s="182">
        <v>0.36</v>
      </c>
      <c r="F484" s="183">
        <v>0.33771559522373684</v>
      </c>
      <c r="G484" s="184">
        <v>0.31</v>
      </c>
      <c r="H484" s="183">
        <v>0.31767686424474201</v>
      </c>
      <c r="I484" s="184">
        <v>0.32</v>
      </c>
      <c r="J484" s="183">
        <v>0.32565432396574623</v>
      </c>
      <c r="K484" s="227">
        <v>0.4</v>
      </c>
      <c r="L484" s="123">
        <v>0.31359305270775562</v>
      </c>
      <c r="M484" s="123">
        <v>0.34374623085273209</v>
      </c>
      <c r="N484" s="123">
        <v>0.32866848759160677</v>
      </c>
      <c r="O484" s="123">
        <v>0.31359305270775562</v>
      </c>
      <c r="P484" s="123">
        <v>0.33771559522373684</v>
      </c>
      <c r="Q484" s="179"/>
      <c r="R484" s="180"/>
      <c r="S484" s="180"/>
      <c r="T484" s="180"/>
      <c r="U484" s="180"/>
      <c r="V484" s="180"/>
      <c r="W484" s="180"/>
      <c r="X484" s="180"/>
      <c r="Y484" s="181">
        <v>16</v>
      </c>
    </row>
    <row r="485" spans="1:25">
      <c r="A485" s="140"/>
      <c r="B485" s="116">
        <v>1</v>
      </c>
      <c r="C485" s="105">
        <v>4</v>
      </c>
      <c r="D485" s="184">
        <v>0.32565432396574623</v>
      </c>
      <c r="E485" s="182">
        <v>0.36</v>
      </c>
      <c r="F485" s="183">
        <v>0.34374623085273209</v>
      </c>
      <c r="G485" s="184">
        <v>0.32</v>
      </c>
      <c r="H485" s="183">
        <v>0.31383316782522303</v>
      </c>
      <c r="I485" s="184">
        <v>0.32</v>
      </c>
      <c r="J485" s="227">
        <v>0.51863466409359582</v>
      </c>
      <c r="K485" s="183">
        <v>0.32</v>
      </c>
      <c r="L485" s="123">
        <v>0.30756241707876031</v>
      </c>
      <c r="M485" s="123">
        <v>0.32565432396574623</v>
      </c>
      <c r="N485" s="123">
        <v>0.31899939101073593</v>
      </c>
      <c r="O485" s="123">
        <v>0.31962368833675092</v>
      </c>
      <c r="P485" s="123">
        <v>0.33771559522373684</v>
      </c>
      <c r="Q485" s="179"/>
      <c r="R485" s="180"/>
      <c r="S485" s="180"/>
      <c r="T485" s="180"/>
      <c r="U485" s="180"/>
      <c r="V485" s="180"/>
      <c r="W485" s="180"/>
      <c r="X485" s="180"/>
      <c r="Y485" s="181">
        <v>0.32416002345604789</v>
      </c>
    </row>
    <row r="486" spans="1:25">
      <c r="A486" s="140"/>
      <c r="B486" s="116">
        <v>1</v>
      </c>
      <c r="C486" s="105">
        <v>5</v>
      </c>
      <c r="D486" s="184">
        <v>0.31359305270775562</v>
      </c>
      <c r="E486" s="182">
        <v>0.35</v>
      </c>
      <c r="F486" s="184">
        <v>0.34374623085273209</v>
      </c>
      <c r="G486" s="184">
        <v>0.31</v>
      </c>
      <c r="H486" s="184">
        <v>0.32946225439503601</v>
      </c>
      <c r="I486" s="184">
        <v>0.33</v>
      </c>
      <c r="J486" s="186">
        <v>0.36786877336871332</v>
      </c>
      <c r="K486" s="184">
        <v>0.28999999999999998</v>
      </c>
      <c r="L486" s="184">
        <v>0.31359305270775562</v>
      </c>
      <c r="M486" s="184">
        <v>0.32565432396574623</v>
      </c>
      <c r="N486" s="184">
        <v>0.33000134510473728</v>
      </c>
      <c r="O486" s="184">
        <v>0.31962368833675092</v>
      </c>
      <c r="P486" s="184">
        <v>0.34374623085273209</v>
      </c>
      <c r="Q486" s="179"/>
      <c r="R486" s="180"/>
      <c r="S486" s="180"/>
      <c r="T486" s="180"/>
      <c r="U486" s="180"/>
      <c r="V486" s="180"/>
      <c r="W486" s="180"/>
      <c r="X486" s="180"/>
      <c r="Y486" s="137"/>
    </row>
    <row r="487" spans="1:25">
      <c r="A487" s="140"/>
      <c r="B487" s="116">
        <v>1</v>
      </c>
      <c r="C487" s="105">
        <v>6</v>
      </c>
      <c r="D487" s="184">
        <v>0.32565432396574623</v>
      </c>
      <c r="E487" s="182">
        <v>0.35</v>
      </c>
      <c r="F487" s="184">
        <v>0.34374623085273209</v>
      </c>
      <c r="G487" s="184">
        <v>0.32</v>
      </c>
      <c r="H487" s="184">
        <v>0.31688540646425101</v>
      </c>
      <c r="I487" s="184">
        <v>0.33</v>
      </c>
      <c r="J487" s="184">
        <v>0.31962368833675092</v>
      </c>
      <c r="K487" s="184">
        <v>0.33</v>
      </c>
      <c r="L487" s="184">
        <v>0.31359305270775562</v>
      </c>
      <c r="M487" s="184">
        <v>0.34374623085273209</v>
      </c>
      <c r="N487" s="184">
        <v>0.32250912491879408</v>
      </c>
      <c r="O487" s="184">
        <v>0.30756241707876031</v>
      </c>
      <c r="P487" s="184">
        <v>0.33168495959474154</v>
      </c>
      <c r="Q487" s="179"/>
      <c r="R487" s="180"/>
      <c r="S487" s="180"/>
      <c r="T487" s="180"/>
      <c r="U487" s="180"/>
      <c r="V487" s="180"/>
      <c r="W487" s="180"/>
      <c r="X487" s="180"/>
      <c r="Y487" s="137"/>
    </row>
    <row r="488" spans="1:25">
      <c r="A488" s="140"/>
      <c r="B488" s="117" t="s">
        <v>184</v>
      </c>
      <c r="C488" s="109"/>
      <c r="D488" s="187">
        <v>0.32565432396574628</v>
      </c>
      <c r="E488" s="187">
        <v>0.35333333333333333</v>
      </c>
      <c r="F488" s="187">
        <v>0.33771559522373679</v>
      </c>
      <c r="G488" s="187">
        <v>0.31833333333333336</v>
      </c>
      <c r="H488" s="187">
        <v>0.31837681319081251</v>
      </c>
      <c r="I488" s="187">
        <v>0.32500000000000001</v>
      </c>
      <c r="J488" s="187">
        <v>0.36183813773971801</v>
      </c>
      <c r="K488" s="187">
        <v>0.33166666666666672</v>
      </c>
      <c r="L488" s="187">
        <v>0.31359305270775556</v>
      </c>
      <c r="M488" s="187">
        <v>0.33168495959474159</v>
      </c>
      <c r="N488" s="187">
        <v>0.32510178452829253</v>
      </c>
      <c r="O488" s="187">
        <v>0.31660837052225327</v>
      </c>
      <c r="P488" s="187">
        <v>0.33872070116190267</v>
      </c>
      <c r="Q488" s="179"/>
      <c r="R488" s="180"/>
      <c r="S488" s="180"/>
      <c r="T488" s="180"/>
      <c r="U488" s="180"/>
      <c r="V488" s="180"/>
      <c r="W488" s="180"/>
      <c r="X488" s="180"/>
      <c r="Y488" s="137"/>
    </row>
    <row r="489" spans="1:25">
      <c r="A489" s="140"/>
      <c r="B489" s="2" t="s">
        <v>185</v>
      </c>
      <c r="C489" s="136"/>
      <c r="D489" s="123">
        <v>0.32565432396574623</v>
      </c>
      <c r="E489" s="123">
        <v>0.35</v>
      </c>
      <c r="F489" s="123">
        <v>0.34073091303823444</v>
      </c>
      <c r="G489" s="123">
        <v>0.32</v>
      </c>
      <c r="H489" s="123">
        <v>0.31663218735910947</v>
      </c>
      <c r="I489" s="123">
        <v>0.32500000000000001</v>
      </c>
      <c r="J489" s="123">
        <v>0.32263900615124858</v>
      </c>
      <c r="K489" s="123">
        <v>0.32500000000000001</v>
      </c>
      <c r="L489" s="123">
        <v>0.31359305270775562</v>
      </c>
      <c r="M489" s="123">
        <v>0.32866964178024388</v>
      </c>
      <c r="N489" s="123">
        <v>0.32558880625520042</v>
      </c>
      <c r="O489" s="123">
        <v>0.31962368833675092</v>
      </c>
      <c r="P489" s="123">
        <v>0.33771559522373684</v>
      </c>
      <c r="Q489" s="179"/>
      <c r="R489" s="180"/>
      <c r="S489" s="180"/>
      <c r="T489" s="180"/>
      <c r="U489" s="180"/>
      <c r="V489" s="180"/>
      <c r="W489" s="180"/>
      <c r="X489" s="180"/>
      <c r="Y489" s="137"/>
    </row>
    <row r="490" spans="1:25">
      <c r="A490" s="140"/>
      <c r="B490" s="2" t="s">
        <v>186</v>
      </c>
      <c r="C490" s="136"/>
      <c r="D490" s="123">
        <v>6.6062303401901706E-3</v>
      </c>
      <c r="E490" s="123">
        <v>5.1639777949432277E-3</v>
      </c>
      <c r="F490" s="123">
        <v>7.6282177304749102E-3</v>
      </c>
      <c r="G490" s="123">
        <v>7.5277265270908165E-3</v>
      </c>
      <c r="H490" s="123">
        <v>5.5816132283705794E-3</v>
      </c>
      <c r="I490" s="123">
        <v>5.4772255750516656E-3</v>
      </c>
      <c r="J490" s="123">
        <v>7.9091044799204077E-2</v>
      </c>
      <c r="K490" s="123">
        <v>3.6560452221856513E-2</v>
      </c>
      <c r="L490" s="123">
        <v>3.8141088652374686E-3</v>
      </c>
      <c r="M490" s="123">
        <v>1.0091183530745083E-2</v>
      </c>
      <c r="N490" s="123">
        <v>5.99093460793207E-3</v>
      </c>
      <c r="O490" s="123">
        <v>5.0455917653725547E-3</v>
      </c>
      <c r="P490" s="123">
        <v>4.5396975799606694E-3</v>
      </c>
      <c r="Q490" s="161"/>
      <c r="R490" s="2"/>
      <c r="S490" s="2"/>
      <c r="T490" s="2"/>
      <c r="U490" s="2"/>
      <c r="V490" s="2"/>
      <c r="W490" s="2"/>
      <c r="X490" s="2"/>
      <c r="Y490" s="137"/>
    </row>
    <row r="491" spans="1:25">
      <c r="A491" s="140"/>
      <c r="B491" s="2" t="s">
        <v>96</v>
      </c>
      <c r="C491" s="136"/>
      <c r="D491" s="110">
        <v>2.0286020648339502E-2</v>
      </c>
      <c r="E491" s="110">
        <v>1.4615031495122343E-2</v>
      </c>
      <c r="F491" s="110">
        <v>2.2587697572631231E-2</v>
      </c>
      <c r="G491" s="110">
        <v>2.3647308462065392E-2</v>
      </c>
      <c r="H491" s="110">
        <v>1.7531468992452524E-2</v>
      </c>
      <c r="I491" s="110">
        <v>1.6853001769389739E-2</v>
      </c>
      <c r="J491" s="110">
        <v>0.2185812841434002</v>
      </c>
      <c r="K491" s="110">
        <v>0.11023251926187891</v>
      </c>
      <c r="L491" s="110">
        <v>1.2162606385263014E-2</v>
      </c>
      <c r="M491" s="110">
        <v>3.0424000964875422E-2</v>
      </c>
      <c r="N491" s="110">
        <v>1.8427873647708936E-2</v>
      </c>
      <c r="O491" s="110">
        <v>1.5936381457791932E-2</v>
      </c>
      <c r="P491" s="110">
        <v>1.3402480463663106E-2</v>
      </c>
      <c r="Q491" s="161"/>
      <c r="R491" s="2"/>
      <c r="S491" s="2"/>
      <c r="T491" s="2"/>
      <c r="U491" s="2"/>
      <c r="V491" s="2"/>
      <c r="W491" s="2"/>
      <c r="X491" s="2"/>
      <c r="Y491" s="138"/>
    </row>
    <row r="492" spans="1:25">
      <c r="A492" s="140"/>
      <c r="B492" s="118" t="s">
        <v>187</v>
      </c>
      <c r="C492" s="136"/>
      <c r="D492" s="110">
        <v>4.6097618508502691E-3</v>
      </c>
      <c r="E492" s="110">
        <v>8.9996630572310554E-2</v>
      </c>
      <c r="F492" s="110">
        <v>4.1817530808288872E-2</v>
      </c>
      <c r="G492" s="110">
        <v>-1.797473377683334E-2</v>
      </c>
      <c r="H492" s="110">
        <v>-1.7840602933012484E-2</v>
      </c>
      <c r="I492" s="110">
        <v>2.5912403849082111E-3</v>
      </c>
      <c r="J492" s="110">
        <v>0.11623306872316674</v>
      </c>
      <c r="K492" s="110">
        <v>2.3157214546650096E-2</v>
      </c>
      <c r="L492" s="110">
        <v>-3.2598007106589111E-2</v>
      </c>
      <c r="M492" s="110">
        <v>2.3213646329569571E-2</v>
      </c>
      <c r="N492" s="110">
        <v>2.9052350817475592E-3</v>
      </c>
      <c r="O492" s="110">
        <v>-2.3296064867229127E-2</v>
      </c>
      <c r="P492" s="110">
        <v>4.4918178221408755E-2</v>
      </c>
      <c r="Q492" s="161"/>
      <c r="R492" s="2"/>
      <c r="S492" s="2"/>
      <c r="T492" s="2"/>
      <c r="U492" s="2"/>
      <c r="V492" s="2"/>
      <c r="W492" s="2"/>
      <c r="X492" s="2"/>
      <c r="Y492" s="138"/>
    </row>
    <row r="493" spans="1:25">
      <c r="B493" s="146"/>
      <c r="C493" s="117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</row>
    <row r="494" spans="1:25">
      <c r="B494" s="150" t="s">
        <v>457</v>
      </c>
      <c r="Y494" s="134" t="s">
        <v>67</v>
      </c>
    </row>
    <row r="495" spans="1:25">
      <c r="A495" s="125" t="s">
        <v>56</v>
      </c>
      <c r="B495" s="115" t="s">
        <v>142</v>
      </c>
      <c r="C495" s="112" t="s">
        <v>143</v>
      </c>
      <c r="D495" s="113" t="s">
        <v>165</v>
      </c>
      <c r="E495" s="114" t="s">
        <v>165</v>
      </c>
      <c r="F495" s="114" t="s">
        <v>165</v>
      </c>
      <c r="G495" s="114" t="s">
        <v>165</v>
      </c>
      <c r="H495" s="114" t="s">
        <v>165</v>
      </c>
      <c r="I495" s="114" t="s">
        <v>165</v>
      </c>
      <c r="J495" s="114" t="s">
        <v>165</v>
      </c>
      <c r="K495" s="114" t="s">
        <v>165</v>
      </c>
      <c r="L495" s="114" t="s">
        <v>165</v>
      </c>
      <c r="M495" s="114" t="s">
        <v>165</v>
      </c>
      <c r="N495" s="114" t="s">
        <v>165</v>
      </c>
      <c r="O495" s="161"/>
      <c r="P495" s="2"/>
      <c r="Q495" s="2"/>
      <c r="R495" s="2"/>
      <c r="S495" s="2"/>
      <c r="T495" s="2"/>
      <c r="U495" s="2"/>
      <c r="V495" s="2"/>
      <c r="W495" s="2"/>
      <c r="X495" s="2"/>
      <c r="Y495" s="134">
        <v>1</v>
      </c>
    </row>
    <row r="496" spans="1:25">
      <c r="A496" s="140"/>
      <c r="B496" s="116" t="s">
        <v>166</v>
      </c>
      <c r="C496" s="105" t="s">
        <v>166</v>
      </c>
      <c r="D496" s="159" t="s">
        <v>167</v>
      </c>
      <c r="E496" s="160" t="s">
        <v>169</v>
      </c>
      <c r="F496" s="160" t="s">
        <v>171</v>
      </c>
      <c r="G496" s="160" t="s">
        <v>172</v>
      </c>
      <c r="H496" s="160" t="s">
        <v>173</v>
      </c>
      <c r="I496" s="160" t="s">
        <v>174</v>
      </c>
      <c r="J496" s="160" t="s">
        <v>196</v>
      </c>
      <c r="K496" s="160" t="s">
        <v>208</v>
      </c>
      <c r="L496" s="160" t="s">
        <v>205</v>
      </c>
      <c r="M496" s="160" t="s">
        <v>206</v>
      </c>
      <c r="N496" s="160" t="s">
        <v>209</v>
      </c>
      <c r="O496" s="161"/>
      <c r="P496" s="2"/>
      <c r="Q496" s="2"/>
      <c r="R496" s="2"/>
      <c r="S496" s="2"/>
      <c r="T496" s="2"/>
      <c r="U496" s="2"/>
      <c r="V496" s="2"/>
      <c r="W496" s="2"/>
      <c r="X496" s="2"/>
      <c r="Y496" s="134" t="s">
        <v>1</v>
      </c>
    </row>
    <row r="497" spans="1:25">
      <c r="A497" s="140"/>
      <c r="B497" s="116"/>
      <c r="C497" s="105"/>
      <c r="D497" s="106" t="s">
        <v>126</v>
      </c>
      <c r="E497" s="107" t="s">
        <v>116</v>
      </c>
      <c r="F497" s="107" t="s">
        <v>207</v>
      </c>
      <c r="G497" s="107" t="s">
        <v>124</v>
      </c>
      <c r="H497" s="107" t="s">
        <v>126</v>
      </c>
      <c r="I497" s="107" t="s">
        <v>126</v>
      </c>
      <c r="J497" s="107" t="s">
        <v>126</v>
      </c>
      <c r="K497" s="107" t="s">
        <v>116</v>
      </c>
      <c r="L497" s="107" t="s">
        <v>116</v>
      </c>
      <c r="M497" s="107" t="s">
        <v>116</v>
      </c>
      <c r="N497" s="107" t="s">
        <v>118</v>
      </c>
      <c r="O497" s="161"/>
      <c r="P497" s="2"/>
      <c r="Q497" s="2"/>
      <c r="R497" s="2"/>
      <c r="S497" s="2"/>
      <c r="T497" s="2"/>
      <c r="U497" s="2"/>
      <c r="V497" s="2"/>
      <c r="W497" s="2"/>
      <c r="X497" s="2"/>
      <c r="Y497" s="134">
        <v>3</v>
      </c>
    </row>
    <row r="498" spans="1:25">
      <c r="A498" s="140"/>
      <c r="B498" s="116"/>
      <c r="C498" s="105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61"/>
      <c r="P498" s="2"/>
      <c r="Q498" s="2"/>
      <c r="R498" s="2"/>
      <c r="S498" s="2"/>
      <c r="T498" s="2"/>
      <c r="U498" s="2"/>
      <c r="V498" s="2"/>
      <c r="W498" s="2"/>
      <c r="X498" s="2"/>
      <c r="Y498" s="134">
        <v>3</v>
      </c>
    </row>
    <row r="499" spans="1:25">
      <c r="A499" s="140"/>
      <c r="B499" s="115">
        <v>1</v>
      </c>
      <c r="C499" s="111">
        <v>1</v>
      </c>
      <c r="D499" s="177">
        <v>5.4213135068153673E-2</v>
      </c>
      <c r="E499" s="177">
        <v>5.4213135068153673E-2</v>
      </c>
      <c r="F499" s="176">
        <v>4.7790674603174606E-2</v>
      </c>
      <c r="G499" s="177">
        <v>4.8599999999999997E-2</v>
      </c>
      <c r="H499" s="176">
        <v>4.6468401486988858E-2</v>
      </c>
      <c r="I499" s="177">
        <v>4.9000000000000002E-2</v>
      </c>
      <c r="J499" s="176">
        <v>5.4213135068153673E-2</v>
      </c>
      <c r="K499" s="177">
        <v>4.6468401486988858E-2</v>
      </c>
      <c r="L499" s="177">
        <v>4.9085041465022551E-2</v>
      </c>
      <c r="M499" s="177">
        <v>4.9566294919454787E-2</v>
      </c>
      <c r="N499" s="177">
        <v>4.6468401486988858E-2</v>
      </c>
      <c r="O499" s="179"/>
      <c r="P499" s="180"/>
      <c r="Q499" s="180"/>
      <c r="R499" s="180"/>
      <c r="S499" s="180"/>
      <c r="T499" s="180"/>
      <c r="U499" s="180"/>
      <c r="V499" s="180"/>
      <c r="W499" s="180"/>
      <c r="X499" s="180"/>
      <c r="Y499" s="181">
        <v>1</v>
      </c>
    </row>
    <row r="500" spans="1:25">
      <c r="A500" s="140"/>
      <c r="B500" s="116">
        <v>1</v>
      </c>
      <c r="C500" s="105">
        <v>2</v>
      </c>
      <c r="D500" s="184">
        <v>5.4213135068153673E-2</v>
      </c>
      <c r="E500" s="184">
        <v>5.4213135068153673E-2</v>
      </c>
      <c r="F500" s="183">
        <v>4.7637739656912204E-2</v>
      </c>
      <c r="G500" s="184">
        <v>4.9600000000000005E-2</v>
      </c>
      <c r="H500" s="183">
        <v>4.6468401486988858E-2</v>
      </c>
      <c r="I500" s="184">
        <v>4.8000000000000001E-2</v>
      </c>
      <c r="J500" s="183">
        <v>5.4213135068153673E-2</v>
      </c>
      <c r="K500" s="184">
        <v>4.6468401486988858E-2</v>
      </c>
      <c r="L500" s="184">
        <v>4.8638086233743966E-2</v>
      </c>
      <c r="M500" s="184">
        <v>4.9566294919454787E-2</v>
      </c>
      <c r="N500" s="184">
        <v>4.6468401486988858E-2</v>
      </c>
      <c r="O500" s="179"/>
      <c r="P500" s="180"/>
      <c r="Q500" s="180"/>
      <c r="R500" s="180"/>
      <c r="S500" s="180"/>
      <c r="T500" s="180"/>
      <c r="U500" s="180"/>
      <c r="V500" s="180"/>
      <c r="W500" s="180"/>
      <c r="X500" s="180"/>
      <c r="Y500" s="181" t="e">
        <v>#N/A</v>
      </c>
    </row>
    <row r="501" spans="1:25">
      <c r="A501" s="140"/>
      <c r="B501" s="116">
        <v>1</v>
      </c>
      <c r="C501" s="105">
        <v>3</v>
      </c>
      <c r="D501" s="184">
        <v>5.4213135068153673E-2</v>
      </c>
      <c r="E501" s="184">
        <v>5.4213135068153673E-2</v>
      </c>
      <c r="F501" s="183">
        <v>4.8093690248566003E-2</v>
      </c>
      <c r="G501" s="184">
        <v>4.9200000000000001E-2</v>
      </c>
      <c r="H501" s="183">
        <v>4.6468401486988858E-2</v>
      </c>
      <c r="I501" s="184">
        <v>4.7E-2</v>
      </c>
      <c r="J501" s="183">
        <v>4.6468401486988858E-2</v>
      </c>
      <c r="K501" s="183">
        <v>4.6468401486988858E-2</v>
      </c>
      <c r="L501" s="123">
        <v>4.9848736830247306E-2</v>
      </c>
      <c r="M501" s="123">
        <v>4.9566294919454787E-2</v>
      </c>
      <c r="N501" s="123">
        <v>4.6468401486988858E-2</v>
      </c>
      <c r="O501" s="179"/>
      <c r="P501" s="180"/>
      <c r="Q501" s="180"/>
      <c r="R501" s="180"/>
      <c r="S501" s="180"/>
      <c r="T501" s="180"/>
      <c r="U501" s="180"/>
      <c r="V501" s="180"/>
      <c r="W501" s="180"/>
      <c r="X501" s="180"/>
      <c r="Y501" s="181">
        <v>16</v>
      </c>
    </row>
    <row r="502" spans="1:25">
      <c r="A502" s="140"/>
      <c r="B502" s="116">
        <v>1</v>
      </c>
      <c r="C502" s="105">
        <v>4</v>
      </c>
      <c r="D502" s="184">
        <v>5.4213135068153673E-2</v>
      </c>
      <c r="E502" s="184">
        <v>5.4213135068153673E-2</v>
      </c>
      <c r="F502" s="183">
        <v>4.7339622641509406E-2</v>
      </c>
      <c r="G502" s="184">
        <v>5.1299999999999998E-2</v>
      </c>
      <c r="H502" s="183">
        <v>4.6468401486988858E-2</v>
      </c>
      <c r="I502" s="184">
        <v>4.8000000000000001E-2</v>
      </c>
      <c r="J502" s="183">
        <v>5.4213135068153673E-2</v>
      </c>
      <c r="K502" s="183">
        <v>4.6468401486988858E-2</v>
      </c>
      <c r="L502" s="123">
        <v>4.9197034135119819E-2</v>
      </c>
      <c r="M502" s="123">
        <v>5.0340768277571266E-2</v>
      </c>
      <c r="N502" s="123">
        <v>4.6468401486988858E-2</v>
      </c>
      <c r="O502" s="179"/>
      <c r="P502" s="180"/>
      <c r="Q502" s="180"/>
      <c r="R502" s="180"/>
      <c r="S502" s="180"/>
      <c r="T502" s="180"/>
      <c r="U502" s="180"/>
      <c r="V502" s="180"/>
      <c r="W502" s="180"/>
      <c r="X502" s="180"/>
      <c r="Y502" s="181">
        <v>4.9292598096130451E-2</v>
      </c>
    </row>
    <row r="503" spans="1:25">
      <c r="A503" s="140"/>
      <c r="B503" s="116">
        <v>1</v>
      </c>
      <c r="C503" s="105">
        <v>5</v>
      </c>
      <c r="D503" s="184">
        <v>5.4213135068153673E-2</v>
      </c>
      <c r="E503" s="184">
        <v>5.4213135068153673E-2</v>
      </c>
      <c r="F503" s="186">
        <v>5.0537745604963803E-2</v>
      </c>
      <c r="G503" s="184">
        <v>4.8299999999999996E-2</v>
      </c>
      <c r="H503" s="184">
        <v>4.6468401486988858E-2</v>
      </c>
      <c r="I503" s="184">
        <v>4.8000000000000001E-2</v>
      </c>
      <c r="J503" s="184">
        <v>4.6468401486988858E-2</v>
      </c>
      <c r="K503" s="184">
        <v>4.6468401486988858E-2</v>
      </c>
      <c r="L503" s="184">
        <v>4.9868817599094332E-2</v>
      </c>
      <c r="M503" s="184">
        <v>5.0340768277571266E-2</v>
      </c>
      <c r="N503" s="184">
        <v>4.6468401486988858E-2</v>
      </c>
      <c r="O503" s="179"/>
      <c r="P503" s="180"/>
      <c r="Q503" s="180"/>
      <c r="R503" s="180"/>
      <c r="S503" s="180"/>
      <c r="T503" s="180"/>
      <c r="U503" s="180"/>
      <c r="V503" s="180"/>
      <c r="W503" s="180"/>
      <c r="X503" s="180"/>
      <c r="Y503" s="137"/>
    </row>
    <row r="504" spans="1:25">
      <c r="A504" s="140"/>
      <c r="B504" s="116">
        <v>1</v>
      </c>
      <c r="C504" s="105">
        <v>6</v>
      </c>
      <c r="D504" s="184">
        <v>5.4213135068153673E-2</v>
      </c>
      <c r="E504" s="184">
        <v>5.4213135068153673E-2</v>
      </c>
      <c r="F504" s="184">
        <v>4.7647404505386903E-2</v>
      </c>
      <c r="G504" s="184">
        <v>5.0299999999999997E-2</v>
      </c>
      <c r="H504" s="184">
        <v>4.6468401486988858E-2</v>
      </c>
      <c r="I504" s="184">
        <v>4.7E-2</v>
      </c>
      <c r="J504" s="184">
        <v>4.6468401486988858E-2</v>
      </c>
      <c r="K504" s="184">
        <v>4.6468401486988858E-2</v>
      </c>
      <c r="L504" s="184">
        <v>4.8182626612690072E-2</v>
      </c>
      <c r="M504" s="184">
        <v>4.9566294919454787E-2</v>
      </c>
      <c r="N504" s="184">
        <v>4.6468401486988858E-2</v>
      </c>
      <c r="O504" s="179"/>
      <c r="P504" s="180"/>
      <c r="Q504" s="180"/>
      <c r="R504" s="180"/>
      <c r="S504" s="180"/>
      <c r="T504" s="180"/>
      <c r="U504" s="180"/>
      <c r="V504" s="180"/>
      <c r="W504" s="180"/>
      <c r="X504" s="180"/>
      <c r="Y504" s="137"/>
    </row>
    <row r="505" spans="1:25">
      <c r="A505" s="140"/>
      <c r="B505" s="117" t="s">
        <v>184</v>
      </c>
      <c r="C505" s="109"/>
      <c r="D505" s="187">
        <v>5.4213135068153673E-2</v>
      </c>
      <c r="E505" s="187">
        <v>5.4213135068153673E-2</v>
      </c>
      <c r="F505" s="187">
        <v>4.8174479543418823E-2</v>
      </c>
      <c r="G505" s="187">
        <v>4.9550000000000004E-2</v>
      </c>
      <c r="H505" s="187">
        <v>4.6468401486988858E-2</v>
      </c>
      <c r="I505" s="187">
        <v>4.7833333333333332E-2</v>
      </c>
      <c r="J505" s="187">
        <v>5.0340768277571259E-2</v>
      </c>
      <c r="K505" s="187">
        <v>4.6468401486988858E-2</v>
      </c>
      <c r="L505" s="187">
        <v>4.9136723812653015E-2</v>
      </c>
      <c r="M505" s="187">
        <v>4.982445270549362E-2</v>
      </c>
      <c r="N505" s="187">
        <v>4.6468401486988858E-2</v>
      </c>
      <c r="O505" s="179"/>
      <c r="P505" s="180"/>
      <c r="Q505" s="180"/>
      <c r="R505" s="180"/>
      <c r="S505" s="180"/>
      <c r="T505" s="180"/>
      <c r="U505" s="180"/>
      <c r="V505" s="180"/>
      <c r="W505" s="180"/>
      <c r="X505" s="180"/>
      <c r="Y505" s="137"/>
    </row>
    <row r="506" spans="1:25">
      <c r="A506" s="140"/>
      <c r="B506" s="2" t="s">
        <v>185</v>
      </c>
      <c r="C506" s="136"/>
      <c r="D506" s="123">
        <v>5.4213135068153673E-2</v>
      </c>
      <c r="E506" s="123">
        <v>5.4213135068153673E-2</v>
      </c>
      <c r="F506" s="123">
        <v>4.7719039554280751E-2</v>
      </c>
      <c r="G506" s="123">
        <v>4.9399999999999999E-2</v>
      </c>
      <c r="H506" s="123">
        <v>4.6468401486988858E-2</v>
      </c>
      <c r="I506" s="123">
        <v>4.8000000000000001E-2</v>
      </c>
      <c r="J506" s="123">
        <v>5.0340768277571266E-2</v>
      </c>
      <c r="K506" s="123">
        <v>4.6468401486988858E-2</v>
      </c>
      <c r="L506" s="123">
        <v>4.9141037800071188E-2</v>
      </c>
      <c r="M506" s="123">
        <v>4.9566294919454787E-2</v>
      </c>
      <c r="N506" s="123">
        <v>4.6468401486988858E-2</v>
      </c>
      <c r="O506" s="179"/>
      <c r="P506" s="180"/>
      <c r="Q506" s="180"/>
      <c r="R506" s="180"/>
      <c r="S506" s="180"/>
      <c r="T506" s="180"/>
      <c r="U506" s="180"/>
      <c r="V506" s="180"/>
      <c r="W506" s="180"/>
      <c r="X506" s="180"/>
      <c r="Y506" s="137"/>
    </row>
    <row r="507" spans="1:25">
      <c r="A507" s="140"/>
      <c r="B507" s="2" t="s">
        <v>186</v>
      </c>
      <c r="C507" s="136"/>
      <c r="D507" s="123">
        <v>0</v>
      </c>
      <c r="E507" s="123">
        <v>0</v>
      </c>
      <c r="F507" s="123">
        <v>1.1833632973958829E-3</v>
      </c>
      <c r="G507" s="123">
        <v>1.1148990985734993E-3</v>
      </c>
      <c r="H507" s="123">
        <v>0</v>
      </c>
      <c r="I507" s="123">
        <v>7.5277265270908163E-4</v>
      </c>
      <c r="J507" s="123">
        <v>4.2419652842717367E-3</v>
      </c>
      <c r="K507" s="123">
        <v>0</v>
      </c>
      <c r="L507" s="123">
        <v>6.6455596476139864E-4</v>
      </c>
      <c r="M507" s="123">
        <v>3.9993632240886061E-4</v>
      </c>
      <c r="N507" s="123">
        <v>0</v>
      </c>
      <c r="O507" s="161"/>
      <c r="P507" s="2"/>
      <c r="Q507" s="2"/>
      <c r="R507" s="2"/>
      <c r="S507" s="2"/>
      <c r="T507" s="2"/>
      <c r="U507" s="2"/>
      <c r="V507" s="2"/>
      <c r="W507" s="2"/>
      <c r="X507" s="2"/>
      <c r="Y507" s="137"/>
    </row>
    <row r="508" spans="1:25">
      <c r="A508" s="140"/>
      <c r="B508" s="2" t="s">
        <v>96</v>
      </c>
      <c r="C508" s="136"/>
      <c r="D508" s="110">
        <v>0</v>
      </c>
      <c r="E508" s="110">
        <v>0</v>
      </c>
      <c r="F508" s="110">
        <v>2.4564111716647359E-2</v>
      </c>
      <c r="G508" s="110">
        <v>2.2500486348607452E-2</v>
      </c>
      <c r="H508" s="110">
        <v>0</v>
      </c>
      <c r="I508" s="110">
        <v>1.5737407373709024E-2</v>
      </c>
      <c r="J508" s="110">
        <v>8.4265008846948708E-2</v>
      </c>
      <c r="K508" s="110">
        <v>0</v>
      </c>
      <c r="L508" s="110">
        <v>1.3524629100124728E-2</v>
      </c>
      <c r="M508" s="110">
        <v>8.0269084895490238E-3</v>
      </c>
      <c r="N508" s="110">
        <v>0</v>
      </c>
      <c r="O508" s="161"/>
      <c r="P508" s="2"/>
      <c r="Q508" s="2"/>
      <c r="R508" s="2"/>
      <c r="S508" s="2"/>
      <c r="T508" s="2"/>
      <c r="U508" s="2"/>
      <c r="V508" s="2"/>
      <c r="W508" s="2"/>
      <c r="X508" s="2"/>
      <c r="Y508" s="138"/>
    </row>
    <row r="509" spans="1:25">
      <c r="A509" s="140"/>
      <c r="B509" s="118" t="s">
        <v>187</v>
      </c>
      <c r="C509" s="136"/>
      <c r="D509" s="110">
        <v>9.9823039605808406E-2</v>
      </c>
      <c r="E509" s="110">
        <v>9.9823039605808406E-2</v>
      </c>
      <c r="F509" s="110">
        <v>-2.26832951781335E-2</v>
      </c>
      <c r="G509" s="110">
        <v>5.2219179716914699E-3</v>
      </c>
      <c r="H509" s="110">
        <v>-5.7294537480735763E-2</v>
      </c>
      <c r="I509" s="110">
        <v>-2.9604135695003531E-2</v>
      </c>
      <c r="J509" s="110">
        <v>2.1264251062536044E-2</v>
      </c>
      <c r="K509" s="110">
        <v>-5.7294537480735763E-2</v>
      </c>
      <c r="L509" s="110">
        <v>-3.1622249485298015E-3</v>
      </c>
      <c r="M509" s="110">
        <v>1.0789745923433403E-2</v>
      </c>
      <c r="N509" s="110">
        <v>-5.7294537480735763E-2</v>
      </c>
      <c r="O509" s="161"/>
      <c r="P509" s="2"/>
      <c r="Q509" s="2"/>
      <c r="R509" s="2"/>
      <c r="S509" s="2"/>
      <c r="T509" s="2"/>
      <c r="U509" s="2"/>
      <c r="V509" s="2"/>
      <c r="W509" s="2"/>
      <c r="X509" s="2"/>
      <c r="Y509" s="138"/>
    </row>
    <row r="510" spans="1:25">
      <c r="B510" s="146"/>
      <c r="C510" s="117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</row>
    <row r="511" spans="1:25">
      <c r="B511" s="150" t="s">
        <v>458</v>
      </c>
      <c r="Y511" s="134" t="s">
        <v>190</v>
      </c>
    </row>
    <row r="512" spans="1:25">
      <c r="A512" s="125" t="s">
        <v>26</v>
      </c>
      <c r="B512" s="115" t="s">
        <v>142</v>
      </c>
      <c r="C512" s="112" t="s">
        <v>143</v>
      </c>
      <c r="D512" s="113" t="s">
        <v>165</v>
      </c>
      <c r="E512" s="114" t="s">
        <v>165</v>
      </c>
      <c r="F512" s="114" t="s">
        <v>165</v>
      </c>
      <c r="G512" s="114" t="s">
        <v>165</v>
      </c>
      <c r="H512" s="114" t="s">
        <v>165</v>
      </c>
      <c r="I512" s="114" t="s">
        <v>165</v>
      </c>
      <c r="J512" s="114" t="s">
        <v>165</v>
      </c>
      <c r="K512" s="114" t="s">
        <v>165</v>
      </c>
      <c r="L512" s="114" t="s">
        <v>165</v>
      </c>
      <c r="M512" s="16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34">
        <v>1</v>
      </c>
    </row>
    <row r="513" spans="1:25">
      <c r="A513" s="140"/>
      <c r="B513" s="116" t="s">
        <v>166</v>
      </c>
      <c r="C513" s="105" t="s">
        <v>166</v>
      </c>
      <c r="D513" s="159" t="s">
        <v>167</v>
      </c>
      <c r="E513" s="160" t="s">
        <v>168</v>
      </c>
      <c r="F513" s="160" t="s">
        <v>169</v>
      </c>
      <c r="G513" s="160" t="s">
        <v>171</v>
      </c>
      <c r="H513" s="160" t="s">
        <v>172</v>
      </c>
      <c r="I513" s="160" t="s">
        <v>196</v>
      </c>
      <c r="J513" s="160" t="s">
        <v>208</v>
      </c>
      <c r="K513" s="160" t="s">
        <v>205</v>
      </c>
      <c r="L513" s="160" t="s">
        <v>206</v>
      </c>
      <c r="M513" s="16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34" t="s">
        <v>3</v>
      </c>
    </row>
    <row r="514" spans="1:25">
      <c r="A514" s="140"/>
      <c r="B514" s="116"/>
      <c r="C514" s="105"/>
      <c r="D514" s="106" t="s">
        <v>114</v>
      </c>
      <c r="E514" s="107" t="s">
        <v>124</v>
      </c>
      <c r="F514" s="107" t="s">
        <v>114</v>
      </c>
      <c r="G514" s="107" t="s">
        <v>207</v>
      </c>
      <c r="H514" s="107" t="s">
        <v>124</v>
      </c>
      <c r="I514" s="107" t="s">
        <v>114</v>
      </c>
      <c r="J514" s="107" t="s">
        <v>114</v>
      </c>
      <c r="K514" s="107" t="s">
        <v>114</v>
      </c>
      <c r="L514" s="107" t="s">
        <v>114</v>
      </c>
      <c r="M514" s="16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34">
        <v>2</v>
      </c>
    </row>
    <row r="515" spans="1:25">
      <c r="A515" s="140"/>
      <c r="B515" s="116"/>
      <c r="C515" s="105"/>
      <c r="D515" s="132"/>
      <c r="E515" s="132"/>
      <c r="F515" s="132"/>
      <c r="G515" s="132"/>
      <c r="H515" s="132"/>
      <c r="I515" s="132"/>
      <c r="J515" s="132"/>
      <c r="K515" s="132"/>
      <c r="L515" s="132"/>
      <c r="M515" s="16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34">
        <v>2</v>
      </c>
    </row>
    <row r="516" spans="1:25">
      <c r="A516" s="140"/>
      <c r="B516" s="115">
        <v>1</v>
      </c>
      <c r="C516" s="111">
        <v>1</v>
      </c>
      <c r="D516" s="119">
        <v>3</v>
      </c>
      <c r="E516" s="151">
        <v>5</v>
      </c>
      <c r="F516" s="156">
        <v>4</v>
      </c>
      <c r="G516" s="151">
        <v>3.5922619047619002</v>
      </c>
      <c r="H516" s="152" t="s">
        <v>132</v>
      </c>
      <c r="I516" s="151">
        <v>5</v>
      </c>
      <c r="J516" s="120">
        <v>3</v>
      </c>
      <c r="K516" s="119">
        <v>3.0040485829959498</v>
      </c>
      <c r="L516" s="119">
        <v>3</v>
      </c>
      <c r="M516" s="16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34">
        <v>1</v>
      </c>
    </row>
    <row r="517" spans="1:25">
      <c r="A517" s="140"/>
      <c r="B517" s="116">
        <v>1</v>
      </c>
      <c r="C517" s="105">
        <v>2</v>
      </c>
      <c r="D517" s="107">
        <v>3</v>
      </c>
      <c r="E517" s="153">
        <v>5</v>
      </c>
      <c r="F517" s="121">
        <v>3</v>
      </c>
      <c r="G517" s="153">
        <v>5.4086781029263404</v>
      </c>
      <c r="H517" s="154" t="s">
        <v>132</v>
      </c>
      <c r="I517" s="153">
        <v>5</v>
      </c>
      <c r="J517" s="121">
        <v>3</v>
      </c>
      <c r="K517" s="155">
        <v>3.0997920997920998</v>
      </c>
      <c r="L517" s="153" t="s">
        <v>133</v>
      </c>
      <c r="M517" s="16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34">
        <v>15</v>
      </c>
    </row>
    <row r="518" spans="1:25">
      <c r="A518" s="140"/>
      <c r="B518" s="116">
        <v>1</v>
      </c>
      <c r="C518" s="105">
        <v>3</v>
      </c>
      <c r="D518" s="107">
        <v>3</v>
      </c>
      <c r="E518" s="153" t="s">
        <v>134</v>
      </c>
      <c r="F518" s="121">
        <v>3</v>
      </c>
      <c r="G518" s="153">
        <v>5.6864244741873797</v>
      </c>
      <c r="H518" s="154" t="s">
        <v>132</v>
      </c>
      <c r="I518" s="153">
        <v>5</v>
      </c>
      <c r="J518" s="121">
        <v>3</v>
      </c>
      <c r="K518" s="121">
        <v>2.9639376218323599</v>
      </c>
      <c r="L518" s="108">
        <v>3</v>
      </c>
      <c r="M518" s="16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34">
        <v>16</v>
      </c>
    </row>
    <row r="519" spans="1:25">
      <c r="A519" s="140"/>
      <c r="B519" s="116">
        <v>1</v>
      </c>
      <c r="C519" s="105">
        <v>4</v>
      </c>
      <c r="D519" s="107">
        <v>3</v>
      </c>
      <c r="E519" s="153">
        <v>5</v>
      </c>
      <c r="F519" s="121">
        <v>3</v>
      </c>
      <c r="G519" s="153">
        <v>6.3098311817279003</v>
      </c>
      <c r="H519" s="154" t="s">
        <v>132</v>
      </c>
      <c r="I519" s="153">
        <v>5</v>
      </c>
      <c r="J519" s="121">
        <v>3</v>
      </c>
      <c r="K519" s="121">
        <v>2.9168949771689499</v>
      </c>
      <c r="L519" s="154" t="s">
        <v>133</v>
      </c>
      <c r="M519" s="16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34">
        <v>2.9894081636187311</v>
      </c>
    </row>
    <row r="520" spans="1:25">
      <c r="A520" s="140"/>
      <c r="B520" s="116">
        <v>1</v>
      </c>
      <c r="C520" s="105">
        <v>5</v>
      </c>
      <c r="D520" s="107">
        <v>3</v>
      </c>
      <c r="E520" s="153">
        <v>5</v>
      </c>
      <c r="F520" s="107">
        <v>3</v>
      </c>
      <c r="G520" s="153">
        <v>3.8283350568769405</v>
      </c>
      <c r="H520" s="153" t="s">
        <v>132</v>
      </c>
      <c r="I520" s="153">
        <v>5</v>
      </c>
      <c r="J520" s="107">
        <v>3</v>
      </c>
      <c r="K520" s="107">
        <v>2.91028225806452</v>
      </c>
      <c r="L520" s="107">
        <v>3</v>
      </c>
      <c r="M520" s="16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135"/>
    </row>
    <row r="521" spans="1:25">
      <c r="A521" s="140"/>
      <c r="B521" s="116">
        <v>1</v>
      </c>
      <c r="C521" s="105">
        <v>6</v>
      </c>
      <c r="D521" s="107">
        <v>3</v>
      </c>
      <c r="E521" s="153" t="s">
        <v>134</v>
      </c>
      <c r="F521" s="107">
        <v>3</v>
      </c>
      <c r="G521" s="153">
        <v>4.7081292850146896</v>
      </c>
      <c r="H521" s="153">
        <v>142</v>
      </c>
      <c r="I521" s="155">
        <v>6</v>
      </c>
      <c r="J521" s="107">
        <v>3</v>
      </c>
      <c r="K521" s="107">
        <v>2.9400406504065</v>
      </c>
      <c r="L521" s="107">
        <v>3</v>
      </c>
      <c r="M521" s="16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135"/>
    </row>
    <row r="522" spans="1:25">
      <c r="A522" s="140"/>
      <c r="B522" s="117" t="s">
        <v>184</v>
      </c>
      <c r="C522" s="109"/>
      <c r="D522" s="122">
        <v>3</v>
      </c>
      <c r="E522" s="122">
        <v>5</v>
      </c>
      <c r="F522" s="122">
        <v>3.1666666666666665</v>
      </c>
      <c r="G522" s="122">
        <v>4.9222766675825254</v>
      </c>
      <c r="H522" s="122">
        <v>142</v>
      </c>
      <c r="I522" s="122">
        <v>5.166666666666667</v>
      </c>
      <c r="J522" s="122">
        <v>3</v>
      </c>
      <c r="K522" s="122">
        <v>2.972499365043396</v>
      </c>
      <c r="L522" s="122">
        <v>3</v>
      </c>
      <c r="M522" s="16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35"/>
    </row>
    <row r="523" spans="1:25">
      <c r="A523" s="140"/>
      <c r="B523" s="2" t="s">
        <v>185</v>
      </c>
      <c r="C523" s="136"/>
      <c r="D523" s="108">
        <v>3</v>
      </c>
      <c r="E523" s="108">
        <v>5</v>
      </c>
      <c r="F523" s="108">
        <v>3</v>
      </c>
      <c r="G523" s="108">
        <v>5.058403693970515</v>
      </c>
      <c r="H523" s="108">
        <v>142</v>
      </c>
      <c r="I523" s="108">
        <v>5</v>
      </c>
      <c r="J523" s="108">
        <v>3</v>
      </c>
      <c r="K523" s="108">
        <v>2.9519891361194297</v>
      </c>
      <c r="L523" s="108">
        <v>3</v>
      </c>
      <c r="M523" s="16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35"/>
    </row>
    <row r="524" spans="1:25">
      <c r="A524" s="140"/>
      <c r="B524" s="2" t="s">
        <v>186</v>
      </c>
      <c r="C524" s="136"/>
      <c r="D524" s="108">
        <v>0</v>
      </c>
      <c r="E524" s="108">
        <v>0</v>
      </c>
      <c r="F524" s="108">
        <v>0.40824829046386357</v>
      </c>
      <c r="G524" s="108">
        <v>1.0730631272002007</v>
      </c>
      <c r="H524" s="108" t="s">
        <v>512</v>
      </c>
      <c r="I524" s="108">
        <v>0.40824829046386302</v>
      </c>
      <c r="J524" s="108">
        <v>0</v>
      </c>
      <c r="K524" s="108">
        <v>7.1117482277743116E-2</v>
      </c>
      <c r="L524" s="108">
        <v>0</v>
      </c>
      <c r="M524" s="188"/>
      <c r="N524" s="189"/>
      <c r="O524" s="189"/>
      <c r="P524" s="189"/>
      <c r="Q524" s="189"/>
      <c r="R524" s="189"/>
      <c r="S524" s="189"/>
      <c r="T524" s="189"/>
      <c r="U524" s="189"/>
      <c r="V524" s="189"/>
      <c r="W524" s="189"/>
      <c r="X524" s="189"/>
      <c r="Y524" s="135"/>
    </row>
    <row r="525" spans="1:25">
      <c r="A525" s="140"/>
      <c r="B525" s="2" t="s">
        <v>96</v>
      </c>
      <c r="C525" s="136"/>
      <c r="D525" s="110">
        <v>0</v>
      </c>
      <c r="E525" s="110">
        <v>0</v>
      </c>
      <c r="F525" s="110">
        <v>0.12892051277806219</v>
      </c>
      <c r="G525" s="110">
        <v>0.21800138425116472</v>
      </c>
      <c r="H525" s="110" t="s">
        <v>512</v>
      </c>
      <c r="I525" s="110">
        <v>7.901579815429606E-2</v>
      </c>
      <c r="J525" s="110">
        <v>0</v>
      </c>
      <c r="K525" s="110">
        <v>2.3925146331092609E-2</v>
      </c>
      <c r="L525" s="110">
        <v>0</v>
      </c>
      <c r="M525" s="16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38"/>
    </row>
    <row r="526" spans="1:25">
      <c r="A526" s="140"/>
      <c r="B526" s="118" t="s">
        <v>187</v>
      </c>
      <c r="C526" s="136"/>
      <c r="D526" s="110">
        <v>3.5431215148777895E-3</v>
      </c>
      <c r="E526" s="110">
        <v>0.67257186919146306</v>
      </c>
      <c r="F526" s="110">
        <v>5.9295517154593247E-2</v>
      </c>
      <c r="G526" s="110">
        <v>0.64657229731520593</v>
      </c>
      <c r="H526" s="110">
        <v>46.501041085037549</v>
      </c>
      <c r="I526" s="110">
        <v>0.72832426483117851</v>
      </c>
      <c r="J526" s="110">
        <v>3.5431215148777895E-3</v>
      </c>
      <c r="K526" s="110">
        <v>-5.6562361677859885E-3</v>
      </c>
      <c r="L526" s="110">
        <v>3.5431215148777895E-3</v>
      </c>
      <c r="M526" s="16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38"/>
    </row>
    <row r="527" spans="1:25">
      <c r="B527" s="146"/>
      <c r="C527" s="117"/>
      <c r="D527" s="133"/>
      <c r="E527" s="133"/>
      <c r="F527" s="133"/>
      <c r="G527" s="133"/>
      <c r="H527" s="133"/>
      <c r="I527" s="133"/>
      <c r="J527" s="133"/>
      <c r="K527" s="133"/>
      <c r="L527" s="133"/>
    </row>
    <row r="528" spans="1:25">
      <c r="B528" s="150" t="s">
        <v>459</v>
      </c>
      <c r="Y528" s="134" t="s">
        <v>190</v>
      </c>
    </row>
    <row r="529" spans="1:25">
      <c r="A529" s="125" t="s">
        <v>57</v>
      </c>
      <c r="B529" s="115" t="s">
        <v>142</v>
      </c>
      <c r="C529" s="112" t="s">
        <v>143</v>
      </c>
      <c r="D529" s="113" t="s">
        <v>165</v>
      </c>
      <c r="E529" s="114" t="s">
        <v>165</v>
      </c>
      <c r="F529" s="114" t="s">
        <v>165</v>
      </c>
      <c r="G529" s="114" t="s">
        <v>165</v>
      </c>
      <c r="H529" s="114" t="s">
        <v>165</v>
      </c>
      <c r="I529" s="16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34">
        <v>1</v>
      </c>
    </row>
    <row r="530" spans="1:25">
      <c r="A530" s="140"/>
      <c r="B530" s="116" t="s">
        <v>166</v>
      </c>
      <c r="C530" s="105" t="s">
        <v>166</v>
      </c>
      <c r="D530" s="159" t="s">
        <v>169</v>
      </c>
      <c r="E530" s="160" t="s">
        <v>208</v>
      </c>
      <c r="F530" s="160" t="s">
        <v>205</v>
      </c>
      <c r="G530" s="160" t="s">
        <v>206</v>
      </c>
      <c r="H530" s="160" t="s">
        <v>209</v>
      </c>
      <c r="I530" s="16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34" t="s">
        <v>1</v>
      </c>
    </row>
    <row r="531" spans="1:25">
      <c r="A531" s="140"/>
      <c r="B531" s="116"/>
      <c r="C531" s="105"/>
      <c r="D531" s="106" t="s">
        <v>116</v>
      </c>
      <c r="E531" s="107" t="s">
        <v>116</v>
      </c>
      <c r="F531" s="107" t="s">
        <v>116</v>
      </c>
      <c r="G531" s="107" t="s">
        <v>116</v>
      </c>
      <c r="H531" s="107" t="s">
        <v>118</v>
      </c>
      <c r="I531" s="16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34">
        <v>3</v>
      </c>
    </row>
    <row r="532" spans="1:25">
      <c r="A532" s="140"/>
      <c r="B532" s="116"/>
      <c r="C532" s="105"/>
      <c r="D532" s="132"/>
      <c r="E532" s="132"/>
      <c r="F532" s="132"/>
      <c r="G532" s="132"/>
      <c r="H532" s="132"/>
      <c r="I532" s="16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34">
        <v>3</v>
      </c>
    </row>
    <row r="533" spans="1:25">
      <c r="A533" s="140"/>
      <c r="B533" s="115">
        <v>1</v>
      </c>
      <c r="C533" s="111">
        <v>1</v>
      </c>
      <c r="D533" s="175">
        <v>0.12611275964391694</v>
      </c>
      <c r="E533" s="175">
        <v>0.11869436201780417</v>
      </c>
      <c r="F533" s="176">
        <v>0.12712511938872997</v>
      </c>
      <c r="G533" s="177">
        <v>0.12611275964391694</v>
      </c>
      <c r="H533" s="176">
        <v>0.12611275964391694</v>
      </c>
      <c r="I533" s="179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1">
        <v>1</v>
      </c>
    </row>
    <row r="534" spans="1:25">
      <c r="A534" s="140"/>
      <c r="B534" s="116">
        <v>1</v>
      </c>
      <c r="C534" s="105">
        <v>2</v>
      </c>
      <c r="D534" s="182">
        <v>0.12611275964391694</v>
      </c>
      <c r="E534" s="182">
        <v>0.12611275964391694</v>
      </c>
      <c r="F534" s="183">
        <v>0.12586558044806528</v>
      </c>
      <c r="G534" s="184">
        <v>0.12611275964391694</v>
      </c>
      <c r="H534" s="183">
        <v>0.12611275964391694</v>
      </c>
      <c r="I534" s="179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1">
        <v>16</v>
      </c>
    </row>
    <row r="535" spans="1:25">
      <c r="A535" s="140"/>
      <c r="B535" s="116">
        <v>1</v>
      </c>
      <c r="C535" s="105">
        <v>3</v>
      </c>
      <c r="D535" s="182">
        <v>0.12611275964391694</v>
      </c>
      <c r="E535" s="182">
        <v>0.13353115727002968</v>
      </c>
      <c r="F535" s="183">
        <v>0.1268899521531098</v>
      </c>
      <c r="G535" s="184">
        <v>0.12611275964391694</v>
      </c>
      <c r="H535" s="183">
        <v>0.12611275964391694</v>
      </c>
      <c r="I535" s="179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1">
        <v>16</v>
      </c>
    </row>
    <row r="536" spans="1:25">
      <c r="A536" s="140"/>
      <c r="B536" s="116">
        <v>1</v>
      </c>
      <c r="C536" s="105">
        <v>4</v>
      </c>
      <c r="D536" s="182">
        <v>0.13353115727002968</v>
      </c>
      <c r="E536" s="182">
        <v>0.11869436201780417</v>
      </c>
      <c r="F536" s="183">
        <v>0.12517911975435017</v>
      </c>
      <c r="G536" s="184">
        <v>0.12611275964391694</v>
      </c>
      <c r="H536" s="183">
        <v>0.12611275964391694</v>
      </c>
      <c r="I536" s="179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1">
        <v>0.12595613799348881</v>
      </c>
    </row>
    <row r="537" spans="1:25">
      <c r="A537" s="140"/>
      <c r="B537" s="116">
        <v>1</v>
      </c>
      <c r="C537" s="105">
        <v>5</v>
      </c>
      <c r="D537" s="182">
        <v>0.13353115727002968</v>
      </c>
      <c r="E537" s="182">
        <v>0.11127596439169139</v>
      </c>
      <c r="F537" s="186">
        <v>0.13179012345679006</v>
      </c>
      <c r="G537" s="184">
        <v>0.12611275964391694</v>
      </c>
      <c r="H537" s="184">
        <v>0.12611275964391694</v>
      </c>
      <c r="I537" s="179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37"/>
    </row>
    <row r="538" spans="1:25">
      <c r="A538" s="140"/>
      <c r="B538" s="116">
        <v>1</v>
      </c>
      <c r="C538" s="105">
        <v>6</v>
      </c>
      <c r="D538" s="182">
        <v>0.12611275964391694</v>
      </c>
      <c r="E538" s="182">
        <v>0.12611275964391694</v>
      </c>
      <c r="F538" s="184">
        <v>0.12315470171890802</v>
      </c>
      <c r="G538" s="184">
        <v>0.12611275964391694</v>
      </c>
      <c r="H538" s="184">
        <v>0.12611275964391694</v>
      </c>
      <c r="I538" s="179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37"/>
    </row>
    <row r="539" spans="1:25">
      <c r="A539" s="140"/>
      <c r="B539" s="117" t="s">
        <v>184</v>
      </c>
      <c r="C539" s="109"/>
      <c r="D539" s="187">
        <v>0.12858555885262116</v>
      </c>
      <c r="E539" s="187">
        <v>0.12240356083086053</v>
      </c>
      <c r="F539" s="187">
        <v>0.12666743281999224</v>
      </c>
      <c r="G539" s="187">
        <v>0.12611275964391691</v>
      </c>
      <c r="H539" s="187">
        <v>0.12611275964391691</v>
      </c>
      <c r="I539" s="179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37"/>
    </row>
    <row r="540" spans="1:25">
      <c r="A540" s="140"/>
      <c r="B540" s="2" t="s">
        <v>185</v>
      </c>
      <c r="C540" s="136"/>
      <c r="D540" s="123">
        <v>0.12611275964391694</v>
      </c>
      <c r="E540" s="123">
        <v>0.12240356083086056</v>
      </c>
      <c r="F540" s="123">
        <v>0.12637776630058756</v>
      </c>
      <c r="G540" s="123">
        <v>0.12611275964391694</v>
      </c>
      <c r="H540" s="123">
        <v>0.12611275964391694</v>
      </c>
      <c r="I540" s="179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37"/>
    </row>
    <row r="541" spans="1:25">
      <c r="A541" s="140"/>
      <c r="B541" s="2" t="s">
        <v>186</v>
      </c>
      <c r="C541" s="136"/>
      <c r="D541" s="123">
        <v>3.8308440615305692E-3</v>
      </c>
      <c r="E541" s="123">
        <v>7.7804810695115125E-3</v>
      </c>
      <c r="F541" s="123">
        <v>2.8878460487152076E-3</v>
      </c>
      <c r="G541" s="123">
        <v>3.0404709722440586E-17</v>
      </c>
      <c r="H541" s="123">
        <v>3.0404709722440586E-17</v>
      </c>
      <c r="I541" s="16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137"/>
    </row>
    <row r="542" spans="1:25">
      <c r="A542" s="140"/>
      <c r="B542" s="2" t="s">
        <v>96</v>
      </c>
      <c r="C542" s="136"/>
      <c r="D542" s="110">
        <v>2.9792179586210814E-2</v>
      </c>
      <c r="E542" s="110">
        <v>6.3564172616372844E-2</v>
      </c>
      <c r="F542" s="110">
        <v>2.2798646695707026E-2</v>
      </c>
      <c r="G542" s="110">
        <v>2.410914629755877E-16</v>
      </c>
      <c r="H542" s="110">
        <v>2.410914629755877E-16</v>
      </c>
      <c r="I542" s="16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38"/>
    </row>
    <row r="543" spans="1:25">
      <c r="A543" s="140"/>
      <c r="B543" s="118" t="s">
        <v>187</v>
      </c>
      <c r="C543" s="136"/>
      <c r="D543" s="110">
        <v>2.0875686576451447E-2</v>
      </c>
      <c r="E543" s="110">
        <v>-2.8204875278185604E-2</v>
      </c>
      <c r="F543" s="110">
        <v>5.6471628761767256E-3</v>
      </c>
      <c r="G543" s="110">
        <v>1.2434618345966708E-3</v>
      </c>
      <c r="H543" s="110">
        <v>1.2434618345966708E-3</v>
      </c>
      <c r="I543" s="16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38"/>
    </row>
    <row r="544" spans="1:25">
      <c r="B544" s="146"/>
      <c r="C544" s="117"/>
      <c r="D544" s="133"/>
      <c r="E544" s="133"/>
      <c r="F544" s="133"/>
      <c r="G544" s="133"/>
      <c r="H544" s="133"/>
    </row>
    <row r="545" spans="1:25">
      <c r="B545" s="150" t="s">
        <v>460</v>
      </c>
      <c r="Y545" s="134" t="s">
        <v>67</v>
      </c>
    </row>
    <row r="546" spans="1:25">
      <c r="A546" s="125" t="s">
        <v>29</v>
      </c>
      <c r="B546" s="115" t="s">
        <v>142</v>
      </c>
      <c r="C546" s="112" t="s">
        <v>143</v>
      </c>
      <c r="D546" s="113" t="s">
        <v>165</v>
      </c>
      <c r="E546" s="114" t="s">
        <v>165</v>
      </c>
      <c r="F546" s="114" t="s">
        <v>165</v>
      </c>
      <c r="G546" s="114" t="s">
        <v>165</v>
      </c>
      <c r="H546" s="114" t="s">
        <v>165</v>
      </c>
      <c r="I546" s="114" t="s">
        <v>165</v>
      </c>
      <c r="J546" s="114" t="s">
        <v>165</v>
      </c>
      <c r="K546" s="114" t="s">
        <v>165</v>
      </c>
      <c r="L546" s="114" t="s">
        <v>165</v>
      </c>
      <c r="M546" s="114" t="s">
        <v>165</v>
      </c>
      <c r="N546" s="114" t="s">
        <v>165</v>
      </c>
      <c r="O546" s="161"/>
      <c r="P546" s="2"/>
      <c r="Q546" s="2"/>
      <c r="R546" s="2"/>
      <c r="S546" s="2"/>
      <c r="T546" s="2"/>
      <c r="U546" s="2"/>
      <c r="V546" s="2"/>
      <c r="W546" s="2"/>
      <c r="X546" s="2"/>
      <c r="Y546" s="134">
        <v>1</v>
      </c>
    </row>
    <row r="547" spans="1:25">
      <c r="A547" s="140"/>
      <c r="B547" s="116" t="s">
        <v>166</v>
      </c>
      <c r="C547" s="105" t="s">
        <v>166</v>
      </c>
      <c r="D547" s="159" t="s">
        <v>167</v>
      </c>
      <c r="E547" s="160" t="s">
        <v>168</v>
      </c>
      <c r="F547" s="160" t="s">
        <v>169</v>
      </c>
      <c r="G547" s="160" t="s">
        <v>170</v>
      </c>
      <c r="H547" s="160" t="s">
        <v>171</v>
      </c>
      <c r="I547" s="160" t="s">
        <v>172</v>
      </c>
      <c r="J547" s="160" t="s">
        <v>196</v>
      </c>
      <c r="K547" s="160" t="s">
        <v>208</v>
      </c>
      <c r="L547" s="160" t="s">
        <v>205</v>
      </c>
      <c r="M547" s="160" t="s">
        <v>206</v>
      </c>
      <c r="N547" s="160" t="s">
        <v>209</v>
      </c>
      <c r="O547" s="161"/>
      <c r="P547" s="2"/>
      <c r="Q547" s="2"/>
      <c r="R547" s="2"/>
      <c r="S547" s="2"/>
      <c r="T547" s="2"/>
      <c r="U547" s="2"/>
      <c r="V547" s="2"/>
      <c r="W547" s="2"/>
      <c r="X547" s="2"/>
      <c r="Y547" s="134" t="s">
        <v>3</v>
      </c>
    </row>
    <row r="548" spans="1:25">
      <c r="A548" s="140"/>
      <c r="B548" s="116"/>
      <c r="C548" s="105"/>
      <c r="D548" s="106" t="s">
        <v>114</v>
      </c>
      <c r="E548" s="107" t="s">
        <v>124</v>
      </c>
      <c r="F548" s="107" t="s">
        <v>114</v>
      </c>
      <c r="G548" s="107" t="s">
        <v>124</v>
      </c>
      <c r="H548" s="107" t="s">
        <v>207</v>
      </c>
      <c r="I548" s="107" t="s">
        <v>124</v>
      </c>
      <c r="J548" s="107" t="s">
        <v>114</v>
      </c>
      <c r="K548" s="107" t="s">
        <v>114</v>
      </c>
      <c r="L548" s="107" t="s">
        <v>114</v>
      </c>
      <c r="M548" s="107" t="s">
        <v>114</v>
      </c>
      <c r="N548" s="107" t="s">
        <v>118</v>
      </c>
      <c r="O548" s="161"/>
      <c r="P548" s="2"/>
      <c r="Q548" s="2"/>
      <c r="R548" s="2"/>
      <c r="S548" s="2"/>
      <c r="T548" s="2"/>
      <c r="U548" s="2"/>
      <c r="V548" s="2"/>
      <c r="W548" s="2"/>
      <c r="X548" s="2"/>
      <c r="Y548" s="134">
        <v>1</v>
      </c>
    </row>
    <row r="549" spans="1:25">
      <c r="A549" s="140"/>
      <c r="B549" s="116"/>
      <c r="C549" s="105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61"/>
      <c r="P549" s="2"/>
      <c r="Q549" s="2"/>
      <c r="R549" s="2"/>
      <c r="S549" s="2"/>
      <c r="T549" s="2"/>
      <c r="U549" s="2"/>
      <c r="V549" s="2"/>
      <c r="W549" s="2"/>
      <c r="X549" s="2"/>
      <c r="Y549" s="134">
        <v>2</v>
      </c>
    </row>
    <row r="550" spans="1:25">
      <c r="A550" s="140"/>
      <c r="B550" s="115">
        <v>1</v>
      </c>
      <c r="C550" s="111">
        <v>1</v>
      </c>
      <c r="D550" s="203">
        <v>26.2</v>
      </c>
      <c r="E550" s="203">
        <v>25</v>
      </c>
      <c r="F550" s="206">
        <v>27</v>
      </c>
      <c r="G550" s="221">
        <v>29</v>
      </c>
      <c r="H550" s="206">
        <v>28.0416666666667</v>
      </c>
      <c r="I550" s="203">
        <v>27</v>
      </c>
      <c r="J550" s="206">
        <v>26.8</v>
      </c>
      <c r="K550" s="203">
        <v>25.4</v>
      </c>
      <c r="L550" s="203">
        <v>26.42004048583</v>
      </c>
      <c r="M550" s="203">
        <v>27</v>
      </c>
      <c r="N550" s="203">
        <v>24.6</v>
      </c>
      <c r="O550" s="207"/>
      <c r="P550" s="208"/>
      <c r="Q550" s="208"/>
      <c r="R550" s="208"/>
      <c r="S550" s="208"/>
      <c r="T550" s="208"/>
      <c r="U550" s="208"/>
      <c r="V550" s="208"/>
      <c r="W550" s="208"/>
      <c r="X550" s="208"/>
      <c r="Y550" s="209">
        <v>1</v>
      </c>
    </row>
    <row r="551" spans="1:25">
      <c r="A551" s="140"/>
      <c r="B551" s="116">
        <v>1</v>
      </c>
      <c r="C551" s="105">
        <v>2</v>
      </c>
      <c r="D551" s="210">
        <v>26.1</v>
      </c>
      <c r="E551" s="210">
        <v>25</v>
      </c>
      <c r="F551" s="212">
        <v>27</v>
      </c>
      <c r="G551" s="213">
        <v>29</v>
      </c>
      <c r="H551" s="212">
        <v>28.441977800201801</v>
      </c>
      <c r="I551" s="210">
        <v>26.8</v>
      </c>
      <c r="J551" s="212">
        <v>27.1</v>
      </c>
      <c r="K551" s="210">
        <v>26.4</v>
      </c>
      <c r="L551" s="210">
        <v>26.480249480249501</v>
      </c>
      <c r="M551" s="210">
        <v>26</v>
      </c>
      <c r="N551" s="210">
        <v>24.1</v>
      </c>
      <c r="O551" s="207"/>
      <c r="P551" s="208"/>
      <c r="Q551" s="208"/>
      <c r="R551" s="208"/>
      <c r="S551" s="208"/>
      <c r="T551" s="208"/>
      <c r="U551" s="208"/>
      <c r="V551" s="208"/>
      <c r="W551" s="208"/>
      <c r="X551" s="208"/>
      <c r="Y551" s="209">
        <v>17</v>
      </c>
    </row>
    <row r="552" spans="1:25">
      <c r="A552" s="140"/>
      <c r="B552" s="116">
        <v>1</v>
      </c>
      <c r="C552" s="105">
        <v>3</v>
      </c>
      <c r="D552" s="210">
        <v>26.5</v>
      </c>
      <c r="E552" s="210">
        <v>25</v>
      </c>
      <c r="F552" s="212">
        <v>27</v>
      </c>
      <c r="G552" s="213">
        <v>29</v>
      </c>
      <c r="H552" s="212">
        <v>28.700764818355601</v>
      </c>
      <c r="I552" s="210">
        <v>27.6</v>
      </c>
      <c r="J552" s="212">
        <v>26.6</v>
      </c>
      <c r="K552" s="212">
        <v>26.3</v>
      </c>
      <c r="L552" s="216">
        <v>26.359649122806999</v>
      </c>
      <c r="M552" s="216">
        <v>27</v>
      </c>
      <c r="N552" s="223">
        <v>22</v>
      </c>
      <c r="O552" s="207"/>
      <c r="P552" s="208"/>
      <c r="Q552" s="208"/>
      <c r="R552" s="208"/>
      <c r="S552" s="208"/>
      <c r="T552" s="208"/>
      <c r="U552" s="208"/>
      <c r="V552" s="208"/>
      <c r="W552" s="208"/>
      <c r="X552" s="208"/>
      <c r="Y552" s="209">
        <v>16</v>
      </c>
    </row>
    <row r="553" spans="1:25">
      <c r="A553" s="140"/>
      <c r="B553" s="116">
        <v>1</v>
      </c>
      <c r="C553" s="105">
        <v>4</v>
      </c>
      <c r="D553" s="210">
        <v>26.3</v>
      </c>
      <c r="E553" s="210">
        <v>25</v>
      </c>
      <c r="F553" s="212">
        <v>27</v>
      </c>
      <c r="G553" s="213">
        <v>30</v>
      </c>
      <c r="H553" s="212">
        <v>28.001986097318799</v>
      </c>
      <c r="I553" s="210">
        <v>27.1</v>
      </c>
      <c r="J553" s="212">
        <v>27.5</v>
      </c>
      <c r="K553" s="212">
        <v>26.2</v>
      </c>
      <c r="L553" s="216">
        <v>26.199086757990901</v>
      </c>
      <c r="M553" s="216">
        <v>26</v>
      </c>
      <c r="N553" s="216">
        <v>24</v>
      </c>
      <c r="O553" s="207"/>
      <c r="P553" s="208"/>
      <c r="Q553" s="208"/>
      <c r="R553" s="208"/>
      <c r="S553" s="208"/>
      <c r="T553" s="208"/>
      <c r="U553" s="208"/>
      <c r="V553" s="208"/>
      <c r="W553" s="208"/>
      <c r="X553" s="208"/>
      <c r="Y553" s="209">
        <v>26.451535871029648</v>
      </c>
    </row>
    <row r="554" spans="1:25">
      <c r="A554" s="140"/>
      <c r="B554" s="116">
        <v>1</v>
      </c>
      <c r="C554" s="105">
        <v>5</v>
      </c>
      <c r="D554" s="210">
        <v>26.8</v>
      </c>
      <c r="E554" s="210">
        <v>25</v>
      </c>
      <c r="F554" s="210">
        <v>27</v>
      </c>
      <c r="G554" s="213">
        <v>31</v>
      </c>
      <c r="H554" s="210">
        <v>28.3547052740434</v>
      </c>
      <c r="I554" s="210">
        <v>28.7</v>
      </c>
      <c r="J554" s="210">
        <v>27.1</v>
      </c>
      <c r="K554" s="210">
        <v>27.2</v>
      </c>
      <c r="L554" s="210">
        <v>25.987903225806502</v>
      </c>
      <c r="M554" s="210">
        <v>26</v>
      </c>
      <c r="N554" s="210">
        <v>23.8</v>
      </c>
      <c r="O554" s="207"/>
      <c r="P554" s="208"/>
      <c r="Q554" s="208"/>
      <c r="R554" s="208"/>
      <c r="S554" s="208"/>
      <c r="T554" s="208"/>
      <c r="U554" s="208"/>
      <c r="V554" s="208"/>
      <c r="W554" s="208"/>
      <c r="X554" s="208"/>
      <c r="Y554" s="214"/>
    </row>
    <row r="555" spans="1:25">
      <c r="A555" s="140"/>
      <c r="B555" s="116">
        <v>1</v>
      </c>
      <c r="C555" s="105">
        <v>6</v>
      </c>
      <c r="D555" s="210">
        <v>26.5</v>
      </c>
      <c r="E555" s="210">
        <v>25</v>
      </c>
      <c r="F555" s="210">
        <v>27</v>
      </c>
      <c r="G555" s="222">
        <v>36</v>
      </c>
      <c r="H555" s="210">
        <v>28.473065621939298</v>
      </c>
      <c r="I555" s="210">
        <v>27.9</v>
      </c>
      <c r="J555" s="210">
        <v>28.1</v>
      </c>
      <c r="K555" s="210">
        <v>26.4</v>
      </c>
      <c r="L555" s="210">
        <v>26.191056910569099</v>
      </c>
      <c r="M555" s="210">
        <v>26</v>
      </c>
      <c r="N555" s="210">
        <v>24.2</v>
      </c>
      <c r="O555" s="207"/>
      <c r="P555" s="208"/>
      <c r="Q555" s="208"/>
      <c r="R555" s="208"/>
      <c r="S555" s="208"/>
      <c r="T555" s="208"/>
      <c r="U555" s="208"/>
      <c r="V555" s="208"/>
      <c r="W555" s="208"/>
      <c r="X555" s="208"/>
      <c r="Y555" s="214"/>
    </row>
    <row r="556" spans="1:25">
      <c r="A556" s="140"/>
      <c r="B556" s="117" t="s">
        <v>184</v>
      </c>
      <c r="C556" s="109"/>
      <c r="D556" s="215">
        <v>26.400000000000002</v>
      </c>
      <c r="E556" s="215">
        <v>25</v>
      </c>
      <c r="F556" s="215">
        <v>27</v>
      </c>
      <c r="G556" s="215">
        <v>30.666666666666668</v>
      </c>
      <c r="H556" s="215">
        <v>28.335694379754262</v>
      </c>
      <c r="I556" s="215">
        <v>27.516666666666666</v>
      </c>
      <c r="J556" s="215">
        <v>27.2</v>
      </c>
      <c r="K556" s="215">
        <v>26.316666666666666</v>
      </c>
      <c r="L556" s="215">
        <v>26.272997663875501</v>
      </c>
      <c r="M556" s="215">
        <v>26.333333333333332</v>
      </c>
      <c r="N556" s="215">
        <v>23.783333333333331</v>
      </c>
      <c r="O556" s="207"/>
      <c r="P556" s="208"/>
      <c r="Q556" s="208"/>
      <c r="R556" s="208"/>
      <c r="S556" s="208"/>
      <c r="T556" s="208"/>
      <c r="U556" s="208"/>
      <c r="V556" s="208"/>
      <c r="W556" s="208"/>
      <c r="X556" s="208"/>
      <c r="Y556" s="214"/>
    </row>
    <row r="557" spans="1:25">
      <c r="A557" s="140"/>
      <c r="B557" s="2" t="s">
        <v>185</v>
      </c>
      <c r="C557" s="136"/>
      <c r="D557" s="216">
        <v>26.4</v>
      </c>
      <c r="E557" s="216">
        <v>25</v>
      </c>
      <c r="F557" s="216">
        <v>27</v>
      </c>
      <c r="G557" s="216">
        <v>29.5</v>
      </c>
      <c r="H557" s="216">
        <v>28.398341537122601</v>
      </c>
      <c r="I557" s="216">
        <v>27.35</v>
      </c>
      <c r="J557" s="216">
        <v>27.1</v>
      </c>
      <c r="K557" s="216">
        <v>26.35</v>
      </c>
      <c r="L557" s="216">
        <v>26.279367940398949</v>
      </c>
      <c r="M557" s="216">
        <v>26</v>
      </c>
      <c r="N557" s="216">
        <v>24.05</v>
      </c>
      <c r="O557" s="207"/>
      <c r="P557" s="208"/>
      <c r="Q557" s="208"/>
      <c r="R557" s="208"/>
      <c r="S557" s="208"/>
      <c r="T557" s="208"/>
      <c r="U557" s="208"/>
      <c r="V557" s="208"/>
      <c r="W557" s="208"/>
      <c r="X557" s="208"/>
      <c r="Y557" s="214"/>
    </row>
    <row r="558" spans="1:25">
      <c r="A558" s="140"/>
      <c r="B558" s="2" t="s">
        <v>186</v>
      </c>
      <c r="C558" s="136"/>
      <c r="D558" s="108">
        <v>0.25298221281347028</v>
      </c>
      <c r="E558" s="108">
        <v>0</v>
      </c>
      <c r="F558" s="108">
        <v>0</v>
      </c>
      <c r="G558" s="108">
        <v>2.7325202042558927</v>
      </c>
      <c r="H558" s="108">
        <v>0.26893061436484472</v>
      </c>
      <c r="I558" s="108">
        <v>0.70828431202919195</v>
      </c>
      <c r="J558" s="108">
        <v>0.53665631459994945</v>
      </c>
      <c r="K558" s="108">
        <v>0.57416606192517761</v>
      </c>
      <c r="L558" s="108">
        <v>0.18195567036649521</v>
      </c>
      <c r="M558" s="108">
        <v>0.5163977794943222</v>
      </c>
      <c r="N558" s="108">
        <v>0.91305348510734419</v>
      </c>
      <c r="O558" s="188"/>
      <c r="P558" s="189"/>
      <c r="Q558" s="189"/>
      <c r="R558" s="189"/>
      <c r="S558" s="189"/>
      <c r="T558" s="189"/>
      <c r="U558" s="189"/>
      <c r="V558" s="189"/>
      <c r="W558" s="189"/>
      <c r="X558" s="189"/>
      <c r="Y558" s="135"/>
    </row>
    <row r="559" spans="1:25">
      <c r="A559" s="140"/>
      <c r="B559" s="2" t="s">
        <v>96</v>
      </c>
      <c r="C559" s="136"/>
      <c r="D559" s="110">
        <v>9.5826595762678133E-3</v>
      </c>
      <c r="E559" s="110">
        <v>0</v>
      </c>
      <c r="F559" s="110">
        <v>0</v>
      </c>
      <c r="G559" s="110">
        <v>8.9103919703996504E-2</v>
      </c>
      <c r="H559" s="110">
        <v>9.4908778574699249E-3</v>
      </c>
      <c r="I559" s="110">
        <v>2.5740193047699284E-2</v>
      </c>
      <c r="J559" s="110">
        <v>1.9730011566174613E-2</v>
      </c>
      <c r="K559" s="110">
        <v>2.1817583100386735E-2</v>
      </c>
      <c r="L559" s="110">
        <v>6.9255770770565023E-3</v>
      </c>
      <c r="M559" s="110">
        <v>1.9610042259278058E-2</v>
      </c>
      <c r="N559" s="110">
        <v>3.8390475897996254E-2</v>
      </c>
      <c r="O559" s="161"/>
      <c r="P559" s="2"/>
      <c r="Q559" s="2"/>
      <c r="R559" s="2"/>
      <c r="S559" s="2"/>
      <c r="T559" s="2"/>
      <c r="U559" s="2"/>
      <c r="V559" s="2"/>
      <c r="W559" s="2"/>
      <c r="X559" s="2"/>
      <c r="Y559" s="138"/>
    </row>
    <row r="560" spans="1:25">
      <c r="A560" s="140"/>
      <c r="B560" s="118" t="s">
        <v>187</v>
      </c>
      <c r="C560" s="136"/>
      <c r="D560" s="110">
        <v>-1.9483129932764687E-3</v>
      </c>
      <c r="E560" s="110">
        <v>-5.487529639514821E-2</v>
      </c>
      <c r="F560" s="110">
        <v>2.073467989323996E-2</v>
      </c>
      <c r="G560" s="110">
        <v>0.1593529697552849</v>
      </c>
      <c r="H560" s="110">
        <v>7.1230590084116363E-2</v>
      </c>
      <c r="I560" s="110">
        <v>4.0267257101073373E-2</v>
      </c>
      <c r="J560" s="110">
        <v>2.8295677522078622E-2</v>
      </c>
      <c r="K560" s="110">
        <v>-5.0987286719593738E-3</v>
      </c>
      <c r="L560" s="110">
        <v>-6.7496348047482169E-3</v>
      </c>
      <c r="M560" s="110">
        <v>-4.4686455362228372E-3</v>
      </c>
      <c r="N560" s="110">
        <v>-0.10087136530391783</v>
      </c>
      <c r="O560" s="161"/>
      <c r="P560" s="2"/>
      <c r="Q560" s="2"/>
      <c r="R560" s="2"/>
      <c r="S560" s="2"/>
      <c r="T560" s="2"/>
      <c r="U560" s="2"/>
      <c r="V560" s="2"/>
      <c r="W560" s="2"/>
      <c r="X560" s="2"/>
      <c r="Y560" s="138"/>
    </row>
    <row r="561" spans="1:25">
      <c r="B561" s="146"/>
      <c r="C561" s="117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</row>
    <row r="562" spans="1:25">
      <c r="B562" s="150" t="s">
        <v>461</v>
      </c>
      <c r="Y562" s="134" t="s">
        <v>67</v>
      </c>
    </row>
    <row r="563" spans="1:25">
      <c r="A563" s="125" t="s">
        <v>31</v>
      </c>
      <c r="B563" s="115" t="s">
        <v>142</v>
      </c>
      <c r="C563" s="112" t="s">
        <v>143</v>
      </c>
      <c r="D563" s="113" t="s">
        <v>165</v>
      </c>
      <c r="E563" s="114" t="s">
        <v>165</v>
      </c>
      <c r="F563" s="114" t="s">
        <v>165</v>
      </c>
      <c r="G563" s="114" t="s">
        <v>165</v>
      </c>
      <c r="H563" s="114" t="s">
        <v>165</v>
      </c>
      <c r="I563" s="114" t="s">
        <v>165</v>
      </c>
      <c r="J563" s="114" t="s">
        <v>165</v>
      </c>
      <c r="K563" s="114" t="s">
        <v>165</v>
      </c>
      <c r="L563" s="114" t="s">
        <v>165</v>
      </c>
      <c r="M563" s="114" t="s">
        <v>165</v>
      </c>
      <c r="N563" s="16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34">
        <v>1</v>
      </c>
    </row>
    <row r="564" spans="1:25">
      <c r="A564" s="140"/>
      <c r="B564" s="116" t="s">
        <v>166</v>
      </c>
      <c r="C564" s="105" t="s">
        <v>166</v>
      </c>
      <c r="D564" s="159" t="s">
        <v>167</v>
      </c>
      <c r="E564" s="160" t="s">
        <v>168</v>
      </c>
      <c r="F564" s="160" t="s">
        <v>170</v>
      </c>
      <c r="G564" s="160" t="s">
        <v>171</v>
      </c>
      <c r="H564" s="160" t="s">
        <v>172</v>
      </c>
      <c r="I564" s="160" t="s">
        <v>196</v>
      </c>
      <c r="J564" s="160" t="s">
        <v>208</v>
      </c>
      <c r="K564" s="160" t="s">
        <v>205</v>
      </c>
      <c r="L564" s="160" t="s">
        <v>206</v>
      </c>
      <c r="M564" s="160" t="s">
        <v>209</v>
      </c>
      <c r="N564" s="16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34" t="s">
        <v>3</v>
      </c>
    </row>
    <row r="565" spans="1:25">
      <c r="A565" s="140"/>
      <c r="B565" s="116"/>
      <c r="C565" s="105"/>
      <c r="D565" s="106" t="s">
        <v>114</v>
      </c>
      <c r="E565" s="107" t="s">
        <v>124</v>
      </c>
      <c r="F565" s="107" t="s">
        <v>124</v>
      </c>
      <c r="G565" s="107" t="s">
        <v>207</v>
      </c>
      <c r="H565" s="107" t="s">
        <v>124</v>
      </c>
      <c r="I565" s="107" t="s">
        <v>114</v>
      </c>
      <c r="J565" s="107" t="s">
        <v>114</v>
      </c>
      <c r="K565" s="107" t="s">
        <v>114</v>
      </c>
      <c r="L565" s="107" t="s">
        <v>114</v>
      </c>
      <c r="M565" s="107" t="s">
        <v>118</v>
      </c>
      <c r="N565" s="16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134">
        <v>1</v>
      </c>
    </row>
    <row r="566" spans="1:25">
      <c r="A566" s="140"/>
      <c r="B566" s="116"/>
      <c r="C566" s="105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6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134">
        <v>2</v>
      </c>
    </row>
    <row r="567" spans="1:25">
      <c r="A567" s="140"/>
      <c r="B567" s="115">
        <v>1</v>
      </c>
      <c r="C567" s="111">
        <v>1</v>
      </c>
      <c r="D567" s="203">
        <v>20.100000000000001</v>
      </c>
      <c r="E567" s="203">
        <v>20</v>
      </c>
      <c r="F567" s="206">
        <v>20.8</v>
      </c>
      <c r="G567" s="203">
        <v>20.063492063492099</v>
      </c>
      <c r="H567" s="205">
        <v>16.399999999999999</v>
      </c>
      <c r="I567" s="203">
        <v>20</v>
      </c>
      <c r="J567" s="206">
        <v>20.3</v>
      </c>
      <c r="K567" s="203">
        <v>19.7</v>
      </c>
      <c r="L567" s="203">
        <v>20.5</v>
      </c>
      <c r="M567" s="203">
        <v>19.2</v>
      </c>
      <c r="N567" s="207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9">
        <v>1</v>
      </c>
    </row>
    <row r="568" spans="1:25">
      <c r="A568" s="140"/>
      <c r="B568" s="116">
        <v>1</v>
      </c>
      <c r="C568" s="105">
        <v>2</v>
      </c>
      <c r="D568" s="210">
        <v>20.100000000000001</v>
      </c>
      <c r="E568" s="210">
        <v>20.5</v>
      </c>
      <c r="F568" s="212">
        <v>20.6</v>
      </c>
      <c r="G568" s="210">
        <v>20.115035317860801</v>
      </c>
      <c r="H568" s="211">
        <v>16.5</v>
      </c>
      <c r="I568" s="222">
        <v>18.600000000000001</v>
      </c>
      <c r="J568" s="212">
        <v>20</v>
      </c>
      <c r="K568" s="210">
        <v>19.03</v>
      </c>
      <c r="L568" s="210">
        <v>20.6</v>
      </c>
      <c r="M568" s="222">
        <v>17.8</v>
      </c>
      <c r="N568" s="207"/>
      <c r="O568" s="208"/>
      <c r="P568" s="208"/>
      <c r="Q568" s="208"/>
      <c r="R568" s="208"/>
      <c r="S568" s="208"/>
      <c r="T568" s="208"/>
      <c r="U568" s="208"/>
      <c r="V568" s="208"/>
      <c r="W568" s="208"/>
      <c r="X568" s="208"/>
      <c r="Y568" s="209">
        <v>5</v>
      </c>
    </row>
    <row r="569" spans="1:25">
      <c r="A569" s="140"/>
      <c r="B569" s="116">
        <v>1</v>
      </c>
      <c r="C569" s="105">
        <v>3</v>
      </c>
      <c r="D569" s="210">
        <v>19.899999999999999</v>
      </c>
      <c r="E569" s="210">
        <v>20.5</v>
      </c>
      <c r="F569" s="212">
        <v>19.399999999999999</v>
      </c>
      <c r="G569" s="210">
        <v>21.0458891013384</v>
      </c>
      <c r="H569" s="211">
        <v>17.2</v>
      </c>
      <c r="I569" s="210">
        <v>19.5</v>
      </c>
      <c r="J569" s="212">
        <v>20.2</v>
      </c>
      <c r="K569" s="212">
        <v>19.239999999999998</v>
      </c>
      <c r="L569" s="216">
        <v>20.6</v>
      </c>
      <c r="M569" s="216">
        <v>19.3</v>
      </c>
      <c r="N569" s="207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9">
        <v>16</v>
      </c>
    </row>
    <row r="570" spans="1:25">
      <c r="A570" s="140"/>
      <c r="B570" s="116">
        <v>1</v>
      </c>
      <c r="C570" s="105">
        <v>4</v>
      </c>
      <c r="D570" s="210">
        <v>20</v>
      </c>
      <c r="E570" s="210">
        <v>21</v>
      </c>
      <c r="F570" s="212">
        <v>21.1</v>
      </c>
      <c r="G570" s="210">
        <v>21.1132075471698</v>
      </c>
      <c r="H570" s="211">
        <v>16</v>
      </c>
      <c r="I570" s="210">
        <v>19.600000000000001</v>
      </c>
      <c r="J570" s="212">
        <v>19.5</v>
      </c>
      <c r="K570" s="212">
        <v>19.920000000000002</v>
      </c>
      <c r="L570" s="216">
        <v>20.5</v>
      </c>
      <c r="M570" s="216">
        <v>18.7</v>
      </c>
      <c r="N570" s="207"/>
      <c r="O570" s="208"/>
      <c r="P570" s="208"/>
      <c r="Q570" s="208"/>
      <c r="R570" s="208"/>
      <c r="S570" s="208"/>
      <c r="T570" s="208"/>
      <c r="U570" s="208"/>
      <c r="V570" s="208"/>
      <c r="W570" s="208"/>
      <c r="X570" s="208"/>
      <c r="Y570" s="209">
        <v>19.985904188307558</v>
      </c>
    </row>
    <row r="571" spans="1:25">
      <c r="A571" s="140"/>
      <c r="B571" s="116">
        <v>1</v>
      </c>
      <c r="C571" s="105">
        <v>5</v>
      </c>
      <c r="D571" s="222">
        <v>21.6</v>
      </c>
      <c r="E571" s="210">
        <v>20.5</v>
      </c>
      <c r="F571" s="210">
        <v>20</v>
      </c>
      <c r="G571" s="210">
        <v>20.714581178903799</v>
      </c>
      <c r="H571" s="213">
        <v>17.899999999999999</v>
      </c>
      <c r="I571" s="210">
        <v>19.7</v>
      </c>
      <c r="J571" s="210">
        <v>19.7</v>
      </c>
      <c r="K571" s="210">
        <v>19.559999999999999</v>
      </c>
      <c r="L571" s="210">
        <v>20</v>
      </c>
      <c r="M571" s="210">
        <v>19.2</v>
      </c>
      <c r="N571" s="207"/>
      <c r="O571" s="208"/>
      <c r="P571" s="208"/>
      <c r="Q571" s="208"/>
      <c r="R571" s="208"/>
      <c r="S571" s="208"/>
      <c r="T571" s="208"/>
      <c r="U571" s="208"/>
      <c r="V571" s="208"/>
      <c r="W571" s="208"/>
      <c r="X571" s="208"/>
      <c r="Y571" s="214"/>
    </row>
    <row r="572" spans="1:25">
      <c r="A572" s="140"/>
      <c r="B572" s="116">
        <v>1</v>
      </c>
      <c r="C572" s="105">
        <v>6</v>
      </c>
      <c r="D572" s="210">
        <v>20.3</v>
      </c>
      <c r="E572" s="210">
        <v>20.5</v>
      </c>
      <c r="F572" s="210">
        <v>20</v>
      </c>
      <c r="G572" s="210">
        <v>20.446620959843301</v>
      </c>
      <c r="H572" s="213">
        <v>19</v>
      </c>
      <c r="I572" s="210">
        <v>19.3</v>
      </c>
      <c r="J572" s="210">
        <v>19.8</v>
      </c>
      <c r="K572" s="210">
        <v>19.93</v>
      </c>
      <c r="L572" s="210">
        <v>20.399999999999999</v>
      </c>
      <c r="M572" s="210">
        <v>17.899999999999999</v>
      </c>
      <c r="N572" s="207"/>
      <c r="O572" s="208"/>
      <c r="P572" s="208"/>
      <c r="Q572" s="208"/>
      <c r="R572" s="208"/>
      <c r="S572" s="208"/>
      <c r="T572" s="208"/>
      <c r="U572" s="208"/>
      <c r="V572" s="208"/>
      <c r="W572" s="208"/>
      <c r="X572" s="208"/>
      <c r="Y572" s="214"/>
    </row>
    <row r="573" spans="1:25">
      <c r="A573" s="140"/>
      <c r="B573" s="117" t="s">
        <v>184</v>
      </c>
      <c r="C573" s="109"/>
      <c r="D573" s="215">
        <v>20.333333333333332</v>
      </c>
      <c r="E573" s="215">
        <v>20.5</v>
      </c>
      <c r="F573" s="215">
        <v>20.316666666666666</v>
      </c>
      <c r="G573" s="215">
        <v>20.583137694768034</v>
      </c>
      <c r="H573" s="215">
        <v>17.166666666666668</v>
      </c>
      <c r="I573" s="215">
        <v>19.45</v>
      </c>
      <c r="J573" s="215">
        <v>19.916666666666668</v>
      </c>
      <c r="K573" s="215">
        <v>19.563333333333333</v>
      </c>
      <c r="L573" s="215">
        <v>20.433333333333334</v>
      </c>
      <c r="M573" s="215">
        <v>18.683333333333334</v>
      </c>
      <c r="N573" s="207"/>
      <c r="O573" s="208"/>
      <c r="P573" s="208"/>
      <c r="Q573" s="208"/>
      <c r="R573" s="208"/>
      <c r="S573" s="208"/>
      <c r="T573" s="208"/>
      <c r="U573" s="208"/>
      <c r="V573" s="208"/>
      <c r="W573" s="208"/>
      <c r="X573" s="208"/>
      <c r="Y573" s="214"/>
    </row>
    <row r="574" spans="1:25">
      <c r="A574" s="140"/>
      <c r="B574" s="2" t="s">
        <v>185</v>
      </c>
      <c r="C574" s="136"/>
      <c r="D574" s="216">
        <v>20.100000000000001</v>
      </c>
      <c r="E574" s="216">
        <v>20.5</v>
      </c>
      <c r="F574" s="216">
        <v>20.3</v>
      </c>
      <c r="G574" s="216">
        <v>20.58060106937355</v>
      </c>
      <c r="H574" s="216">
        <v>16.850000000000001</v>
      </c>
      <c r="I574" s="216">
        <v>19.55</v>
      </c>
      <c r="J574" s="216">
        <v>19.899999999999999</v>
      </c>
      <c r="K574" s="216">
        <v>19.63</v>
      </c>
      <c r="L574" s="216">
        <v>20.5</v>
      </c>
      <c r="M574" s="216">
        <v>18.95</v>
      </c>
      <c r="N574" s="207"/>
      <c r="O574" s="208"/>
      <c r="P574" s="208"/>
      <c r="Q574" s="208"/>
      <c r="R574" s="208"/>
      <c r="S574" s="208"/>
      <c r="T574" s="208"/>
      <c r="U574" s="208"/>
      <c r="V574" s="208"/>
      <c r="W574" s="208"/>
      <c r="X574" s="208"/>
      <c r="Y574" s="214"/>
    </row>
    <row r="575" spans="1:25">
      <c r="A575" s="140"/>
      <c r="B575" s="2" t="s">
        <v>186</v>
      </c>
      <c r="C575" s="136"/>
      <c r="D575" s="108">
        <v>0.6345602151621762</v>
      </c>
      <c r="E575" s="108">
        <v>0.31622776601683794</v>
      </c>
      <c r="F575" s="108">
        <v>0.6274286147974667</v>
      </c>
      <c r="G575" s="108">
        <v>0.45170311898739574</v>
      </c>
      <c r="H575" s="108">
        <v>1.1219031449580068</v>
      </c>
      <c r="I575" s="108">
        <v>0.47644516998286329</v>
      </c>
      <c r="J575" s="108">
        <v>0.30605010483034756</v>
      </c>
      <c r="K575" s="108">
        <v>0.36587793957365994</v>
      </c>
      <c r="L575" s="108">
        <v>0.22509257354845555</v>
      </c>
      <c r="M575" s="108">
        <v>0.67946057035465035</v>
      </c>
      <c r="N575" s="188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  <c r="Y575" s="135"/>
    </row>
    <row r="576" spans="1:25">
      <c r="A576" s="140"/>
      <c r="B576" s="2" t="s">
        <v>96</v>
      </c>
      <c r="C576" s="136"/>
      <c r="D576" s="110">
        <v>3.1207879434205388E-2</v>
      </c>
      <c r="E576" s="110">
        <v>1.5425744683748192E-2</v>
      </c>
      <c r="F576" s="110">
        <v>3.0882458480597213E-2</v>
      </c>
      <c r="G576" s="110">
        <v>2.1945299384661495E-2</v>
      </c>
      <c r="H576" s="110">
        <v>6.5353581259689708E-2</v>
      </c>
      <c r="I576" s="110">
        <v>2.4495895628938988E-2</v>
      </c>
      <c r="J576" s="110">
        <v>1.5366532460101131E-2</v>
      </c>
      <c r="K576" s="110">
        <v>1.8702228978036802E-2</v>
      </c>
      <c r="L576" s="110">
        <v>1.1015949765829798E-2</v>
      </c>
      <c r="M576" s="110">
        <v>3.6367202695164157E-2</v>
      </c>
      <c r="N576" s="16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138"/>
    </row>
    <row r="577" spans="1:25">
      <c r="A577" s="140"/>
      <c r="B577" s="118" t="s">
        <v>187</v>
      </c>
      <c r="C577" s="136"/>
      <c r="D577" s="110">
        <v>1.7383709125806446E-2</v>
      </c>
      <c r="E577" s="110">
        <v>2.5722919856345783E-2</v>
      </c>
      <c r="F577" s="110">
        <v>1.6549788052752534E-2</v>
      </c>
      <c r="G577" s="110">
        <v>2.9882736394277298E-2</v>
      </c>
      <c r="H577" s="110">
        <v>-0.14106129475444207</v>
      </c>
      <c r="I577" s="110">
        <v>-2.6814107746052418E-2</v>
      </c>
      <c r="J577" s="110">
        <v>-3.4643177005420078E-3</v>
      </c>
      <c r="K577" s="110">
        <v>-2.114344444928562E-2</v>
      </c>
      <c r="L577" s="110">
        <v>2.2387235564130137E-2</v>
      </c>
      <c r="M577" s="110">
        <v>-6.5174477106533568E-2</v>
      </c>
      <c r="N577" s="16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138"/>
    </row>
    <row r="578" spans="1:25">
      <c r="B578" s="146"/>
      <c r="C578" s="117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</row>
    <row r="579" spans="1:25">
      <c r="B579" s="150" t="s">
        <v>462</v>
      </c>
      <c r="Y579" s="134" t="s">
        <v>190</v>
      </c>
    </row>
    <row r="580" spans="1:25">
      <c r="A580" s="125" t="s">
        <v>34</v>
      </c>
      <c r="B580" s="115" t="s">
        <v>142</v>
      </c>
      <c r="C580" s="112" t="s">
        <v>143</v>
      </c>
      <c r="D580" s="113" t="s">
        <v>165</v>
      </c>
      <c r="E580" s="114" t="s">
        <v>165</v>
      </c>
      <c r="F580" s="114" t="s">
        <v>165</v>
      </c>
      <c r="G580" s="114" t="s">
        <v>165</v>
      </c>
      <c r="H580" s="114" t="s">
        <v>165</v>
      </c>
      <c r="I580" s="114" t="s">
        <v>165</v>
      </c>
      <c r="J580" s="114" t="s">
        <v>165</v>
      </c>
      <c r="K580" s="114" t="s">
        <v>165</v>
      </c>
      <c r="L580" s="114" t="s">
        <v>165</v>
      </c>
      <c r="M580" s="114" t="s">
        <v>165</v>
      </c>
      <c r="N580" s="16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34">
        <v>1</v>
      </c>
    </row>
    <row r="581" spans="1:25">
      <c r="A581" s="140"/>
      <c r="B581" s="116" t="s">
        <v>166</v>
      </c>
      <c r="C581" s="105" t="s">
        <v>166</v>
      </c>
      <c r="D581" s="159" t="s">
        <v>167</v>
      </c>
      <c r="E581" s="160" t="s">
        <v>168</v>
      </c>
      <c r="F581" s="160" t="s">
        <v>171</v>
      </c>
      <c r="G581" s="160" t="s">
        <v>172</v>
      </c>
      <c r="H581" s="160" t="s">
        <v>174</v>
      </c>
      <c r="I581" s="160" t="s">
        <v>196</v>
      </c>
      <c r="J581" s="160" t="s">
        <v>208</v>
      </c>
      <c r="K581" s="160" t="s">
        <v>205</v>
      </c>
      <c r="L581" s="160" t="s">
        <v>206</v>
      </c>
      <c r="M581" s="160" t="s">
        <v>209</v>
      </c>
      <c r="N581" s="16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34" t="s">
        <v>3</v>
      </c>
    </row>
    <row r="582" spans="1:25">
      <c r="A582" s="140"/>
      <c r="B582" s="116"/>
      <c r="C582" s="105"/>
      <c r="D582" s="106" t="s">
        <v>126</v>
      </c>
      <c r="E582" s="107" t="s">
        <v>126</v>
      </c>
      <c r="F582" s="107" t="s">
        <v>207</v>
      </c>
      <c r="G582" s="107" t="s">
        <v>124</v>
      </c>
      <c r="H582" s="107" t="s">
        <v>126</v>
      </c>
      <c r="I582" s="107" t="s">
        <v>126</v>
      </c>
      <c r="J582" s="107" t="s">
        <v>116</v>
      </c>
      <c r="K582" s="107" t="s">
        <v>114</v>
      </c>
      <c r="L582" s="107" t="s">
        <v>114</v>
      </c>
      <c r="M582" s="107" t="s">
        <v>118</v>
      </c>
      <c r="N582" s="16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34">
        <v>0</v>
      </c>
    </row>
    <row r="583" spans="1:25">
      <c r="A583" s="140"/>
      <c r="B583" s="116"/>
      <c r="C583" s="105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6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34">
        <v>0</v>
      </c>
    </row>
    <row r="584" spans="1:25">
      <c r="A584" s="140"/>
      <c r="B584" s="115">
        <v>1</v>
      </c>
      <c r="C584" s="111">
        <v>1</v>
      </c>
      <c r="D584" s="190">
        <v>60</v>
      </c>
      <c r="E584" s="190">
        <v>100</v>
      </c>
      <c r="F584" s="191">
        <v>48.785714285714299</v>
      </c>
      <c r="G584" s="190">
        <v>40</v>
      </c>
      <c r="H584" s="191">
        <v>50</v>
      </c>
      <c r="I584" s="190">
        <v>60</v>
      </c>
      <c r="J584" s="191">
        <v>40</v>
      </c>
      <c r="K584" s="190">
        <v>61.619433198380605</v>
      </c>
      <c r="L584" s="190">
        <v>70</v>
      </c>
      <c r="M584" s="190">
        <v>42</v>
      </c>
      <c r="N584" s="193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5">
        <v>1</v>
      </c>
    </row>
    <row r="585" spans="1:25">
      <c r="A585" s="140"/>
      <c r="B585" s="116">
        <v>1</v>
      </c>
      <c r="C585" s="105">
        <v>2</v>
      </c>
      <c r="D585" s="196">
        <v>70.000000000000014</v>
      </c>
      <c r="E585" s="219" t="s">
        <v>130</v>
      </c>
      <c r="F585" s="197">
        <v>51.197780020181597</v>
      </c>
      <c r="G585" s="196">
        <v>40</v>
      </c>
      <c r="H585" s="197">
        <v>40</v>
      </c>
      <c r="I585" s="196">
        <v>70.000000000000014</v>
      </c>
      <c r="J585" s="197">
        <v>38</v>
      </c>
      <c r="K585" s="196">
        <v>56.093555093555103</v>
      </c>
      <c r="L585" s="196">
        <v>70</v>
      </c>
      <c r="M585" s="196">
        <v>43</v>
      </c>
      <c r="N585" s="193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5">
        <v>30</v>
      </c>
    </row>
    <row r="586" spans="1:25">
      <c r="A586" s="140"/>
      <c r="B586" s="116">
        <v>1</v>
      </c>
      <c r="C586" s="105">
        <v>3</v>
      </c>
      <c r="D586" s="196">
        <v>50</v>
      </c>
      <c r="E586" s="196">
        <v>100</v>
      </c>
      <c r="F586" s="197">
        <v>50.476099426386199</v>
      </c>
      <c r="G586" s="196">
        <v>40</v>
      </c>
      <c r="H586" s="197">
        <v>30</v>
      </c>
      <c r="I586" s="219" t="s">
        <v>130</v>
      </c>
      <c r="J586" s="197">
        <v>38</v>
      </c>
      <c r="K586" s="197">
        <v>67.281676413255397</v>
      </c>
      <c r="L586" s="198">
        <v>70</v>
      </c>
      <c r="M586" s="228">
        <v>30</v>
      </c>
      <c r="N586" s="193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5">
        <v>16</v>
      </c>
    </row>
    <row r="587" spans="1:25">
      <c r="A587" s="140"/>
      <c r="B587" s="116">
        <v>1</v>
      </c>
      <c r="C587" s="105">
        <v>4</v>
      </c>
      <c r="D587" s="196">
        <v>70.000000000000014</v>
      </c>
      <c r="E587" s="196">
        <v>50</v>
      </c>
      <c r="F587" s="197">
        <v>50.069513406156901</v>
      </c>
      <c r="G587" s="196">
        <v>50</v>
      </c>
      <c r="H587" s="197">
        <v>60</v>
      </c>
      <c r="I587" s="196">
        <v>50</v>
      </c>
      <c r="J587" s="197">
        <v>41</v>
      </c>
      <c r="K587" s="197">
        <v>49.921461187214597</v>
      </c>
      <c r="L587" s="198">
        <v>70</v>
      </c>
      <c r="M587" s="198">
        <v>47</v>
      </c>
      <c r="N587" s="193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5">
        <v>54.692431204503237</v>
      </c>
    </row>
    <row r="588" spans="1:25">
      <c r="A588" s="140"/>
      <c r="B588" s="116">
        <v>1</v>
      </c>
      <c r="C588" s="105">
        <v>5</v>
      </c>
      <c r="D588" s="196">
        <v>50</v>
      </c>
      <c r="E588" s="196">
        <v>100</v>
      </c>
      <c r="F588" s="220">
        <v>42.883743842364503</v>
      </c>
      <c r="G588" s="196">
        <v>40</v>
      </c>
      <c r="H588" s="196">
        <v>40</v>
      </c>
      <c r="I588" s="196">
        <v>70.000000000000014</v>
      </c>
      <c r="J588" s="196">
        <v>41</v>
      </c>
      <c r="K588" s="196">
        <v>49.0463709677419</v>
      </c>
      <c r="L588" s="196">
        <v>70</v>
      </c>
      <c r="M588" s="196">
        <v>41</v>
      </c>
      <c r="N588" s="193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9"/>
    </row>
    <row r="589" spans="1:25">
      <c r="A589" s="140"/>
      <c r="B589" s="116">
        <v>1</v>
      </c>
      <c r="C589" s="105">
        <v>6</v>
      </c>
      <c r="D589" s="196">
        <v>60</v>
      </c>
      <c r="E589" s="196">
        <v>50</v>
      </c>
      <c r="F589" s="196">
        <v>48.755142017629801</v>
      </c>
      <c r="G589" s="220">
        <v>210</v>
      </c>
      <c r="H589" s="196">
        <v>40</v>
      </c>
      <c r="I589" s="219" t="s">
        <v>130</v>
      </c>
      <c r="J589" s="196">
        <v>46</v>
      </c>
      <c r="K589" s="196">
        <v>50.642276422764198</v>
      </c>
      <c r="L589" s="196">
        <v>70</v>
      </c>
      <c r="M589" s="196">
        <v>41</v>
      </c>
      <c r="N589" s="193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9"/>
    </row>
    <row r="590" spans="1:25">
      <c r="A590" s="140"/>
      <c r="B590" s="117" t="s">
        <v>184</v>
      </c>
      <c r="C590" s="109"/>
      <c r="D590" s="200">
        <v>60</v>
      </c>
      <c r="E590" s="200">
        <v>80</v>
      </c>
      <c r="F590" s="200">
        <v>48.694665499738882</v>
      </c>
      <c r="G590" s="200">
        <v>70</v>
      </c>
      <c r="H590" s="200">
        <v>43.333333333333336</v>
      </c>
      <c r="I590" s="200">
        <v>62.5</v>
      </c>
      <c r="J590" s="200">
        <v>40.666666666666664</v>
      </c>
      <c r="K590" s="200">
        <v>55.767462213818639</v>
      </c>
      <c r="L590" s="200">
        <v>70</v>
      </c>
      <c r="M590" s="200">
        <v>40.666666666666664</v>
      </c>
      <c r="N590" s="193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9"/>
    </row>
    <row r="591" spans="1:25">
      <c r="A591" s="140"/>
      <c r="B591" s="2" t="s">
        <v>185</v>
      </c>
      <c r="C591" s="136"/>
      <c r="D591" s="198">
        <v>60</v>
      </c>
      <c r="E591" s="198">
        <v>100</v>
      </c>
      <c r="F591" s="198">
        <v>49.427613845935596</v>
      </c>
      <c r="G591" s="198">
        <v>40</v>
      </c>
      <c r="H591" s="198">
        <v>40</v>
      </c>
      <c r="I591" s="198">
        <v>65</v>
      </c>
      <c r="J591" s="198">
        <v>40.5</v>
      </c>
      <c r="K591" s="198">
        <v>53.367915758159654</v>
      </c>
      <c r="L591" s="198">
        <v>70</v>
      </c>
      <c r="M591" s="198">
        <v>41.5</v>
      </c>
      <c r="N591" s="193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9"/>
    </row>
    <row r="592" spans="1:25">
      <c r="A592" s="140"/>
      <c r="B592" s="2" t="s">
        <v>186</v>
      </c>
      <c r="C592" s="136"/>
      <c r="D592" s="198">
        <v>8.9442719099992001</v>
      </c>
      <c r="E592" s="198">
        <v>27.386127875258307</v>
      </c>
      <c r="F592" s="198">
        <v>3.0035996305110193</v>
      </c>
      <c r="G592" s="198">
        <v>68.702256149270667</v>
      </c>
      <c r="H592" s="198">
        <v>10.32795558988645</v>
      </c>
      <c r="I592" s="198">
        <v>9.574271077563445</v>
      </c>
      <c r="J592" s="198">
        <v>2.9439202887759492</v>
      </c>
      <c r="K592" s="198">
        <v>7.3830258638969113</v>
      </c>
      <c r="L592" s="198">
        <v>0</v>
      </c>
      <c r="M592" s="198">
        <v>5.680375574437555</v>
      </c>
      <c r="N592" s="193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9"/>
    </row>
    <row r="593" spans="1:25">
      <c r="A593" s="140"/>
      <c r="B593" s="2" t="s">
        <v>96</v>
      </c>
      <c r="C593" s="136"/>
      <c r="D593" s="110">
        <v>0.14907119849998668</v>
      </c>
      <c r="E593" s="110">
        <v>0.34232659844072882</v>
      </c>
      <c r="F593" s="110">
        <v>6.1682313651525662E-2</v>
      </c>
      <c r="G593" s="110">
        <v>0.98146080213243814</v>
      </c>
      <c r="H593" s="110">
        <v>0.23833743668968729</v>
      </c>
      <c r="I593" s="110">
        <v>0.15318833724101513</v>
      </c>
      <c r="J593" s="110">
        <v>7.2391482510884009E-2</v>
      </c>
      <c r="K593" s="110">
        <v>0.13238948969184883</v>
      </c>
      <c r="L593" s="110">
        <v>0</v>
      </c>
      <c r="M593" s="110">
        <v>0.13968136658453004</v>
      </c>
      <c r="N593" s="16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38"/>
    </row>
    <row r="594" spans="1:25">
      <c r="A594" s="140"/>
      <c r="B594" s="118" t="s">
        <v>187</v>
      </c>
      <c r="C594" s="136"/>
      <c r="D594" s="110">
        <v>9.7043936036614653E-2</v>
      </c>
      <c r="E594" s="110">
        <v>0.46272524804881954</v>
      </c>
      <c r="F594" s="110">
        <v>-0.10966354160300185</v>
      </c>
      <c r="G594" s="110">
        <v>0.2798845920427171</v>
      </c>
      <c r="H594" s="110">
        <v>-0.2076904906402226</v>
      </c>
      <c r="I594" s="110">
        <v>0.14275410003814026</v>
      </c>
      <c r="J594" s="110">
        <v>-0.25644799890851677</v>
      </c>
      <c r="K594" s="110">
        <v>1.965593749701311E-2</v>
      </c>
      <c r="L594" s="110">
        <v>0.2798845920427171</v>
      </c>
      <c r="M594" s="110">
        <v>-0.25644799890851677</v>
      </c>
      <c r="N594" s="16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38"/>
    </row>
    <row r="595" spans="1:25">
      <c r="B595" s="146"/>
      <c r="C595" s="117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</row>
    <row r="596" spans="1:25">
      <c r="B596" s="150" t="s">
        <v>463</v>
      </c>
      <c r="Y596" s="134" t="s">
        <v>67</v>
      </c>
    </row>
    <row r="597" spans="1:25">
      <c r="A597" s="125" t="s">
        <v>58</v>
      </c>
      <c r="B597" s="115" t="s">
        <v>142</v>
      </c>
      <c r="C597" s="112" t="s">
        <v>143</v>
      </c>
      <c r="D597" s="113" t="s">
        <v>165</v>
      </c>
      <c r="E597" s="114" t="s">
        <v>165</v>
      </c>
      <c r="F597" s="114" t="s">
        <v>165</v>
      </c>
      <c r="G597" s="114" t="s">
        <v>165</v>
      </c>
      <c r="H597" s="114" t="s">
        <v>165</v>
      </c>
      <c r="I597" s="114" t="s">
        <v>165</v>
      </c>
      <c r="J597" s="114" t="s">
        <v>165</v>
      </c>
      <c r="K597" s="16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34">
        <v>1</v>
      </c>
    </row>
    <row r="598" spans="1:25">
      <c r="A598" s="140"/>
      <c r="B598" s="116" t="s">
        <v>166</v>
      </c>
      <c r="C598" s="105" t="s">
        <v>166</v>
      </c>
      <c r="D598" s="159" t="s">
        <v>169</v>
      </c>
      <c r="E598" s="160" t="s">
        <v>171</v>
      </c>
      <c r="F598" s="160" t="s">
        <v>172</v>
      </c>
      <c r="G598" s="160" t="s">
        <v>208</v>
      </c>
      <c r="H598" s="160" t="s">
        <v>205</v>
      </c>
      <c r="I598" s="160" t="s">
        <v>206</v>
      </c>
      <c r="J598" s="160" t="s">
        <v>209</v>
      </c>
      <c r="K598" s="16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34" t="s">
        <v>1</v>
      </c>
    </row>
    <row r="599" spans="1:25">
      <c r="A599" s="140"/>
      <c r="B599" s="116"/>
      <c r="C599" s="105"/>
      <c r="D599" s="106" t="s">
        <v>116</v>
      </c>
      <c r="E599" s="107" t="s">
        <v>207</v>
      </c>
      <c r="F599" s="107" t="s">
        <v>126</v>
      </c>
      <c r="G599" s="107" t="s">
        <v>116</v>
      </c>
      <c r="H599" s="107" t="s">
        <v>116</v>
      </c>
      <c r="I599" s="107" t="s">
        <v>116</v>
      </c>
      <c r="J599" s="107" t="s">
        <v>118</v>
      </c>
      <c r="K599" s="16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34">
        <v>3</v>
      </c>
    </row>
    <row r="600" spans="1:25">
      <c r="A600" s="140"/>
      <c r="B600" s="116"/>
      <c r="C600" s="105"/>
      <c r="D600" s="132"/>
      <c r="E600" s="132"/>
      <c r="F600" s="132"/>
      <c r="G600" s="132"/>
      <c r="H600" s="132"/>
      <c r="I600" s="132"/>
      <c r="J600" s="132"/>
      <c r="K600" s="16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34">
        <v>3</v>
      </c>
    </row>
    <row r="601" spans="1:25">
      <c r="A601" s="140"/>
      <c r="B601" s="115">
        <v>1</v>
      </c>
      <c r="C601" s="111">
        <v>1</v>
      </c>
      <c r="D601" s="177">
        <v>3.9273869785302805E-2</v>
      </c>
      <c r="E601" s="177">
        <v>5.6262896825396799E-2</v>
      </c>
      <c r="F601" s="176">
        <v>4.2000000000000003E-2</v>
      </c>
      <c r="G601" s="177">
        <v>5.6728923023215173E-2</v>
      </c>
      <c r="H601" s="176">
        <v>4.36376330947809E-2</v>
      </c>
      <c r="I601" s="177">
        <v>4.8001396404258989E-2</v>
      </c>
      <c r="J601" s="176">
        <v>5.2365159713737078E-2</v>
      </c>
      <c r="K601" s="179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1">
        <v>1</v>
      </c>
    </row>
    <row r="602" spans="1:25">
      <c r="A602" s="140"/>
      <c r="B602" s="116">
        <v>1</v>
      </c>
      <c r="C602" s="105">
        <v>2</v>
      </c>
      <c r="D602" s="184">
        <v>3.9273869785302805E-2</v>
      </c>
      <c r="E602" s="184">
        <v>6.1718466195761906E-2</v>
      </c>
      <c r="F602" s="183">
        <v>4.2999999999999997E-2</v>
      </c>
      <c r="G602" s="184">
        <v>5.6728923023215173E-2</v>
      </c>
      <c r="H602" s="183">
        <v>4.3201256763833087E-2</v>
      </c>
      <c r="I602" s="184">
        <v>4.8001396404258989E-2</v>
      </c>
      <c r="J602" s="183">
        <v>5.2365159713737078E-2</v>
      </c>
      <c r="K602" s="179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1" t="e">
        <v>#N/A</v>
      </c>
    </row>
    <row r="603" spans="1:25">
      <c r="A603" s="140"/>
      <c r="B603" s="116">
        <v>1</v>
      </c>
      <c r="C603" s="105">
        <v>3</v>
      </c>
      <c r="D603" s="184">
        <v>4.36376330947809E-2</v>
      </c>
      <c r="E603" s="184">
        <v>5.34971319311663E-2</v>
      </c>
      <c r="F603" s="183">
        <v>4.4999999999999998E-2</v>
      </c>
      <c r="G603" s="184">
        <v>5.6728923023215173E-2</v>
      </c>
      <c r="H603" s="183">
        <v>4.4510385756676506E-2</v>
      </c>
      <c r="I603" s="184">
        <v>4.8001396404258989E-2</v>
      </c>
      <c r="J603" s="183">
        <v>5.6728923023215173E-2</v>
      </c>
      <c r="K603" s="179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1">
        <v>16</v>
      </c>
    </row>
    <row r="604" spans="1:25">
      <c r="A604" s="140"/>
      <c r="B604" s="116">
        <v>1</v>
      </c>
      <c r="C604" s="105">
        <v>4</v>
      </c>
      <c r="D604" s="184">
        <v>3.9273869785302805E-2</v>
      </c>
      <c r="E604" s="184">
        <v>5.9396226415094303E-2</v>
      </c>
      <c r="F604" s="183">
        <v>4.3999999999999997E-2</v>
      </c>
      <c r="G604" s="184">
        <v>5.6728923023215173E-2</v>
      </c>
      <c r="H604" s="183">
        <v>4.4510385756676506E-2</v>
      </c>
      <c r="I604" s="184">
        <v>5.2365159713737078E-2</v>
      </c>
      <c r="J604" s="183">
        <v>5.6728923023215173E-2</v>
      </c>
      <c r="K604" s="179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1">
        <v>4.9372190637859539E-2</v>
      </c>
    </row>
    <row r="605" spans="1:25">
      <c r="A605" s="140"/>
      <c r="B605" s="116">
        <v>1</v>
      </c>
      <c r="C605" s="105">
        <v>5</v>
      </c>
      <c r="D605" s="184">
        <v>3.9273869785302805E-2</v>
      </c>
      <c r="E605" s="184">
        <v>5.794002068252329E-2</v>
      </c>
      <c r="F605" s="184">
        <v>4.2999999999999997E-2</v>
      </c>
      <c r="G605" s="184">
        <v>5.2365159713737078E-2</v>
      </c>
      <c r="H605" s="184">
        <v>4.5819514749519938E-2</v>
      </c>
      <c r="I605" s="184">
        <v>5.2365159713737078E-2</v>
      </c>
      <c r="J605" s="184">
        <v>5.2365159713737078E-2</v>
      </c>
      <c r="K605" s="179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37"/>
    </row>
    <row r="606" spans="1:25">
      <c r="A606" s="140"/>
      <c r="B606" s="116">
        <v>1</v>
      </c>
      <c r="C606" s="105">
        <v>6</v>
      </c>
      <c r="D606" s="184">
        <v>4.36376330947809E-2</v>
      </c>
      <c r="E606" s="184">
        <v>5.2974534769833492E-2</v>
      </c>
      <c r="F606" s="184">
        <v>4.5999999999999999E-2</v>
      </c>
      <c r="G606" s="184">
        <v>5.2365159713737078E-2</v>
      </c>
      <c r="H606" s="184">
        <v>4.2764880432885281E-2</v>
      </c>
      <c r="I606" s="184">
        <v>5.2365159713737078E-2</v>
      </c>
      <c r="J606" s="184">
        <v>5.6728923023215173E-2</v>
      </c>
      <c r="K606" s="179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37"/>
    </row>
    <row r="607" spans="1:25">
      <c r="A607" s="140"/>
      <c r="B607" s="117" t="s">
        <v>184</v>
      </c>
      <c r="C607" s="109"/>
      <c r="D607" s="187">
        <v>4.0728457555128834E-2</v>
      </c>
      <c r="E607" s="187">
        <v>5.6964879469962683E-2</v>
      </c>
      <c r="F607" s="187">
        <v>4.3833333333333328E-2</v>
      </c>
      <c r="G607" s="187">
        <v>5.5274335253389144E-2</v>
      </c>
      <c r="H607" s="187">
        <v>4.4074009425728707E-2</v>
      </c>
      <c r="I607" s="187">
        <v>5.0183278058998027E-2</v>
      </c>
      <c r="J607" s="187">
        <v>5.4547041368476129E-2</v>
      </c>
      <c r="K607" s="179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37"/>
    </row>
    <row r="608" spans="1:25">
      <c r="A608" s="140"/>
      <c r="B608" s="2" t="s">
        <v>185</v>
      </c>
      <c r="C608" s="136"/>
      <c r="D608" s="123">
        <v>3.9273869785302805E-2</v>
      </c>
      <c r="E608" s="123">
        <v>5.7101458753960041E-2</v>
      </c>
      <c r="F608" s="123">
        <v>4.3499999999999997E-2</v>
      </c>
      <c r="G608" s="123">
        <v>5.6728923023215173E-2</v>
      </c>
      <c r="H608" s="123">
        <v>4.40740094257287E-2</v>
      </c>
      <c r="I608" s="123">
        <v>5.0183278058998033E-2</v>
      </c>
      <c r="J608" s="123">
        <v>5.4547041368476129E-2</v>
      </c>
      <c r="K608" s="179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37"/>
    </row>
    <row r="609" spans="1:25">
      <c r="A609" s="140"/>
      <c r="B609" s="2" t="s">
        <v>186</v>
      </c>
      <c r="C609" s="136"/>
      <c r="D609" s="123">
        <v>2.2534376832532834E-3</v>
      </c>
      <c r="E609" s="123">
        <v>3.402935161406365E-3</v>
      </c>
      <c r="F609" s="123">
        <v>1.471960144387974E-3</v>
      </c>
      <c r="G609" s="123">
        <v>2.2534376832532834E-3</v>
      </c>
      <c r="H609" s="123">
        <v>1.1039544982259964E-3</v>
      </c>
      <c r="I609" s="123">
        <v>2.3901316002145462E-3</v>
      </c>
      <c r="J609" s="123">
        <v>2.3901316002145501E-3</v>
      </c>
      <c r="K609" s="16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137"/>
    </row>
    <row r="610" spans="1:25">
      <c r="A610" s="140"/>
      <c r="B610" s="2" t="s">
        <v>96</v>
      </c>
      <c r="C610" s="136"/>
      <c r="D610" s="110">
        <v>5.532833351724889E-2</v>
      </c>
      <c r="E610" s="110">
        <v>5.9737424059691319E-2</v>
      </c>
      <c r="F610" s="110">
        <v>3.3580839795923363E-2</v>
      </c>
      <c r="G610" s="110">
        <v>4.0768245749551804E-2</v>
      </c>
      <c r="H610" s="110">
        <v>2.5047743842917778E-2</v>
      </c>
      <c r="I610" s="110">
        <v>4.7628048478710085E-2</v>
      </c>
      <c r="J610" s="110">
        <v>4.3817804600413339E-2</v>
      </c>
      <c r="K610" s="16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38"/>
    </row>
    <row r="611" spans="1:25">
      <c r="A611" s="140"/>
      <c r="B611" s="118" t="s">
        <v>187</v>
      </c>
      <c r="C611" s="136"/>
      <c r="D611" s="110">
        <v>-0.17507290989236612</v>
      </c>
      <c r="E611" s="110">
        <v>0.15378472646261154</v>
      </c>
      <c r="F611" s="110">
        <v>-0.11218577164528143</v>
      </c>
      <c r="G611" s="110">
        <v>0.11954390800321768</v>
      </c>
      <c r="H611" s="110">
        <v>-0.10731104177638184</v>
      </c>
      <c r="I611" s="110">
        <v>1.642802173976321E-2</v>
      </c>
      <c r="J611" s="110">
        <v>0.10481306710843841</v>
      </c>
      <c r="K611" s="16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38"/>
    </row>
    <row r="612" spans="1:25">
      <c r="B612" s="146"/>
      <c r="C612" s="117"/>
      <c r="D612" s="133"/>
      <c r="E612" s="133"/>
      <c r="F612" s="133"/>
      <c r="G612" s="133"/>
      <c r="H612" s="133"/>
      <c r="I612" s="133"/>
      <c r="J612" s="133"/>
    </row>
    <row r="613" spans="1:25">
      <c r="B613" s="150" t="s">
        <v>464</v>
      </c>
      <c r="Y613" s="134" t="s">
        <v>190</v>
      </c>
    </row>
    <row r="614" spans="1:25">
      <c r="A614" s="125" t="s">
        <v>37</v>
      </c>
      <c r="B614" s="115" t="s">
        <v>142</v>
      </c>
      <c r="C614" s="112" t="s">
        <v>143</v>
      </c>
      <c r="D614" s="113" t="s">
        <v>165</v>
      </c>
      <c r="E614" s="114" t="s">
        <v>165</v>
      </c>
      <c r="F614" s="114" t="s">
        <v>165</v>
      </c>
      <c r="G614" s="114" t="s">
        <v>165</v>
      </c>
      <c r="H614" s="114" t="s">
        <v>165</v>
      </c>
      <c r="I614" s="114" t="s">
        <v>165</v>
      </c>
      <c r="J614" s="114" t="s">
        <v>165</v>
      </c>
      <c r="K614" s="114" t="s">
        <v>165</v>
      </c>
      <c r="L614" s="114" t="s">
        <v>165</v>
      </c>
      <c r="M614" s="114" t="s">
        <v>165</v>
      </c>
      <c r="N614" s="16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34">
        <v>1</v>
      </c>
    </row>
    <row r="615" spans="1:25">
      <c r="A615" s="140"/>
      <c r="B615" s="116" t="s">
        <v>166</v>
      </c>
      <c r="C615" s="105" t="s">
        <v>166</v>
      </c>
      <c r="D615" s="159" t="s">
        <v>167</v>
      </c>
      <c r="E615" s="160" t="s">
        <v>168</v>
      </c>
      <c r="F615" s="160" t="s">
        <v>170</v>
      </c>
      <c r="G615" s="160" t="s">
        <v>171</v>
      </c>
      <c r="H615" s="160" t="s">
        <v>172</v>
      </c>
      <c r="I615" s="160" t="s">
        <v>173</v>
      </c>
      <c r="J615" s="160" t="s">
        <v>174</v>
      </c>
      <c r="K615" s="160" t="s">
        <v>196</v>
      </c>
      <c r="L615" s="160" t="s">
        <v>208</v>
      </c>
      <c r="M615" s="160" t="s">
        <v>206</v>
      </c>
      <c r="N615" s="16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34" t="s">
        <v>3</v>
      </c>
    </row>
    <row r="616" spans="1:25">
      <c r="A616" s="140"/>
      <c r="B616" s="116"/>
      <c r="C616" s="105"/>
      <c r="D616" s="106" t="s">
        <v>126</v>
      </c>
      <c r="E616" s="107" t="s">
        <v>124</v>
      </c>
      <c r="F616" s="107" t="s">
        <v>124</v>
      </c>
      <c r="G616" s="107" t="s">
        <v>207</v>
      </c>
      <c r="H616" s="107" t="s">
        <v>124</v>
      </c>
      <c r="I616" s="107" t="s">
        <v>126</v>
      </c>
      <c r="J616" s="107" t="s">
        <v>126</v>
      </c>
      <c r="K616" s="107" t="s">
        <v>126</v>
      </c>
      <c r="L616" s="107" t="s">
        <v>114</v>
      </c>
      <c r="M616" s="107" t="s">
        <v>114</v>
      </c>
      <c r="N616" s="16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134">
        <v>1</v>
      </c>
    </row>
    <row r="617" spans="1:25">
      <c r="A617" s="140"/>
      <c r="B617" s="116"/>
      <c r="C617" s="105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6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34">
        <v>1</v>
      </c>
    </row>
    <row r="618" spans="1:25">
      <c r="A618" s="140"/>
      <c r="B618" s="115">
        <v>1</v>
      </c>
      <c r="C618" s="111">
        <v>1</v>
      </c>
      <c r="D618" s="221" t="s">
        <v>110</v>
      </c>
      <c r="E618" s="203">
        <v>20</v>
      </c>
      <c r="F618" s="206">
        <v>35</v>
      </c>
      <c r="G618" s="203">
        <v>26.447321096701302</v>
      </c>
      <c r="H618" s="206">
        <v>24.2</v>
      </c>
      <c r="I618" s="221" t="s">
        <v>110</v>
      </c>
      <c r="J618" s="205" t="s">
        <v>214</v>
      </c>
      <c r="K618" s="221" t="s">
        <v>110</v>
      </c>
      <c r="L618" s="203">
        <v>26</v>
      </c>
      <c r="M618" s="203">
        <v>23</v>
      </c>
      <c r="N618" s="207"/>
      <c r="O618" s="208"/>
      <c r="P618" s="208"/>
      <c r="Q618" s="208"/>
      <c r="R618" s="208"/>
      <c r="S618" s="208"/>
      <c r="T618" s="208"/>
      <c r="U618" s="208"/>
      <c r="V618" s="208"/>
      <c r="W618" s="208"/>
      <c r="X618" s="208"/>
      <c r="Y618" s="209">
        <v>1</v>
      </c>
    </row>
    <row r="619" spans="1:25">
      <c r="A619" s="140"/>
      <c r="B619" s="116">
        <v>1</v>
      </c>
      <c r="C619" s="105">
        <v>2</v>
      </c>
      <c r="D619" s="213" t="s">
        <v>110</v>
      </c>
      <c r="E619" s="210">
        <v>20</v>
      </c>
      <c r="F619" s="212">
        <v>31</v>
      </c>
      <c r="G619" s="210">
        <v>23.986780728269</v>
      </c>
      <c r="H619" s="212">
        <v>27.3</v>
      </c>
      <c r="I619" s="213" t="s">
        <v>110</v>
      </c>
      <c r="J619" s="211" t="s">
        <v>214</v>
      </c>
      <c r="K619" s="213" t="s">
        <v>110</v>
      </c>
      <c r="L619" s="210">
        <v>26</v>
      </c>
      <c r="M619" s="210">
        <v>20</v>
      </c>
      <c r="N619" s="207"/>
      <c r="O619" s="208"/>
      <c r="P619" s="208"/>
      <c r="Q619" s="208"/>
      <c r="R619" s="208"/>
      <c r="S619" s="208"/>
      <c r="T619" s="208"/>
      <c r="U619" s="208"/>
      <c r="V619" s="208"/>
      <c r="W619" s="208"/>
      <c r="X619" s="208"/>
      <c r="Y619" s="209">
        <v>31</v>
      </c>
    </row>
    <row r="620" spans="1:25">
      <c r="A620" s="140"/>
      <c r="B620" s="116">
        <v>1</v>
      </c>
      <c r="C620" s="105">
        <v>3</v>
      </c>
      <c r="D620" s="213" t="s">
        <v>110</v>
      </c>
      <c r="E620" s="210">
        <v>20</v>
      </c>
      <c r="F620" s="212">
        <v>32</v>
      </c>
      <c r="G620" s="210">
        <v>24.690917472196599</v>
      </c>
      <c r="H620" s="212">
        <v>25.5</v>
      </c>
      <c r="I620" s="213" t="s">
        <v>110</v>
      </c>
      <c r="J620" s="211" t="s">
        <v>214</v>
      </c>
      <c r="K620" s="211" t="s">
        <v>110</v>
      </c>
      <c r="L620" s="216">
        <v>25</v>
      </c>
      <c r="M620" s="216">
        <v>18</v>
      </c>
      <c r="N620" s="207"/>
      <c r="O620" s="208"/>
      <c r="P620" s="208"/>
      <c r="Q620" s="208"/>
      <c r="R620" s="208"/>
      <c r="S620" s="208"/>
      <c r="T620" s="208"/>
      <c r="U620" s="208"/>
      <c r="V620" s="208"/>
      <c r="W620" s="208"/>
      <c r="X620" s="208"/>
      <c r="Y620" s="209">
        <v>16</v>
      </c>
    </row>
    <row r="621" spans="1:25">
      <c r="A621" s="140"/>
      <c r="B621" s="116">
        <v>1</v>
      </c>
      <c r="C621" s="105">
        <v>4</v>
      </c>
      <c r="D621" s="213" t="s">
        <v>110</v>
      </c>
      <c r="E621" s="210" t="s">
        <v>189</v>
      </c>
      <c r="F621" s="212">
        <v>33</v>
      </c>
      <c r="G621" s="210">
        <v>24.399056297605799</v>
      </c>
      <c r="H621" s="223">
        <v>230</v>
      </c>
      <c r="I621" s="222">
        <v>100</v>
      </c>
      <c r="J621" s="211" t="s">
        <v>214</v>
      </c>
      <c r="K621" s="211" t="s">
        <v>110</v>
      </c>
      <c r="L621" s="216">
        <v>25</v>
      </c>
      <c r="M621" s="216">
        <v>20</v>
      </c>
      <c r="N621" s="207"/>
      <c r="O621" s="208"/>
      <c r="P621" s="208"/>
      <c r="Q621" s="208"/>
      <c r="R621" s="208"/>
      <c r="S621" s="208"/>
      <c r="T621" s="208"/>
      <c r="U621" s="208"/>
      <c r="V621" s="208"/>
      <c r="W621" s="208"/>
      <c r="X621" s="208"/>
      <c r="Y621" s="209">
        <v>24.411768285683362</v>
      </c>
    </row>
    <row r="622" spans="1:25">
      <c r="A622" s="140"/>
      <c r="B622" s="116">
        <v>1</v>
      </c>
      <c r="C622" s="105">
        <v>5</v>
      </c>
      <c r="D622" s="213" t="s">
        <v>110</v>
      </c>
      <c r="E622" s="210">
        <v>20</v>
      </c>
      <c r="F622" s="210">
        <v>37</v>
      </c>
      <c r="G622" s="210">
        <v>24.7884174759164</v>
      </c>
      <c r="H622" s="210">
        <v>23.8</v>
      </c>
      <c r="I622" s="213" t="s">
        <v>110</v>
      </c>
      <c r="J622" s="213" t="s">
        <v>214</v>
      </c>
      <c r="K622" s="213" t="s">
        <v>110</v>
      </c>
      <c r="L622" s="210">
        <v>26</v>
      </c>
      <c r="M622" s="210">
        <v>22</v>
      </c>
      <c r="N622" s="207"/>
      <c r="O622" s="208"/>
      <c r="P622" s="208"/>
      <c r="Q622" s="208"/>
      <c r="R622" s="208"/>
      <c r="S622" s="208"/>
      <c r="T622" s="208"/>
      <c r="U622" s="208"/>
      <c r="V622" s="208"/>
      <c r="W622" s="208"/>
      <c r="X622" s="208"/>
      <c r="Y622" s="214"/>
    </row>
    <row r="623" spans="1:25">
      <c r="A623" s="140"/>
      <c r="B623" s="116">
        <v>1</v>
      </c>
      <c r="C623" s="105">
        <v>6</v>
      </c>
      <c r="D623" s="213" t="s">
        <v>110</v>
      </c>
      <c r="E623" s="210" t="s">
        <v>189</v>
      </c>
      <c r="F623" s="210">
        <v>32</v>
      </c>
      <c r="G623" s="210">
        <v>24.711165213911801</v>
      </c>
      <c r="H623" s="210">
        <v>25.7</v>
      </c>
      <c r="I623" s="213" t="s">
        <v>110</v>
      </c>
      <c r="J623" s="213" t="s">
        <v>214</v>
      </c>
      <c r="K623" s="222">
        <v>100</v>
      </c>
      <c r="L623" s="210">
        <v>25</v>
      </c>
      <c r="M623" s="210">
        <v>22</v>
      </c>
      <c r="N623" s="207"/>
      <c r="O623" s="208"/>
      <c r="P623" s="208"/>
      <c r="Q623" s="208"/>
      <c r="R623" s="208"/>
      <c r="S623" s="208"/>
      <c r="T623" s="208"/>
      <c r="U623" s="208"/>
      <c r="V623" s="208"/>
      <c r="W623" s="208"/>
      <c r="X623" s="208"/>
      <c r="Y623" s="214"/>
    </row>
    <row r="624" spans="1:25">
      <c r="A624" s="140"/>
      <c r="B624" s="117" t="s">
        <v>184</v>
      </c>
      <c r="C624" s="109"/>
      <c r="D624" s="215" t="s">
        <v>512</v>
      </c>
      <c r="E624" s="215">
        <v>20</v>
      </c>
      <c r="F624" s="215">
        <v>33.333333333333336</v>
      </c>
      <c r="G624" s="215">
        <v>24.83727638076682</v>
      </c>
      <c r="H624" s="215">
        <v>59.416666666666664</v>
      </c>
      <c r="I624" s="215">
        <v>100</v>
      </c>
      <c r="J624" s="215" t="s">
        <v>512</v>
      </c>
      <c r="K624" s="215">
        <v>100</v>
      </c>
      <c r="L624" s="215">
        <v>25.5</v>
      </c>
      <c r="M624" s="215">
        <v>20.833333333333332</v>
      </c>
      <c r="N624" s="207"/>
      <c r="O624" s="208"/>
      <c r="P624" s="208"/>
      <c r="Q624" s="208"/>
      <c r="R624" s="208"/>
      <c r="S624" s="208"/>
      <c r="T624" s="208"/>
      <c r="U624" s="208"/>
      <c r="V624" s="208"/>
      <c r="W624" s="208"/>
      <c r="X624" s="208"/>
      <c r="Y624" s="214"/>
    </row>
    <row r="625" spans="1:25">
      <c r="A625" s="140"/>
      <c r="B625" s="2" t="s">
        <v>185</v>
      </c>
      <c r="C625" s="136"/>
      <c r="D625" s="216" t="s">
        <v>512</v>
      </c>
      <c r="E625" s="216">
        <v>20</v>
      </c>
      <c r="F625" s="216">
        <v>32.5</v>
      </c>
      <c r="G625" s="216">
        <v>24.7010413430542</v>
      </c>
      <c r="H625" s="216">
        <v>25.6</v>
      </c>
      <c r="I625" s="216">
        <v>100</v>
      </c>
      <c r="J625" s="216" t="s">
        <v>512</v>
      </c>
      <c r="K625" s="216">
        <v>100</v>
      </c>
      <c r="L625" s="216">
        <v>25.5</v>
      </c>
      <c r="M625" s="216">
        <v>21</v>
      </c>
      <c r="N625" s="207"/>
      <c r="O625" s="208"/>
      <c r="P625" s="208"/>
      <c r="Q625" s="208"/>
      <c r="R625" s="208"/>
      <c r="S625" s="208"/>
      <c r="T625" s="208"/>
      <c r="U625" s="208"/>
      <c r="V625" s="208"/>
      <c r="W625" s="208"/>
      <c r="X625" s="208"/>
      <c r="Y625" s="214"/>
    </row>
    <row r="626" spans="1:25">
      <c r="A626" s="140"/>
      <c r="B626" s="2" t="s">
        <v>186</v>
      </c>
      <c r="C626" s="136"/>
      <c r="D626" s="216" t="s">
        <v>512</v>
      </c>
      <c r="E626" s="216">
        <v>0</v>
      </c>
      <c r="F626" s="216">
        <v>2.2509257354845511</v>
      </c>
      <c r="G626" s="216">
        <v>0.84229873947649625</v>
      </c>
      <c r="H626" s="216">
        <v>83.577590696709279</v>
      </c>
      <c r="I626" s="216" t="s">
        <v>512</v>
      </c>
      <c r="J626" s="216" t="s">
        <v>512</v>
      </c>
      <c r="K626" s="216" t="s">
        <v>512</v>
      </c>
      <c r="L626" s="216">
        <v>0.54772255750516607</v>
      </c>
      <c r="M626" s="216">
        <v>1.8348478592697182</v>
      </c>
      <c r="N626" s="207"/>
      <c r="O626" s="208"/>
      <c r="P626" s="208"/>
      <c r="Q626" s="208"/>
      <c r="R626" s="208"/>
      <c r="S626" s="208"/>
      <c r="T626" s="208"/>
      <c r="U626" s="208"/>
      <c r="V626" s="208"/>
      <c r="W626" s="208"/>
      <c r="X626" s="208"/>
      <c r="Y626" s="214"/>
    </row>
    <row r="627" spans="1:25">
      <c r="A627" s="140"/>
      <c r="B627" s="2" t="s">
        <v>96</v>
      </c>
      <c r="C627" s="136"/>
      <c r="D627" s="110" t="s">
        <v>512</v>
      </c>
      <c r="E627" s="110">
        <v>0</v>
      </c>
      <c r="F627" s="110">
        <v>6.7527772064536529E-2</v>
      </c>
      <c r="G627" s="110">
        <v>3.3912685375146245E-2</v>
      </c>
      <c r="H627" s="110">
        <v>1.4066354675462993</v>
      </c>
      <c r="I627" s="110" t="s">
        <v>512</v>
      </c>
      <c r="J627" s="110" t="s">
        <v>512</v>
      </c>
      <c r="K627" s="110" t="s">
        <v>512</v>
      </c>
      <c r="L627" s="110">
        <v>2.1479315980594747E-2</v>
      </c>
      <c r="M627" s="110">
        <v>8.8072697244946471E-2</v>
      </c>
      <c r="N627" s="16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138"/>
    </row>
    <row r="628" spans="1:25">
      <c r="A628" s="140"/>
      <c r="B628" s="118" t="s">
        <v>187</v>
      </c>
      <c r="C628" s="136"/>
      <c r="D628" s="110" t="s">
        <v>512</v>
      </c>
      <c r="E628" s="110">
        <v>-0.18072301170705063</v>
      </c>
      <c r="F628" s="110">
        <v>0.36546164715491569</v>
      </c>
      <c r="G628" s="110">
        <v>1.7430449531712355E-2</v>
      </c>
      <c r="H628" s="110">
        <v>1.433935386053637</v>
      </c>
      <c r="I628" s="110">
        <v>3.0963849414647466</v>
      </c>
      <c r="J628" s="110" t="s">
        <v>512</v>
      </c>
      <c r="K628" s="110">
        <v>3.0963849414647466</v>
      </c>
      <c r="L628" s="110">
        <v>4.4578160073510453E-2</v>
      </c>
      <c r="M628" s="110">
        <v>-0.14658647052817775</v>
      </c>
      <c r="N628" s="16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138"/>
    </row>
    <row r="629" spans="1:25">
      <c r="B629" s="146"/>
      <c r="C629" s="117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</row>
    <row r="630" spans="1:25">
      <c r="B630" s="150" t="s">
        <v>465</v>
      </c>
      <c r="Y630" s="134" t="s">
        <v>67</v>
      </c>
    </row>
    <row r="631" spans="1:25">
      <c r="A631" s="125" t="s">
        <v>40</v>
      </c>
      <c r="B631" s="115" t="s">
        <v>142</v>
      </c>
      <c r="C631" s="112" t="s">
        <v>143</v>
      </c>
      <c r="D631" s="113" t="s">
        <v>165</v>
      </c>
      <c r="E631" s="114" t="s">
        <v>165</v>
      </c>
      <c r="F631" s="114" t="s">
        <v>165</v>
      </c>
      <c r="G631" s="114" t="s">
        <v>165</v>
      </c>
      <c r="H631" s="114" t="s">
        <v>165</v>
      </c>
      <c r="I631" s="114" t="s">
        <v>165</v>
      </c>
      <c r="J631" s="114" t="s">
        <v>165</v>
      </c>
      <c r="K631" s="114" t="s">
        <v>165</v>
      </c>
      <c r="L631" s="114" t="s">
        <v>165</v>
      </c>
      <c r="M631" s="114" t="s">
        <v>165</v>
      </c>
      <c r="N631" s="16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134">
        <v>1</v>
      </c>
    </row>
    <row r="632" spans="1:25">
      <c r="A632" s="140"/>
      <c r="B632" s="116" t="s">
        <v>166</v>
      </c>
      <c r="C632" s="105" t="s">
        <v>166</v>
      </c>
      <c r="D632" s="159" t="s">
        <v>167</v>
      </c>
      <c r="E632" s="160" t="s">
        <v>168</v>
      </c>
      <c r="F632" s="160" t="s">
        <v>170</v>
      </c>
      <c r="G632" s="160" t="s">
        <v>171</v>
      </c>
      <c r="H632" s="160" t="s">
        <v>172</v>
      </c>
      <c r="I632" s="160" t="s">
        <v>196</v>
      </c>
      <c r="J632" s="160" t="s">
        <v>208</v>
      </c>
      <c r="K632" s="160" t="s">
        <v>205</v>
      </c>
      <c r="L632" s="160" t="s">
        <v>206</v>
      </c>
      <c r="M632" s="160" t="s">
        <v>209</v>
      </c>
      <c r="N632" s="16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134" t="s">
        <v>3</v>
      </c>
    </row>
    <row r="633" spans="1:25">
      <c r="A633" s="140"/>
      <c r="B633" s="116"/>
      <c r="C633" s="105"/>
      <c r="D633" s="106" t="s">
        <v>114</v>
      </c>
      <c r="E633" s="107" t="s">
        <v>124</v>
      </c>
      <c r="F633" s="107" t="s">
        <v>124</v>
      </c>
      <c r="G633" s="107" t="s">
        <v>207</v>
      </c>
      <c r="H633" s="107" t="s">
        <v>124</v>
      </c>
      <c r="I633" s="107" t="s">
        <v>114</v>
      </c>
      <c r="J633" s="107" t="s">
        <v>114</v>
      </c>
      <c r="K633" s="107" t="s">
        <v>114</v>
      </c>
      <c r="L633" s="107" t="s">
        <v>114</v>
      </c>
      <c r="M633" s="107" t="s">
        <v>118</v>
      </c>
      <c r="N633" s="16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34">
        <v>2</v>
      </c>
    </row>
    <row r="634" spans="1:25">
      <c r="A634" s="140"/>
      <c r="B634" s="116"/>
      <c r="C634" s="105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6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134">
        <v>3</v>
      </c>
    </row>
    <row r="635" spans="1:25">
      <c r="A635" s="140"/>
      <c r="B635" s="115">
        <v>1</v>
      </c>
      <c r="C635" s="111">
        <v>1</v>
      </c>
      <c r="D635" s="119">
        <v>5.34</v>
      </c>
      <c r="E635" s="119">
        <v>5.6</v>
      </c>
      <c r="F635" s="120">
        <v>5.67</v>
      </c>
      <c r="G635" s="119">
        <v>5.5297619047619104</v>
      </c>
      <c r="H635" s="120">
        <v>4.9000000000000004</v>
      </c>
      <c r="I635" s="119">
        <v>5.1100000000000003</v>
      </c>
      <c r="J635" s="120">
        <v>5.38</v>
      </c>
      <c r="K635" s="119">
        <v>5.3785425101214601</v>
      </c>
      <c r="L635" s="119">
        <v>5.32</v>
      </c>
      <c r="M635" s="119">
        <v>4.8600000000000003</v>
      </c>
      <c r="N635" s="16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134">
        <v>1</v>
      </c>
    </row>
    <row r="636" spans="1:25">
      <c r="A636" s="140"/>
      <c r="B636" s="116">
        <v>1</v>
      </c>
      <c r="C636" s="105">
        <v>2</v>
      </c>
      <c r="D636" s="107">
        <v>5.36</v>
      </c>
      <c r="E636" s="107">
        <v>5.4</v>
      </c>
      <c r="F636" s="121">
        <v>5.35</v>
      </c>
      <c r="G636" s="107">
        <v>5.5126135216952603</v>
      </c>
      <c r="H636" s="121">
        <v>4.8</v>
      </c>
      <c r="I636" s="107">
        <v>5.38</v>
      </c>
      <c r="J636" s="121">
        <v>5.46</v>
      </c>
      <c r="K636" s="107">
        <v>5.3076923076923102</v>
      </c>
      <c r="L636" s="107">
        <v>5.22</v>
      </c>
      <c r="M636" s="107">
        <v>4.9400000000000004</v>
      </c>
      <c r="N636" s="16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134">
        <v>6</v>
      </c>
    </row>
    <row r="637" spans="1:25">
      <c r="A637" s="140"/>
      <c r="B637" s="116">
        <v>1</v>
      </c>
      <c r="C637" s="105">
        <v>3</v>
      </c>
      <c r="D637" s="107">
        <v>5.31</v>
      </c>
      <c r="E637" s="107">
        <v>5.6</v>
      </c>
      <c r="F637" s="121">
        <v>5.29</v>
      </c>
      <c r="G637" s="107">
        <v>5.6481835564053497</v>
      </c>
      <c r="H637" s="121">
        <v>5</v>
      </c>
      <c r="I637" s="107">
        <v>5.29</v>
      </c>
      <c r="J637" s="121">
        <v>5.37</v>
      </c>
      <c r="K637" s="121">
        <v>5.2553606237816801</v>
      </c>
      <c r="L637" s="108">
        <v>5.33</v>
      </c>
      <c r="M637" s="108">
        <v>5.03</v>
      </c>
      <c r="N637" s="16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134">
        <v>16</v>
      </c>
    </row>
    <row r="638" spans="1:25">
      <c r="A638" s="140"/>
      <c r="B638" s="116">
        <v>1</v>
      </c>
      <c r="C638" s="105">
        <v>4</v>
      </c>
      <c r="D638" s="107">
        <v>5.32</v>
      </c>
      <c r="E638" s="107">
        <v>5.6</v>
      </c>
      <c r="F638" s="121">
        <v>5.49</v>
      </c>
      <c r="G638" s="107">
        <v>5.6107249255213496</v>
      </c>
      <c r="H638" s="158">
        <v>14.6</v>
      </c>
      <c r="I638" s="107">
        <v>5.05</v>
      </c>
      <c r="J638" s="121">
        <v>5.33</v>
      </c>
      <c r="K638" s="121">
        <v>5.4986301369863</v>
      </c>
      <c r="L638" s="108">
        <v>5.35</v>
      </c>
      <c r="M638" s="108">
        <v>5.12</v>
      </c>
      <c r="N638" s="16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134">
        <v>5.3333021990978278</v>
      </c>
    </row>
    <row r="639" spans="1:25">
      <c r="A639" s="140"/>
      <c r="B639" s="116">
        <v>1</v>
      </c>
      <c r="C639" s="105">
        <v>5</v>
      </c>
      <c r="D639" s="155">
        <v>5.67</v>
      </c>
      <c r="E639" s="107">
        <v>5.6</v>
      </c>
      <c r="F639" s="107">
        <v>5.79</v>
      </c>
      <c r="G639" s="107">
        <v>5.57083764219235</v>
      </c>
      <c r="H639" s="107">
        <v>5.2</v>
      </c>
      <c r="I639" s="107">
        <v>5.26</v>
      </c>
      <c r="J639" s="107">
        <v>5.27</v>
      </c>
      <c r="K639" s="107">
        <v>5.3679435483870996</v>
      </c>
      <c r="L639" s="107">
        <v>5.2</v>
      </c>
      <c r="M639" s="107">
        <v>5.0199999999999996</v>
      </c>
      <c r="N639" s="16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135"/>
    </row>
    <row r="640" spans="1:25">
      <c r="A640" s="140"/>
      <c r="B640" s="116">
        <v>1</v>
      </c>
      <c r="C640" s="105">
        <v>6</v>
      </c>
      <c r="D640" s="107">
        <v>5.42</v>
      </c>
      <c r="E640" s="107">
        <v>5.6</v>
      </c>
      <c r="F640" s="107">
        <v>5.73</v>
      </c>
      <c r="G640" s="107">
        <v>5.7384916748285999</v>
      </c>
      <c r="H640" s="107">
        <v>5.3</v>
      </c>
      <c r="I640" s="107">
        <v>5.34</v>
      </c>
      <c r="J640" s="107">
        <v>5.14</v>
      </c>
      <c r="K640" s="107">
        <v>5.45934959349594</v>
      </c>
      <c r="L640" s="107">
        <v>5.26</v>
      </c>
      <c r="M640" s="107">
        <v>5.03</v>
      </c>
      <c r="N640" s="16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135"/>
    </row>
    <row r="641" spans="1:25">
      <c r="A641" s="140"/>
      <c r="B641" s="117" t="s">
        <v>184</v>
      </c>
      <c r="C641" s="109"/>
      <c r="D641" s="122">
        <v>5.4033333333333333</v>
      </c>
      <c r="E641" s="122">
        <v>5.5666666666666673</v>
      </c>
      <c r="F641" s="122">
        <v>5.5533333333333319</v>
      </c>
      <c r="G641" s="122">
        <v>5.6017688709008029</v>
      </c>
      <c r="H641" s="122">
        <v>6.6333333333333329</v>
      </c>
      <c r="I641" s="122">
        <v>5.2383333333333342</v>
      </c>
      <c r="J641" s="122">
        <v>5.3250000000000002</v>
      </c>
      <c r="K641" s="122">
        <v>5.3779197867441324</v>
      </c>
      <c r="L641" s="122">
        <v>5.28</v>
      </c>
      <c r="M641" s="122">
        <v>5.0000000000000009</v>
      </c>
      <c r="N641" s="16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135"/>
    </row>
    <row r="642" spans="1:25">
      <c r="A642" s="140"/>
      <c r="B642" s="2" t="s">
        <v>185</v>
      </c>
      <c r="C642" s="136"/>
      <c r="D642" s="108">
        <v>5.35</v>
      </c>
      <c r="E642" s="108">
        <v>5.6</v>
      </c>
      <c r="F642" s="108">
        <v>5.58</v>
      </c>
      <c r="G642" s="108">
        <v>5.5907812838568498</v>
      </c>
      <c r="H642" s="108">
        <v>5.0999999999999996</v>
      </c>
      <c r="I642" s="108">
        <v>5.2750000000000004</v>
      </c>
      <c r="J642" s="108">
        <v>5.35</v>
      </c>
      <c r="K642" s="108">
        <v>5.3732430292542794</v>
      </c>
      <c r="L642" s="108">
        <v>5.29</v>
      </c>
      <c r="M642" s="108">
        <v>5.0250000000000004</v>
      </c>
      <c r="N642" s="16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135"/>
    </row>
    <row r="643" spans="1:25">
      <c r="A643" s="140"/>
      <c r="B643" s="2" t="s">
        <v>186</v>
      </c>
      <c r="C643" s="136"/>
      <c r="D643" s="123">
        <v>0.13633292583476181</v>
      </c>
      <c r="E643" s="123">
        <v>8.1649658092772318E-2</v>
      </c>
      <c r="F643" s="123">
        <v>0.20762145040112479</v>
      </c>
      <c r="G643" s="123">
        <v>8.3687608918686998E-2</v>
      </c>
      <c r="H643" s="123">
        <v>3.9072582032246967</v>
      </c>
      <c r="I643" s="123">
        <v>0.13075422236649437</v>
      </c>
      <c r="J643" s="123">
        <v>0.11004544515789844</v>
      </c>
      <c r="K643" s="123">
        <v>9.0834313383671886E-2</v>
      </c>
      <c r="L643" s="123">
        <v>6.2289646009589729E-2</v>
      </c>
      <c r="M643" s="123">
        <v>8.9218832092781739E-2</v>
      </c>
      <c r="N643" s="16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137"/>
    </row>
    <row r="644" spans="1:25">
      <c r="A644" s="140"/>
      <c r="B644" s="2" t="s">
        <v>96</v>
      </c>
      <c r="C644" s="136"/>
      <c r="D644" s="110">
        <v>2.5231263263682014E-2</v>
      </c>
      <c r="E644" s="110">
        <v>1.4667603250198618E-2</v>
      </c>
      <c r="F644" s="110">
        <v>3.7386815798521877E-2</v>
      </c>
      <c r="G644" s="110">
        <v>1.493949694237018E-2</v>
      </c>
      <c r="H644" s="110">
        <v>0.58903389998362266</v>
      </c>
      <c r="I644" s="110">
        <v>2.4961035132006558E-2</v>
      </c>
      <c r="J644" s="110">
        <v>2.0665811297257922E-2</v>
      </c>
      <c r="K644" s="110">
        <v>1.6890232094492478E-2</v>
      </c>
      <c r="L644" s="110">
        <v>1.1797281441210176E-2</v>
      </c>
      <c r="M644" s="110">
        <v>1.7843766418556343E-2</v>
      </c>
      <c r="N644" s="16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38"/>
    </row>
    <row r="645" spans="1:25">
      <c r="A645" s="140"/>
      <c r="B645" s="118" t="s">
        <v>187</v>
      </c>
      <c r="C645" s="136"/>
      <c r="D645" s="110">
        <v>1.3130914323090881E-2</v>
      </c>
      <c r="E645" s="110">
        <v>4.3756093102752525E-2</v>
      </c>
      <c r="F645" s="110">
        <v>4.125607850849411E-2</v>
      </c>
      <c r="G645" s="110">
        <v>5.0337794818450021E-2</v>
      </c>
      <c r="H645" s="110">
        <v>0.24375726064339953</v>
      </c>
      <c r="I645" s="110">
        <v>-1.780676628085287E-2</v>
      </c>
      <c r="J645" s="110">
        <v>-1.5566714181753927E-3</v>
      </c>
      <c r="K645" s="110">
        <v>8.365846520726361E-3</v>
      </c>
      <c r="L645" s="110">
        <v>-9.9942206737964057E-3</v>
      </c>
      <c r="M645" s="110">
        <v>-6.2494527153216239E-2</v>
      </c>
      <c r="N645" s="16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38"/>
    </row>
    <row r="646" spans="1:25">
      <c r="B646" s="146"/>
      <c r="C646" s="117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</row>
    <row r="647" spans="1:25">
      <c r="B647" s="150" t="s">
        <v>466</v>
      </c>
      <c r="Y647" s="134" t="s">
        <v>67</v>
      </c>
    </row>
    <row r="648" spans="1:25">
      <c r="A648" s="125" t="s">
        <v>43</v>
      </c>
      <c r="B648" s="115" t="s">
        <v>142</v>
      </c>
      <c r="C648" s="112" t="s">
        <v>143</v>
      </c>
      <c r="D648" s="113" t="s">
        <v>165</v>
      </c>
      <c r="E648" s="114" t="s">
        <v>165</v>
      </c>
      <c r="F648" s="114" t="s">
        <v>165</v>
      </c>
      <c r="G648" s="114" t="s">
        <v>165</v>
      </c>
      <c r="H648" s="114" t="s">
        <v>165</v>
      </c>
      <c r="I648" s="114" t="s">
        <v>165</v>
      </c>
      <c r="J648" s="114" t="s">
        <v>165</v>
      </c>
      <c r="K648" s="114" t="s">
        <v>165</v>
      </c>
      <c r="L648" s="114" t="s">
        <v>165</v>
      </c>
      <c r="M648" s="114" t="s">
        <v>165</v>
      </c>
      <c r="N648" s="114" t="s">
        <v>165</v>
      </c>
      <c r="O648" s="161"/>
      <c r="P648" s="2"/>
      <c r="Q648" s="2"/>
      <c r="R648" s="2"/>
      <c r="S648" s="2"/>
      <c r="T648" s="2"/>
      <c r="U648" s="2"/>
      <c r="V648" s="2"/>
      <c r="W648" s="2"/>
      <c r="X648" s="2"/>
      <c r="Y648" s="134">
        <v>1</v>
      </c>
    </row>
    <row r="649" spans="1:25">
      <c r="A649" s="140"/>
      <c r="B649" s="116" t="s">
        <v>166</v>
      </c>
      <c r="C649" s="105" t="s">
        <v>166</v>
      </c>
      <c r="D649" s="159" t="s">
        <v>167</v>
      </c>
      <c r="E649" s="160" t="s">
        <v>168</v>
      </c>
      <c r="F649" s="160" t="s">
        <v>169</v>
      </c>
      <c r="G649" s="160" t="s">
        <v>170</v>
      </c>
      <c r="H649" s="160" t="s">
        <v>171</v>
      </c>
      <c r="I649" s="160" t="s">
        <v>172</v>
      </c>
      <c r="J649" s="160" t="s">
        <v>196</v>
      </c>
      <c r="K649" s="160" t="s">
        <v>208</v>
      </c>
      <c r="L649" s="160" t="s">
        <v>205</v>
      </c>
      <c r="M649" s="160" t="s">
        <v>206</v>
      </c>
      <c r="N649" s="160" t="s">
        <v>209</v>
      </c>
      <c r="O649" s="161"/>
      <c r="P649" s="2"/>
      <c r="Q649" s="2"/>
      <c r="R649" s="2"/>
      <c r="S649" s="2"/>
      <c r="T649" s="2"/>
      <c r="U649" s="2"/>
      <c r="V649" s="2"/>
      <c r="W649" s="2"/>
      <c r="X649" s="2"/>
      <c r="Y649" s="134" t="s">
        <v>3</v>
      </c>
    </row>
    <row r="650" spans="1:25">
      <c r="A650" s="140"/>
      <c r="B650" s="116"/>
      <c r="C650" s="105"/>
      <c r="D650" s="106" t="s">
        <v>114</v>
      </c>
      <c r="E650" s="107" t="s">
        <v>124</v>
      </c>
      <c r="F650" s="107" t="s">
        <v>114</v>
      </c>
      <c r="G650" s="107" t="s">
        <v>124</v>
      </c>
      <c r="H650" s="107" t="s">
        <v>207</v>
      </c>
      <c r="I650" s="107" t="s">
        <v>124</v>
      </c>
      <c r="J650" s="107" t="s">
        <v>114</v>
      </c>
      <c r="K650" s="107" t="s">
        <v>114</v>
      </c>
      <c r="L650" s="107" t="s">
        <v>114</v>
      </c>
      <c r="M650" s="107" t="s">
        <v>114</v>
      </c>
      <c r="N650" s="107" t="s">
        <v>118</v>
      </c>
      <c r="O650" s="161"/>
      <c r="P650" s="2"/>
      <c r="Q650" s="2"/>
      <c r="R650" s="2"/>
      <c r="S650" s="2"/>
      <c r="T650" s="2"/>
      <c r="U650" s="2"/>
      <c r="V650" s="2"/>
      <c r="W650" s="2"/>
      <c r="X650" s="2"/>
      <c r="Y650" s="134">
        <v>0</v>
      </c>
    </row>
    <row r="651" spans="1:25">
      <c r="A651" s="140"/>
      <c r="B651" s="116"/>
      <c r="C651" s="105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61"/>
      <c r="P651" s="2"/>
      <c r="Q651" s="2"/>
      <c r="R651" s="2"/>
      <c r="S651" s="2"/>
      <c r="T651" s="2"/>
      <c r="U651" s="2"/>
      <c r="V651" s="2"/>
      <c r="W651" s="2"/>
      <c r="X651" s="2"/>
      <c r="Y651" s="134">
        <v>1</v>
      </c>
    </row>
    <row r="652" spans="1:25">
      <c r="A652" s="140"/>
      <c r="B652" s="115">
        <v>1</v>
      </c>
      <c r="C652" s="111">
        <v>1</v>
      </c>
      <c r="D652" s="225">
        <v>65.599999999999994</v>
      </c>
      <c r="E652" s="225">
        <v>48.4</v>
      </c>
      <c r="F652" s="191">
        <v>59.3</v>
      </c>
      <c r="G652" s="190">
        <v>59.5</v>
      </c>
      <c r="H652" s="191">
        <v>60.45</v>
      </c>
      <c r="I652" s="190">
        <v>57.8</v>
      </c>
      <c r="J652" s="191">
        <v>59</v>
      </c>
      <c r="K652" s="190">
        <v>63.6</v>
      </c>
      <c r="L652" s="190">
        <v>58.98</v>
      </c>
      <c r="M652" s="190">
        <v>60</v>
      </c>
      <c r="N652" s="190">
        <v>54.9</v>
      </c>
      <c r="O652" s="193"/>
      <c r="P652" s="194"/>
      <c r="Q652" s="194"/>
      <c r="R652" s="194"/>
      <c r="S652" s="194"/>
      <c r="T652" s="194"/>
      <c r="U652" s="194"/>
      <c r="V652" s="194"/>
      <c r="W652" s="194"/>
      <c r="X652" s="194"/>
      <c r="Y652" s="195">
        <v>1</v>
      </c>
    </row>
    <row r="653" spans="1:25">
      <c r="A653" s="140"/>
      <c r="B653" s="116">
        <v>1</v>
      </c>
      <c r="C653" s="105">
        <v>2</v>
      </c>
      <c r="D653" s="219">
        <v>66.7</v>
      </c>
      <c r="E653" s="219">
        <v>48.8</v>
      </c>
      <c r="F653" s="197">
        <v>59.3</v>
      </c>
      <c r="G653" s="196">
        <v>61.100000000000009</v>
      </c>
      <c r="H653" s="197">
        <v>61.649999999999991</v>
      </c>
      <c r="I653" s="196">
        <v>57.4</v>
      </c>
      <c r="J653" s="197">
        <v>61.199999999999996</v>
      </c>
      <c r="K653" s="196">
        <v>64.8</v>
      </c>
      <c r="L653" s="196">
        <v>58.29</v>
      </c>
      <c r="M653" s="196">
        <v>59</v>
      </c>
      <c r="N653" s="196">
        <v>54.7</v>
      </c>
      <c r="O653" s="193"/>
      <c r="P653" s="194"/>
      <c r="Q653" s="194"/>
      <c r="R653" s="194"/>
      <c r="S653" s="194"/>
      <c r="T653" s="194"/>
      <c r="U653" s="194"/>
      <c r="V653" s="194"/>
      <c r="W653" s="194"/>
      <c r="X653" s="194"/>
      <c r="Y653" s="195">
        <v>9</v>
      </c>
    </row>
    <row r="654" spans="1:25">
      <c r="A654" s="140"/>
      <c r="B654" s="116">
        <v>1</v>
      </c>
      <c r="C654" s="105">
        <v>3</v>
      </c>
      <c r="D654" s="219">
        <v>67.7</v>
      </c>
      <c r="E654" s="219">
        <v>53.4</v>
      </c>
      <c r="F654" s="197">
        <v>59.3</v>
      </c>
      <c r="G654" s="196">
        <v>59.5</v>
      </c>
      <c r="H654" s="197">
        <v>60.7</v>
      </c>
      <c r="I654" s="196">
        <v>58.4</v>
      </c>
      <c r="J654" s="197">
        <v>60.5</v>
      </c>
      <c r="K654" s="197">
        <v>63.6</v>
      </c>
      <c r="L654" s="198">
        <v>58.64</v>
      </c>
      <c r="M654" s="198">
        <v>59</v>
      </c>
      <c r="N654" s="198">
        <v>55.8</v>
      </c>
      <c r="O654" s="193"/>
      <c r="P654" s="194"/>
      <c r="Q654" s="194"/>
      <c r="R654" s="194"/>
      <c r="S654" s="194"/>
      <c r="T654" s="194"/>
      <c r="U654" s="194"/>
      <c r="V654" s="194"/>
      <c r="W654" s="194"/>
      <c r="X654" s="194"/>
      <c r="Y654" s="195">
        <v>16</v>
      </c>
    </row>
    <row r="655" spans="1:25">
      <c r="A655" s="140"/>
      <c r="B655" s="116">
        <v>1</v>
      </c>
      <c r="C655" s="105">
        <v>4</v>
      </c>
      <c r="D655" s="219">
        <v>67</v>
      </c>
      <c r="E655" s="219">
        <v>54.8</v>
      </c>
      <c r="F655" s="197">
        <v>59.3</v>
      </c>
      <c r="G655" s="196">
        <v>59.7</v>
      </c>
      <c r="H655" s="197">
        <v>61.22</v>
      </c>
      <c r="I655" s="196">
        <v>57.1</v>
      </c>
      <c r="J655" s="197">
        <v>59.5</v>
      </c>
      <c r="K655" s="197">
        <v>63.79999999999999</v>
      </c>
      <c r="L655" s="198">
        <v>58.52</v>
      </c>
      <c r="M655" s="198">
        <v>58</v>
      </c>
      <c r="N655" s="198">
        <v>54.7</v>
      </c>
      <c r="O655" s="193"/>
      <c r="P655" s="194"/>
      <c r="Q655" s="194"/>
      <c r="R655" s="194"/>
      <c r="S655" s="194"/>
      <c r="T655" s="194"/>
      <c r="U655" s="194"/>
      <c r="V655" s="194"/>
      <c r="W655" s="194"/>
      <c r="X655" s="194"/>
      <c r="Y655" s="195">
        <v>59.500555555555543</v>
      </c>
    </row>
    <row r="656" spans="1:25">
      <c r="A656" s="140"/>
      <c r="B656" s="116">
        <v>1</v>
      </c>
      <c r="C656" s="105">
        <v>5</v>
      </c>
      <c r="D656" s="219">
        <v>68.099999999999994</v>
      </c>
      <c r="E656" s="219">
        <v>55.8</v>
      </c>
      <c r="F656" s="196">
        <v>59.6</v>
      </c>
      <c r="G656" s="196">
        <v>61.199999999999996</v>
      </c>
      <c r="H656" s="196">
        <v>61.600000000000009</v>
      </c>
      <c r="I656" s="196">
        <v>57.2</v>
      </c>
      <c r="J656" s="196">
        <v>61.4</v>
      </c>
      <c r="K656" s="220">
        <v>66.2</v>
      </c>
      <c r="L656" s="196">
        <v>58.31</v>
      </c>
      <c r="M656" s="196">
        <v>59</v>
      </c>
      <c r="N656" s="196">
        <v>55.7</v>
      </c>
      <c r="O656" s="193"/>
      <c r="P656" s="194"/>
      <c r="Q656" s="194"/>
      <c r="R656" s="194"/>
      <c r="S656" s="194"/>
      <c r="T656" s="194"/>
      <c r="U656" s="194"/>
      <c r="V656" s="194"/>
      <c r="W656" s="194"/>
      <c r="X656" s="194"/>
      <c r="Y656" s="199"/>
    </row>
    <row r="657" spans="1:25">
      <c r="A657" s="140"/>
      <c r="B657" s="116">
        <v>1</v>
      </c>
      <c r="C657" s="105">
        <v>6</v>
      </c>
      <c r="D657" s="219">
        <v>66.5</v>
      </c>
      <c r="E657" s="219">
        <v>59.2</v>
      </c>
      <c r="F657" s="196">
        <v>59.7</v>
      </c>
      <c r="G657" s="196">
        <v>60.2</v>
      </c>
      <c r="H657" s="196">
        <v>60.71</v>
      </c>
      <c r="I657" s="196">
        <v>58.3</v>
      </c>
      <c r="J657" s="196">
        <v>61.70000000000001</v>
      </c>
      <c r="K657" s="196">
        <v>64.3</v>
      </c>
      <c r="L657" s="196">
        <v>58.44</v>
      </c>
      <c r="M657" s="196">
        <v>58</v>
      </c>
      <c r="N657" s="196">
        <v>55.4</v>
      </c>
      <c r="O657" s="193"/>
      <c r="P657" s="194"/>
      <c r="Q657" s="194"/>
      <c r="R657" s="194"/>
      <c r="S657" s="194"/>
      <c r="T657" s="194"/>
      <c r="U657" s="194"/>
      <c r="V657" s="194"/>
      <c r="W657" s="194"/>
      <c r="X657" s="194"/>
      <c r="Y657" s="199"/>
    </row>
    <row r="658" spans="1:25">
      <c r="A658" s="140"/>
      <c r="B658" s="117" t="s">
        <v>184</v>
      </c>
      <c r="C658" s="109"/>
      <c r="D658" s="200">
        <v>66.933333333333337</v>
      </c>
      <c r="E658" s="200">
        <v>53.4</v>
      </c>
      <c r="F658" s="200">
        <v>59.416666666666664</v>
      </c>
      <c r="G658" s="200">
        <v>60.199999999999996</v>
      </c>
      <c r="H658" s="200">
        <v>61.055</v>
      </c>
      <c r="I658" s="200">
        <v>57.699999999999996</v>
      </c>
      <c r="J658" s="200">
        <v>60.54999999999999</v>
      </c>
      <c r="K658" s="200">
        <v>64.38333333333334</v>
      </c>
      <c r="L658" s="200">
        <v>58.53</v>
      </c>
      <c r="M658" s="200">
        <v>58.833333333333336</v>
      </c>
      <c r="N658" s="200">
        <v>55.199999999999989</v>
      </c>
      <c r="O658" s="193"/>
      <c r="P658" s="194"/>
      <c r="Q658" s="194"/>
      <c r="R658" s="194"/>
      <c r="S658" s="194"/>
      <c r="T658" s="194"/>
      <c r="U658" s="194"/>
      <c r="V658" s="194"/>
      <c r="W658" s="194"/>
      <c r="X658" s="194"/>
      <c r="Y658" s="199"/>
    </row>
    <row r="659" spans="1:25">
      <c r="A659" s="140"/>
      <c r="B659" s="2" t="s">
        <v>185</v>
      </c>
      <c r="C659" s="136"/>
      <c r="D659" s="198">
        <v>66.849999999999994</v>
      </c>
      <c r="E659" s="198">
        <v>54.099999999999994</v>
      </c>
      <c r="F659" s="198">
        <v>59.3</v>
      </c>
      <c r="G659" s="198">
        <v>59.95</v>
      </c>
      <c r="H659" s="198">
        <v>60.965000000000003</v>
      </c>
      <c r="I659" s="198">
        <v>57.599999999999994</v>
      </c>
      <c r="J659" s="198">
        <v>60.849999999999994</v>
      </c>
      <c r="K659" s="198">
        <v>64.05</v>
      </c>
      <c r="L659" s="198">
        <v>58.480000000000004</v>
      </c>
      <c r="M659" s="198">
        <v>59</v>
      </c>
      <c r="N659" s="198">
        <v>55.15</v>
      </c>
      <c r="O659" s="193"/>
      <c r="P659" s="194"/>
      <c r="Q659" s="194"/>
      <c r="R659" s="194"/>
      <c r="S659" s="194"/>
      <c r="T659" s="194"/>
      <c r="U659" s="194"/>
      <c r="V659" s="194"/>
      <c r="W659" s="194"/>
      <c r="X659" s="194"/>
      <c r="Y659" s="199"/>
    </row>
    <row r="660" spans="1:25">
      <c r="A660" s="140"/>
      <c r="B660" s="2" t="s">
        <v>186</v>
      </c>
      <c r="C660" s="136"/>
      <c r="D660" s="216">
        <v>0.89144078135716209</v>
      </c>
      <c r="E660" s="216">
        <v>4.1837781967977232</v>
      </c>
      <c r="F660" s="216">
        <v>0.1834847859269744</v>
      </c>
      <c r="G660" s="216">
        <v>0.77974354758471764</v>
      </c>
      <c r="H660" s="216">
        <v>0.50780901921883836</v>
      </c>
      <c r="I660" s="216">
        <v>0.55856960175075587</v>
      </c>
      <c r="J660" s="216">
        <v>1.0931605554537738</v>
      </c>
      <c r="K660" s="216">
        <v>1.0048217088950009</v>
      </c>
      <c r="L660" s="216">
        <v>0.25643712679719255</v>
      </c>
      <c r="M660" s="216">
        <v>0.752772652709081</v>
      </c>
      <c r="N660" s="216">
        <v>0.49799598391954808</v>
      </c>
      <c r="O660" s="207"/>
      <c r="P660" s="208"/>
      <c r="Q660" s="208"/>
      <c r="R660" s="208"/>
      <c r="S660" s="208"/>
      <c r="T660" s="208"/>
      <c r="U660" s="208"/>
      <c r="V660" s="208"/>
      <c r="W660" s="208"/>
      <c r="X660" s="208"/>
      <c r="Y660" s="214"/>
    </row>
    <row r="661" spans="1:25">
      <c r="A661" s="140"/>
      <c r="B661" s="2" t="s">
        <v>96</v>
      </c>
      <c r="C661" s="136"/>
      <c r="D661" s="110">
        <v>1.3318338366889872E-2</v>
      </c>
      <c r="E661" s="110">
        <v>7.8347906307073473E-2</v>
      </c>
      <c r="F661" s="110">
        <v>3.0881029889532857E-3</v>
      </c>
      <c r="G661" s="110">
        <v>1.2952550624330858E-2</v>
      </c>
      <c r="H661" s="110">
        <v>8.3172388701799743E-3</v>
      </c>
      <c r="I661" s="110">
        <v>9.6805823526994097E-3</v>
      </c>
      <c r="J661" s="110">
        <v>1.8053848975289413E-2</v>
      </c>
      <c r="K661" s="110">
        <v>1.5606860609293307E-2</v>
      </c>
      <c r="L661" s="110">
        <v>4.3812938116725188E-3</v>
      </c>
      <c r="M661" s="110">
        <v>1.2795002595621772E-2</v>
      </c>
      <c r="N661" s="110">
        <v>9.0216663753541343E-3</v>
      </c>
      <c r="O661" s="161"/>
      <c r="P661" s="2"/>
      <c r="Q661" s="2"/>
      <c r="R661" s="2"/>
      <c r="S661" s="2"/>
      <c r="T661" s="2"/>
      <c r="U661" s="2"/>
      <c r="V661" s="2"/>
      <c r="W661" s="2"/>
      <c r="X661" s="2"/>
      <c r="Y661" s="138"/>
    </row>
    <row r="662" spans="1:25">
      <c r="A662" s="140"/>
      <c r="B662" s="118" t="s">
        <v>187</v>
      </c>
      <c r="C662" s="136"/>
      <c r="D662" s="110">
        <v>0.1249194685390429</v>
      </c>
      <c r="E662" s="110">
        <v>-0.10252938814763624</v>
      </c>
      <c r="F662" s="110">
        <v>-1.4098841280658636E-3</v>
      </c>
      <c r="G662" s="110">
        <v>1.1755259054537337E-2</v>
      </c>
      <c r="H662" s="110">
        <v>2.612487278363429E-2</v>
      </c>
      <c r="I662" s="110">
        <v>-3.0261155358026426E-2</v>
      </c>
      <c r="J662" s="110">
        <v>1.7637557072296195E-2</v>
      </c>
      <c r="K662" s="110">
        <v>8.2062725838227824E-2</v>
      </c>
      <c r="L662" s="110">
        <v>-1.6311705773055074E-2</v>
      </c>
      <c r="M662" s="110">
        <v>-1.1213714157664034E-2</v>
      </c>
      <c r="N662" s="110">
        <v>-7.2277569770590411E-2</v>
      </c>
      <c r="O662" s="161"/>
      <c r="P662" s="2"/>
      <c r="Q662" s="2"/>
      <c r="R662" s="2"/>
      <c r="S662" s="2"/>
      <c r="T662" s="2"/>
      <c r="U662" s="2"/>
      <c r="V662" s="2"/>
      <c r="W662" s="2"/>
      <c r="X662" s="2"/>
      <c r="Y662" s="138"/>
    </row>
    <row r="663" spans="1:25">
      <c r="B663" s="146"/>
      <c r="C663" s="117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</row>
    <row r="664" spans="1:25">
      <c r="B664" s="150" t="s">
        <v>467</v>
      </c>
      <c r="Y664" s="134" t="s">
        <v>190</v>
      </c>
    </row>
    <row r="665" spans="1:25">
      <c r="A665" s="125" t="s">
        <v>59</v>
      </c>
      <c r="B665" s="115" t="s">
        <v>142</v>
      </c>
      <c r="C665" s="112" t="s">
        <v>143</v>
      </c>
      <c r="D665" s="113" t="s">
        <v>165</v>
      </c>
      <c r="E665" s="114" t="s">
        <v>165</v>
      </c>
      <c r="F665" s="114" t="s">
        <v>165</v>
      </c>
      <c r="G665" s="16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34">
        <v>1</v>
      </c>
    </row>
    <row r="666" spans="1:25">
      <c r="A666" s="140"/>
      <c r="B666" s="116" t="s">
        <v>166</v>
      </c>
      <c r="C666" s="105" t="s">
        <v>166</v>
      </c>
      <c r="D666" s="159" t="s">
        <v>168</v>
      </c>
      <c r="E666" s="160" t="s">
        <v>169</v>
      </c>
      <c r="F666" s="160" t="s">
        <v>170</v>
      </c>
      <c r="G666" s="16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34" t="s">
        <v>3</v>
      </c>
    </row>
    <row r="667" spans="1:25">
      <c r="A667" s="140"/>
      <c r="B667" s="116"/>
      <c r="C667" s="105"/>
      <c r="D667" s="106" t="s">
        <v>124</v>
      </c>
      <c r="E667" s="107" t="s">
        <v>114</v>
      </c>
      <c r="F667" s="107" t="s">
        <v>124</v>
      </c>
      <c r="G667" s="16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34">
        <v>2</v>
      </c>
    </row>
    <row r="668" spans="1:25">
      <c r="A668" s="140"/>
      <c r="B668" s="116"/>
      <c r="C668" s="105"/>
      <c r="D668" s="132"/>
      <c r="E668" s="132"/>
      <c r="F668" s="132"/>
      <c r="G668" s="16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34">
        <v>2</v>
      </c>
    </row>
    <row r="669" spans="1:25">
      <c r="A669" s="140"/>
      <c r="B669" s="115">
        <v>1</v>
      </c>
      <c r="C669" s="111">
        <v>1</v>
      </c>
      <c r="D669" s="151" t="s">
        <v>132</v>
      </c>
      <c r="E669" s="151" t="s">
        <v>135</v>
      </c>
      <c r="F669" s="152" t="s">
        <v>135</v>
      </c>
      <c r="G669" s="16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34">
        <v>1</v>
      </c>
    </row>
    <row r="670" spans="1:25">
      <c r="A670" s="140"/>
      <c r="B670" s="116">
        <v>1</v>
      </c>
      <c r="C670" s="105">
        <v>2</v>
      </c>
      <c r="D670" s="153" t="s">
        <v>132</v>
      </c>
      <c r="E670" s="153" t="s">
        <v>135</v>
      </c>
      <c r="F670" s="154" t="s">
        <v>135</v>
      </c>
      <c r="G670" s="16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134">
        <v>10</v>
      </c>
    </row>
    <row r="671" spans="1:25">
      <c r="A671" s="140"/>
      <c r="B671" s="116">
        <v>1</v>
      </c>
      <c r="C671" s="105">
        <v>3</v>
      </c>
      <c r="D671" s="153" t="s">
        <v>132</v>
      </c>
      <c r="E671" s="153" t="s">
        <v>135</v>
      </c>
      <c r="F671" s="154" t="s">
        <v>135</v>
      </c>
      <c r="G671" s="16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134">
        <v>16</v>
      </c>
    </row>
    <row r="672" spans="1:25">
      <c r="A672" s="140"/>
      <c r="B672" s="116">
        <v>1</v>
      </c>
      <c r="C672" s="105">
        <v>4</v>
      </c>
      <c r="D672" s="153" t="s">
        <v>132</v>
      </c>
      <c r="E672" s="153" t="s">
        <v>135</v>
      </c>
      <c r="F672" s="154" t="s">
        <v>135</v>
      </c>
      <c r="G672" s="16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34" t="s">
        <v>135</v>
      </c>
    </row>
    <row r="673" spans="1:25">
      <c r="A673" s="140"/>
      <c r="B673" s="116">
        <v>1</v>
      </c>
      <c r="C673" s="105">
        <v>5</v>
      </c>
      <c r="D673" s="153" t="s">
        <v>132</v>
      </c>
      <c r="E673" s="153" t="s">
        <v>135</v>
      </c>
      <c r="F673" s="153" t="s">
        <v>135</v>
      </c>
      <c r="G673" s="16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35"/>
    </row>
    <row r="674" spans="1:25">
      <c r="A674" s="140"/>
      <c r="B674" s="116">
        <v>1</v>
      </c>
      <c r="C674" s="105">
        <v>6</v>
      </c>
      <c r="D674" s="153" t="s">
        <v>132</v>
      </c>
      <c r="E674" s="153" t="s">
        <v>135</v>
      </c>
      <c r="F674" s="153" t="s">
        <v>135</v>
      </c>
      <c r="G674" s="16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35"/>
    </row>
    <row r="675" spans="1:25">
      <c r="A675" s="140"/>
      <c r="B675" s="117" t="s">
        <v>184</v>
      </c>
      <c r="C675" s="109"/>
      <c r="D675" s="122" t="s">
        <v>512</v>
      </c>
      <c r="E675" s="122" t="s">
        <v>512</v>
      </c>
      <c r="F675" s="122" t="s">
        <v>512</v>
      </c>
      <c r="G675" s="16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35"/>
    </row>
    <row r="676" spans="1:25">
      <c r="A676" s="140"/>
      <c r="B676" s="2" t="s">
        <v>185</v>
      </c>
      <c r="C676" s="136"/>
      <c r="D676" s="108" t="s">
        <v>512</v>
      </c>
      <c r="E676" s="108" t="s">
        <v>512</v>
      </c>
      <c r="F676" s="108" t="s">
        <v>512</v>
      </c>
      <c r="G676" s="16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35"/>
    </row>
    <row r="677" spans="1:25">
      <c r="A677" s="140"/>
      <c r="B677" s="2" t="s">
        <v>186</v>
      </c>
      <c r="C677" s="136"/>
      <c r="D677" s="108" t="s">
        <v>512</v>
      </c>
      <c r="E677" s="108" t="s">
        <v>512</v>
      </c>
      <c r="F677" s="108" t="s">
        <v>512</v>
      </c>
      <c r="G677" s="188"/>
      <c r="H677" s="189"/>
      <c r="I677" s="189"/>
      <c r="J677" s="189"/>
      <c r="K677" s="189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  <c r="Y677" s="135"/>
    </row>
    <row r="678" spans="1:25">
      <c r="A678" s="140"/>
      <c r="B678" s="2" t="s">
        <v>96</v>
      </c>
      <c r="C678" s="136"/>
      <c r="D678" s="110" t="s">
        <v>512</v>
      </c>
      <c r="E678" s="110" t="s">
        <v>512</v>
      </c>
      <c r="F678" s="110" t="s">
        <v>512</v>
      </c>
      <c r="G678" s="16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38"/>
    </row>
    <row r="679" spans="1:25">
      <c r="A679" s="140"/>
      <c r="B679" s="118" t="s">
        <v>187</v>
      </c>
      <c r="C679" s="136"/>
      <c r="D679" s="110" t="s">
        <v>512</v>
      </c>
      <c r="E679" s="110" t="s">
        <v>512</v>
      </c>
      <c r="F679" s="110" t="s">
        <v>512</v>
      </c>
      <c r="G679" s="16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38"/>
    </row>
    <row r="680" spans="1:25">
      <c r="B680" s="146"/>
      <c r="C680" s="117"/>
      <c r="D680" s="133"/>
      <c r="E680" s="133"/>
      <c r="F680" s="133"/>
    </row>
    <row r="681" spans="1:25">
      <c r="B681" s="150" t="s">
        <v>468</v>
      </c>
      <c r="Y681" s="134" t="s">
        <v>190</v>
      </c>
    </row>
    <row r="682" spans="1:25">
      <c r="A682" s="125" t="s">
        <v>60</v>
      </c>
      <c r="B682" s="115" t="s">
        <v>142</v>
      </c>
      <c r="C682" s="112" t="s">
        <v>143</v>
      </c>
      <c r="D682" s="113" t="s">
        <v>165</v>
      </c>
      <c r="E682" s="114" t="s">
        <v>165</v>
      </c>
      <c r="F682" s="114" t="s">
        <v>165</v>
      </c>
      <c r="G682" s="114" t="s">
        <v>165</v>
      </c>
      <c r="H682" s="114" t="s">
        <v>165</v>
      </c>
      <c r="I682" s="114" t="s">
        <v>165</v>
      </c>
      <c r="J682" s="16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34">
        <v>1</v>
      </c>
    </row>
    <row r="683" spans="1:25">
      <c r="A683" s="140"/>
      <c r="B683" s="116" t="s">
        <v>166</v>
      </c>
      <c r="C683" s="105" t="s">
        <v>166</v>
      </c>
      <c r="D683" s="159" t="s">
        <v>167</v>
      </c>
      <c r="E683" s="160" t="s">
        <v>172</v>
      </c>
      <c r="F683" s="160" t="s">
        <v>173</v>
      </c>
      <c r="G683" s="160" t="s">
        <v>174</v>
      </c>
      <c r="H683" s="160" t="s">
        <v>196</v>
      </c>
      <c r="I683" s="160" t="s">
        <v>208</v>
      </c>
      <c r="J683" s="16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34" t="s">
        <v>1</v>
      </c>
    </row>
    <row r="684" spans="1:25">
      <c r="A684" s="140"/>
      <c r="B684" s="116"/>
      <c r="C684" s="105"/>
      <c r="D684" s="106" t="s">
        <v>126</v>
      </c>
      <c r="E684" s="107" t="s">
        <v>126</v>
      </c>
      <c r="F684" s="107" t="s">
        <v>126</v>
      </c>
      <c r="G684" s="107" t="s">
        <v>126</v>
      </c>
      <c r="H684" s="107" t="s">
        <v>126</v>
      </c>
      <c r="I684" s="107" t="s">
        <v>116</v>
      </c>
      <c r="J684" s="16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34">
        <v>3</v>
      </c>
    </row>
    <row r="685" spans="1:25">
      <c r="A685" s="140"/>
      <c r="B685" s="116"/>
      <c r="C685" s="105"/>
      <c r="D685" s="132"/>
      <c r="E685" s="132"/>
      <c r="F685" s="132"/>
      <c r="G685" s="132"/>
      <c r="H685" s="132"/>
      <c r="I685" s="132"/>
      <c r="J685" s="16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34">
        <v>3</v>
      </c>
    </row>
    <row r="686" spans="1:25">
      <c r="A686" s="140"/>
      <c r="B686" s="115">
        <v>1</v>
      </c>
      <c r="C686" s="111">
        <v>1</v>
      </c>
      <c r="D686" s="175">
        <v>0.11</v>
      </c>
      <c r="E686" s="177">
        <v>0.02</v>
      </c>
      <c r="F686" s="176">
        <v>7.0000000000000007E-2</v>
      </c>
      <c r="G686" s="177">
        <v>0.05</v>
      </c>
      <c r="H686" s="176">
        <v>0.03</v>
      </c>
      <c r="I686" s="177">
        <v>0.05</v>
      </c>
      <c r="J686" s="179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1">
        <v>1</v>
      </c>
    </row>
    <row r="687" spans="1:25">
      <c r="A687" s="140"/>
      <c r="B687" s="116">
        <v>1</v>
      </c>
      <c r="C687" s="105">
        <v>2</v>
      </c>
      <c r="D687" s="182">
        <v>0.12</v>
      </c>
      <c r="E687" s="184">
        <v>0.02</v>
      </c>
      <c r="F687" s="183">
        <v>0.06</v>
      </c>
      <c r="G687" s="184">
        <v>0.04</v>
      </c>
      <c r="H687" s="183">
        <v>0.04</v>
      </c>
      <c r="I687" s="184">
        <v>0.05</v>
      </c>
      <c r="J687" s="179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1">
        <v>35</v>
      </c>
    </row>
    <row r="688" spans="1:25">
      <c r="A688" s="140"/>
      <c r="B688" s="116">
        <v>1</v>
      </c>
      <c r="C688" s="105">
        <v>3</v>
      </c>
      <c r="D688" s="182">
        <v>0.1</v>
      </c>
      <c r="E688" s="184">
        <v>0.03</v>
      </c>
      <c r="F688" s="183">
        <v>7.0000000000000007E-2</v>
      </c>
      <c r="G688" s="184">
        <v>0.03</v>
      </c>
      <c r="H688" s="183">
        <v>0.04</v>
      </c>
      <c r="I688" s="184">
        <v>0.05</v>
      </c>
      <c r="J688" s="179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1">
        <v>16</v>
      </c>
    </row>
    <row r="689" spans="1:25">
      <c r="A689" s="140"/>
      <c r="B689" s="116">
        <v>1</v>
      </c>
      <c r="C689" s="105">
        <v>4</v>
      </c>
      <c r="D689" s="182">
        <v>0.13</v>
      </c>
      <c r="E689" s="184">
        <v>0.05</v>
      </c>
      <c r="F689" s="183">
        <v>7.0000000000000007E-2</v>
      </c>
      <c r="G689" s="184">
        <v>0.05</v>
      </c>
      <c r="H689" s="183">
        <v>0.03</v>
      </c>
      <c r="I689" s="184">
        <v>0.05</v>
      </c>
      <c r="J689" s="179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1">
        <v>4.5533333333333335E-2</v>
      </c>
    </row>
    <row r="690" spans="1:25">
      <c r="A690" s="140"/>
      <c r="B690" s="116">
        <v>1</v>
      </c>
      <c r="C690" s="105">
        <v>5</v>
      </c>
      <c r="D690" s="182">
        <v>0.1</v>
      </c>
      <c r="E690" s="184">
        <v>0.03</v>
      </c>
      <c r="F690" s="186">
        <v>0.1</v>
      </c>
      <c r="G690" s="184">
        <v>0.04</v>
      </c>
      <c r="H690" s="184">
        <v>0.02</v>
      </c>
      <c r="I690" s="186">
        <v>0.04</v>
      </c>
      <c r="J690" s="179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37"/>
    </row>
    <row r="691" spans="1:25">
      <c r="A691" s="140"/>
      <c r="B691" s="116">
        <v>1</v>
      </c>
      <c r="C691" s="105">
        <v>6</v>
      </c>
      <c r="D691" s="182">
        <v>0.14000000000000001</v>
      </c>
      <c r="E691" s="184">
        <v>0.04</v>
      </c>
      <c r="F691" s="184">
        <v>0.06</v>
      </c>
      <c r="G691" s="184">
        <v>7.0000000000000007E-2</v>
      </c>
      <c r="H691" s="184">
        <v>0.04</v>
      </c>
      <c r="I691" s="184">
        <v>0.05</v>
      </c>
      <c r="J691" s="179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37"/>
    </row>
    <row r="692" spans="1:25">
      <c r="A692" s="140"/>
      <c r="B692" s="117" t="s">
        <v>184</v>
      </c>
      <c r="C692" s="109"/>
      <c r="D692" s="187">
        <v>0.11666666666666665</v>
      </c>
      <c r="E692" s="187">
        <v>3.1666666666666669E-2</v>
      </c>
      <c r="F692" s="187">
        <v>7.166666666666667E-2</v>
      </c>
      <c r="G692" s="187">
        <v>4.6666666666666669E-2</v>
      </c>
      <c r="H692" s="187">
        <v>3.3333333333333333E-2</v>
      </c>
      <c r="I692" s="187">
        <v>4.8333333333333339E-2</v>
      </c>
      <c r="J692" s="179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37"/>
    </row>
    <row r="693" spans="1:25">
      <c r="A693" s="140"/>
      <c r="B693" s="2" t="s">
        <v>185</v>
      </c>
      <c r="C693" s="136"/>
      <c r="D693" s="123">
        <v>0.11499999999999999</v>
      </c>
      <c r="E693" s="123">
        <v>0.03</v>
      </c>
      <c r="F693" s="123">
        <v>7.0000000000000007E-2</v>
      </c>
      <c r="G693" s="123">
        <v>4.4999999999999998E-2</v>
      </c>
      <c r="H693" s="123">
        <v>3.5000000000000003E-2</v>
      </c>
      <c r="I693" s="123">
        <v>0.05</v>
      </c>
      <c r="J693" s="179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37"/>
    </row>
    <row r="694" spans="1:25">
      <c r="A694" s="140"/>
      <c r="B694" s="2" t="s">
        <v>186</v>
      </c>
      <c r="C694" s="136"/>
      <c r="D694" s="123">
        <v>1.6329931618554727E-2</v>
      </c>
      <c r="E694" s="123">
        <v>1.1690451944500101E-2</v>
      </c>
      <c r="F694" s="123">
        <v>1.4719601443879807E-2</v>
      </c>
      <c r="G694" s="123">
        <v>1.3662601021279461E-2</v>
      </c>
      <c r="H694" s="123">
        <v>8.1649658092772456E-3</v>
      </c>
      <c r="I694" s="123">
        <v>4.0824829046386306E-3</v>
      </c>
      <c r="J694" s="16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37"/>
    </row>
    <row r="695" spans="1:25">
      <c r="A695" s="140"/>
      <c r="B695" s="2" t="s">
        <v>96</v>
      </c>
      <c r="C695" s="136"/>
      <c r="D695" s="110">
        <v>0.13997084244475483</v>
      </c>
      <c r="E695" s="110">
        <v>0.36917216666842417</v>
      </c>
      <c r="F695" s="110">
        <v>0.20538978758902054</v>
      </c>
      <c r="G695" s="110">
        <v>0.29277002188455986</v>
      </c>
      <c r="H695" s="110">
        <v>0.24494897427831738</v>
      </c>
      <c r="I695" s="110">
        <v>8.4465163544247518E-2</v>
      </c>
      <c r="J695" s="16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38"/>
    </row>
    <row r="696" spans="1:25">
      <c r="A696" s="140"/>
      <c r="B696" s="118" t="s">
        <v>187</v>
      </c>
      <c r="C696" s="136"/>
      <c r="D696" s="110">
        <v>1.5622254758418737</v>
      </c>
      <c r="E696" s="110">
        <v>-0.30453879941434847</v>
      </c>
      <c r="F696" s="110">
        <v>0.57393850658857981</v>
      </c>
      <c r="G696" s="110">
        <v>2.4890190336749551E-2</v>
      </c>
      <c r="H696" s="110">
        <v>-0.26793557833089321</v>
      </c>
      <c r="I696" s="110">
        <v>6.1493411420205035E-2</v>
      </c>
      <c r="J696" s="16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38"/>
    </row>
    <row r="697" spans="1:25">
      <c r="B697" s="146"/>
      <c r="C697" s="117"/>
      <c r="D697" s="133"/>
      <c r="E697" s="133"/>
      <c r="F697" s="133"/>
      <c r="G697" s="133"/>
      <c r="H697" s="133"/>
      <c r="I697" s="133"/>
    </row>
    <row r="698" spans="1:25">
      <c r="B698" s="150" t="s">
        <v>469</v>
      </c>
      <c r="Y698" s="134" t="s">
        <v>190</v>
      </c>
    </row>
    <row r="699" spans="1:25">
      <c r="A699" s="125" t="s">
        <v>6</v>
      </c>
      <c r="B699" s="115" t="s">
        <v>142</v>
      </c>
      <c r="C699" s="112" t="s">
        <v>143</v>
      </c>
      <c r="D699" s="113" t="s">
        <v>165</v>
      </c>
      <c r="E699" s="114" t="s">
        <v>165</v>
      </c>
      <c r="F699" s="114" t="s">
        <v>165</v>
      </c>
      <c r="G699" s="114" t="s">
        <v>165</v>
      </c>
      <c r="H699" s="114" t="s">
        <v>165</v>
      </c>
      <c r="I699" s="114" t="s">
        <v>165</v>
      </c>
      <c r="J699" s="16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34">
        <v>1</v>
      </c>
    </row>
    <row r="700" spans="1:25">
      <c r="A700" s="140"/>
      <c r="B700" s="116" t="s">
        <v>166</v>
      </c>
      <c r="C700" s="105" t="s">
        <v>166</v>
      </c>
      <c r="D700" s="159" t="s">
        <v>168</v>
      </c>
      <c r="E700" s="160" t="s">
        <v>169</v>
      </c>
      <c r="F700" s="160" t="s">
        <v>170</v>
      </c>
      <c r="G700" s="160" t="s">
        <v>171</v>
      </c>
      <c r="H700" s="160" t="s">
        <v>172</v>
      </c>
      <c r="I700" s="160" t="s">
        <v>206</v>
      </c>
      <c r="J700" s="16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34" t="s">
        <v>3</v>
      </c>
    </row>
    <row r="701" spans="1:25">
      <c r="A701" s="140"/>
      <c r="B701" s="116"/>
      <c r="C701" s="105"/>
      <c r="D701" s="106" t="s">
        <v>124</v>
      </c>
      <c r="E701" s="107" t="s">
        <v>114</v>
      </c>
      <c r="F701" s="107" t="s">
        <v>124</v>
      </c>
      <c r="G701" s="107" t="s">
        <v>207</v>
      </c>
      <c r="H701" s="107" t="s">
        <v>124</v>
      </c>
      <c r="I701" s="107" t="s">
        <v>114</v>
      </c>
      <c r="J701" s="16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34">
        <v>2</v>
      </c>
    </row>
    <row r="702" spans="1:25">
      <c r="A702" s="140"/>
      <c r="B702" s="116"/>
      <c r="C702" s="105"/>
      <c r="D702" s="132"/>
      <c r="E702" s="132"/>
      <c r="F702" s="132"/>
      <c r="G702" s="132"/>
      <c r="H702" s="132"/>
      <c r="I702" s="132"/>
      <c r="J702" s="16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34">
        <v>2</v>
      </c>
    </row>
    <row r="703" spans="1:25">
      <c r="A703" s="140"/>
      <c r="B703" s="115">
        <v>1</v>
      </c>
      <c r="C703" s="111">
        <v>1</v>
      </c>
      <c r="D703" s="119">
        <v>1</v>
      </c>
      <c r="E703" s="119">
        <v>2</v>
      </c>
      <c r="F703" s="120">
        <v>0.8</v>
      </c>
      <c r="G703" s="119">
        <v>0.69</v>
      </c>
      <c r="H703" s="152" t="s">
        <v>133</v>
      </c>
      <c r="I703" s="119">
        <v>0.9</v>
      </c>
      <c r="J703" s="16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34">
        <v>1</v>
      </c>
    </row>
    <row r="704" spans="1:25">
      <c r="A704" s="140"/>
      <c r="B704" s="116">
        <v>1</v>
      </c>
      <c r="C704" s="105">
        <v>2</v>
      </c>
      <c r="D704" s="107">
        <v>2</v>
      </c>
      <c r="E704" s="107">
        <v>2</v>
      </c>
      <c r="F704" s="158" t="s">
        <v>177</v>
      </c>
      <c r="G704" s="107">
        <v>0.68</v>
      </c>
      <c r="H704" s="154" t="s">
        <v>133</v>
      </c>
      <c r="I704" s="107" t="s">
        <v>177</v>
      </c>
      <c r="J704" s="16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34">
        <v>12</v>
      </c>
    </row>
    <row r="705" spans="1:25">
      <c r="A705" s="140"/>
      <c r="B705" s="116">
        <v>1</v>
      </c>
      <c r="C705" s="105">
        <v>3</v>
      </c>
      <c r="D705" s="107">
        <v>1</v>
      </c>
      <c r="E705" s="107">
        <v>1</v>
      </c>
      <c r="F705" s="121">
        <v>0.8</v>
      </c>
      <c r="G705" s="107">
        <v>0.77</v>
      </c>
      <c r="H705" s="154" t="s">
        <v>133</v>
      </c>
      <c r="I705" s="107" t="s">
        <v>177</v>
      </c>
      <c r="J705" s="16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34">
        <v>16</v>
      </c>
    </row>
    <row r="706" spans="1:25">
      <c r="A706" s="140"/>
      <c r="B706" s="116">
        <v>1</v>
      </c>
      <c r="C706" s="105">
        <v>4</v>
      </c>
      <c r="D706" s="107">
        <v>2</v>
      </c>
      <c r="E706" s="107">
        <v>1</v>
      </c>
      <c r="F706" s="121">
        <v>0.9</v>
      </c>
      <c r="G706" s="107">
        <v>0.79</v>
      </c>
      <c r="H706" s="154" t="s">
        <v>133</v>
      </c>
      <c r="I706" s="107" t="s">
        <v>177</v>
      </c>
      <c r="J706" s="16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34">
        <v>1.0163333333333333</v>
      </c>
    </row>
    <row r="707" spans="1:25">
      <c r="A707" s="140"/>
      <c r="B707" s="116">
        <v>1</v>
      </c>
      <c r="C707" s="105">
        <v>5</v>
      </c>
      <c r="D707" s="107">
        <v>1</v>
      </c>
      <c r="E707" s="107">
        <v>2</v>
      </c>
      <c r="F707" s="107">
        <v>1</v>
      </c>
      <c r="G707" s="107">
        <v>0.74</v>
      </c>
      <c r="H707" s="153" t="s">
        <v>133</v>
      </c>
      <c r="I707" s="107">
        <v>0.9</v>
      </c>
      <c r="J707" s="16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35"/>
    </row>
    <row r="708" spans="1:25">
      <c r="A708" s="140"/>
      <c r="B708" s="116">
        <v>1</v>
      </c>
      <c r="C708" s="105">
        <v>6</v>
      </c>
      <c r="D708" s="107" t="s">
        <v>132</v>
      </c>
      <c r="E708" s="107">
        <v>2</v>
      </c>
      <c r="F708" s="107">
        <v>0.8</v>
      </c>
      <c r="G708" s="107">
        <v>0.81</v>
      </c>
      <c r="H708" s="153" t="s">
        <v>133</v>
      </c>
      <c r="I708" s="107">
        <v>0.8</v>
      </c>
      <c r="J708" s="16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35"/>
    </row>
    <row r="709" spans="1:25">
      <c r="A709" s="140"/>
      <c r="B709" s="117" t="s">
        <v>184</v>
      </c>
      <c r="C709" s="109"/>
      <c r="D709" s="122">
        <v>1.4</v>
      </c>
      <c r="E709" s="122">
        <v>1.6666666666666667</v>
      </c>
      <c r="F709" s="122">
        <v>0.86</v>
      </c>
      <c r="G709" s="122">
        <v>0.7466666666666667</v>
      </c>
      <c r="H709" s="122" t="s">
        <v>512</v>
      </c>
      <c r="I709" s="122">
        <v>0.8666666666666667</v>
      </c>
      <c r="J709" s="16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35"/>
    </row>
    <row r="710" spans="1:25">
      <c r="A710" s="140"/>
      <c r="B710" s="2" t="s">
        <v>185</v>
      </c>
      <c r="C710" s="136"/>
      <c r="D710" s="108">
        <v>1</v>
      </c>
      <c r="E710" s="108">
        <v>2</v>
      </c>
      <c r="F710" s="108">
        <v>0.8</v>
      </c>
      <c r="G710" s="108">
        <v>0.755</v>
      </c>
      <c r="H710" s="108" t="s">
        <v>512</v>
      </c>
      <c r="I710" s="108">
        <v>0.9</v>
      </c>
      <c r="J710" s="16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35"/>
    </row>
    <row r="711" spans="1:25">
      <c r="A711" s="140"/>
      <c r="B711" s="2" t="s">
        <v>186</v>
      </c>
      <c r="C711" s="136"/>
      <c r="D711" s="108">
        <v>0.54772255750516596</v>
      </c>
      <c r="E711" s="108">
        <v>0.51639777949432208</v>
      </c>
      <c r="F711" s="108">
        <v>8.9442719099991574E-2</v>
      </c>
      <c r="G711" s="108">
        <v>5.3166405433005055E-2</v>
      </c>
      <c r="H711" s="108" t="s">
        <v>512</v>
      </c>
      <c r="I711" s="108">
        <v>5.7735026918962568E-2</v>
      </c>
      <c r="J711" s="188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35"/>
    </row>
    <row r="712" spans="1:25">
      <c r="A712" s="140"/>
      <c r="B712" s="2" t="s">
        <v>96</v>
      </c>
      <c r="C712" s="136"/>
      <c r="D712" s="110">
        <v>0.39123039821797573</v>
      </c>
      <c r="E712" s="110">
        <v>0.30983866769659324</v>
      </c>
      <c r="F712" s="110">
        <v>0.10400316174417625</v>
      </c>
      <c r="G712" s="110">
        <v>7.1205007276346058E-2</v>
      </c>
      <c r="H712" s="110" t="s">
        <v>512</v>
      </c>
      <c r="I712" s="110">
        <v>6.6617338752649108E-2</v>
      </c>
      <c r="J712" s="16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38"/>
    </row>
    <row r="713" spans="1:25">
      <c r="A713" s="140"/>
      <c r="B713" s="118" t="s">
        <v>187</v>
      </c>
      <c r="C713" s="136"/>
      <c r="D713" s="110">
        <v>0.37750081994096418</v>
      </c>
      <c r="E713" s="110">
        <v>0.63988192850114811</v>
      </c>
      <c r="F713" s="110">
        <v>-0.15382092489340771</v>
      </c>
      <c r="G713" s="110">
        <v>-0.26533289603148569</v>
      </c>
      <c r="H713" s="110" t="s">
        <v>512</v>
      </c>
      <c r="I713" s="110">
        <v>-0.14726139717940301</v>
      </c>
      <c r="J713" s="16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38"/>
    </row>
    <row r="714" spans="1:25">
      <c r="B714" s="146"/>
      <c r="C714" s="117"/>
      <c r="D714" s="133"/>
      <c r="E714" s="133"/>
      <c r="F714" s="133"/>
      <c r="G714" s="133"/>
      <c r="H714" s="133"/>
      <c r="I714" s="133"/>
    </row>
    <row r="715" spans="1:25">
      <c r="B715" s="150" t="s">
        <v>470</v>
      </c>
      <c r="Y715" s="134" t="s">
        <v>67</v>
      </c>
    </row>
    <row r="716" spans="1:25">
      <c r="A716" s="125" t="s">
        <v>9</v>
      </c>
      <c r="B716" s="115" t="s">
        <v>142</v>
      </c>
      <c r="C716" s="112" t="s">
        <v>143</v>
      </c>
      <c r="D716" s="113" t="s">
        <v>165</v>
      </c>
      <c r="E716" s="114" t="s">
        <v>165</v>
      </c>
      <c r="F716" s="114" t="s">
        <v>165</v>
      </c>
      <c r="G716" s="114" t="s">
        <v>165</v>
      </c>
      <c r="H716" s="114" t="s">
        <v>165</v>
      </c>
      <c r="I716" s="114" t="s">
        <v>165</v>
      </c>
      <c r="J716" s="16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34">
        <v>1</v>
      </c>
    </row>
    <row r="717" spans="1:25">
      <c r="A717" s="140"/>
      <c r="B717" s="116" t="s">
        <v>166</v>
      </c>
      <c r="C717" s="105" t="s">
        <v>166</v>
      </c>
      <c r="D717" s="159" t="s">
        <v>168</v>
      </c>
      <c r="E717" s="160" t="s">
        <v>169</v>
      </c>
      <c r="F717" s="160" t="s">
        <v>171</v>
      </c>
      <c r="G717" s="160" t="s">
        <v>208</v>
      </c>
      <c r="H717" s="160" t="s">
        <v>206</v>
      </c>
      <c r="I717" s="160" t="s">
        <v>209</v>
      </c>
      <c r="J717" s="16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34" t="s">
        <v>3</v>
      </c>
    </row>
    <row r="718" spans="1:25">
      <c r="A718" s="140"/>
      <c r="B718" s="116"/>
      <c r="C718" s="105"/>
      <c r="D718" s="106" t="s">
        <v>124</v>
      </c>
      <c r="E718" s="107" t="s">
        <v>116</v>
      </c>
      <c r="F718" s="107" t="s">
        <v>207</v>
      </c>
      <c r="G718" s="107" t="s">
        <v>116</v>
      </c>
      <c r="H718" s="107" t="s">
        <v>116</v>
      </c>
      <c r="I718" s="107" t="s">
        <v>118</v>
      </c>
      <c r="J718" s="16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34">
        <v>1</v>
      </c>
    </row>
    <row r="719" spans="1:25">
      <c r="A719" s="140"/>
      <c r="B719" s="116"/>
      <c r="C719" s="105"/>
      <c r="D719" s="132"/>
      <c r="E719" s="132"/>
      <c r="F719" s="132"/>
      <c r="G719" s="132"/>
      <c r="H719" s="132"/>
      <c r="I719" s="132"/>
      <c r="J719" s="16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34">
        <v>2</v>
      </c>
    </row>
    <row r="720" spans="1:25">
      <c r="A720" s="140"/>
      <c r="B720" s="115">
        <v>1</v>
      </c>
      <c r="C720" s="111">
        <v>1</v>
      </c>
      <c r="D720" s="221">
        <v>20</v>
      </c>
      <c r="E720" s="203">
        <v>13</v>
      </c>
      <c r="F720" s="206">
        <v>12.8303571428571</v>
      </c>
      <c r="G720" s="203">
        <v>14</v>
      </c>
      <c r="H720" s="206">
        <v>14</v>
      </c>
      <c r="I720" s="203">
        <v>14</v>
      </c>
      <c r="J720" s="207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9">
        <v>1</v>
      </c>
    </row>
    <row r="721" spans="1:25">
      <c r="A721" s="140"/>
      <c r="B721" s="116">
        <v>1</v>
      </c>
      <c r="C721" s="105">
        <v>2</v>
      </c>
      <c r="D721" s="213">
        <v>20</v>
      </c>
      <c r="E721" s="210">
        <v>13</v>
      </c>
      <c r="F721" s="212">
        <v>12.7941473259334</v>
      </c>
      <c r="G721" s="210">
        <v>13</v>
      </c>
      <c r="H721" s="212">
        <v>14</v>
      </c>
      <c r="I721" s="210">
        <v>14</v>
      </c>
      <c r="J721" s="207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9" t="e">
        <v>#N/A</v>
      </c>
    </row>
    <row r="722" spans="1:25">
      <c r="A722" s="140"/>
      <c r="B722" s="116">
        <v>1</v>
      </c>
      <c r="C722" s="105">
        <v>3</v>
      </c>
      <c r="D722" s="213">
        <v>20</v>
      </c>
      <c r="E722" s="210">
        <v>13</v>
      </c>
      <c r="F722" s="212">
        <v>12.877629063097499</v>
      </c>
      <c r="G722" s="210">
        <v>14</v>
      </c>
      <c r="H722" s="212">
        <v>14</v>
      </c>
      <c r="I722" s="210">
        <v>14</v>
      </c>
      <c r="J722" s="207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9">
        <v>16</v>
      </c>
    </row>
    <row r="723" spans="1:25">
      <c r="A723" s="140"/>
      <c r="B723" s="116">
        <v>1</v>
      </c>
      <c r="C723" s="105">
        <v>4</v>
      </c>
      <c r="D723" s="213">
        <v>20</v>
      </c>
      <c r="E723" s="210">
        <v>13</v>
      </c>
      <c r="F723" s="212">
        <v>12.565044687189699</v>
      </c>
      <c r="G723" s="210">
        <v>14</v>
      </c>
      <c r="H723" s="212">
        <v>14</v>
      </c>
      <c r="I723" s="210">
        <v>14</v>
      </c>
      <c r="J723" s="207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9">
        <v>13.494827788722654</v>
      </c>
    </row>
    <row r="724" spans="1:25">
      <c r="A724" s="140"/>
      <c r="B724" s="116">
        <v>1</v>
      </c>
      <c r="C724" s="105">
        <v>5</v>
      </c>
      <c r="D724" s="213">
        <v>20</v>
      </c>
      <c r="E724" s="222">
        <v>14</v>
      </c>
      <c r="F724" s="210">
        <v>13.3310344827586</v>
      </c>
      <c r="G724" s="210">
        <v>13</v>
      </c>
      <c r="H724" s="210">
        <v>14</v>
      </c>
      <c r="I724" s="210">
        <v>14</v>
      </c>
      <c r="J724" s="207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14"/>
    </row>
    <row r="725" spans="1:25">
      <c r="A725" s="140"/>
      <c r="B725" s="116">
        <v>1</v>
      </c>
      <c r="C725" s="105">
        <v>6</v>
      </c>
      <c r="D725" s="213">
        <v>20</v>
      </c>
      <c r="E725" s="210">
        <v>13</v>
      </c>
      <c r="F725" s="210">
        <v>12.446620959843299</v>
      </c>
      <c r="G725" s="210">
        <v>14</v>
      </c>
      <c r="H725" s="210">
        <v>14</v>
      </c>
      <c r="I725" s="210">
        <v>14</v>
      </c>
      <c r="J725" s="207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14"/>
    </row>
    <row r="726" spans="1:25">
      <c r="A726" s="140"/>
      <c r="B726" s="117" t="s">
        <v>184</v>
      </c>
      <c r="C726" s="109"/>
      <c r="D726" s="215">
        <v>20</v>
      </c>
      <c r="E726" s="215">
        <v>13.166666666666666</v>
      </c>
      <c r="F726" s="215">
        <v>12.8074722769466</v>
      </c>
      <c r="G726" s="215">
        <v>13.666666666666666</v>
      </c>
      <c r="H726" s="215">
        <v>14</v>
      </c>
      <c r="I726" s="215">
        <v>14</v>
      </c>
      <c r="J726" s="207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14"/>
    </row>
    <row r="727" spans="1:25">
      <c r="A727" s="140"/>
      <c r="B727" s="2" t="s">
        <v>185</v>
      </c>
      <c r="C727" s="136"/>
      <c r="D727" s="216">
        <v>20</v>
      </c>
      <c r="E727" s="216">
        <v>13</v>
      </c>
      <c r="F727" s="216">
        <v>12.812252234395249</v>
      </c>
      <c r="G727" s="216">
        <v>14</v>
      </c>
      <c r="H727" s="216">
        <v>14</v>
      </c>
      <c r="I727" s="216">
        <v>14</v>
      </c>
      <c r="J727" s="207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14"/>
    </row>
    <row r="728" spans="1:25">
      <c r="A728" s="140"/>
      <c r="B728" s="2" t="s">
        <v>186</v>
      </c>
      <c r="C728" s="136"/>
      <c r="D728" s="108">
        <v>0</v>
      </c>
      <c r="E728" s="108">
        <v>0.40824829046386302</v>
      </c>
      <c r="F728" s="108">
        <v>0.3061781960674283</v>
      </c>
      <c r="G728" s="108">
        <v>0.51639777949432231</v>
      </c>
      <c r="H728" s="108">
        <v>0</v>
      </c>
      <c r="I728" s="108">
        <v>0</v>
      </c>
      <c r="J728" s="188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  <c r="Y728" s="135"/>
    </row>
    <row r="729" spans="1:25">
      <c r="A729" s="140"/>
      <c r="B729" s="2" t="s">
        <v>96</v>
      </c>
      <c r="C729" s="136"/>
      <c r="D729" s="110">
        <v>0</v>
      </c>
      <c r="E729" s="110">
        <v>3.1006199275736432E-2</v>
      </c>
      <c r="F729" s="110">
        <v>2.390621579705059E-2</v>
      </c>
      <c r="G729" s="110">
        <v>3.7785203377633345E-2</v>
      </c>
      <c r="H729" s="110">
        <v>0</v>
      </c>
      <c r="I729" s="110">
        <v>0</v>
      </c>
      <c r="J729" s="16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38"/>
    </row>
    <row r="730" spans="1:25">
      <c r="A730" s="140"/>
      <c r="B730" s="118" t="s">
        <v>187</v>
      </c>
      <c r="C730" s="136"/>
      <c r="D730" s="110">
        <v>0.48204929422764353</v>
      </c>
      <c r="E730" s="110">
        <v>-2.4317547966801412E-2</v>
      </c>
      <c r="F730" s="110">
        <v>-5.0934737555559106E-2</v>
      </c>
      <c r="G730" s="110">
        <v>1.2733684388889666E-2</v>
      </c>
      <c r="H730" s="110">
        <v>3.7434505959350384E-2</v>
      </c>
      <c r="I730" s="110">
        <v>3.7434505959350384E-2</v>
      </c>
      <c r="J730" s="16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38"/>
    </row>
    <row r="731" spans="1:25">
      <c r="B731" s="146"/>
      <c r="C731" s="117"/>
      <c r="D731" s="133"/>
      <c r="E731" s="133"/>
      <c r="F731" s="133"/>
      <c r="G731" s="133"/>
      <c r="H731" s="133"/>
      <c r="I731" s="133"/>
    </row>
    <row r="732" spans="1:25">
      <c r="B732" s="150" t="s">
        <v>471</v>
      </c>
      <c r="Y732" s="134" t="s">
        <v>67</v>
      </c>
    </row>
    <row r="733" spans="1:25">
      <c r="A733" s="125" t="s">
        <v>62</v>
      </c>
      <c r="B733" s="115" t="s">
        <v>142</v>
      </c>
      <c r="C733" s="112" t="s">
        <v>143</v>
      </c>
      <c r="D733" s="113" t="s">
        <v>165</v>
      </c>
      <c r="E733" s="114" t="s">
        <v>165</v>
      </c>
      <c r="F733" s="114" t="s">
        <v>165</v>
      </c>
      <c r="G733" s="114" t="s">
        <v>165</v>
      </c>
      <c r="H733" s="114" t="s">
        <v>165</v>
      </c>
      <c r="I733" s="114" t="s">
        <v>165</v>
      </c>
      <c r="J733" s="114" t="s">
        <v>165</v>
      </c>
      <c r="K733" s="114" t="s">
        <v>165</v>
      </c>
      <c r="L733" s="114" t="s">
        <v>165</v>
      </c>
      <c r="M733" s="114" t="s">
        <v>165</v>
      </c>
      <c r="N733" s="16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34">
        <v>1</v>
      </c>
    </row>
    <row r="734" spans="1:25">
      <c r="A734" s="140"/>
      <c r="B734" s="116" t="s">
        <v>166</v>
      </c>
      <c r="C734" s="105" t="s">
        <v>166</v>
      </c>
      <c r="D734" s="159" t="s">
        <v>167</v>
      </c>
      <c r="E734" s="160" t="s">
        <v>168</v>
      </c>
      <c r="F734" s="160" t="s">
        <v>169</v>
      </c>
      <c r="G734" s="160" t="s">
        <v>172</v>
      </c>
      <c r="H734" s="160" t="s">
        <v>173</v>
      </c>
      <c r="I734" s="160" t="s">
        <v>196</v>
      </c>
      <c r="J734" s="160" t="s">
        <v>208</v>
      </c>
      <c r="K734" s="160" t="s">
        <v>205</v>
      </c>
      <c r="L734" s="160" t="s">
        <v>206</v>
      </c>
      <c r="M734" s="160" t="s">
        <v>209</v>
      </c>
      <c r="N734" s="16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34" t="s">
        <v>1</v>
      </c>
    </row>
    <row r="735" spans="1:25">
      <c r="A735" s="140"/>
      <c r="B735" s="116"/>
      <c r="C735" s="105"/>
      <c r="D735" s="106" t="s">
        <v>126</v>
      </c>
      <c r="E735" s="107" t="s">
        <v>126</v>
      </c>
      <c r="F735" s="107" t="s">
        <v>116</v>
      </c>
      <c r="G735" s="107" t="s">
        <v>126</v>
      </c>
      <c r="H735" s="107" t="s">
        <v>126</v>
      </c>
      <c r="I735" s="107" t="s">
        <v>126</v>
      </c>
      <c r="J735" s="107" t="s">
        <v>116</v>
      </c>
      <c r="K735" s="107" t="s">
        <v>116</v>
      </c>
      <c r="L735" s="107" t="s">
        <v>116</v>
      </c>
      <c r="M735" s="107" t="s">
        <v>118</v>
      </c>
      <c r="N735" s="16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34">
        <v>2</v>
      </c>
    </row>
    <row r="736" spans="1:25">
      <c r="A736" s="140"/>
      <c r="B736" s="116"/>
      <c r="C736" s="105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6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34">
        <v>3</v>
      </c>
    </row>
    <row r="737" spans="1:25">
      <c r="A737" s="140"/>
      <c r="B737" s="115">
        <v>1</v>
      </c>
      <c r="C737" s="111">
        <v>1</v>
      </c>
      <c r="D737" s="119">
        <v>25.383320867614067</v>
      </c>
      <c r="E737" s="119">
        <v>25.900000000000002</v>
      </c>
      <c r="F737" s="120">
        <v>25.888182498130156</v>
      </c>
      <c r="G737" s="119">
        <v>25.3</v>
      </c>
      <c r="H737" s="120">
        <v>24.635377711293955</v>
      </c>
      <c r="I737" s="119">
        <v>26.972700074794332</v>
      </c>
      <c r="J737" s="120">
        <v>27.47288706058341</v>
      </c>
      <c r="K737" s="119">
        <v>24.438575168287226</v>
      </c>
      <c r="L737" s="119">
        <v>25.556282722513103</v>
      </c>
      <c r="M737" s="119">
        <v>25.888182498130156</v>
      </c>
      <c r="N737" s="16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134">
        <v>1</v>
      </c>
    </row>
    <row r="738" spans="1:25">
      <c r="A738" s="140"/>
      <c r="B738" s="116">
        <v>1</v>
      </c>
      <c r="C738" s="105">
        <v>2</v>
      </c>
      <c r="D738" s="107">
        <v>25.336574420344064</v>
      </c>
      <c r="E738" s="107">
        <v>26.200000000000003</v>
      </c>
      <c r="F738" s="121">
        <v>25.841436050860146</v>
      </c>
      <c r="G738" s="107">
        <v>26.200000000000003</v>
      </c>
      <c r="H738" s="121">
        <v>25.617053103964103</v>
      </c>
      <c r="I738" s="107">
        <v>26.738967838444296</v>
      </c>
      <c r="J738" s="121">
        <v>26.379020194465237</v>
      </c>
      <c r="K738" s="107">
        <v>24.182404637247583</v>
      </c>
      <c r="L738" s="107">
        <v>25.467464472700087</v>
      </c>
      <c r="M738" s="107">
        <v>25.771316379955138</v>
      </c>
      <c r="N738" s="16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134" t="e">
        <v>#N/A</v>
      </c>
    </row>
    <row r="739" spans="1:25">
      <c r="A739" s="140"/>
      <c r="B739" s="116">
        <v>1</v>
      </c>
      <c r="C739" s="105">
        <v>3</v>
      </c>
      <c r="D739" s="107">
        <v>25.196335078534045</v>
      </c>
      <c r="E739" s="107">
        <v>26.5</v>
      </c>
      <c r="F739" s="121">
        <v>25.902206432311147</v>
      </c>
      <c r="G739" s="107">
        <v>26.8</v>
      </c>
      <c r="H739" s="121">
        <v>25.944278234854167</v>
      </c>
      <c r="I739" s="107">
        <v>26.45848915482425</v>
      </c>
      <c r="J739" s="121">
        <v>28.08059087509351</v>
      </c>
      <c r="K739" s="121">
        <v>24.466623036649224</v>
      </c>
      <c r="L739" s="108">
        <v>25.79936424831714</v>
      </c>
      <c r="M739" s="108">
        <v>25.701196709050123</v>
      </c>
      <c r="N739" s="16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134">
        <v>16</v>
      </c>
    </row>
    <row r="740" spans="1:25">
      <c r="A740" s="140"/>
      <c r="B740" s="116">
        <v>1</v>
      </c>
      <c r="C740" s="105">
        <v>4</v>
      </c>
      <c r="D740" s="107">
        <v>25.102842183994035</v>
      </c>
      <c r="E740" s="107">
        <v>26</v>
      </c>
      <c r="F740" s="121">
        <v>25.925579655946162</v>
      </c>
      <c r="G740" s="107">
        <v>27.1</v>
      </c>
      <c r="H740" s="121">
        <v>24.775617053103975</v>
      </c>
      <c r="I740" s="107">
        <v>26.832460732984302</v>
      </c>
      <c r="J740" s="121">
        <v>26.869857890800315</v>
      </c>
      <c r="K740" s="121">
        <v>24.346952131638005</v>
      </c>
      <c r="L740" s="108">
        <v>25.74794315632013</v>
      </c>
      <c r="M740" s="108">
        <v>25.878833208676149</v>
      </c>
      <c r="N740" s="16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134">
        <v>25.854564011468472</v>
      </c>
    </row>
    <row r="741" spans="1:25">
      <c r="A741" s="140"/>
      <c r="B741" s="116">
        <v>1</v>
      </c>
      <c r="C741" s="105">
        <v>5</v>
      </c>
      <c r="D741" s="107">
        <v>24.915856394913995</v>
      </c>
      <c r="E741" s="107">
        <v>26.5</v>
      </c>
      <c r="F741" s="107">
        <v>25.944278234854167</v>
      </c>
      <c r="G741" s="107">
        <v>26.400000000000002</v>
      </c>
      <c r="H741" s="107">
        <v>25.336574420344064</v>
      </c>
      <c r="I741" s="107">
        <v>26.364996260284222</v>
      </c>
      <c r="J741" s="107">
        <v>26.911929693343318</v>
      </c>
      <c r="K741" s="107">
        <v>24.852748691099485</v>
      </c>
      <c r="L741" s="107">
        <v>25.822737471952145</v>
      </c>
      <c r="M741" s="107">
        <v>25.897531787584153</v>
      </c>
      <c r="N741" s="16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135"/>
    </row>
    <row r="742" spans="1:25">
      <c r="A742" s="140"/>
      <c r="B742" s="116">
        <v>1</v>
      </c>
      <c r="C742" s="105">
        <v>6</v>
      </c>
      <c r="D742" s="107">
        <v>25.056095736724021</v>
      </c>
      <c r="E742" s="107">
        <v>26.1</v>
      </c>
      <c r="F742" s="107">
        <v>25.906881077038157</v>
      </c>
      <c r="G742" s="107">
        <v>26</v>
      </c>
      <c r="H742" s="107">
        <v>25.897531787584153</v>
      </c>
      <c r="I742" s="107">
        <v>26.224756918474213</v>
      </c>
      <c r="J742" s="155">
        <v>28.501308900523568</v>
      </c>
      <c r="K742" s="107">
        <v>24.081899775617064</v>
      </c>
      <c r="L742" s="107">
        <v>25.504861630516089</v>
      </c>
      <c r="M742" s="107">
        <v>25.813388182498144</v>
      </c>
      <c r="N742" s="16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135"/>
    </row>
    <row r="743" spans="1:25">
      <c r="A743" s="140"/>
      <c r="B743" s="117" t="s">
        <v>184</v>
      </c>
      <c r="C743" s="109"/>
      <c r="D743" s="122">
        <v>25.165170780354035</v>
      </c>
      <c r="E743" s="122">
        <v>26.200000000000003</v>
      </c>
      <c r="F743" s="122">
        <v>25.901427324856655</v>
      </c>
      <c r="G743" s="122">
        <v>26.3</v>
      </c>
      <c r="H743" s="122">
        <v>25.367738718524066</v>
      </c>
      <c r="I743" s="122">
        <v>26.598728496634269</v>
      </c>
      <c r="J743" s="122">
        <v>27.369265769134888</v>
      </c>
      <c r="K743" s="122">
        <v>24.394867240089766</v>
      </c>
      <c r="L743" s="122">
        <v>25.64977561705312</v>
      </c>
      <c r="M743" s="122">
        <v>25.82507479431564</v>
      </c>
      <c r="N743" s="16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135"/>
    </row>
    <row r="744" spans="1:25">
      <c r="A744" s="140"/>
      <c r="B744" s="2" t="s">
        <v>185</v>
      </c>
      <c r="C744" s="136"/>
      <c r="D744" s="108">
        <v>25.149588631264038</v>
      </c>
      <c r="E744" s="108">
        <v>26.150000000000002</v>
      </c>
      <c r="F744" s="108">
        <v>25.904543754674652</v>
      </c>
      <c r="G744" s="108">
        <v>26.300000000000004</v>
      </c>
      <c r="H744" s="108">
        <v>25.476813762154084</v>
      </c>
      <c r="I744" s="108">
        <v>26.598728496634273</v>
      </c>
      <c r="J744" s="108">
        <v>27.192408376963364</v>
      </c>
      <c r="K744" s="108">
        <v>24.392763649962617</v>
      </c>
      <c r="L744" s="108">
        <v>25.652112939416618</v>
      </c>
      <c r="M744" s="108">
        <v>25.846110695587146</v>
      </c>
      <c r="N744" s="16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135"/>
    </row>
    <row r="745" spans="1:25">
      <c r="A745" s="140"/>
      <c r="B745" s="2" t="s">
        <v>186</v>
      </c>
      <c r="C745" s="136"/>
      <c r="D745" s="123">
        <v>0.17656713380971326</v>
      </c>
      <c r="E745" s="123">
        <v>0.25298221281346972</v>
      </c>
      <c r="F745" s="123">
        <v>3.5282472693092544E-2</v>
      </c>
      <c r="G745" s="123">
        <v>0.6324555320336761</v>
      </c>
      <c r="H745" s="123">
        <v>0.55913649456167902</v>
      </c>
      <c r="I745" s="123">
        <v>0.29267905464657001</v>
      </c>
      <c r="J745" s="123">
        <v>0.80466057975381056</v>
      </c>
      <c r="K745" s="123">
        <v>0.26910947569673349</v>
      </c>
      <c r="L745" s="123">
        <v>0.15805553821244744</v>
      </c>
      <c r="M745" s="123">
        <v>7.809595288898033E-2</v>
      </c>
      <c r="N745" s="16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137"/>
    </row>
    <row r="746" spans="1:25">
      <c r="A746" s="140"/>
      <c r="B746" s="2" t="s">
        <v>96</v>
      </c>
      <c r="C746" s="136"/>
      <c r="D746" s="110">
        <v>7.0163296466700647E-3</v>
      </c>
      <c r="E746" s="110">
        <v>9.655809649369072E-3</v>
      </c>
      <c r="F746" s="110">
        <v>1.3621825643266093E-3</v>
      </c>
      <c r="G746" s="110">
        <v>2.4047738860596048E-2</v>
      </c>
      <c r="H746" s="110">
        <v>2.2041243043605836E-2</v>
      </c>
      <c r="I746" s="110">
        <v>1.1003497956062255E-2</v>
      </c>
      <c r="J746" s="110">
        <v>2.9400152219693432E-2</v>
      </c>
      <c r="K746" s="110">
        <v>1.1031397426688485E-2</v>
      </c>
      <c r="L746" s="110">
        <v>6.1620631919822736E-3</v>
      </c>
      <c r="M746" s="110">
        <v>3.0240358841543431E-3</v>
      </c>
      <c r="N746" s="16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38"/>
    </row>
    <row r="747" spans="1:25">
      <c r="A747" s="140"/>
      <c r="B747" s="118" t="s">
        <v>187</v>
      </c>
      <c r="C747" s="136"/>
      <c r="D747" s="110">
        <v>-2.6664276017520083E-2</v>
      </c>
      <c r="E747" s="110">
        <v>1.3360735395820278E-2</v>
      </c>
      <c r="F747" s="110">
        <v>1.8125741113792504E-3</v>
      </c>
      <c r="G747" s="110">
        <v>1.7228524462216566E-2</v>
      </c>
      <c r="H747" s="110">
        <v>-1.8829375452955266E-2</v>
      </c>
      <c r="I747" s="110">
        <v>2.8782712593246718E-2</v>
      </c>
      <c r="J747" s="110">
        <v>5.8585468971533494E-2</v>
      </c>
      <c r="K747" s="110">
        <v>-5.6457992125924839E-2</v>
      </c>
      <c r="L747" s="110">
        <v>-7.9207831284454633E-3</v>
      </c>
      <c r="M747" s="110">
        <v>-1.140580716803119E-3</v>
      </c>
      <c r="N747" s="16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38"/>
    </row>
    <row r="748" spans="1:25">
      <c r="B748" s="146"/>
      <c r="C748" s="117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</row>
    <row r="749" spans="1:25">
      <c r="B749" s="150" t="s">
        <v>472</v>
      </c>
      <c r="Y749" s="134" t="s">
        <v>67</v>
      </c>
    </row>
    <row r="750" spans="1:25">
      <c r="A750" s="125" t="s">
        <v>12</v>
      </c>
      <c r="B750" s="115" t="s">
        <v>142</v>
      </c>
      <c r="C750" s="112" t="s">
        <v>143</v>
      </c>
      <c r="D750" s="113" t="s">
        <v>165</v>
      </c>
      <c r="E750" s="114" t="s">
        <v>165</v>
      </c>
      <c r="F750" s="114" t="s">
        <v>165</v>
      </c>
      <c r="G750" s="114" t="s">
        <v>165</v>
      </c>
      <c r="H750" s="114" t="s">
        <v>165</v>
      </c>
      <c r="I750" s="114" t="s">
        <v>165</v>
      </c>
      <c r="J750" s="114" t="s">
        <v>165</v>
      </c>
      <c r="K750" s="114" t="s">
        <v>165</v>
      </c>
      <c r="L750" s="114" t="s">
        <v>165</v>
      </c>
      <c r="M750" s="114" t="s">
        <v>165</v>
      </c>
      <c r="N750" s="16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34">
        <v>1</v>
      </c>
    </row>
    <row r="751" spans="1:25">
      <c r="A751" s="140"/>
      <c r="B751" s="116" t="s">
        <v>166</v>
      </c>
      <c r="C751" s="105" t="s">
        <v>166</v>
      </c>
      <c r="D751" s="159" t="s">
        <v>167</v>
      </c>
      <c r="E751" s="160" t="s">
        <v>168</v>
      </c>
      <c r="F751" s="160" t="s">
        <v>170</v>
      </c>
      <c r="G751" s="160" t="s">
        <v>171</v>
      </c>
      <c r="H751" s="160" t="s">
        <v>172</v>
      </c>
      <c r="I751" s="160" t="s">
        <v>196</v>
      </c>
      <c r="J751" s="160" t="s">
        <v>208</v>
      </c>
      <c r="K751" s="160" t="s">
        <v>205</v>
      </c>
      <c r="L751" s="160" t="s">
        <v>206</v>
      </c>
      <c r="M751" s="160" t="s">
        <v>209</v>
      </c>
      <c r="N751" s="16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134" t="s">
        <v>3</v>
      </c>
    </row>
    <row r="752" spans="1:25">
      <c r="A752" s="140"/>
      <c r="B752" s="116"/>
      <c r="C752" s="105"/>
      <c r="D752" s="106" t="s">
        <v>114</v>
      </c>
      <c r="E752" s="107" t="s">
        <v>124</v>
      </c>
      <c r="F752" s="107" t="s">
        <v>124</v>
      </c>
      <c r="G752" s="107" t="s">
        <v>207</v>
      </c>
      <c r="H752" s="107" t="s">
        <v>124</v>
      </c>
      <c r="I752" s="107" t="s">
        <v>114</v>
      </c>
      <c r="J752" s="107" t="s">
        <v>114</v>
      </c>
      <c r="K752" s="107" t="s">
        <v>114</v>
      </c>
      <c r="L752" s="107" t="s">
        <v>114</v>
      </c>
      <c r="M752" s="107" t="s">
        <v>118</v>
      </c>
      <c r="N752" s="16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134">
        <v>2</v>
      </c>
    </row>
    <row r="753" spans="1:25">
      <c r="A753" s="140"/>
      <c r="B753" s="116"/>
      <c r="C753" s="105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6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34">
        <v>3</v>
      </c>
    </row>
    <row r="754" spans="1:25">
      <c r="A754" s="140"/>
      <c r="B754" s="115">
        <v>1</v>
      </c>
      <c r="C754" s="111">
        <v>1</v>
      </c>
      <c r="D754" s="119">
        <v>4.03</v>
      </c>
      <c r="E754" s="119">
        <v>4</v>
      </c>
      <c r="F754" s="120">
        <v>3.9</v>
      </c>
      <c r="G754" s="119">
        <v>4.0466269841269797</v>
      </c>
      <c r="H754" s="120">
        <v>3.7</v>
      </c>
      <c r="I754" s="119">
        <v>3.52</v>
      </c>
      <c r="J754" s="120">
        <v>4.09</v>
      </c>
      <c r="K754" s="119">
        <v>4.07085020242915</v>
      </c>
      <c r="L754" s="119">
        <v>4.0999999999999996</v>
      </c>
      <c r="M754" s="119">
        <v>3.81</v>
      </c>
      <c r="N754" s="16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134">
        <v>1</v>
      </c>
    </row>
    <row r="755" spans="1:25">
      <c r="A755" s="140"/>
      <c r="B755" s="116">
        <v>1</v>
      </c>
      <c r="C755" s="105">
        <v>2</v>
      </c>
      <c r="D755" s="107">
        <v>3.98</v>
      </c>
      <c r="E755" s="107">
        <v>3.5</v>
      </c>
      <c r="F755" s="121">
        <v>4.2</v>
      </c>
      <c r="G755" s="107">
        <v>4.1786074672048397</v>
      </c>
      <c r="H755" s="121">
        <v>3.5</v>
      </c>
      <c r="I755" s="107">
        <v>4</v>
      </c>
      <c r="J755" s="121">
        <v>3.76</v>
      </c>
      <c r="K755" s="107">
        <v>3.9043659043658998</v>
      </c>
      <c r="L755" s="107">
        <v>4.0999999999999996</v>
      </c>
      <c r="M755" s="107">
        <v>3.67</v>
      </c>
      <c r="N755" s="16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134">
        <v>1</v>
      </c>
    </row>
    <row r="756" spans="1:25">
      <c r="A756" s="140"/>
      <c r="B756" s="116">
        <v>1</v>
      </c>
      <c r="C756" s="105">
        <v>3</v>
      </c>
      <c r="D756" s="107">
        <v>3.97</v>
      </c>
      <c r="E756" s="107">
        <v>4</v>
      </c>
      <c r="F756" s="121">
        <v>3.6</v>
      </c>
      <c r="G756" s="107">
        <v>4.2131931166348</v>
      </c>
      <c r="H756" s="121">
        <v>3.7</v>
      </c>
      <c r="I756" s="107">
        <v>3.9399999999999995</v>
      </c>
      <c r="J756" s="121">
        <v>3.95</v>
      </c>
      <c r="K756" s="121">
        <v>4.0165692007797302</v>
      </c>
      <c r="L756" s="108">
        <v>4.0999999999999996</v>
      </c>
      <c r="M756" s="108">
        <v>3.8800000000000003</v>
      </c>
      <c r="N756" s="16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134">
        <v>16</v>
      </c>
    </row>
    <row r="757" spans="1:25">
      <c r="A757" s="140"/>
      <c r="B757" s="116">
        <v>1</v>
      </c>
      <c r="C757" s="105">
        <v>4</v>
      </c>
      <c r="D757" s="107">
        <v>3.9</v>
      </c>
      <c r="E757" s="155">
        <v>3</v>
      </c>
      <c r="F757" s="121">
        <v>3.4</v>
      </c>
      <c r="G757" s="107">
        <v>4.3108242303872899</v>
      </c>
      <c r="H757" s="121">
        <v>3.5</v>
      </c>
      <c r="I757" s="107">
        <v>3.44</v>
      </c>
      <c r="J757" s="121">
        <v>3.79</v>
      </c>
      <c r="K757" s="121">
        <v>4.0767123287671199</v>
      </c>
      <c r="L757" s="108">
        <v>4.2</v>
      </c>
      <c r="M757" s="108">
        <v>3.9</v>
      </c>
      <c r="N757" s="16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134">
        <v>3.8973478206304555</v>
      </c>
    </row>
    <row r="758" spans="1:25">
      <c r="A758" s="140"/>
      <c r="B758" s="116">
        <v>1</v>
      </c>
      <c r="C758" s="105">
        <v>5</v>
      </c>
      <c r="D758" s="107">
        <v>4.13</v>
      </c>
      <c r="E758" s="107">
        <v>4</v>
      </c>
      <c r="F758" s="107">
        <v>4</v>
      </c>
      <c r="G758" s="107">
        <v>4.23371251292658</v>
      </c>
      <c r="H758" s="107">
        <v>3.8</v>
      </c>
      <c r="I758" s="107">
        <v>3.84</v>
      </c>
      <c r="J758" s="107">
        <v>4.08</v>
      </c>
      <c r="K758" s="107">
        <v>4.0141129032258096</v>
      </c>
      <c r="L758" s="107">
        <v>4</v>
      </c>
      <c r="M758" s="107">
        <v>3.67</v>
      </c>
      <c r="N758" s="16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135"/>
    </row>
    <row r="759" spans="1:25">
      <c r="A759" s="140"/>
      <c r="B759" s="116">
        <v>1</v>
      </c>
      <c r="C759" s="105">
        <v>6</v>
      </c>
      <c r="D759" s="107">
        <v>3.9399999999999995</v>
      </c>
      <c r="E759" s="107">
        <v>3.5</v>
      </c>
      <c r="F759" s="107">
        <v>3.7</v>
      </c>
      <c r="G759" s="107">
        <v>4.3046033300685602</v>
      </c>
      <c r="H759" s="107">
        <v>3.9</v>
      </c>
      <c r="I759" s="107">
        <v>3.59</v>
      </c>
      <c r="J759" s="107">
        <v>3.73</v>
      </c>
      <c r="K759" s="107">
        <v>3.9806910569105702</v>
      </c>
      <c r="L759" s="107">
        <v>4</v>
      </c>
      <c r="M759" s="107">
        <v>3.68</v>
      </c>
      <c r="N759" s="16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135"/>
    </row>
    <row r="760" spans="1:25">
      <c r="A760" s="140"/>
      <c r="B760" s="117" t="s">
        <v>184</v>
      </c>
      <c r="C760" s="109"/>
      <c r="D760" s="122">
        <v>3.9916666666666671</v>
      </c>
      <c r="E760" s="122">
        <v>3.6666666666666665</v>
      </c>
      <c r="F760" s="122">
        <v>3.8000000000000003</v>
      </c>
      <c r="G760" s="122">
        <v>4.2145946068915086</v>
      </c>
      <c r="H760" s="122">
        <v>3.6833333333333331</v>
      </c>
      <c r="I760" s="122">
        <v>3.7216666666666662</v>
      </c>
      <c r="J760" s="122">
        <v>3.9000000000000004</v>
      </c>
      <c r="K760" s="122">
        <v>4.0105502660797132</v>
      </c>
      <c r="L760" s="122">
        <v>4.083333333333333</v>
      </c>
      <c r="M760" s="122">
        <v>3.7683333333333331</v>
      </c>
      <c r="N760" s="16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135"/>
    </row>
    <row r="761" spans="1:25">
      <c r="A761" s="140"/>
      <c r="B761" s="2" t="s">
        <v>185</v>
      </c>
      <c r="C761" s="136"/>
      <c r="D761" s="108">
        <v>3.9750000000000001</v>
      </c>
      <c r="E761" s="108">
        <v>3.75</v>
      </c>
      <c r="F761" s="108">
        <v>3.8</v>
      </c>
      <c r="G761" s="108">
        <v>4.22345281478069</v>
      </c>
      <c r="H761" s="108">
        <v>3.7</v>
      </c>
      <c r="I761" s="108">
        <v>3.7149999999999999</v>
      </c>
      <c r="J761" s="108">
        <v>3.87</v>
      </c>
      <c r="K761" s="108">
        <v>4.0153410520027695</v>
      </c>
      <c r="L761" s="108">
        <v>4.0999999999999996</v>
      </c>
      <c r="M761" s="108">
        <v>3.7450000000000001</v>
      </c>
      <c r="N761" s="16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135"/>
    </row>
    <row r="762" spans="1:25">
      <c r="A762" s="140"/>
      <c r="B762" s="2" t="s">
        <v>186</v>
      </c>
      <c r="C762" s="136"/>
      <c r="D762" s="123">
        <v>8.0353386155573275E-2</v>
      </c>
      <c r="E762" s="123">
        <v>0.40824829046386185</v>
      </c>
      <c r="F762" s="123">
        <v>0.28982753492378882</v>
      </c>
      <c r="G762" s="123">
        <v>9.7198112854317606E-2</v>
      </c>
      <c r="H762" s="123">
        <v>0.16020819787597218</v>
      </c>
      <c r="I762" s="123">
        <v>0.23515243283169884</v>
      </c>
      <c r="J762" s="123">
        <v>0.162234398325386</v>
      </c>
      <c r="K762" s="123">
        <v>6.3606779302104052E-2</v>
      </c>
      <c r="L762" s="123">
        <v>7.5277265270908111E-2</v>
      </c>
      <c r="M762" s="123">
        <v>0.1083358974055538</v>
      </c>
      <c r="N762" s="16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137"/>
    </row>
    <row r="763" spans="1:25">
      <c r="A763" s="140"/>
      <c r="B763" s="2" t="s">
        <v>96</v>
      </c>
      <c r="C763" s="136"/>
      <c r="D763" s="110">
        <v>2.0130284631876393E-2</v>
      </c>
      <c r="E763" s="110">
        <v>0.11134044285378052</v>
      </c>
      <c r="F763" s="110">
        <v>7.6270403927312838E-2</v>
      </c>
      <c r="G763" s="110">
        <v>2.3062268597644903E-2</v>
      </c>
      <c r="H763" s="110">
        <v>4.3495438337368013E-2</v>
      </c>
      <c r="I763" s="110">
        <v>6.3184711016130463E-2</v>
      </c>
      <c r="J763" s="110">
        <v>4.1598563673175895E-2</v>
      </c>
      <c r="K763" s="110">
        <v>1.5859863380862014E-2</v>
      </c>
      <c r="L763" s="110">
        <v>1.8435248637773415E-2</v>
      </c>
      <c r="M763" s="110">
        <v>2.8749021867904592E-2</v>
      </c>
      <c r="N763" s="16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38"/>
    </row>
    <row r="764" spans="1:25">
      <c r="A764" s="140"/>
      <c r="B764" s="118" t="s">
        <v>187</v>
      </c>
      <c r="C764" s="136"/>
      <c r="D764" s="110">
        <v>2.420077713796509E-2</v>
      </c>
      <c r="E764" s="110">
        <v>-5.9189265259489421E-2</v>
      </c>
      <c r="F764" s="110">
        <v>-2.4977965814379832E-2</v>
      </c>
      <c r="G764" s="110">
        <v>8.1400686020816515E-2</v>
      </c>
      <c r="H764" s="110">
        <v>-5.4912852828850722E-2</v>
      </c>
      <c r="I764" s="110">
        <v>-4.5077104238381849E-2</v>
      </c>
      <c r="J764" s="110">
        <v>6.8050876945235927E-4</v>
      </c>
      <c r="K764" s="110">
        <v>2.9046020693874297E-2</v>
      </c>
      <c r="L764" s="110">
        <v>4.77210455064776E-2</v>
      </c>
      <c r="M764" s="110">
        <v>-3.3103149432593404E-2</v>
      </c>
      <c r="N764" s="16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138"/>
    </row>
    <row r="765" spans="1:25">
      <c r="B765" s="146"/>
      <c r="C765" s="117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</row>
    <row r="766" spans="1:25">
      <c r="B766" s="150" t="s">
        <v>473</v>
      </c>
      <c r="Y766" s="134" t="s">
        <v>67</v>
      </c>
    </row>
    <row r="767" spans="1:25">
      <c r="A767" s="125" t="s">
        <v>15</v>
      </c>
      <c r="B767" s="115" t="s">
        <v>142</v>
      </c>
      <c r="C767" s="112" t="s">
        <v>143</v>
      </c>
      <c r="D767" s="113" t="s">
        <v>165</v>
      </c>
      <c r="E767" s="114" t="s">
        <v>165</v>
      </c>
      <c r="F767" s="114" t="s">
        <v>165</v>
      </c>
      <c r="G767" s="114" t="s">
        <v>165</v>
      </c>
      <c r="H767" s="114" t="s">
        <v>165</v>
      </c>
      <c r="I767" s="114" t="s">
        <v>165</v>
      </c>
      <c r="J767" s="114" t="s">
        <v>165</v>
      </c>
      <c r="K767" s="114" t="s">
        <v>165</v>
      </c>
      <c r="L767" s="114" t="s">
        <v>165</v>
      </c>
      <c r="M767" s="114" t="s">
        <v>165</v>
      </c>
      <c r="N767" s="114" t="s">
        <v>165</v>
      </c>
      <c r="O767" s="114" t="s">
        <v>165</v>
      </c>
      <c r="P767" s="161"/>
      <c r="Q767" s="2"/>
      <c r="R767" s="2"/>
      <c r="S767" s="2"/>
      <c r="T767" s="2"/>
      <c r="U767" s="2"/>
      <c r="V767" s="2"/>
      <c r="W767" s="2"/>
      <c r="X767" s="2"/>
      <c r="Y767" s="134">
        <v>1</v>
      </c>
    </row>
    <row r="768" spans="1:25">
      <c r="A768" s="140"/>
      <c r="B768" s="116" t="s">
        <v>166</v>
      </c>
      <c r="C768" s="105" t="s">
        <v>166</v>
      </c>
      <c r="D768" s="159" t="s">
        <v>167</v>
      </c>
      <c r="E768" s="160" t="s">
        <v>168</v>
      </c>
      <c r="F768" s="160" t="s">
        <v>169</v>
      </c>
      <c r="G768" s="160" t="s">
        <v>170</v>
      </c>
      <c r="H768" s="160" t="s">
        <v>171</v>
      </c>
      <c r="I768" s="160" t="s">
        <v>172</v>
      </c>
      <c r="J768" s="160" t="s">
        <v>174</v>
      </c>
      <c r="K768" s="160" t="s">
        <v>196</v>
      </c>
      <c r="L768" s="160" t="s">
        <v>208</v>
      </c>
      <c r="M768" s="160" t="s">
        <v>205</v>
      </c>
      <c r="N768" s="160" t="s">
        <v>206</v>
      </c>
      <c r="O768" s="160" t="s">
        <v>209</v>
      </c>
      <c r="P768" s="161"/>
      <c r="Q768" s="2"/>
      <c r="R768" s="2"/>
      <c r="S768" s="2"/>
      <c r="T768" s="2"/>
      <c r="U768" s="2"/>
      <c r="V768" s="2"/>
      <c r="W768" s="2"/>
      <c r="X768" s="2"/>
      <c r="Y768" s="134" t="s">
        <v>3</v>
      </c>
    </row>
    <row r="769" spans="1:25">
      <c r="A769" s="140"/>
      <c r="B769" s="116"/>
      <c r="C769" s="105"/>
      <c r="D769" s="106" t="s">
        <v>114</v>
      </c>
      <c r="E769" s="107" t="s">
        <v>124</v>
      </c>
      <c r="F769" s="107" t="s">
        <v>114</v>
      </c>
      <c r="G769" s="107" t="s">
        <v>124</v>
      </c>
      <c r="H769" s="107" t="s">
        <v>207</v>
      </c>
      <c r="I769" s="107" t="s">
        <v>124</v>
      </c>
      <c r="J769" s="107" t="s">
        <v>126</v>
      </c>
      <c r="K769" s="107" t="s">
        <v>114</v>
      </c>
      <c r="L769" s="107" t="s">
        <v>114</v>
      </c>
      <c r="M769" s="107" t="s">
        <v>114</v>
      </c>
      <c r="N769" s="107" t="s">
        <v>114</v>
      </c>
      <c r="O769" s="107" t="s">
        <v>118</v>
      </c>
      <c r="P769" s="161"/>
      <c r="Q769" s="2"/>
      <c r="R769" s="2"/>
      <c r="S769" s="2"/>
      <c r="T769" s="2"/>
      <c r="U769" s="2"/>
      <c r="V769" s="2"/>
      <c r="W769" s="2"/>
      <c r="X769" s="2"/>
      <c r="Y769" s="134">
        <v>2</v>
      </c>
    </row>
    <row r="770" spans="1:25">
      <c r="A770" s="140"/>
      <c r="B770" s="116"/>
      <c r="C770" s="105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61"/>
      <c r="Q770" s="2"/>
      <c r="R770" s="2"/>
      <c r="S770" s="2"/>
      <c r="T770" s="2"/>
      <c r="U770" s="2"/>
      <c r="V770" s="2"/>
      <c r="W770" s="2"/>
      <c r="X770" s="2"/>
      <c r="Y770" s="134">
        <v>3</v>
      </c>
    </row>
    <row r="771" spans="1:25">
      <c r="A771" s="140"/>
      <c r="B771" s="115">
        <v>1</v>
      </c>
      <c r="C771" s="111">
        <v>1</v>
      </c>
      <c r="D771" s="119">
        <v>5</v>
      </c>
      <c r="E771" s="151" t="s">
        <v>111</v>
      </c>
      <c r="F771" s="152" t="s">
        <v>111</v>
      </c>
      <c r="G771" s="119">
        <v>5</v>
      </c>
      <c r="H771" s="120">
        <v>5.2708333333333304</v>
      </c>
      <c r="I771" s="119">
        <v>3.2</v>
      </c>
      <c r="J771" s="152" t="s">
        <v>130</v>
      </c>
      <c r="K771" s="119">
        <v>4</v>
      </c>
      <c r="L771" s="119">
        <v>5</v>
      </c>
      <c r="M771" s="119">
        <v>5.9443319838056699</v>
      </c>
      <c r="N771" s="119">
        <v>5</v>
      </c>
      <c r="O771" s="119">
        <v>4</v>
      </c>
      <c r="P771" s="161"/>
      <c r="Q771" s="2"/>
      <c r="R771" s="2"/>
      <c r="S771" s="2"/>
      <c r="T771" s="2"/>
      <c r="U771" s="2"/>
      <c r="V771" s="2"/>
      <c r="W771" s="2"/>
      <c r="X771" s="2"/>
      <c r="Y771" s="134">
        <v>1</v>
      </c>
    </row>
    <row r="772" spans="1:25">
      <c r="A772" s="140"/>
      <c r="B772" s="116">
        <v>1</v>
      </c>
      <c r="C772" s="105">
        <v>2</v>
      </c>
      <c r="D772" s="107">
        <v>5</v>
      </c>
      <c r="E772" s="153" t="s">
        <v>111</v>
      </c>
      <c r="F772" s="154" t="s">
        <v>111</v>
      </c>
      <c r="G772" s="107">
        <v>6</v>
      </c>
      <c r="H772" s="121">
        <v>6.0706357214934403</v>
      </c>
      <c r="I772" s="107">
        <v>4.4000000000000004</v>
      </c>
      <c r="J772" s="154" t="s">
        <v>130</v>
      </c>
      <c r="K772" s="107">
        <v>3</v>
      </c>
      <c r="L772" s="107">
        <v>5</v>
      </c>
      <c r="M772" s="155">
        <v>6.4230769230769198</v>
      </c>
      <c r="N772" s="107">
        <v>5</v>
      </c>
      <c r="O772" s="107">
        <v>5</v>
      </c>
      <c r="P772" s="161"/>
      <c r="Q772" s="2"/>
      <c r="R772" s="2"/>
      <c r="S772" s="2"/>
      <c r="T772" s="2"/>
      <c r="U772" s="2"/>
      <c r="V772" s="2"/>
      <c r="W772" s="2"/>
      <c r="X772" s="2"/>
      <c r="Y772" s="134" t="e">
        <v>#N/A</v>
      </c>
    </row>
    <row r="773" spans="1:25">
      <c r="A773" s="140"/>
      <c r="B773" s="116">
        <v>1</v>
      </c>
      <c r="C773" s="105">
        <v>3</v>
      </c>
      <c r="D773" s="107">
        <v>5</v>
      </c>
      <c r="E773" s="153" t="s">
        <v>111</v>
      </c>
      <c r="F773" s="154" t="s">
        <v>111</v>
      </c>
      <c r="G773" s="107">
        <v>6</v>
      </c>
      <c r="H773" s="121">
        <v>5.9760994263862299</v>
      </c>
      <c r="I773" s="107">
        <v>3.3</v>
      </c>
      <c r="J773" s="154" t="s">
        <v>130</v>
      </c>
      <c r="K773" s="121">
        <v>3</v>
      </c>
      <c r="L773" s="108">
        <v>5</v>
      </c>
      <c r="M773" s="108">
        <v>5.5847953216374302</v>
      </c>
      <c r="N773" s="108">
        <v>5</v>
      </c>
      <c r="O773" s="108">
        <v>3</v>
      </c>
      <c r="P773" s="161"/>
      <c r="Q773" s="2"/>
      <c r="R773" s="2"/>
      <c r="S773" s="2"/>
      <c r="T773" s="2"/>
      <c r="U773" s="2"/>
      <c r="V773" s="2"/>
      <c r="W773" s="2"/>
      <c r="X773" s="2"/>
      <c r="Y773" s="134">
        <v>16</v>
      </c>
    </row>
    <row r="774" spans="1:25">
      <c r="A774" s="140"/>
      <c r="B774" s="116">
        <v>1</v>
      </c>
      <c r="C774" s="105">
        <v>4</v>
      </c>
      <c r="D774" s="107">
        <v>5</v>
      </c>
      <c r="E774" s="153" t="s">
        <v>111</v>
      </c>
      <c r="F774" s="154" t="s">
        <v>111</v>
      </c>
      <c r="G774" s="107">
        <v>5</v>
      </c>
      <c r="H774" s="121">
        <v>5.6077457795432002</v>
      </c>
      <c r="I774" s="107">
        <v>3.7</v>
      </c>
      <c r="J774" s="154">
        <v>60</v>
      </c>
      <c r="K774" s="121">
        <v>4</v>
      </c>
      <c r="L774" s="158">
        <v>6</v>
      </c>
      <c r="M774" s="108">
        <v>5.4173515981735196</v>
      </c>
      <c r="N774" s="108">
        <v>5</v>
      </c>
      <c r="O774" s="108">
        <v>5</v>
      </c>
      <c r="P774" s="161"/>
      <c r="Q774" s="2"/>
      <c r="R774" s="2"/>
      <c r="S774" s="2"/>
      <c r="T774" s="2"/>
      <c r="U774" s="2"/>
      <c r="V774" s="2"/>
      <c r="W774" s="2"/>
      <c r="X774" s="2"/>
      <c r="Y774" s="134">
        <v>4.8295519579410309</v>
      </c>
    </row>
    <row r="775" spans="1:25">
      <c r="A775" s="140"/>
      <c r="B775" s="116">
        <v>1</v>
      </c>
      <c r="C775" s="105">
        <v>5</v>
      </c>
      <c r="D775" s="107">
        <v>5</v>
      </c>
      <c r="E775" s="153" t="s">
        <v>111</v>
      </c>
      <c r="F775" s="153" t="s">
        <v>111</v>
      </c>
      <c r="G775" s="107">
        <v>6</v>
      </c>
      <c r="H775" s="107">
        <v>5.1768355739400196</v>
      </c>
      <c r="I775" s="107">
        <v>3.3</v>
      </c>
      <c r="J775" s="153">
        <v>100</v>
      </c>
      <c r="K775" s="107">
        <v>4</v>
      </c>
      <c r="L775" s="107">
        <v>5</v>
      </c>
      <c r="M775" s="107">
        <v>5.6754032258064502</v>
      </c>
      <c r="N775" s="107">
        <v>5</v>
      </c>
      <c r="O775" s="107">
        <v>4</v>
      </c>
      <c r="P775" s="161"/>
      <c r="Q775" s="2"/>
      <c r="R775" s="2"/>
      <c r="S775" s="2"/>
      <c r="T775" s="2"/>
      <c r="U775" s="2"/>
      <c r="V775" s="2"/>
      <c r="W775" s="2"/>
      <c r="X775" s="2"/>
      <c r="Y775" s="135"/>
    </row>
    <row r="776" spans="1:25">
      <c r="A776" s="140"/>
      <c r="B776" s="116">
        <v>1</v>
      </c>
      <c r="C776" s="105">
        <v>6</v>
      </c>
      <c r="D776" s="107">
        <v>5</v>
      </c>
      <c r="E776" s="153" t="s">
        <v>111</v>
      </c>
      <c r="F776" s="153" t="s">
        <v>111</v>
      </c>
      <c r="G776" s="107">
        <v>7</v>
      </c>
      <c r="H776" s="107">
        <v>5.0205680705190998</v>
      </c>
      <c r="I776" s="107">
        <v>3.8</v>
      </c>
      <c r="J776" s="153">
        <v>60</v>
      </c>
      <c r="K776" s="107">
        <v>3</v>
      </c>
      <c r="L776" s="107">
        <v>5</v>
      </c>
      <c r="M776" s="107">
        <v>5.6890243902439002</v>
      </c>
      <c r="N776" s="107">
        <v>5</v>
      </c>
      <c r="O776" s="107">
        <v>5</v>
      </c>
      <c r="P776" s="161"/>
      <c r="Q776" s="2"/>
      <c r="R776" s="2"/>
      <c r="S776" s="2"/>
      <c r="T776" s="2"/>
      <c r="U776" s="2"/>
      <c r="V776" s="2"/>
      <c r="W776" s="2"/>
      <c r="X776" s="2"/>
      <c r="Y776" s="135"/>
    </row>
    <row r="777" spans="1:25">
      <c r="A777" s="140"/>
      <c r="B777" s="117" t="s">
        <v>184</v>
      </c>
      <c r="C777" s="109"/>
      <c r="D777" s="122">
        <v>5</v>
      </c>
      <c r="E777" s="122" t="s">
        <v>512</v>
      </c>
      <c r="F777" s="122" t="s">
        <v>512</v>
      </c>
      <c r="G777" s="122">
        <v>5.833333333333333</v>
      </c>
      <c r="H777" s="122">
        <v>5.5204529842025529</v>
      </c>
      <c r="I777" s="122">
        <v>3.6166666666666671</v>
      </c>
      <c r="J777" s="122">
        <v>73.333333333333329</v>
      </c>
      <c r="K777" s="122">
        <v>3.5</v>
      </c>
      <c r="L777" s="122">
        <v>5.166666666666667</v>
      </c>
      <c r="M777" s="122">
        <v>5.7889972404573156</v>
      </c>
      <c r="N777" s="122">
        <v>5</v>
      </c>
      <c r="O777" s="122">
        <v>4.333333333333333</v>
      </c>
      <c r="P777" s="161"/>
      <c r="Q777" s="2"/>
      <c r="R777" s="2"/>
      <c r="S777" s="2"/>
      <c r="T777" s="2"/>
      <c r="U777" s="2"/>
      <c r="V777" s="2"/>
      <c r="W777" s="2"/>
      <c r="X777" s="2"/>
      <c r="Y777" s="135"/>
    </row>
    <row r="778" spans="1:25">
      <c r="A778" s="140"/>
      <c r="B778" s="2" t="s">
        <v>185</v>
      </c>
      <c r="C778" s="136"/>
      <c r="D778" s="108">
        <v>5</v>
      </c>
      <c r="E778" s="108" t="s">
        <v>512</v>
      </c>
      <c r="F778" s="108" t="s">
        <v>512</v>
      </c>
      <c r="G778" s="108">
        <v>6</v>
      </c>
      <c r="H778" s="108">
        <v>5.4392895564382648</v>
      </c>
      <c r="I778" s="108">
        <v>3.5</v>
      </c>
      <c r="J778" s="108">
        <v>60</v>
      </c>
      <c r="K778" s="108">
        <v>3.5</v>
      </c>
      <c r="L778" s="108">
        <v>5</v>
      </c>
      <c r="M778" s="108">
        <v>5.6822138080251747</v>
      </c>
      <c r="N778" s="108">
        <v>5</v>
      </c>
      <c r="O778" s="108">
        <v>4.5</v>
      </c>
      <c r="P778" s="161"/>
      <c r="Q778" s="2"/>
      <c r="R778" s="2"/>
      <c r="S778" s="2"/>
      <c r="T778" s="2"/>
      <c r="U778" s="2"/>
      <c r="V778" s="2"/>
      <c r="W778" s="2"/>
      <c r="X778" s="2"/>
      <c r="Y778" s="135"/>
    </row>
    <row r="779" spans="1:25">
      <c r="A779" s="140"/>
      <c r="B779" s="2" t="s">
        <v>186</v>
      </c>
      <c r="C779" s="136"/>
      <c r="D779" s="123">
        <v>0</v>
      </c>
      <c r="E779" s="123" t="s">
        <v>512</v>
      </c>
      <c r="F779" s="123" t="s">
        <v>512</v>
      </c>
      <c r="G779" s="123">
        <v>0.75277265270908222</v>
      </c>
      <c r="H779" s="123">
        <v>0.43547734234282198</v>
      </c>
      <c r="I779" s="123">
        <v>0.45350486950711383</v>
      </c>
      <c r="J779" s="123">
        <v>23.094010767585026</v>
      </c>
      <c r="K779" s="123">
        <v>0.54772255750516607</v>
      </c>
      <c r="L779" s="123">
        <v>0.40824829046386302</v>
      </c>
      <c r="M779" s="123">
        <v>0.35465560884458891</v>
      </c>
      <c r="N779" s="123">
        <v>0</v>
      </c>
      <c r="O779" s="123">
        <v>0.81649658092772548</v>
      </c>
      <c r="P779" s="161"/>
      <c r="Q779" s="2"/>
      <c r="R779" s="2"/>
      <c r="S779" s="2"/>
      <c r="T779" s="2"/>
      <c r="U779" s="2"/>
      <c r="V779" s="2"/>
      <c r="W779" s="2"/>
      <c r="X779" s="2"/>
      <c r="Y779" s="137"/>
    </row>
    <row r="780" spans="1:25">
      <c r="A780" s="140"/>
      <c r="B780" s="2" t="s">
        <v>96</v>
      </c>
      <c r="C780" s="136"/>
      <c r="D780" s="110">
        <v>0</v>
      </c>
      <c r="E780" s="110" t="s">
        <v>512</v>
      </c>
      <c r="F780" s="110" t="s">
        <v>512</v>
      </c>
      <c r="G780" s="110">
        <v>0.12904674046441411</v>
      </c>
      <c r="H780" s="110">
        <v>7.8884349452661456E-2</v>
      </c>
      <c r="I780" s="110">
        <v>0.12539305147662133</v>
      </c>
      <c r="J780" s="110">
        <v>0.31491832864888675</v>
      </c>
      <c r="K780" s="110">
        <v>0.15649215928719032</v>
      </c>
      <c r="L780" s="110">
        <v>7.901579815429606E-2</v>
      </c>
      <c r="M780" s="110">
        <v>6.1263737762046688E-2</v>
      </c>
      <c r="N780" s="110">
        <v>0</v>
      </c>
      <c r="O780" s="110">
        <v>0.1884222879063982</v>
      </c>
      <c r="P780" s="161"/>
      <c r="Q780" s="2"/>
      <c r="R780" s="2"/>
      <c r="S780" s="2"/>
      <c r="T780" s="2"/>
      <c r="U780" s="2"/>
      <c r="V780" s="2"/>
      <c r="W780" s="2"/>
      <c r="X780" s="2"/>
      <c r="Y780" s="138"/>
    </row>
    <row r="781" spans="1:25">
      <c r="A781" s="140"/>
      <c r="B781" s="118" t="s">
        <v>187</v>
      </c>
      <c r="C781" s="136"/>
      <c r="D781" s="110">
        <v>3.5292723536954229E-2</v>
      </c>
      <c r="E781" s="110" t="s">
        <v>512</v>
      </c>
      <c r="F781" s="110" t="s">
        <v>512</v>
      </c>
      <c r="G781" s="110">
        <v>0.2078415107931133</v>
      </c>
      <c r="H781" s="110">
        <v>0.14305696103455356</v>
      </c>
      <c r="I781" s="110">
        <v>-0.2511382633082696</v>
      </c>
      <c r="J781" s="110">
        <v>14.184293278541995</v>
      </c>
      <c r="K781" s="110">
        <v>-0.27529509352413195</v>
      </c>
      <c r="L781" s="110">
        <v>6.9802480988186089E-2</v>
      </c>
      <c r="M781" s="110">
        <v>0.19866134392419332</v>
      </c>
      <c r="N781" s="110">
        <v>3.5292723536954229E-2</v>
      </c>
      <c r="O781" s="110">
        <v>-0.10274630626797299</v>
      </c>
      <c r="P781" s="161"/>
      <c r="Q781" s="2"/>
      <c r="R781" s="2"/>
      <c r="S781" s="2"/>
      <c r="T781" s="2"/>
      <c r="U781" s="2"/>
      <c r="V781" s="2"/>
      <c r="W781" s="2"/>
      <c r="X781" s="2"/>
      <c r="Y781" s="138"/>
    </row>
    <row r="782" spans="1:25">
      <c r="B782" s="146"/>
      <c r="C782" s="117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</row>
    <row r="783" spans="1:25">
      <c r="B783" s="150" t="s">
        <v>474</v>
      </c>
      <c r="Y783" s="134" t="s">
        <v>67</v>
      </c>
    </row>
    <row r="784" spans="1:25">
      <c r="A784" s="125" t="s">
        <v>18</v>
      </c>
      <c r="B784" s="115" t="s">
        <v>142</v>
      </c>
      <c r="C784" s="112" t="s">
        <v>143</v>
      </c>
      <c r="D784" s="113" t="s">
        <v>165</v>
      </c>
      <c r="E784" s="114" t="s">
        <v>165</v>
      </c>
      <c r="F784" s="114" t="s">
        <v>165</v>
      </c>
      <c r="G784" s="114" t="s">
        <v>165</v>
      </c>
      <c r="H784" s="114" t="s">
        <v>165</v>
      </c>
      <c r="I784" s="114" t="s">
        <v>165</v>
      </c>
      <c r="J784" s="114" t="s">
        <v>165</v>
      </c>
      <c r="K784" s="114" t="s">
        <v>165</v>
      </c>
      <c r="L784" s="114" t="s">
        <v>165</v>
      </c>
      <c r="M784" s="114" t="s">
        <v>165</v>
      </c>
      <c r="N784" s="114" t="s">
        <v>165</v>
      </c>
      <c r="O784" s="161"/>
      <c r="P784" s="2"/>
      <c r="Q784" s="2"/>
      <c r="R784" s="2"/>
      <c r="S784" s="2"/>
      <c r="T784" s="2"/>
      <c r="U784" s="2"/>
      <c r="V784" s="2"/>
      <c r="W784" s="2"/>
      <c r="X784" s="2"/>
      <c r="Y784" s="134">
        <v>1</v>
      </c>
    </row>
    <row r="785" spans="1:25">
      <c r="A785" s="140"/>
      <c r="B785" s="116" t="s">
        <v>166</v>
      </c>
      <c r="C785" s="105" t="s">
        <v>166</v>
      </c>
      <c r="D785" s="159" t="s">
        <v>167</v>
      </c>
      <c r="E785" s="160" t="s">
        <v>168</v>
      </c>
      <c r="F785" s="160" t="s">
        <v>169</v>
      </c>
      <c r="G785" s="160" t="s">
        <v>170</v>
      </c>
      <c r="H785" s="160" t="s">
        <v>171</v>
      </c>
      <c r="I785" s="160" t="s">
        <v>172</v>
      </c>
      <c r="J785" s="160" t="s">
        <v>196</v>
      </c>
      <c r="K785" s="160" t="s">
        <v>208</v>
      </c>
      <c r="L785" s="160" t="s">
        <v>205</v>
      </c>
      <c r="M785" s="160" t="s">
        <v>206</v>
      </c>
      <c r="N785" s="160" t="s">
        <v>209</v>
      </c>
      <c r="O785" s="161"/>
      <c r="P785" s="2"/>
      <c r="Q785" s="2"/>
      <c r="R785" s="2"/>
      <c r="S785" s="2"/>
      <c r="T785" s="2"/>
      <c r="U785" s="2"/>
      <c r="V785" s="2"/>
      <c r="W785" s="2"/>
      <c r="X785" s="2"/>
      <c r="Y785" s="134" t="s">
        <v>3</v>
      </c>
    </row>
    <row r="786" spans="1:25">
      <c r="A786" s="140"/>
      <c r="B786" s="116"/>
      <c r="C786" s="105"/>
      <c r="D786" s="106" t="s">
        <v>114</v>
      </c>
      <c r="E786" s="107" t="s">
        <v>124</v>
      </c>
      <c r="F786" s="107" t="s">
        <v>114</v>
      </c>
      <c r="G786" s="107" t="s">
        <v>124</v>
      </c>
      <c r="H786" s="107" t="s">
        <v>207</v>
      </c>
      <c r="I786" s="107" t="s">
        <v>124</v>
      </c>
      <c r="J786" s="107" t="s">
        <v>114</v>
      </c>
      <c r="K786" s="107" t="s">
        <v>116</v>
      </c>
      <c r="L786" s="107" t="s">
        <v>116</v>
      </c>
      <c r="M786" s="107" t="s">
        <v>116</v>
      </c>
      <c r="N786" s="107" t="s">
        <v>118</v>
      </c>
      <c r="O786" s="161"/>
      <c r="P786" s="2"/>
      <c r="Q786" s="2"/>
      <c r="R786" s="2"/>
      <c r="S786" s="2"/>
      <c r="T786" s="2"/>
      <c r="U786" s="2"/>
      <c r="V786" s="2"/>
      <c r="W786" s="2"/>
      <c r="X786" s="2"/>
      <c r="Y786" s="134">
        <v>1</v>
      </c>
    </row>
    <row r="787" spans="1:25">
      <c r="A787" s="140"/>
      <c r="B787" s="116"/>
      <c r="C787" s="105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61"/>
      <c r="P787" s="2"/>
      <c r="Q787" s="2"/>
      <c r="R787" s="2"/>
      <c r="S787" s="2"/>
      <c r="T787" s="2"/>
      <c r="U787" s="2"/>
      <c r="V787" s="2"/>
      <c r="W787" s="2"/>
      <c r="X787" s="2"/>
      <c r="Y787" s="134">
        <v>2</v>
      </c>
    </row>
    <row r="788" spans="1:25">
      <c r="A788" s="140"/>
      <c r="B788" s="115">
        <v>1</v>
      </c>
      <c r="C788" s="111">
        <v>1</v>
      </c>
      <c r="D788" s="203">
        <v>51</v>
      </c>
      <c r="E788" s="203">
        <v>52</v>
      </c>
      <c r="F788" s="206">
        <v>48</v>
      </c>
      <c r="G788" s="221">
        <v>60</v>
      </c>
      <c r="H788" s="206">
        <v>52.49</v>
      </c>
      <c r="I788" s="221">
        <v>42</v>
      </c>
      <c r="J788" s="206">
        <v>47.7</v>
      </c>
      <c r="K788" s="203">
        <v>48</v>
      </c>
      <c r="L788" s="203">
        <v>47.5167144221586</v>
      </c>
      <c r="M788" s="203">
        <v>47</v>
      </c>
      <c r="N788" s="203">
        <v>49.5</v>
      </c>
      <c r="O788" s="207"/>
      <c r="P788" s="208"/>
      <c r="Q788" s="208"/>
      <c r="R788" s="208"/>
      <c r="S788" s="208"/>
      <c r="T788" s="208"/>
      <c r="U788" s="208"/>
      <c r="V788" s="208"/>
      <c r="W788" s="208"/>
      <c r="X788" s="208"/>
      <c r="Y788" s="209">
        <v>1</v>
      </c>
    </row>
    <row r="789" spans="1:25">
      <c r="A789" s="140"/>
      <c r="B789" s="116">
        <v>1</v>
      </c>
      <c r="C789" s="105">
        <v>2</v>
      </c>
      <c r="D789" s="210">
        <v>52.2</v>
      </c>
      <c r="E789" s="210">
        <v>48</v>
      </c>
      <c r="F789" s="212">
        <v>48</v>
      </c>
      <c r="G789" s="213">
        <v>61</v>
      </c>
      <c r="H789" s="212">
        <v>53.33</v>
      </c>
      <c r="I789" s="213">
        <v>38</v>
      </c>
      <c r="J789" s="212">
        <v>48.9</v>
      </c>
      <c r="K789" s="210">
        <v>46</v>
      </c>
      <c r="L789" s="210">
        <v>47.2097759674134</v>
      </c>
      <c r="M789" s="210">
        <v>47</v>
      </c>
      <c r="N789" s="210">
        <v>46.9</v>
      </c>
      <c r="O789" s="207"/>
      <c r="P789" s="208"/>
      <c r="Q789" s="208"/>
      <c r="R789" s="208"/>
      <c r="S789" s="208"/>
      <c r="T789" s="208"/>
      <c r="U789" s="208"/>
      <c r="V789" s="208"/>
      <c r="W789" s="208"/>
      <c r="X789" s="208"/>
      <c r="Y789" s="209">
        <v>36</v>
      </c>
    </row>
    <row r="790" spans="1:25">
      <c r="A790" s="140"/>
      <c r="B790" s="116">
        <v>1</v>
      </c>
      <c r="C790" s="105">
        <v>3</v>
      </c>
      <c r="D790" s="210">
        <v>52.1</v>
      </c>
      <c r="E790" s="210">
        <v>50</v>
      </c>
      <c r="F790" s="212">
        <v>48</v>
      </c>
      <c r="G790" s="213">
        <v>60</v>
      </c>
      <c r="H790" s="212">
        <v>52.61</v>
      </c>
      <c r="I790" s="213">
        <v>41</v>
      </c>
      <c r="J790" s="212">
        <v>47.7</v>
      </c>
      <c r="K790" s="212">
        <v>49</v>
      </c>
      <c r="L790" s="216">
        <v>48.4401913875598</v>
      </c>
      <c r="M790" s="216">
        <v>47</v>
      </c>
      <c r="N790" s="216">
        <v>49.8</v>
      </c>
      <c r="O790" s="207"/>
      <c r="P790" s="208"/>
      <c r="Q790" s="208"/>
      <c r="R790" s="208"/>
      <c r="S790" s="208"/>
      <c r="T790" s="208"/>
      <c r="U790" s="208"/>
      <c r="V790" s="208"/>
      <c r="W790" s="208"/>
      <c r="X790" s="208"/>
      <c r="Y790" s="209">
        <v>16</v>
      </c>
    </row>
    <row r="791" spans="1:25">
      <c r="A791" s="140"/>
      <c r="B791" s="116">
        <v>1</v>
      </c>
      <c r="C791" s="105">
        <v>4</v>
      </c>
      <c r="D791" s="210">
        <v>52.9</v>
      </c>
      <c r="E791" s="210">
        <v>53</v>
      </c>
      <c r="F791" s="212">
        <v>49</v>
      </c>
      <c r="G791" s="213">
        <v>61</v>
      </c>
      <c r="H791" s="212">
        <v>55.79</v>
      </c>
      <c r="I791" s="213">
        <v>40</v>
      </c>
      <c r="J791" s="212">
        <v>48.6</v>
      </c>
      <c r="K791" s="212">
        <v>46</v>
      </c>
      <c r="L791" s="216">
        <v>48.986693961105402</v>
      </c>
      <c r="M791" s="216">
        <v>48</v>
      </c>
      <c r="N791" s="216">
        <v>47.4</v>
      </c>
      <c r="O791" s="207"/>
      <c r="P791" s="208"/>
      <c r="Q791" s="208"/>
      <c r="R791" s="208"/>
      <c r="S791" s="208"/>
      <c r="T791" s="208"/>
      <c r="U791" s="208"/>
      <c r="V791" s="208"/>
      <c r="W791" s="208"/>
      <c r="X791" s="208"/>
      <c r="Y791" s="209">
        <v>49.430372096494096</v>
      </c>
    </row>
    <row r="792" spans="1:25">
      <c r="A792" s="140"/>
      <c r="B792" s="116">
        <v>1</v>
      </c>
      <c r="C792" s="105">
        <v>5</v>
      </c>
      <c r="D792" s="210">
        <v>52.9</v>
      </c>
      <c r="E792" s="222">
        <v>58</v>
      </c>
      <c r="F792" s="210">
        <v>49</v>
      </c>
      <c r="G792" s="213">
        <v>62</v>
      </c>
      <c r="H792" s="210">
        <v>52.01</v>
      </c>
      <c r="I792" s="213">
        <v>41</v>
      </c>
      <c r="J792" s="210">
        <v>49.8</v>
      </c>
      <c r="K792" s="210">
        <v>46</v>
      </c>
      <c r="L792" s="210">
        <v>48.641975308642003</v>
      </c>
      <c r="M792" s="210">
        <v>48</v>
      </c>
      <c r="N792" s="210">
        <v>49.4</v>
      </c>
      <c r="O792" s="207"/>
      <c r="P792" s="208"/>
      <c r="Q792" s="208"/>
      <c r="R792" s="208"/>
      <c r="S792" s="208"/>
      <c r="T792" s="208"/>
      <c r="U792" s="208"/>
      <c r="V792" s="208"/>
      <c r="W792" s="208"/>
      <c r="X792" s="208"/>
      <c r="Y792" s="214"/>
    </row>
    <row r="793" spans="1:25">
      <c r="A793" s="140"/>
      <c r="B793" s="116">
        <v>1</v>
      </c>
      <c r="C793" s="105">
        <v>6</v>
      </c>
      <c r="D793" s="210">
        <v>52</v>
      </c>
      <c r="E793" s="210">
        <v>52</v>
      </c>
      <c r="F793" s="210">
        <v>48</v>
      </c>
      <c r="G793" s="213">
        <v>62</v>
      </c>
      <c r="H793" s="210">
        <v>56.02</v>
      </c>
      <c r="I793" s="213">
        <v>42</v>
      </c>
      <c r="J793" s="210">
        <v>48.8</v>
      </c>
      <c r="K793" s="210">
        <v>49</v>
      </c>
      <c r="L793" s="210">
        <v>46.7947421638018</v>
      </c>
      <c r="M793" s="210">
        <v>46</v>
      </c>
      <c r="N793" s="210">
        <v>48.8</v>
      </c>
      <c r="O793" s="207"/>
      <c r="P793" s="208"/>
      <c r="Q793" s="208"/>
      <c r="R793" s="208"/>
      <c r="S793" s="208"/>
      <c r="T793" s="208"/>
      <c r="U793" s="208"/>
      <c r="V793" s="208"/>
      <c r="W793" s="208"/>
      <c r="X793" s="208"/>
      <c r="Y793" s="214"/>
    </row>
    <row r="794" spans="1:25">
      <c r="A794" s="140"/>
      <c r="B794" s="117" t="s">
        <v>184</v>
      </c>
      <c r="C794" s="109"/>
      <c r="D794" s="215">
        <v>52.183333333333337</v>
      </c>
      <c r="E794" s="215">
        <v>52.166666666666664</v>
      </c>
      <c r="F794" s="215">
        <v>48.333333333333336</v>
      </c>
      <c r="G794" s="215">
        <v>61</v>
      </c>
      <c r="H794" s="215">
        <v>53.708333333333336</v>
      </c>
      <c r="I794" s="215">
        <v>40.666666666666664</v>
      </c>
      <c r="J794" s="215">
        <v>48.583333333333336</v>
      </c>
      <c r="K794" s="215">
        <v>47.333333333333336</v>
      </c>
      <c r="L794" s="215">
        <v>47.93168220178017</v>
      </c>
      <c r="M794" s="215">
        <v>47.166666666666664</v>
      </c>
      <c r="N794" s="215">
        <v>48.633333333333333</v>
      </c>
      <c r="O794" s="207"/>
      <c r="P794" s="208"/>
      <c r="Q794" s="208"/>
      <c r="R794" s="208"/>
      <c r="S794" s="208"/>
      <c r="T794" s="208"/>
      <c r="U794" s="208"/>
      <c r="V794" s="208"/>
      <c r="W794" s="208"/>
      <c r="X794" s="208"/>
      <c r="Y794" s="214"/>
    </row>
    <row r="795" spans="1:25">
      <c r="A795" s="140"/>
      <c r="B795" s="2" t="s">
        <v>185</v>
      </c>
      <c r="C795" s="136"/>
      <c r="D795" s="216">
        <v>52.150000000000006</v>
      </c>
      <c r="E795" s="216">
        <v>52</v>
      </c>
      <c r="F795" s="216">
        <v>48</v>
      </c>
      <c r="G795" s="216">
        <v>61</v>
      </c>
      <c r="H795" s="216">
        <v>52.97</v>
      </c>
      <c r="I795" s="216">
        <v>41</v>
      </c>
      <c r="J795" s="216">
        <v>48.7</v>
      </c>
      <c r="K795" s="216">
        <v>47</v>
      </c>
      <c r="L795" s="216">
        <v>47.978452904859196</v>
      </c>
      <c r="M795" s="216">
        <v>47</v>
      </c>
      <c r="N795" s="216">
        <v>49.099999999999994</v>
      </c>
      <c r="O795" s="207"/>
      <c r="P795" s="208"/>
      <c r="Q795" s="208"/>
      <c r="R795" s="208"/>
      <c r="S795" s="208"/>
      <c r="T795" s="208"/>
      <c r="U795" s="208"/>
      <c r="V795" s="208"/>
      <c r="W795" s="208"/>
      <c r="X795" s="208"/>
      <c r="Y795" s="214"/>
    </row>
    <row r="796" spans="1:25">
      <c r="A796" s="140"/>
      <c r="B796" s="2" t="s">
        <v>186</v>
      </c>
      <c r="C796" s="136"/>
      <c r="D796" s="108">
        <v>0.70261416628663687</v>
      </c>
      <c r="E796" s="108">
        <v>3.3714487489307423</v>
      </c>
      <c r="F796" s="108">
        <v>0.5163977794943222</v>
      </c>
      <c r="G796" s="108">
        <v>0.89442719099991586</v>
      </c>
      <c r="H796" s="108">
        <v>1.7547240998705951</v>
      </c>
      <c r="I796" s="108">
        <v>1.505545305418162</v>
      </c>
      <c r="J796" s="108">
        <v>0.79854033502802024</v>
      </c>
      <c r="K796" s="108">
        <v>1.505545305418162</v>
      </c>
      <c r="L796" s="108">
        <v>0.87887737725943804</v>
      </c>
      <c r="M796" s="108">
        <v>0.752772652709081</v>
      </c>
      <c r="N796" s="108">
        <v>1.2044362443345296</v>
      </c>
      <c r="O796" s="188"/>
      <c r="P796" s="189"/>
      <c r="Q796" s="189"/>
      <c r="R796" s="189"/>
      <c r="S796" s="189"/>
      <c r="T796" s="189"/>
      <c r="U796" s="189"/>
      <c r="V796" s="189"/>
      <c r="W796" s="189"/>
      <c r="X796" s="189"/>
      <c r="Y796" s="135"/>
    </row>
    <row r="797" spans="1:25">
      <c r="A797" s="140"/>
      <c r="B797" s="2" t="s">
        <v>96</v>
      </c>
      <c r="C797" s="136"/>
      <c r="D797" s="110">
        <v>1.3464340459022105E-2</v>
      </c>
      <c r="E797" s="110">
        <v>6.4628410522634044E-2</v>
      </c>
      <c r="F797" s="110">
        <v>1.06840919895377E-2</v>
      </c>
      <c r="G797" s="110">
        <v>1.4662740836064194E-2</v>
      </c>
      <c r="H797" s="110">
        <v>3.2671356397900912E-2</v>
      </c>
      <c r="I797" s="110">
        <v>3.7021605870938411E-2</v>
      </c>
      <c r="J797" s="110">
        <v>1.643650775357846E-2</v>
      </c>
      <c r="K797" s="110">
        <v>3.1807295184890748E-2</v>
      </c>
      <c r="L797" s="110">
        <v>1.8336042819435967E-2</v>
      </c>
      <c r="M797" s="110">
        <v>1.5959844227047656E-2</v>
      </c>
      <c r="N797" s="110">
        <v>2.4765652727920417E-2</v>
      </c>
      <c r="O797" s="161"/>
      <c r="P797" s="2"/>
      <c r="Q797" s="2"/>
      <c r="R797" s="2"/>
      <c r="S797" s="2"/>
      <c r="T797" s="2"/>
      <c r="U797" s="2"/>
      <c r="V797" s="2"/>
      <c r="W797" s="2"/>
      <c r="X797" s="2"/>
      <c r="Y797" s="138"/>
    </row>
    <row r="798" spans="1:25">
      <c r="A798" s="140"/>
      <c r="B798" s="118" t="s">
        <v>187</v>
      </c>
      <c r="C798" s="136"/>
      <c r="D798" s="110">
        <v>5.5693718660768443E-2</v>
      </c>
      <c r="E798" s="110">
        <v>5.5356544046057055E-2</v>
      </c>
      <c r="F798" s="110">
        <v>-2.2193617337518901E-2</v>
      </c>
      <c r="G798" s="110">
        <v>0.23405908984299328</v>
      </c>
      <c r="H798" s="110">
        <v>8.6545195906843286E-2</v>
      </c>
      <c r="I798" s="110">
        <v>-0.17729394010467114</v>
      </c>
      <c r="J798" s="110">
        <v>-1.7135998116850848E-2</v>
      </c>
      <c r="K798" s="110">
        <v>-4.2424094220190889E-2</v>
      </c>
      <c r="L798" s="110">
        <v>-3.0319211269304258E-2</v>
      </c>
      <c r="M798" s="110">
        <v>-4.5795840367302998E-2</v>
      </c>
      <c r="N798" s="110">
        <v>-1.6124474272717348E-2</v>
      </c>
      <c r="O798" s="161"/>
      <c r="P798" s="2"/>
      <c r="Q798" s="2"/>
      <c r="R798" s="2"/>
      <c r="S798" s="2"/>
      <c r="T798" s="2"/>
      <c r="U798" s="2"/>
      <c r="V798" s="2"/>
      <c r="W798" s="2"/>
      <c r="X798" s="2"/>
      <c r="Y798" s="138"/>
    </row>
    <row r="799" spans="1:25">
      <c r="B799" s="146"/>
      <c r="C799" s="117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</row>
    <row r="800" spans="1:25">
      <c r="B800" s="150" t="s">
        <v>475</v>
      </c>
      <c r="Y800" s="134" t="s">
        <v>67</v>
      </c>
    </row>
    <row r="801" spans="1:25">
      <c r="A801" s="125" t="s">
        <v>21</v>
      </c>
      <c r="B801" s="115" t="s">
        <v>142</v>
      </c>
      <c r="C801" s="112" t="s">
        <v>143</v>
      </c>
      <c r="D801" s="113" t="s">
        <v>165</v>
      </c>
      <c r="E801" s="114" t="s">
        <v>165</v>
      </c>
      <c r="F801" s="114" t="s">
        <v>165</v>
      </c>
      <c r="G801" s="114" t="s">
        <v>165</v>
      </c>
      <c r="H801" s="114" t="s">
        <v>165</v>
      </c>
      <c r="I801" s="114" t="s">
        <v>165</v>
      </c>
      <c r="J801" s="114" t="s">
        <v>165</v>
      </c>
      <c r="K801" s="114" t="s">
        <v>165</v>
      </c>
      <c r="L801" s="114" t="s">
        <v>165</v>
      </c>
      <c r="M801" s="114" t="s">
        <v>165</v>
      </c>
      <c r="N801" s="114" t="s">
        <v>165</v>
      </c>
      <c r="O801" s="161"/>
      <c r="P801" s="2"/>
      <c r="Q801" s="2"/>
      <c r="R801" s="2"/>
      <c r="S801" s="2"/>
      <c r="T801" s="2"/>
      <c r="U801" s="2"/>
      <c r="V801" s="2"/>
      <c r="W801" s="2"/>
      <c r="X801" s="2"/>
      <c r="Y801" s="134">
        <v>1</v>
      </c>
    </row>
    <row r="802" spans="1:25">
      <c r="A802" s="140"/>
      <c r="B802" s="116" t="s">
        <v>166</v>
      </c>
      <c r="C802" s="105" t="s">
        <v>166</v>
      </c>
      <c r="D802" s="159" t="s">
        <v>167</v>
      </c>
      <c r="E802" s="160" t="s">
        <v>168</v>
      </c>
      <c r="F802" s="160" t="s">
        <v>169</v>
      </c>
      <c r="G802" s="160" t="s">
        <v>170</v>
      </c>
      <c r="H802" s="160" t="s">
        <v>171</v>
      </c>
      <c r="I802" s="160" t="s">
        <v>172</v>
      </c>
      <c r="J802" s="160" t="s">
        <v>196</v>
      </c>
      <c r="K802" s="160" t="s">
        <v>208</v>
      </c>
      <c r="L802" s="160" t="s">
        <v>205</v>
      </c>
      <c r="M802" s="160" t="s">
        <v>206</v>
      </c>
      <c r="N802" s="160" t="s">
        <v>209</v>
      </c>
      <c r="O802" s="161"/>
      <c r="P802" s="2"/>
      <c r="Q802" s="2"/>
      <c r="R802" s="2"/>
      <c r="S802" s="2"/>
      <c r="T802" s="2"/>
      <c r="U802" s="2"/>
      <c r="V802" s="2"/>
      <c r="W802" s="2"/>
      <c r="X802" s="2"/>
      <c r="Y802" s="134" t="s">
        <v>3</v>
      </c>
    </row>
    <row r="803" spans="1:25">
      <c r="A803" s="140"/>
      <c r="B803" s="116"/>
      <c r="C803" s="105"/>
      <c r="D803" s="106" t="s">
        <v>114</v>
      </c>
      <c r="E803" s="107" t="s">
        <v>124</v>
      </c>
      <c r="F803" s="107" t="s">
        <v>114</v>
      </c>
      <c r="G803" s="107" t="s">
        <v>124</v>
      </c>
      <c r="H803" s="107" t="s">
        <v>207</v>
      </c>
      <c r="I803" s="107" t="s">
        <v>124</v>
      </c>
      <c r="J803" s="107" t="s">
        <v>114</v>
      </c>
      <c r="K803" s="107" t="s">
        <v>114</v>
      </c>
      <c r="L803" s="107" t="s">
        <v>114</v>
      </c>
      <c r="M803" s="107" t="s">
        <v>114</v>
      </c>
      <c r="N803" s="107" t="s">
        <v>118</v>
      </c>
      <c r="O803" s="161"/>
      <c r="P803" s="2"/>
      <c r="Q803" s="2"/>
      <c r="R803" s="2"/>
      <c r="S803" s="2"/>
      <c r="T803" s="2"/>
      <c r="U803" s="2"/>
      <c r="V803" s="2"/>
      <c r="W803" s="2"/>
      <c r="X803" s="2"/>
      <c r="Y803" s="134">
        <v>2</v>
      </c>
    </row>
    <row r="804" spans="1:25">
      <c r="A804" s="140"/>
      <c r="B804" s="116"/>
      <c r="C804" s="105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61"/>
      <c r="P804" s="2"/>
      <c r="Q804" s="2"/>
      <c r="R804" s="2"/>
      <c r="S804" s="2"/>
      <c r="T804" s="2"/>
      <c r="U804" s="2"/>
      <c r="V804" s="2"/>
      <c r="W804" s="2"/>
      <c r="X804" s="2"/>
      <c r="Y804" s="134">
        <v>3</v>
      </c>
    </row>
    <row r="805" spans="1:25">
      <c r="A805" s="140"/>
      <c r="B805" s="115">
        <v>1</v>
      </c>
      <c r="C805" s="111">
        <v>1</v>
      </c>
      <c r="D805" s="119">
        <v>2.1</v>
      </c>
      <c r="E805" s="119">
        <v>2</v>
      </c>
      <c r="F805" s="120">
        <v>2</v>
      </c>
      <c r="G805" s="157">
        <v>1.6</v>
      </c>
      <c r="H805" s="120">
        <v>1.89484126984127</v>
      </c>
      <c r="I805" s="119">
        <v>1.8</v>
      </c>
      <c r="J805" s="120">
        <v>1.8</v>
      </c>
      <c r="K805" s="157">
        <v>2.1</v>
      </c>
      <c r="L805" s="119">
        <v>2.2277327935222702</v>
      </c>
      <c r="M805" s="119">
        <v>2</v>
      </c>
      <c r="N805" s="119">
        <v>2</v>
      </c>
      <c r="O805" s="161"/>
      <c r="P805" s="2"/>
      <c r="Q805" s="2"/>
      <c r="R805" s="2"/>
      <c r="S805" s="2"/>
      <c r="T805" s="2"/>
      <c r="U805" s="2"/>
      <c r="V805" s="2"/>
      <c r="W805" s="2"/>
      <c r="X805" s="2"/>
      <c r="Y805" s="134">
        <v>1</v>
      </c>
    </row>
    <row r="806" spans="1:25">
      <c r="A806" s="140"/>
      <c r="B806" s="116">
        <v>1</v>
      </c>
      <c r="C806" s="105">
        <v>2</v>
      </c>
      <c r="D806" s="107">
        <v>2.2000000000000002</v>
      </c>
      <c r="E806" s="155">
        <v>2.5</v>
      </c>
      <c r="F806" s="121">
        <v>2</v>
      </c>
      <c r="G806" s="107">
        <v>2</v>
      </c>
      <c r="H806" s="121">
        <v>1.8577194752774999</v>
      </c>
      <c r="I806" s="107">
        <v>1.8</v>
      </c>
      <c r="J806" s="121">
        <v>1.9</v>
      </c>
      <c r="K806" s="107">
        <v>2</v>
      </c>
      <c r="L806" s="107">
        <v>2.18607068607069</v>
      </c>
      <c r="M806" s="107">
        <v>2</v>
      </c>
      <c r="N806" s="107">
        <v>1.8</v>
      </c>
      <c r="O806" s="161"/>
      <c r="P806" s="2"/>
      <c r="Q806" s="2"/>
      <c r="R806" s="2"/>
      <c r="S806" s="2"/>
      <c r="T806" s="2"/>
      <c r="U806" s="2"/>
      <c r="V806" s="2"/>
      <c r="W806" s="2"/>
      <c r="X806" s="2"/>
      <c r="Y806" s="134">
        <v>15</v>
      </c>
    </row>
    <row r="807" spans="1:25">
      <c r="A807" s="140"/>
      <c r="B807" s="116">
        <v>1</v>
      </c>
      <c r="C807" s="105">
        <v>3</v>
      </c>
      <c r="D807" s="107">
        <v>2.2000000000000002</v>
      </c>
      <c r="E807" s="107">
        <v>2</v>
      </c>
      <c r="F807" s="121">
        <v>2</v>
      </c>
      <c r="G807" s="107">
        <v>1.9</v>
      </c>
      <c r="H807" s="121">
        <v>1.9579349904397703</v>
      </c>
      <c r="I807" s="107">
        <v>1.9</v>
      </c>
      <c r="J807" s="121">
        <v>1.8</v>
      </c>
      <c r="K807" s="121">
        <v>2</v>
      </c>
      <c r="L807" s="108">
        <v>2.1773879142300201</v>
      </c>
      <c r="M807" s="108">
        <v>2</v>
      </c>
      <c r="N807" s="158">
        <v>1.2</v>
      </c>
      <c r="O807" s="161"/>
      <c r="P807" s="2"/>
      <c r="Q807" s="2"/>
      <c r="R807" s="2"/>
      <c r="S807" s="2"/>
      <c r="T807" s="2"/>
      <c r="U807" s="2"/>
      <c r="V807" s="2"/>
      <c r="W807" s="2"/>
      <c r="X807" s="2"/>
      <c r="Y807" s="134">
        <v>16</v>
      </c>
    </row>
    <row r="808" spans="1:25">
      <c r="A808" s="140"/>
      <c r="B808" s="116">
        <v>1</v>
      </c>
      <c r="C808" s="105">
        <v>4</v>
      </c>
      <c r="D808" s="107">
        <v>2.2000000000000002</v>
      </c>
      <c r="E808" s="107">
        <v>2</v>
      </c>
      <c r="F808" s="121">
        <v>2</v>
      </c>
      <c r="G808" s="107">
        <v>2</v>
      </c>
      <c r="H808" s="121">
        <v>1.8897715988083399</v>
      </c>
      <c r="I808" s="107">
        <v>1.8</v>
      </c>
      <c r="J808" s="121">
        <v>1.9</v>
      </c>
      <c r="K808" s="121">
        <v>2</v>
      </c>
      <c r="L808" s="108">
        <v>2.20821917808219</v>
      </c>
      <c r="M808" s="108">
        <v>2.1</v>
      </c>
      <c r="N808" s="108">
        <v>1.9</v>
      </c>
      <c r="O808" s="161"/>
      <c r="P808" s="2"/>
      <c r="Q808" s="2"/>
      <c r="R808" s="2"/>
      <c r="S808" s="2"/>
      <c r="T808" s="2"/>
      <c r="U808" s="2"/>
      <c r="V808" s="2"/>
      <c r="W808" s="2"/>
      <c r="X808" s="2"/>
      <c r="Y808" s="134">
        <v>1.9905609307520074</v>
      </c>
    </row>
    <row r="809" spans="1:25">
      <c r="A809" s="140"/>
      <c r="B809" s="116">
        <v>1</v>
      </c>
      <c r="C809" s="105">
        <v>5</v>
      </c>
      <c r="D809" s="107">
        <v>2.2000000000000002</v>
      </c>
      <c r="E809" s="155">
        <v>2.5</v>
      </c>
      <c r="F809" s="107">
        <v>2</v>
      </c>
      <c r="G809" s="107">
        <v>1.9</v>
      </c>
      <c r="H809" s="107">
        <v>1.9627714581178897</v>
      </c>
      <c r="I809" s="107">
        <v>2</v>
      </c>
      <c r="J809" s="107">
        <v>1.9</v>
      </c>
      <c r="K809" s="107">
        <v>2</v>
      </c>
      <c r="L809" s="107">
        <v>2.1824596774193599</v>
      </c>
      <c r="M809" s="107">
        <v>2.1</v>
      </c>
      <c r="N809" s="107">
        <v>1.8</v>
      </c>
      <c r="O809" s="161"/>
      <c r="P809" s="2"/>
      <c r="Q809" s="2"/>
      <c r="R809" s="2"/>
      <c r="S809" s="2"/>
      <c r="T809" s="2"/>
      <c r="U809" s="2"/>
      <c r="V809" s="2"/>
      <c r="W809" s="2"/>
      <c r="X809" s="2"/>
      <c r="Y809" s="135"/>
    </row>
    <row r="810" spans="1:25">
      <c r="A810" s="140"/>
      <c r="B810" s="116">
        <v>1</v>
      </c>
      <c r="C810" s="105">
        <v>6</v>
      </c>
      <c r="D810" s="107">
        <v>2.2000000000000002</v>
      </c>
      <c r="E810" s="107">
        <v>2</v>
      </c>
      <c r="F810" s="107">
        <v>2</v>
      </c>
      <c r="G810" s="107">
        <v>2</v>
      </c>
      <c r="H810" s="107">
        <v>1.87463271302644</v>
      </c>
      <c r="I810" s="107">
        <v>1.9</v>
      </c>
      <c r="J810" s="107">
        <v>1.9</v>
      </c>
      <c r="K810" s="107">
        <v>2</v>
      </c>
      <c r="L810" s="107">
        <v>2.21747967479675</v>
      </c>
      <c r="M810" s="107">
        <v>2</v>
      </c>
      <c r="N810" s="107">
        <v>1.9</v>
      </c>
      <c r="O810" s="161"/>
      <c r="P810" s="2"/>
      <c r="Q810" s="2"/>
      <c r="R810" s="2"/>
      <c r="S810" s="2"/>
      <c r="T810" s="2"/>
      <c r="U810" s="2"/>
      <c r="V810" s="2"/>
      <c r="W810" s="2"/>
      <c r="X810" s="2"/>
      <c r="Y810" s="135"/>
    </row>
    <row r="811" spans="1:25">
      <c r="A811" s="140"/>
      <c r="B811" s="117" t="s">
        <v>184</v>
      </c>
      <c r="C811" s="109"/>
      <c r="D811" s="122">
        <v>2.1833333333333336</v>
      </c>
      <c r="E811" s="122">
        <v>2.1666666666666665</v>
      </c>
      <c r="F811" s="122">
        <v>2</v>
      </c>
      <c r="G811" s="122">
        <v>1.9000000000000001</v>
      </c>
      <c r="H811" s="122">
        <v>1.9062785842518684</v>
      </c>
      <c r="I811" s="122">
        <v>1.8666666666666669</v>
      </c>
      <c r="J811" s="122">
        <v>1.8666666666666669</v>
      </c>
      <c r="K811" s="122">
        <v>2.0166666666666666</v>
      </c>
      <c r="L811" s="122">
        <v>2.1998916540202131</v>
      </c>
      <c r="M811" s="122">
        <v>2.0333333333333332</v>
      </c>
      <c r="N811" s="122">
        <v>1.7666666666666668</v>
      </c>
      <c r="O811" s="161"/>
      <c r="P811" s="2"/>
      <c r="Q811" s="2"/>
      <c r="R811" s="2"/>
      <c r="S811" s="2"/>
      <c r="T811" s="2"/>
      <c r="U811" s="2"/>
      <c r="V811" s="2"/>
      <c r="W811" s="2"/>
      <c r="X811" s="2"/>
      <c r="Y811" s="135"/>
    </row>
    <row r="812" spans="1:25">
      <c r="A812" s="140"/>
      <c r="B812" s="2" t="s">
        <v>185</v>
      </c>
      <c r="C812" s="136"/>
      <c r="D812" s="108">
        <v>2.2000000000000002</v>
      </c>
      <c r="E812" s="108">
        <v>2</v>
      </c>
      <c r="F812" s="108">
        <v>2</v>
      </c>
      <c r="G812" s="108">
        <v>1.95</v>
      </c>
      <c r="H812" s="108">
        <v>1.8923064343248051</v>
      </c>
      <c r="I812" s="108">
        <v>1.85</v>
      </c>
      <c r="J812" s="108">
        <v>1.9</v>
      </c>
      <c r="K812" s="108">
        <v>2</v>
      </c>
      <c r="L812" s="108">
        <v>2.1971449320764398</v>
      </c>
      <c r="M812" s="108">
        <v>2</v>
      </c>
      <c r="N812" s="108">
        <v>1.85</v>
      </c>
      <c r="O812" s="161"/>
      <c r="P812" s="2"/>
      <c r="Q812" s="2"/>
      <c r="R812" s="2"/>
      <c r="S812" s="2"/>
      <c r="T812" s="2"/>
      <c r="U812" s="2"/>
      <c r="V812" s="2"/>
      <c r="W812" s="2"/>
      <c r="X812" s="2"/>
      <c r="Y812" s="135"/>
    </row>
    <row r="813" spans="1:25">
      <c r="A813" s="140"/>
      <c r="B813" s="2" t="s">
        <v>186</v>
      </c>
      <c r="C813" s="136"/>
      <c r="D813" s="123">
        <v>4.0824829046386339E-2</v>
      </c>
      <c r="E813" s="123">
        <v>0.25819888974716065</v>
      </c>
      <c r="F813" s="123">
        <v>0</v>
      </c>
      <c r="G813" s="123">
        <v>0.15491933384829665</v>
      </c>
      <c r="H813" s="123">
        <v>4.3869283233835564E-2</v>
      </c>
      <c r="I813" s="123">
        <v>8.1649658092772581E-2</v>
      </c>
      <c r="J813" s="123">
        <v>5.1639777949432163E-2</v>
      </c>
      <c r="K813" s="123">
        <v>4.0824829046386339E-2</v>
      </c>
      <c r="L813" s="123">
        <v>2.076114856375175E-2</v>
      </c>
      <c r="M813" s="123">
        <v>5.1639777949432274E-2</v>
      </c>
      <c r="N813" s="123">
        <v>0.28751811537130334</v>
      </c>
      <c r="O813" s="161"/>
      <c r="P813" s="2"/>
      <c r="Q813" s="2"/>
      <c r="R813" s="2"/>
      <c r="S813" s="2"/>
      <c r="T813" s="2"/>
      <c r="U813" s="2"/>
      <c r="V813" s="2"/>
      <c r="W813" s="2"/>
      <c r="X813" s="2"/>
      <c r="Y813" s="137"/>
    </row>
    <row r="814" spans="1:25">
      <c r="A814" s="140"/>
      <c r="B814" s="2" t="s">
        <v>96</v>
      </c>
      <c r="C814" s="136"/>
      <c r="D814" s="110">
        <v>1.869839498307771E-2</v>
      </c>
      <c r="E814" s="110">
        <v>0.11916871834484338</v>
      </c>
      <c r="F814" s="110">
        <v>0</v>
      </c>
      <c r="G814" s="110">
        <v>8.1536491499103497E-2</v>
      </c>
      <c r="H814" s="110">
        <v>2.3013049402247968E-2</v>
      </c>
      <c r="I814" s="110">
        <v>4.3740888263985304E-2</v>
      </c>
      <c r="J814" s="110">
        <v>2.7664166758624369E-2</v>
      </c>
      <c r="K814" s="110">
        <v>2.0243716882505623E-2</v>
      </c>
      <c r="L814" s="110">
        <v>9.4373504830620129E-3</v>
      </c>
      <c r="M814" s="110">
        <v>2.5396612106278169E-2</v>
      </c>
      <c r="N814" s="110">
        <v>0.16274610304036036</v>
      </c>
      <c r="O814" s="161"/>
      <c r="P814" s="2"/>
      <c r="Q814" s="2"/>
      <c r="R814" s="2"/>
      <c r="S814" s="2"/>
      <c r="T814" s="2"/>
      <c r="U814" s="2"/>
      <c r="V814" s="2"/>
      <c r="W814" s="2"/>
      <c r="X814" s="2"/>
      <c r="Y814" s="138"/>
    </row>
    <row r="815" spans="1:25">
      <c r="A815" s="140"/>
      <c r="B815" s="118" t="s">
        <v>187</v>
      </c>
      <c r="C815" s="136"/>
      <c r="D815" s="110">
        <v>9.6843256392307175E-2</v>
      </c>
      <c r="E815" s="110">
        <v>8.8470407106869597E-2</v>
      </c>
      <c r="F815" s="110">
        <v>4.7419142524949276E-3</v>
      </c>
      <c r="G815" s="110">
        <v>-4.5495181460129652E-2</v>
      </c>
      <c r="H815" s="110">
        <v>-4.2341003080120898E-2</v>
      </c>
      <c r="I815" s="110">
        <v>-6.2240880031004586E-2</v>
      </c>
      <c r="J815" s="110">
        <v>-6.2240880031004586E-2</v>
      </c>
      <c r="K815" s="110">
        <v>1.3114763537932506E-2</v>
      </c>
      <c r="L815" s="110">
        <v>0.10516167580417823</v>
      </c>
      <c r="M815" s="110">
        <v>2.1487612823369862E-2</v>
      </c>
      <c r="N815" s="110">
        <v>-0.11247797574362939</v>
      </c>
      <c r="O815" s="161"/>
      <c r="P815" s="2"/>
      <c r="Q815" s="2"/>
      <c r="R815" s="2"/>
      <c r="S815" s="2"/>
      <c r="T815" s="2"/>
      <c r="U815" s="2"/>
      <c r="V815" s="2"/>
      <c r="W815" s="2"/>
      <c r="X815" s="2"/>
      <c r="Y815" s="138"/>
    </row>
    <row r="816" spans="1:25">
      <c r="B816" s="146"/>
      <c r="C816" s="117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</row>
    <row r="817" spans="1:25">
      <c r="B817" s="150" t="s">
        <v>476</v>
      </c>
      <c r="Y817" s="134" t="s">
        <v>67</v>
      </c>
    </row>
    <row r="818" spans="1:25">
      <c r="A818" s="125" t="s">
        <v>24</v>
      </c>
      <c r="B818" s="115" t="s">
        <v>142</v>
      </c>
      <c r="C818" s="112" t="s">
        <v>143</v>
      </c>
      <c r="D818" s="113" t="s">
        <v>165</v>
      </c>
      <c r="E818" s="114" t="s">
        <v>165</v>
      </c>
      <c r="F818" s="114" t="s">
        <v>165</v>
      </c>
      <c r="G818" s="114" t="s">
        <v>165</v>
      </c>
      <c r="H818" s="114" t="s">
        <v>165</v>
      </c>
      <c r="I818" s="114" t="s">
        <v>165</v>
      </c>
      <c r="J818" s="114" t="s">
        <v>165</v>
      </c>
      <c r="K818" s="114" t="s">
        <v>165</v>
      </c>
      <c r="L818" s="114" t="s">
        <v>165</v>
      </c>
      <c r="M818" s="114" t="s">
        <v>165</v>
      </c>
      <c r="N818" s="16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34">
        <v>1</v>
      </c>
    </row>
    <row r="819" spans="1:25">
      <c r="A819" s="140"/>
      <c r="B819" s="116" t="s">
        <v>166</v>
      </c>
      <c r="C819" s="105" t="s">
        <v>166</v>
      </c>
      <c r="D819" s="159" t="s">
        <v>167</v>
      </c>
      <c r="E819" s="160" t="s">
        <v>168</v>
      </c>
      <c r="F819" s="160" t="s">
        <v>170</v>
      </c>
      <c r="G819" s="160" t="s">
        <v>171</v>
      </c>
      <c r="H819" s="160" t="s">
        <v>172</v>
      </c>
      <c r="I819" s="160" t="s">
        <v>196</v>
      </c>
      <c r="J819" s="160" t="s">
        <v>208</v>
      </c>
      <c r="K819" s="160" t="s">
        <v>205</v>
      </c>
      <c r="L819" s="160" t="s">
        <v>206</v>
      </c>
      <c r="M819" s="160" t="s">
        <v>209</v>
      </c>
      <c r="N819" s="16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34" t="s">
        <v>3</v>
      </c>
    </row>
    <row r="820" spans="1:25">
      <c r="A820" s="140"/>
      <c r="B820" s="116"/>
      <c r="C820" s="105"/>
      <c r="D820" s="106" t="s">
        <v>114</v>
      </c>
      <c r="E820" s="107" t="s">
        <v>124</v>
      </c>
      <c r="F820" s="107" t="s">
        <v>124</v>
      </c>
      <c r="G820" s="107" t="s">
        <v>207</v>
      </c>
      <c r="H820" s="107" t="s">
        <v>124</v>
      </c>
      <c r="I820" s="107" t="s">
        <v>114</v>
      </c>
      <c r="J820" s="107" t="s">
        <v>114</v>
      </c>
      <c r="K820" s="107" t="s">
        <v>114</v>
      </c>
      <c r="L820" s="107" t="s">
        <v>114</v>
      </c>
      <c r="M820" s="107" t="s">
        <v>118</v>
      </c>
      <c r="N820" s="16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34">
        <v>2</v>
      </c>
    </row>
    <row r="821" spans="1:25">
      <c r="A821" s="140"/>
      <c r="B821" s="116"/>
      <c r="C821" s="105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6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34">
        <v>3</v>
      </c>
    </row>
    <row r="822" spans="1:25">
      <c r="A822" s="140"/>
      <c r="B822" s="115">
        <v>1</v>
      </c>
      <c r="C822" s="111">
        <v>1</v>
      </c>
      <c r="D822" s="119">
        <v>0.67</v>
      </c>
      <c r="E822" s="119">
        <v>0.6</v>
      </c>
      <c r="F822" s="120">
        <v>0.69</v>
      </c>
      <c r="G822" s="119">
        <v>0.69642857142857095</v>
      </c>
      <c r="H822" s="120">
        <v>0.6</v>
      </c>
      <c r="I822" s="119">
        <v>0.7</v>
      </c>
      <c r="J822" s="120">
        <v>0.65</v>
      </c>
      <c r="K822" s="119">
        <v>0.71963562753036403</v>
      </c>
      <c r="L822" s="119">
        <v>0.6</v>
      </c>
      <c r="M822" s="119">
        <v>0.64</v>
      </c>
      <c r="N822" s="16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134">
        <v>1</v>
      </c>
    </row>
    <row r="823" spans="1:25">
      <c r="A823" s="140"/>
      <c r="B823" s="116">
        <v>1</v>
      </c>
      <c r="C823" s="105">
        <v>2</v>
      </c>
      <c r="D823" s="107">
        <v>0.68</v>
      </c>
      <c r="E823" s="107">
        <v>0.6</v>
      </c>
      <c r="F823" s="121">
        <v>0.66</v>
      </c>
      <c r="G823" s="107">
        <v>0.72956609485368296</v>
      </c>
      <c r="H823" s="121">
        <v>0.6</v>
      </c>
      <c r="I823" s="107">
        <v>0.67</v>
      </c>
      <c r="J823" s="121">
        <v>0.64</v>
      </c>
      <c r="K823" s="107">
        <v>0.66216216216216195</v>
      </c>
      <c r="L823" s="107">
        <v>0.6</v>
      </c>
      <c r="M823" s="107">
        <v>0.66</v>
      </c>
      <c r="N823" s="16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134">
        <v>2</v>
      </c>
    </row>
    <row r="824" spans="1:25">
      <c r="A824" s="140"/>
      <c r="B824" s="116">
        <v>1</v>
      </c>
      <c r="C824" s="105">
        <v>3</v>
      </c>
      <c r="D824" s="107">
        <v>0.67</v>
      </c>
      <c r="E824" s="107">
        <v>0.8</v>
      </c>
      <c r="F824" s="121">
        <v>0.61</v>
      </c>
      <c r="G824" s="107">
        <v>0.75334608030592698</v>
      </c>
      <c r="H824" s="121">
        <v>0.6</v>
      </c>
      <c r="I824" s="107">
        <v>0.63</v>
      </c>
      <c r="J824" s="121">
        <v>0.61</v>
      </c>
      <c r="K824" s="121">
        <v>0.67348927875243703</v>
      </c>
      <c r="L824" s="108">
        <v>0.6</v>
      </c>
      <c r="M824" s="108">
        <v>0.68</v>
      </c>
      <c r="N824" s="16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134">
        <v>16</v>
      </c>
    </row>
    <row r="825" spans="1:25">
      <c r="A825" s="140"/>
      <c r="B825" s="116">
        <v>1</v>
      </c>
      <c r="C825" s="105">
        <v>4</v>
      </c>
      <c r="D825" s="107">
        <v>0.65</v>
      </c>
      <c r="E825" s="107">
        <v>0.8</v>
      </c>
      <c r="F825" s="121">
        <v>0.59</v>
      </c>
      <c r="G825" s="107">
        <v>0.70208540218470705</v>
      </c>
      <c r="H825" s="121">
        <v>0.6</v>
      </c>
      <c r="I825" s="155">
        <v>0.6</v>
      </c>
      <c r="J825" s="121">
        <v>0.64</v>
      </c>
      <c r="K825" s="121">
        <v>0.68767123287671195</v>
      </c>
      <c r="L825" s="158">
        <v>0.7</v>
      </c>
      <c r="M825" s="108">
        <v>0.66</v>
      </c>
      <c r="N825" s="16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134">
        <v>0.65535614909262896</v>
      </c>
    </row>
    <row r="826" spans="1:25">
      <c r="A826" s="140"/>
      <c r="B826" s="116">
        <v>1</v>
      </c>
      <c r="C826" s="105">
        <v>5</v>
      </c>
      <c r="D826" s="107">
        <v>0.66</v>
      </c>
      <c r="E826" s="107">
        <v>0.6</v>
      </c>
      <c r="F826" s="107">
        <v>0.69</v>
      </c>
      <c r="G826" s="107">
        <v>0.72388831437435397</v>
      </c>
      <c r="H826" s="107">
        <v>0.6</v>
      </c>
      <c r="I826" s="107">
        <v>0.67</v>
      </c>
      <c r="J826" s="107">
        <v>0.62</v>
      </c>
      <c r="K826" s="107">
        <v>0.66935483870967705</v>
      </c>
      <c r="L826" s="107">
        <v>0.6</v>
      </c>
      <c r="M826" s="107">
        <v>0.66</v>
      </c>
      <c r="N826" s="16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135"/>
    </row>
    <row r="827" spans="1:25">
      <c r="A827" s="140"/>
      <c r="B827" s="116">
        <v>1</v>
      </c>
      <c r="C827" s="105">
        <v>6</v>
      </c>
      <c r="D827" s="107">
        <v>0.68</v>
      </c>
      <c r="E827" s="107">
        <v>0.6</v>
      </c>
      <c r="F827" s="107">
        <v>0.65</v>
      </c>
      <c r="G827" s="107">
        <v>0.73163565132223296</v>
      </c>
      <c r="H827" s="107">
        <v>0.6</v>
      </c>
      <c r="I827" s="107">
        <v>0.67</v>
      </c>
      <c r="J827" s="107">
        <v>0.62</v>
      </c>
      <c r="K827" s="107">
        <v>0.694105691056911</v>
      </c>
      <c r="L827" s="107">
        <v>0.6</v>
      </c>
      <c r="M827" s="107">
        <v>0.69</v>
      </c>
      <c r="N827" s="16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135"/>
    </row>
    <row r="828" spans="1:25">
      <c r="A828" s="140"/>
      <c r="B828" s="117" t="s">
        <v>184</v>
      </c>
      <c r="C828" s="109"/>
      <c r="D828" s="122">
        <v>0.66833333333333333</v>
      </c>
      <c r="E828" s="122">
        <v>0.66666666666666663</v>
      </c>
      <c r="F828" s="122">
        <v>0.64833333333333332</v>
      </c>
      <c r="G828" s="122">
        <v>0.72282501907824592</v>
      </c>
      <c r="H828" s="122">
        <v>0.6</v>
      </c>
      <c r="I828" s="122">
        <v>0.65666666666666662</v>
      </c>
      <c r="J828" s="122">
        <v>0.63</v>
      </c>
      <c r="K828" s="122">
        <v>0.68440313851471046</v>
      </c>
      <c r="L828" s="122">
        <v>0.6166666666666667</v>
      </c>
      <c r="M828" s="122">
        <v>0.66500000000000004</v>
      </c>
      <c r="N828" s="16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135"/>
    </row>
    <row r="829" spans="1:25">
      <c r="A829" s="140"/>
      <c r="B829" s="2" t="s">
        <v>185</v>
      </c>
      <c r="C829" s="136"/>
      <c r="D829" s="108">
        <v>0.67</v>
      </c>
      <c r="E829" s="108">
        <v>0.6</v>
      </c>
      <c r="F829" s="108">
        <v>0.65500000000000003</v>
      </c>
      <c r="G829" s="108">
        <v>0.72672720461401852</v>
      </c>
      <c r="H829" s="108">
        <v>0.6</v>
      </c>
      <c r="I829" s="108">
        <v>0.67</v>
      </c>
      <c r="J829" s="108">
        <v>0.63</v>
      </c>
      <c r="K829" s="108">
        <v>0.68058025581457449</v>
      </c>
      <c r="L829" s="108">
        <v>0.6</v>
      </c>
      <c r="M829" s="108">
        <v>0.66</v>
      </c>
      <c r="N829" s="16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135"/>
    </row>
    <row r="830" spans="1:25">
      <c r="A830" s="140"/>
      <c r="B830" s="2" t="s">
        <v>186</v>
      </c>
      <c r="C830" s="136"/>
      <c r="D830" s="123">
        <v>1.1690451944500132E-2</v>
      </c>
      <c r="E830" s="123">
        <v>0.10327955589886435</v>
      </c>
      <c r="F830" s="123">
        <v>4.119061381755152E-2</v>
      </c>
      <c r="G830" s="123">
        <v>2.0893249033658426E-2</v>
      </c>
      <c r="H830" s="123">
        <v>0</v>
      </c>
      <c r="I830" s="123">
        <v>3.5590260840104374E-2</v>
      </c>
      <c r="J830" s="123">
        <v>1.5491933384829683E-2</v>
      </c>
      <c r="K830" s="123">
        <v>2.0911111591106864E-2</v>
      </c>
      <c r="L830" s="123">
        <v>4.0824829046386291E-2</v>
      </c>
      <c r="M830" s="123">
        <v>1.7606816861658992E-2</v>
      </c>
      <c r="N830" s="16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137"/>
    </row>
    <row r="831" spans="1:25">
      <c r="A831" s="140"/>
      <c r="B831" s="2" t="s">
        <v>96</v>
      </c>
      <c r="C831" s="136"/>
      <c r="D831" s="110">
        <v>1.7491948046633614E-2</v>
      </c>
      <c r="E831" s="110">
        <v>0.15491933384829654</v>
      </c>
      <c r="F831" s="110">
        <v>6.3533080438382808E-2</v>
      </c>
      <c r="G831" s="110">
        <v>2.890498873475868E-2</v>
      </c>
      <c r="H831" s="110">
        <v>0</v>
      </c>
      <c r="I831" s="110">
        <v>5.4198366761580269E-2</v>
      </c>
      <c r="J831" s="110">
        <v>2.459037045211061E-2</v>
      </c>
      <c r="K831" s="110">
        <v>3.0553792661570916E-2</v>
      </c>
      <c r="L831" s="110">
        <v>6.6202425480626409E-2</v>
      </c>
      <c r="M831" s="110">
        <v>2.6476416333321789E-2</v>
      </c>
      <c r="N831" s="16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38"/>
    </row>
    <row r="832" spans="1:25">
      <c r="A832" s="140"/>
      <c r="B832" s="118" t="s">
        <v>187</v>
      </c>
      <c r="C832" s="136"/>
      <c r="D832" s="110">
        <v>1.9801728050727663E-2</v>
      </c>
      <c r="E832" s="110">
        <v>1.7258581596735878E-2</v>
      </c>
      <c r="F832" s="110">
        <v>-1.071602939717442E-2</v>
      </c>
      <c r="G832" s="110">
        <v>0.10294993047525502</v>
      </c>
      <c r="H832" s="110">
        <v>-8.4467276562937843E-2</v>
      </c>
      <c r="I832" s="110">
        <v>1.9997028727847255E-3</v>
      </c>
      <c r="J832" s="110">
        <v>-3.8690640391084608E-2</v>
      </c>
      <c r="K832" s="110">
        <v>4.4322448888743038E-2</v>
      </c>
      <c r="L832" s="110">
        <v>-5.903581202301933E-2</v>
      </c>
      <c r="M832" s="110">
        <v>1.4715435142744093E-2</v>
      </c>
      <c r="N832" s="16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138"/>
    </row>
    <row r="833" spans="1:25">
      <c r="B833" s="146"/>
      <c r="C833" s="117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</row>
    <row r="834" spans="1:25">
      <c r="B834" s="150" t="s">
        <v>477</v>
      </c>
      <c r="Y834" s="134" t="s">
        <v>190</v>
      </c>
    </row>
    <row r="835" spans="1:25">
      <c r="A835" s="125" t="s">
        <v>27</v>
      </c>
      <c r="B835" s="115" t="s">
        <v>142</v>
      </c>
      <c r="C835" s="112" t="s">
        <v>143</v>
      </c>
      <c r="D835" s="113" t="s">
        <v>165</v>
      </c>
      <c r="E835" s="114" t="s">
        <v>165</v>
      </c>
      <c r="F835" s="114" t="s">
        <v>165</v>
      </c>
      <c r="G835" s="114" t="s">
        <v>165</v>
      </c>
      <c r="H835" s="16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34">
        <v>1</v>
      </c>
    </row>
    <row r="836" spans="1:25">
      <c r="A836" s="140"/>
      <c r="B836" s="116" t="s">
        <v>166</v>
      </c>
      <c r="C836" s="105" t="s">
        <v>166</v>
      </c>
      <c r="D836" s="159" t="s">
        <v>168</v>
      </c>
      <c r="E836" s="160" t="s">
        <v>169</v>
      </c>
      <c r="F836" s="160" t="s">
        <v>170</v>
      </c>
      <c r="G836" s="160" t="s">
        <v>172</v>
      </c>
      <c r="H836" s="16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34" t="s">
        <v>3</v>
      </c>
    </row>
    <row r="837" spans="1:25">
      <c r="A837" s="140"/>
      <c r="B837" s="116"/>
      <c r="C837" s="105"/>
      <c r="D837" s="106" t="s">
        <v>124</v>
      </c>
      <c r="E837" s="107" t="s">
        <v>114</v>
      </c>
      <c r="F837" s="107" t="s">
        <v>124</v>
      </c>
      <c r="G837" s="107" t="s">
        <v>124</v>
      </c>
      <c r="H837" s="16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34">
        <v>2</v>
      </c>
    </row>
    <row r="838" spans="1:25">
      <c r="A838" s="140"/>
      <c r="B838" s="116"/>
      <c r="C838" s="105"/>
      <c r="D838" s="132"/>
      <c r="E838" s="132"/>
      <c r="F838" s="132"/>
      <c r="G838" s="132"/>
      <c r="H838" s="16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134">
        <v>2</v>
      </c>
    </row>
    <row r="839" spans="1:25">
      <c r="A839" s="140"/>
      <c r="B839" s="115">
        <v>1</v>
      </c>
      <c r="C839" s="111">
        <v>1</v>
      </c>
      <c r="D839" s="151" t="s">
        <v>130</v>
      </c>
      <c r="E839" s="151" t="s">
        <v>134</v>
      </c>
      <c r="F839" s="152" t="s">
        <v>132</v>
      </c>
      <c r="G839" s="151" t="s">
        <v>215</v>
      </c>
      <c r="H839" s="16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34">
        <v>1</v>
      </c>
    </row>
    <row r="840" spans="1:25">
      <c r="A840" s="140"/>
      <c r="B840" s="116">
        <v>1</v>
      </c>
      <c r="C840" s="105">
        <v>2</v>
      </c>
      <c r="D840" s="153" t="s">
        <v>130</v>
      </c>
      <c r="E840" s="153" t="s">
        <v>134</v>
      </c>
      <c r="F840" s="154" t="s">
        <v>132</v>
      </c>
      <c r="G840" s="153" t="s">
        <v>215</v>
      </c>
      <c r="H840" s="16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34">
        <v>3</v>
      </c>
    </row>
    <row r="841" spans="1:25">
      <c r="A841" s="140"/>
      <c r="B841" s="116">
        <v>1</v>
      </c>
      <c r="C841" s="105">
        <v>3</v>
      </c>
      <c r="D841" s="153" t="s">
        <v>130</v>
      </c>
      <c r="E841" s="153" t="s">
        <v>134</v>
      </c>
      <c r="F841" s="154" t="s">
        <v>132</v>
      </c>
      <c r="G841" s="153" t="s">
        <v>215</v>
      </c>
      <c r="H841" s="16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134">
        <v>16</v>
      </c>
    </row>
    <row r="842" spans="1:25">
      <c r="A842" s="140"/>
      <c r="B842" s="116">
        <v>1</v>
      </c>
      <c r="C842" s="105">
        <v>4</v>
      </c>
      <c r="D842" s="153" t="s">
        <v>130</v>
      </c>
      <c r="E842" s="153" t="s">
        <v>134</v>
      </c>
      <c r="F842" s="154" t="s">
        <v>132</v>
      </c>
      <c r="G842" s="153" t="s">
        <v>215</v>
      </c>
      <c r="H842" s="16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134" t="s">
        <v>134</v>
      </c>
    </row>
    <row r="843" spans="1:25">
      <c r="A843" s="140"/>
      <c r="B843" s="116">
        <v>1</v>
      </c>
      <c r="C843" s="105">
        <v>5</v>
      </c>
      <c r="D843" s="153" t="s">
        <v>130</v>
      </c>
      <c r="E843" s="153" t="s">
        <v>134</v>
      </c>
      <c r="F843" s="153" t="s">
        <v>132</v>
      </c>
      <c r="G843" s="153" t="s">
        <v>215</v>
      </c>
      <c r="H843" s="16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35"/>
    </row>
    <row r="844" spans="1:25">
      <c r="A844" s="140"/>
      <c r="B844" s="116">
        <v>1</v>
      </c>
      <c r="C844" s="105">
        <v>6</v>
      </c>
      <c r="D844" s="153" t="s">
        <v>130</v>
      </c>
      <c r="E844" s="153" t="s">
        <v>134</v>
      </c>
      <c r="F844" s="153" t="s">
        <v>132</v>
      </c>
      <c r="G844" s="153" t="s">
        <v>215</v>
      </c>
      <c r="H844" s="16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35"/>
    </row>
    <row r="845" spans="1:25">
      <c r="A845" s="140"/>
      <c r="B845" s="117" t="s">
        <v>184</v>
      </c>
      <c r="C845" s="109"/>
      <c r="D845" s="122" t="s">
        <v>512</v>
      </c>
      <c r="E845" s="122" t="s">
        <v>512</v>
      </c>
      <c r="F845" s="122" t="s">
        <v>512</v>
      </c>
      <c r="G845" s="122" t="s">
        <v>512</v>
      </c>
      <c r="H845" s="16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35"/>
    </row>
    <row r="846" spans="1:25">
      <c r="A846" s="140"/>
      <c r="B846" s="2" t="s">
        <v>185</v>
      </c>
      <c r="C846" s="136"/>
      <c r="D846" s="108" t="s">
        <v>512</v>
      </c>
      <c r="E846" s="108" t="s">
        <v>512</v>
      </c>
      <c r="F846" s="108" t="s">
        <v>512</v>
      </c>
      <c r="G846" s="108" t="s">
        <v>512</v>
      </c>
      <c r="H846" s="16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35"/>
    </row>
    <row r="847" spans="1:25">
      <c r="A847" s="140"/>
      <c r="B847" s="2" t="s">
        <v>186</v>
      </c>
      <c r="C847" s="136"/>
      <c r="D847" s="108" t="s">
        <v>512</v>
      </c>
      <c r="E847" s="108" t="s">
        <v>512</v>
      </c>
      <c r="F847" s="108" t="s">
        <v>512</v>
      </c>
      <c r="G847" s="108" t="s">
        <v>512</v>
      </c>
      <c r="H847" s="188"/>
      <c r="I847" s="189"/>
      <c r="J847" s="189"/>
      <c r="K847" s="189"/>
      <c r="L847" s="189"/>
      <c r="M847" s="189"/>
      <c r="N847" s="189"/>
      <c r="O847" s="189"/>
      <c r="P847" s="189"/>
      <c r="Q847" s="189"/>
      <c r="R847" s="189"/>
      <c r="S847" s="189"/>
      <c r="T847" s="189"/>
      <c r="U847" s="189"/>
      <c r="V847" s="189"/>
      <c r="W847" s="189"/>
      <c r="X847" s="189"/>
      <c r="Y847" s="135"/>
    </row>
    <row r="848" spans="1:25">
      <c r="A848" s="140"/>
      <c r="B848" s="2" t="s">
        <v>96</v>
      </c>
      <c r="C848" s="136"/>
      <c r="D848" s="110" t="s">
        <v>512</v>
      </c>
      <c r="E848" s="110" t="s">
        <v>512</v>
      </c>
      <c r="F848" s="110" t="s">
        <v>512</v>
      </c>
      <c r="G848" s="110" t="s">
        <v>512</v>
      </c>
      <c r="H848" s="16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38"/>
    </row>
    <row r="849" spans="1:25">
      <c r="A849" s="140"/>
      <c r="B849" s="118" t="s">
        <v>187</v>
      </c>
      <c r="C849" s="136"/>
      <c r="D849" s="110" t="s">
        <v>512</v>
      </c>
      <c r="E849" s="110" t="s">
        <v>512</v>
      </c>
      <c r="F849" s="110" t="s">
        <v>512</v>
      </c>
      <c r="G849" s="110" t="s">
        <v>512</v>
      </c>
      <c r="H849" s="16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38"/>
    </row>
    <row r="850" spans="1:25">
      <c r="B850" s="146"/>
      <c r="C850" s="117"/>
      <c r="D850" s="133"/>
      <c r="E850" s="133"/>
      <c r="F850" s="133"/>
      <c r="G850" s="133"/>
    </row>
    <row r="851" spans="1:25">
      <c r="B851" s="150" t="s">
        <v>478</v>
      </c>
      <c r="Y851" s="134" t="s">
        <v>67</v>
      </c>
    </row>
    <row r="852" spans="1:25">
      <c r="A852" s="125" t="s">
        <v>30</v>
      </c>
      <c r="B852" s="115" t="s">
        <v>142</v>
      </c>
      <c r="C852" s="112" t="s">
        <v>143</v>
      </c>
      <c r="D852" s="113" t="s">
        <v>165</v>
      </c>
      <c r="E852" s="114" t="s">
        <v>165</v>
      </c>
      <c r="F852" s="114" t="s">
        <v>165</v>
      </c>
      <c r="G852" s="114" t="s">
        <v>165</v>
      </c>
      <c r="H852" s="114" t="s">
        <v>165</v>
      </c>
      <c r="I852" s="114" t="s">
        <v>165</v>
      </c>
      <c r="J852" s="114" t="s">
        <v>165</v>
      </c>
      <c r="K852" s="114" t="s">
        <v>165</v>
      </c>
      <c r="L852" s="114" t="s">
        <v>165</v>
      </c>
      <c r="M852" s="114" t="s">
        <v>165</v>
      </c>
      <c r="N852" s="114" t="s">
        <v>165</v>
      </c>
      <c r="O852" s="161"/>
      <c r="P852" s="2"/>
      <c r="Q852" s="2"/>
      <c r="R852" s="2"/>
      <c r="S852" s="2"/>
      <c r="T852" s="2"/>
      <c r="U852" s="2"/>
      <c r="V852" s="2"/>
      <c r="W852" s="2"/>
      <c r="X852" s="2"/>
      <c r="Y852" s="134">
        <v>1</v>
      </c>
    </row>
    <row r="853" spans="1:25">
      <c r="A853" s="140"/>
      <c r="B853" s="116" t="s">
        <v>166</v>
      </c>
      <c r="C853" s="105" t="s">
        <v>166</v>
      </c>
      <c r="D853" s="159" t="s">
        <v>167</v>
      </c>
      <c r="E853" s="160" t="s">
        <v>168</v>
      </c>
      <c r="F853" s="160" t="s">
        <v>169</v>
      </c>
      <c r="G853" s="160" t="s">
        <v>170</v>
      </c>
      <c r="H853" s="160" t="s">
        <v>171</v>
      </c>
      <c r="I853" s="160" t="s">
        <v>172</v>
      </c>
      <c r="J853" s="160" t="s">
        <v>196</v>
      </c>
      <c r="K853" s="160" t="s">
        <v>208</v>
      </c>
      <c r="L853" s="160" t="s">
        <v>205</v>
      </c>
      <c r="M853" s="160" t="s">
        <v>206</v>
      </c>
      <c r="N853" s="160" t="s">
        <v>209</v>
      </c>
      <c r="O853" s="161"/>
      <c r="P853" s="2"/>
      <c r="Q853" s="2"/>
      <c r="R853" s="2"/>
      <c r="S853" s="2"/>
      <c r="T853" s="2"/>
      <c r="U853" s="2"/>
      <c r="V853" s="2"/>
      <c r="W853" s="2"/>
      <c r="X853" s="2"/>
      <c r="Y853" s="134" t="s">
        <v>3</v>
      </c>
    </row>
    <row r="854" spans="1:25">
      <c r="A854" s="140"/>
      <c r="B854" s="116"/>
      <c r="C854" s="105"/>
      <c r="D854" s="106" t="s">
        <v>114</v>
      </c>
      <c r="E854" s="107" t="s">
        <v>124</v>
      </c>
      <c r="F854" s="107" t="s">
        <v>114</v>
      </c>
      <c r="G854" s="107" t="s">
        <v>124</v>
      </c>
      <c r="H854" s="107" t="s">
        <v>207</v>
      </c>
      <c r="I854" s="107" t="s">
        <v>124</v>
      </c>
      <c r="J854" s="107" t="s">
        <v>114</v>
      </c>
      <c r="K854" s="107" t="s">
        <v>114</v>
      </c>
      <c r="L854" s="107" t="s">
        <v>114</v>
      </c>
      <c r="M854" s="107" t="s">
        <v>114</v>
      </c>
      <c r="N854" s="107" t="s">
        <v>118</v>
      </c>
      <c r="O854" s="161"/>
      <c r="P854" s="2"/>
      <c r="Q854" s="2"/>
      <c r="R854" s="2"/>
      <c r="S854" s="2"/>
      <c r="T854" s="2"/>
      <c r="U854" s="2"/>
      <c r="V854" s="2"/>
      <c r="W854" s="2"/>
      <c r="X854" s="2"/>
      <c r="Y854" s="134">
        <v>1</v>
      </c>
    </row>
    <row r="855" spans="1:25">
      <c r="A855" s="140"/>
      <c r="B855" s="116"/>
      <c r="C855" s="105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61"/>
      <c r="P855" s="2"/>
      <c r="Q855" s="2"/>
      <c r="R855" s="2"/>
      <c r="S855" s="2"/>
      <c r="T855" s="2"/>
      <c r="U855" s="2"/>
      <c r="V855" s="2"/>
      <c r="W855" s="2"/>
      <c r="X855" s="2"/>
      <c r="Y855" s="134">
        <v>2</v>
      </c>
    </row>
    <row r="856" spans="1:25">
      <c r="A856" s="140"/>
      <c r="B856" s="115">
        <v>1</v>
      </c>
      <c r="C856" s="111">
        <v>1</v>
      </c>
      <c r="D856" s="203">
        <v>17.399999999999999</v>
      </c>
      <c r="E856" s="203">
        <v>15.5</v>
      </c>
      <c r="F856" s="206">
        <v>15.5</v>
      </c>
      <c r="G856" s="203">
        <v>16.100000000000001</v>
      </c>
      <c r="H856" s="206">
        <v>16.248015873015898</v>
      </c>
      <c r="I856" s="203">
        <v>15.299999999999999</v>
      </c>
      <c r="J856" s="206">
        <v>16.850000000000001</v>
      </c>
      <c r="K856" s="203">
        <v>17.13</v>
      </c>
      <c r="L856" s="203">
        <v>17.936234817813801</v>
      </c>
      <c r="M856" s="203">
        <v>16.5</v>
      </c>
      <c r="N856" s="203">
        <v>15.9</v>
      </c>
      <c r="O856" s="207"/>
      <c r="P856" s="208"/>
      <c r="Q856" s="208"/>
      <c r="R856" s="208"/>
      <c r="S856" s="208"/>
      <c r="T856" s="208"/>
      <c r="U856" s="208"/>
      <c r="V856" s="208"/>
      <c r="W856" s="208"/>
      <c r="X856" s="208"/>
      <c r="Y856" s="209">
        <v>1</v>
      </c>
    </row>
    <row r="857" spans="1:25">
      <c r="A857" s="140"/>
      <c r="B857" s="116">
        <v>1</v>
      </c>
      <c r="C857" s="105">
        <v>2</v>
      </c>
      <c r="D857" s="210">
        <v>17.5</v>
      </c>
      <c r="E857" s="210">
        <v>15.5</v>
      </c>
      <c r="F857" s="212">
        <v>16</v>
      </c>
      <c r="G857" s="210">
        <v>15.8</v>
      </c>
      <c r="H857" s="212">
        <v>16.5933400605449</v>
      </c>
      <c r="I857" s="210">
        <v>15.2</v>
      </c>
      <c r="J857" s="212">
        <v>17.2</v>
      </c>
      <c r="K857" s="210">
        <v>16.899999999999999</v>
      </c>
      <c r="L857" s="210">
        <v>17.397089397089399</v>
      </c>
      <c r="M857" s="210">
        <v>16.5</v>
      </c>
      <c r="N857" s="210">
        <v>16.5</v>
      </c>
      <c r="O857" s="207"/>
      <c r="P857" s="208"/>
      <c r="Q857" s="208"/>
      <c r="R857" s="208"/>
      <c r="S857" s="208"/>
      <c r="T857" s="208"/>
      <c r="U857" s="208"/>
      <c r="V857" s="208"/>
      <c r="W857" s="208"/>
      <c r="X857" s="208"/>
      <c r="Y857" s="209" t="e">
        <v>#N/A</v>
      </c>
    </row>
    <row r="858" spans="1:25">
      <c r="A858" s="140"/>
      <c r="B858" s="116">
        <v>1</v>
      </c>
      <c r="C858" s="105">
        <v>3</v>
      </c>
      <c r="D858" s="210">
        <v>17.25</v>
      </c>
      <c r="E858" s="210">
        <v>15.5</v>
      </c>
      <c r="F858" s="212">
        <v>15.400000000000002</v>
      </c>
      <c r="G858" s="210">
        <v>15.7</v>
      </c>
      <c r="H858" s="212">
        <v>17.084130019120501</v>
      </c>
      <c r="I858" s="210">
        <v>15.299999999999999</v>
      </c>
      <c r="J858" s="212">
        <v>17.25</v>
      </c>
      <c r="K858" s="212">
        <v>16.88</v>
      </c>
      <c r="L858" s="216">
        <v>17.372319688109201</v>
      </c>
      <c r="M858" s="216">
        <v>16.7</v>
      </c>
      <c r="N858" s="216">
        <v>15.6</v>
      </c>
      <c r="O858" s="207"/>
      <c r="P858" s="208"/>
      <c r="Q858" s="208"/>
      <c r="R858" s="208"/>
      <c r="S858" s="208"/>
      <c r="T858" s="208"/>
      <c r="U858" s="208"/>
      <c r="V858" s="208"/>
      <c r="W858" s="208"/>
      <c r="X858" s="208"/>
      <c r="Y858" s="209">
        <v>16</v>
      </c>
    </row>
    <row r="859" spans="1:25">
      <c r="A859" s="140"/>
      <c r="B859" s="116">
        <v>1</v>
      </c>
      <c r="C859" s="105">
        <v>4</v>
      </c>
      <c r="D859" s="210">
        <v>17.350000000000001</v>
      </c>
      <c r="E859" s="210">
        <v>16</v>
      </c>
      <c r="F859" s="212">
        <v>15.6</v>
      </c>
      <c r="G859" s="210">
        <v>15.7</v>
      </c>
      <c r="H859" s="212">
        <v>17.053624627606801</v>
      </c>
      <c r="I859" s="210">
        <v>14.8</v>
      </c>
      <c r="J859" s="212">
        <v>17.350000000000001</v>
      </c>
      <c r="K859" s="212">
        <v>16.72</v>
      </c>
      <c r="L859" s="216">
        <v>17.701369863013699</v>
      </c>
      <c r="M859" s="216">
        <v>16.5</v>
      </c>
      <c r="N859" s="216">
        <v>16.7</v>
      </c>
      <c r="O859" s="207"/>
      <c r="P859" s="208"/>
      <c r="Q859" s="208"/>
      <c r="R859" s="208"/>
      <c r="S859" s="208"/>
      <c r="T859" s="208"/>
      <c r="U859" s="208"/>
      <c r="V859" s="208"/>
      <c r="W859" s="208"/>
      <c r="X859" s="208"/>
      <c r="Y859" s="209">
        <v>16.415570952047922</v>
      </c>
    </row>
    <row r="860" spans="1:25">
      <c r="A860" s="140"/>
      <c r="B860" s="116">
        <v>1</v>
      </c>
      <c r="C860" s="105">
        <v>5</v>
      </c>
      <c r="D860" s="210">
        <v>18.100000000000001</v>
      </c>
      <c r="E860" s="210">
        <v>15.5</v>
      </c>
      <c r="F860" s="210">
        <v>15.8</v>
      </c>
      <c r="G860" s="210">
        <v>15.5</v>
      </c>
      <c r="H860" s="210">
        <v>16.954498448810799</v>
      </c>
      <c r="I860" s="222">
        <v>17</v>
      </c>
      <c r="J860" s="210">
        <v>16.5</v>
      </c>
      <c r="K860" s="210">
        <v>16.850000000000001</v>
      </c>
      <c r="L860" s="210">
        <v>17.2973790322581</v>
      </c>
      <c r="M860" s="210">
        <v>16.5</v>
      </c>
      <c r="N860" s="210">
        <v>16</v>
      </c>
      <c r="O860" s="207"/>
      <c r="P860" s="208"/>
      <c r="Q860" s="208"/>
      <c r="R860" s="208"/>
      <c r="S860" s="208"/>
      <c r="T860" s="208"/>
      <c r="U860" s="208"/>
      <c r="V860" s="208"/>
      <c r="W860" s="208"/>
      <c r="X860" s="208"/>
      <c r="Y860" s="214"/>
    </row>
    <row r="861" spans="1:25">
      <c r="A861" s="140"/>
      <c r="B861" s="116">
        <v>1</v>
      </c>
      <c r="C861" s="105">
        <v>6</v>
      </c>
      <c r="D861" s="210">
        <v>17.350000000000001</v>
      </c>
      <c r="E861" s="222">
        <v>16.5</v>
      </c>
      <c r="F861" s="210">
        <v>15.7</v>
      </c>
      <c r="G861" s="210">
        <v>16</v>
      </c>
      <c r="H861" s="210">
        <v>16.876591576885399</v>
      </c>
      <c r="I861" s="210">
        <v>14.8</v>
      </c>
      <c r="J861" s="210">
        <v>16.95</v>
      </c>
      <c r="K861" s="210">
        <v>16.809999999999999</v>
      </c>
      <c r="L861" s="210">
        <v>17.6930894308943</v>
      </c>
      <c r="M861" s="210">
        <v>16.2</v>
      </c>
      <c r="N861" s="210">
        <v>16.399999999999999</v>
      </c>
      <c r="O861" s="207"/>
      <c r="P861" s="208"/>
      <c r="Q861" s="208"/>
      <c r="R861" s="208"/>
      <c r="S861" s="208"/>
      <c r="T861" s="208"/>
      <c r="U861" s="208"/>
      <c r="V861" s="208"/>
      <c r="W861" s="208"/>
      <c r="X861" s="208"/>
      <c r="Y861" s="214"/>
    </row>
    <row r="862" spans="1:25">
      <c r="A862" s="140"/>
      <c r="B862" s="117" t="s">
        <v>184</v>
      </c>
      <c r="C862" s="109"/>
      <c r="D862" s="215">
        <v>17.491666666666664</v>
      </c>
      <c r="E862" s="215">
        <v>15.75</v>
      </c>
      <c r="F862" s="215">
        <v>15.66666666666667</v>
      </c>
      <c r="G862" s="215">
        <v>15.799999999999999</v>
      </c>
      <c r="H862" s="215">
        <v>16.801700100997383</v>
      </c>
      <c r="I862" s="215">
        <v>15.399999999999999</v>
      </c>
      <c r="J862" s="215">
        <v>17.016666666666669</v>
      </c>
      <c r="K862" s="215">
        <v>16.881666666666664</v>
      </c>
      <c r="L862" s="215">
        <v>17.566247038196419</v>
      </c>
      <c r="M862" s="215">
        <v>16.483333333333334</v>
      </c>
      <c r="N862" s="215">
        <v>16.183333333333334</v>
      </c>
      <c r="O862" s="207"/>
      <c r="P862" s="208"/>
      <c r="Q862" s="208"/>
      <c r="R862" s="208"/>
      <c r="S862" s="208"/>
      <c r="T862" s="208"/>
      <c r="U862" s="208"/>
      <c r="V862" s="208"/>
      <c r="W862" s="208"/>
      <c r="X862" s="208"/>
      <c r="Y862" s="214"/>
    </row>
    <row r="863" spans="1:25">
      <c r="A863" s="140"/>
      <c r="B863" s="2" t="s">
        <v>185</v>
      </c>
      <c r="C863" s="136"/>
      <c r="D863" s="216">
        <v>17.375</v>
      </c>
      <c r="E863" s="216">
        <v>15.5</v>
      </c>
      <c r="F863" s="216">
        <v>15.649999999999999</v>
      </c>
      <c r="G863" s="216">
        <v>15.75</v>
      </c>
      <c r="H863" s="216">
        <v>16.915545012848099</v>
      </c>
      <c r="I863" s="216">
        <v>15.25</v>
      </c>
      <c r="J863" s="216">
        <v>17.074999999999999</v>
      </c>
      <c r="K863" s="216">
        <v>16.865000000000002</v>
      </c>
      <c r="L863" s="216">
        <v>17.54508941399185</v>
      </c>
      <c r="M863" s="216">
        <v>16.5</v>
      </c>
      <c r="N863" s="216">
        <v>16.2</v>
      </c>
      <c r="O863" s="207"/>
      <c r="P863" s="208"/>
      <c r="Q863" s="208"/>
      <c r="R863" s="208"/>
      <c r="S863" s="208"/>
      <c r="T863" s="208"/>
      <c r="U863" s="208"/>
      <c r="V863" s="208"/>
      <c r="W863" s="208"/>
      <c r="X863" s="208"/>
      <c r="Y863" s="214"/>
    </row>
    <row r="864" spans="1:25">
      <c r="A864" s="140"/>
      <c r="B864" s="2" t="s">
        <v>186</v>
      </c>
      <c r="C864" s="136"/>
      <c r="D864" s="108">
        <v>0.30889588321417766</v>
      </c>
      <c r="E864" s="108">
        <v>0.41833001326703778</v>
      </c>
      <c r="F864" s="108">
        <v>0.21602468994692825</v>
      </c>
      <c r="G864" s="108">
        <v>0.21908902300206695</v>
      </c>
      <c r="H864" s="108">
        <v>0.32316213416377187</v>
      </c>
      <c r="I864" s="108">
        <v>0.8173126696681019</v>
      </c>
      <c r="J864" s="108">
        <v>0.31570027980137538</v>
      </c>
      <c r="K864" s="108">
        <v>0.13731957859921742</v>
      </c>
      <c r="L864" s="108">
        <v>0.24889767243271507</v>
      </c>
      <c r="M864" s="108">
        <v>0.16020819787597226</v>
      </c>
      <c r="N864" s="108">
        <v>0.41673332800085283</v>
      </c>
      <c r="O864" s="188"/>
      <c r="P864" s="189"/>
      <c r="Q864" s="189"/>
      <c r="R864" s="189"/>
      <c r="S864" s="189"/>
      <c r="T864" s="189"/>
      <c r="U864" s="189"/>
      <c r="V864" s="189"/>
      <c r="W864" s="189"/>
      <c r="X864" s="189"/>
      <c r="Y864" s="135"/>
    </row>
    <row r="865" spans="1:25">
      <c r="A865" s="140"/>
      <c r="B865" s="2" t="s">
        <v>96</v>
      </c>
      <c r="C865" s="136"/>
      <c r="D865" s="110">
        <v>1.7659602661124978E-2</v>
      </c>
      <c r="E865" s="110">
        <v>2.6560635762986527E-2</v>
      </c>
      <c r="F865" s="110">
        <v>1.3788809996612439E-2</v>
      </c>
      <c r="G865" s="110">
        <v>1.3866393860890315E-2</v>
      </c>
      <c r="H865" s="110">
        <v>1.9233894916657172E-2</v>
      </c>
      <c r="I865" s="110">
        <v>5.3072251277149478E-2</v>
      </c>
      <c r="J865" s="110">
        <v>1.8552416051011284E-2</v>
      </c>
      <c r="K865" s="110">
        <v>8.1342429814918026E-3</v>
      </c>
      <c r="L865" s="110">
        <v>1.4169086424180801E-2</v>
      </c>
      <c r="M865" s="110">
        <v>9.7194053312015527E-3</v>
      </c>
      <c r="N865" s="110">
        <v>2.5750772070083593E-2</v>
      </c>
      <c r="O865" s="161"/>
      <c r="P865" s="2"/>
      <c r="Q865" s="2"/>
      <c r="R865" s="2"/>
      <c r="S865" s="2"/>
      <c r="T865" s="2"/>
      <c r="U865" s="2"/>
      <c r="V865" s="2"/>
      <c r="W865" s="2"/>
      <c r="X865" s="2"/>
      <c r="Y865" s="138"/>
    </row>
    <row r="866" spans="1:25">
      <c r="A866" s="140"/>
      <c r="B866" s="118" t="s">
        <v>187</v>
      </c>
      <c r="C866" s="136"/>
      <c r="D866" s="110">
        <v>6.5553352835680201E-2</v>
      </c>
      <c r="E866" s="110">
        <v>-4.0545099161774178E-2</v>
      </c>
      <c r="F866" s="110">
        <v>-4.5621580118589966E-2</v>
      </c>
      <c r="G866" s="110">
        <v>-3.7499210587684573E-2</v>
      </c>
      <c r="H866" s="110">
        <v>2.3522127258162051E-2</v>
      </c>
      <c r="I866" s="110">
        <v>-6.1866319180401419E-2</v>
      </c>
      <c r="J866" s="110">
        <v>3.661741138182939E-2</v>
      </c>
      <c r="K866" s="110">
        <v>2.8393512231787099E-2</v>
      </c>
      <c r="L866" s="110">
        <v>7.0096622865557068E-2</v>
      </c>
      <c r="M866" s="110">
        <v>4.1279332582067063E-3</v>
      </c>
      <c r="N866" s="110">
        <v>-1.4147398186330817E-2</v>
      </c>
      <c r="O866" s="161"/>
      <c r="P866" s="2"/>
      <c r="Q866" s="2"/>
      <c r="R866" s="2"/>
      <c r="S866" s="2"/>
      <c r="T866" s="2"/>
      <c r="U866" s="2"/>
      <c r="V866" s="2"/>
      <c r="W866" s="2"/>
      <c r="X866" s="2"/>
      <c r="Y866" s="138"/>
    </row>
    <row r="867" spans="1:25">
      <c r="B867" s="146"/>
      <c r="C867" s="117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</row>
    <row r="868" spans="1:25">
      <c r="B868" s="150" t="s">
        <v>479</v>
      </c>
      <c r="Y868" s="134" t="s">
        <v>67</v>
      </c>
    </row>
    <row r="869" spans="1:25">
      <c r="A869" s="125" t="s">
        <v>63</v>
      </c>
      <c r="B869" s="115" t="s">
        <v>142</v>
      </c>
      <c r="C869" s="112" t="s">
        <v>143</v>
      </c>
      <c r="D869" s="113" t="s">
        <v>165</v>
      </c>
      <c r="E869" s="114" t="s">
        <v>165</v>
      </c>
      <c r="F869" s="114" t="s">
        <v>165</v>
      </c>
      <c r="G869" s="114" t="s">
        <v>165</v>
      </c>
      <c r="H869" s="114" t="s">
        <v>165</v>
      </c>
      <c r="I869" s="114" t="s">
        <v>165</v>
      </c>
      <c r="J869" s="114" t="s">
        <v>165</v>
      </c>
      <c r="K869" s="114" t="s">
        <v>165</v>
      </c>
      <c r="L869" s="114" t="s">
        <v>165</v>
      </c>
      <c r="M869" s="114" t="s">
        <v>165</v>
      </c>
      <c r="N869" s="114" t="s">
        <v>165</v>
      </c>
      <c r="O869" s="114" t="s">
        <v>165</v>
      </c>
      <c r="P869" s="114" t="s">
        <v>165</v>
      </c>
      <c r="Q869" s="161"/>
      <c r="R869" s="2"/>
      <c r="S869" s="2"/>
      <c r="T869" s="2"/>
      <c r="U869" s="2"/>
      <c r="V869" s="2"/>
      <c r="W869" s="2"/>
      <c r="X869" s="2"/>
      <c r="Y869" s="134">
        <v>1</v>
      </c>
    </row>
    <row r="870" spans="1:25">
      <c r="A870" s="140"/>
      <c r="B870" s="116" t="s">
        <v>166</v>
      </c>
      <c r="C870" s="105" t="s">
        <v>166</v>
      </c>
      <c r="D870" s="159" t="s">
        <v>167</v>
      </c>
      <c r="E870" s="160" t="s">
        <v>168</v>
      </c>
      <c r="F870" s="160" t="s">
        <v>169</v>
      </c>
      <c r="G870" s="160" t="s">
        <v>188</v>
      </c>
      <c r="H870" s="160" t="s">
        <v>171</v>
      </c>
      <c r="I870" s="160" t="s">
        <v>172</v>
      </c>
      <c r="J870" s="160" t="s">
        <v>173</v>
      </c>
      <c r="K870" s="160" t="s">
        <v>174</v>
      </c>
      <c r="L870" s="160" t="s">
        <v>196</v>
      </c>
      <c r="M870" s="160" t="s">
        <v>208</v>
      </c>
      <c r="N870" s="160" t="s">
        <v>205</v>
      </c>
      <c r="O870" s="160" t="s">
        <v>206</v>
      </c>
      <c r="P870" s="160" t="s">
        <v>209</v>
      </c>
      <c r="Q870" s="161"/>
      <c r="R870" s="2"/>
      <c r="S870" s="2"/>
      <c r="T870" s="2"/>
      <c r="U870" s="2"/>
      <c r="V870" s="2"/>
      <c r="W870" s="2"/>
      <c r="X870" s="2"/>
      <c r="Y870" s="134" t="s">
        <v>1</v>
      </c>
    </row>
    <row r="871" spans="1:25">
      <c r="A871" s="140"/>
      <c r="B871" s="116"/>
      <c r="C871" s="105"/>
      <c r="D871" s="106" t="s">
        <v>126</v>
      </c>
      <c r="E871" s="107" t="s">
        <v>126</v>
      </c>
      <c r="F871" s="107" t="s">
        <v>116</v>
      </c>
      <c r="G871" s="107" t="s">
        <v>126</v>
      </c>
      <c r="H871" s="107" t="s">
        <v>207</v>
      </c>
      <c r="I871" s="107" t="s">
        <v>126</v>
      </c>
      <c r="J871" s="107" t="s">
        <v>126</v>
      </c>
      <c r="K871" s="107" t="s">
        <v>126</v>
      </c>
      <c r="L871" s="107" t="s">
        <v>126</v>
      </c>
      <c r="M871" s="107" t="s">
        <v>116</v>
      </c>
      <c r="N871" s="107" t="s">
        <v>116</v>
      </c>
      <c r="O871" s="107" t="s">
        <v>116</v>
      </c>
      <c r="P871" s="107" t="s">
        <v>118</v>
      </c>
      <c r="Q871" s="161"/>
      <c r="R871" s="2"/>
      <c r="S871" s="2"/>
      <c r="T871" s="2"/>
      <c r="U871" s="2"/>
      <c r="V871" s="2"/>
      <c r="W871" s="2"/>
      <c r="X871" s="2"/>
      <c r="Y871" s="134">
        <v>3</v>
      </c>
    </row>
    <row r="872" spans="1:25">
      <c r="A872" s="140"/>
      <c r="B872" s="116"/>
      <c r="C872" s="105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61"/>
      <c r="R872" s="2"/>
      <c r="S872" s="2"/>
      <c r="T872" s="2"/>
      <c r="U872" s="2"/>
      <c r="V872" s="2"/>
      <c r="W872" s="2"/>
      <c r="X872" s="2"/>
      <c r="Y872" s="134">
        <v>3</v>
      </c>
    </row>
    <row r="873" spans="1:25">
      <c r="A873" s="140"/>
      <c r="B873" s="115">
        <v>1</v>
      </c>
      <c r="C873" s="111">
        <v>1</v>
      </c>
      <c r="D873" s="177">
        <v>1.1570049757208793</v>
      </c>
      <c r="E873" s="177">
        <v>1.2</v>
      </c>
      <c r="F873" s="176">
        <v>1.1132426113542349</v>
      </c>
      <c r="G873" s="177">
        <v>1.07</v>
      </c>
      <c r="H873" s="176">
        <v>1.1950000000000001</v>
      </c>
      <c r="I873" s="177">
        <v>1.1200000000000001</v>
      </c>
      <c r="J873" s="176">
        <v>1.1629998201546663</v>
      </c>
      <c r="K873" s="177">
        <v>1.165</v>
      </c>
      <c r="L873" s="177">
        <v>1.1510101312870924</v>
      </c>
      <c r="M873" s="177">
        <v>1.1390204424195185</v>
      </c>
      <c r="N873" s="177">
        <v>1.1180384869012643</v>
      </c>
      <c r="O873" s="177">
        <v>1.140219411306276</v>
      </c>
      <c r="P873" s="177">
        <v>1.1270307535519446</v>
      </c>
      <c r="Q873" s="179"/>
      <c r="R873" s="180"/>
      <c r="S873" s="180"/>
      <c r="T873" s="180"/>
      <c r="U873" s="180"/>
      <c r="V873" s="180"/>
      <c r="W873" s="180"/>
      <c r="X873" s="180"/>
      <c r="Y873" s="181">
        <v>1</v>
      </c>
    </row>
    <row r="874" spans="1:25">
      <c r="A874" s="140"/>
      <c r="B874" s="116">
        <v>1</v>
      </c>
      <c r="C874" s="105">
        <v>2</v>
      </c>
      <c r="D874" s="184">
        <v>1.1510101312870924</v>
      </c>
      <c r="E874" s="184">
        <v>1.19</v>
      </c>
      <c r="F874" s="183">
        <v>1.1174390024578857</v>
      </c>
      <c r="G874" s="184">
        <v>1.1200000000000001</v>
      </c>
      <c r="H874" s="183">
        <v>1.19</v>
      </c>
      <c r="I874" s="184">
        <v>1.1200000000000001</v>
      </c>
      <c r="J874" s="183">
        <v>1.1809843534560271</v>
      </c>
      <c r="K874" s="184">
        <v>1.1839999999999999</v>
      </c>
      <c r="L874" s="184">
        <v>1.1450152868533054</v>
      </c>
      <c r="M874" s="184">
        <v>1.0910616869492231</v>
      </c>
      <c r="N874" s="184">
        <v>1.1180384869012643</v>
      </c>
      <c r="O874" s="184">
        <v>1.1288292068820809</v>
      </c>
      <c r="P874" s="184">
        <v>1.1270307535519446</v>
      </c>
      <c r="Q874" s="179"/>
      <c r="R874" s="180"/>
      <c r="S874" s="180"/>
      <c r="T874" s="180"/>
      <c r="U874" s="180"/>
      <c r="V874" s="180"/>
      <c r="W874" s="180"/>
      <c r="X874" s="180"/>
      <c r="Y874" s="181">
        <v>18</v>
      </c>
    </row>
    <row r="875" spans="1:25">
      <c r="A875" s="140"/>
      <c r="B875" s="116">
        <v>1</v>
      </c>
      <c r="C875" s="105">
        <v>3</v>
      </c>
      <c r="D875" s="184">
        <v>1.1450152868533054</v>
      </c>
      <c r="E875" s="184">
        <v>1.2</v>
      </c>
      <c r="F875" s="183">
        <v>1.1174390024578857</v>
      </c>
      <c r="G875" s="184">
        <v>1.08</v>
      </c>
      <c r="H875" s="183">
        <v>1.206</v>
      </c>
      <c r="I875" s="184">
        <v>1.1200000000000001</v>
      </c>
      <c r="J875" s="183">
        <v>1.1749895090222402</v>
      </c>
      <c r="K875" s="183">
        <v>1.175</v>
      </c>
      <c r="L875" s="123">
        <v>1.1450152868533054</v>
      </c>
      <c r="M875" s="123">
        <v>1.1629998201546663</v>
      </c>
      <c r="N875" s="123">
        <v>1.131826629098974</v>
      </c>
      <c r="O875" s="123">
        <v>1.1414183801930331</v>
      </c>
      <c r="P875" s="123">
        <v>1.1390204424195185</v>
      </c>
      <c r="Q875" s="179"/>
      <c r="R875" s="180"/>
      <c r="S875" s="180"/>
      <c r="T875" s="180"/>
      <c r="U875" s="180"/>
      <c r="V875" s="180"/>
      <c r="W875" s="180"/>
      <c r="X875" s="180"/>
      <c r="Y875" s="181">
        <v>16</v>
      </c>
    </row>
    <row r="876" spans="1:25">
      <c r="A876" s="140"/>
      <c r="B876" s="116">
        <v>1</v>
      </c>
      <c r="C876" s="105">
        <v>4</v>
      </c>
      <c r="D876" s="184">
        <v>1.1510101312870924</v>
      </c>
      <c r="E876" s="184">
        <v>1.17</v>
      </c>
      <c r="F876" s="183">
        <v>1.1186379713446428</v>
      </c>
      <c r="G876" s="184">
        <v>1.1299999999999999</v>
      </c>
      <c r="H876" s="183">
        <v>1.1879999999999999</v>
      </c>
      <c r="I876" s="184">
        <v>1.1499999999999999</v>
      </c>
      <c r="J876" s="183">
        <v>1.1090462202505842</v>
      </c>
      <c r="K876" s="183">
        <v>1.1459999999999999</v>
      </c>
      <c r="L876" s="123">
        <v>1.1510101312870924</v>
      </c>
      <c r="M876" s="123">
        <v>1.1150410646843709</v>
      </c>
      <c r="N876" s="123">
        <v>1.1174390024578857</v>
      </c>
      <c r="O876" s="123">
        <v>1.148012709070199</v>
      </c>
      <c r="P876" s="123">
        <v>1.1210359091181579</v>
      </c>
      <c r="Q876" s="179"/>
      <c r="R876" s="180"/>
      <c r="S876" s="180"/>
      <c r="T876" s="180"/>
      <c r="U876" s="180"/>
      <c r="V876" s="180"/>
      <c r="W876" s="180"/>
      <c r="X876" s="180"/>
      <c r="Y876" s="181">
        <v>1.1410911224039628</v>
      </c>
    </row>
    <row r="877" spans="1:25">
      <c r="A877" s="140"/>
      <c r="B877" s="116">
        <v>1</v>
      </c>
      <c r="C877" s="105">
        <v>5</v>
      </c>
      <c r="D877" s="184">
        <v>1.1390204424195185</v>
      </c>
      <c r="E877" s="184">
        <v>1.19</v>
      </c>
      <c r="F877" s="184">
        <v>1.1216353935615364</v>
      </c>
      <c r="G877" s="184">
        <v>1.05</v>
      </c>
      <c r="H877" s="184">
        <v>1.19</v>
      </c>
      <c r="I877" s="184">
        <v>1.1200000000000001</v>
      </c>
      <c r="J877" s="184">
        <v>1.1450152868533054</v>
      </c>
      <c r="K877" s="184">
        <v>1.1279999999999999</v>
      </c>
      <c r="L877" s="184">
        <v>1.1330255979857318</v>
      </c>
      <c r="M877" s="184">
        <v>1.1090462202505842</v>
      </c>
      <c r="N877" s="184">
        <v>1.146214255740063</v>
      </c>
      <c r="O877" s="184">
        <v>1.1665967268149384</v>
      </c>
      <c r="P877" s="184">
        <v>1.1150410646843709</v>
      </c>
      <c r="Q877" s="179"/>
      <c r="R877" s="180"/>
      <c r="S877" s="180"/>
      <c r="T877" s="180"/>
      <c r="U877" s="180"/>
      <c r="V877" s="180"/>
      <c r="W877" s="180"/>
      <c r="X877" s="180"/>
      <c r="Y877" s="137"/>
    </row>
    <row r="878" spans="1:25">
      <c r="A878" s="140"/>
      <c r="B878" s="116">
        <v>1</v>
      </c>
      <c r="C878" s="105">
        <v>6</v>
      </c>
      <c r="D878" s="184">
        <v>1.1390204424195185</v>
      </c>
      <c r="E878" s="184">
        <v>1.18</v>
      </c>
      <c r="F878" s="184">
        <v>1.11084467358072</v>
      </c>
      <c r="G878" s="184">
        <v>1.07</v>
      </c>
      <c r="H878" s="184">
        <v>1.196</v>
      </c>
      <c r="I878" s="184">
        <v>1.1299999999999999</v>
      </c>
      <c r="J878" s="184">
        <v>1.1869791978898139</v>
      </c>
      <c r="K878" s="184">
        <v>1.1060000000000001</v>
      </c>
      <c r="L878" s="184">
        <v>1.1270307535519446</v>
      </c>
      <c r="M878" s="184">
        <v>1.1629998201546663</v>
      </c>
      <c r="N878" s="184">
        <v>1.101252922486661</v>
      </c>
      <c r="O878" s="184">
        <v>1.13842095797614</v>
      </c>
      <c r="P878" s="184">
        <v>1.1270307535519446</v>
      </c>
      <c r="Q878" s="179"/>
      <c r="R878" s="180"/>
      <c r="S878" s="180"/>
      <c r="T878" s="180"/>
      <c r="U878" s="180"/>
      <c r="V878" s="180"/>
      <c r="W878" s="180"/>
      <c r="X878" s="180"/>
      <c r="Y878" s="137"/>
    </row>
    <row r="879" spans="1:25">
      <c r="A879" s="140"/>
      <c r="B879" s="117" t="s">
        <v>184</v>
      </c>
      <c r="C879" s="109"/>
      <c r="D879" s="187">
        <v>1.1470135683312344</v>
      </c>
      <c r="E879" s="187">
        <v>1.1883333333333332</v>
      </c>
      <c r="F879" s="187">
        <v>1.1165397757928177</v>
      </c>
      <c r="G879" s="187">
        <v>1.0866666666666667</v>
      </c>
      <c r="H879" s="187">
        <v>1.1941666666666666</v>
      </c>
      <c r="I879" s="187">
        <v>1.1266666666666667</v>
      </c>
      <c r="J879" s="187">
        <v>1.1600023979377729</v>
      </c>
      <c r="K879" s="187">
        <v>1.1506666666666667</v>
      </c>
      <c r="L879" s="187">
        <v>1.1420178646364121</v>
      </c>
      <c r="M879" s="187">
        <v>1.1300281757688382</v>
      </c>
      <c r="N879" s="187">
        <v>1.1221349639310187</v>
      </c>
      <c r="O879" s="187">
        <v>1.1439162320404446</v>
      </c>
      <c r="P879" s="187">
        <v>1.1260316128129804</v>
      </c>
      <c r="Q879" s="179"/>
      <c r="R879" s="180"/>
      <c r="S879" s="180"/>
      <c r="T879" s="180"/>
      <c r="U879" s="180"/>
      <c r="V879" s="180"/>
      <c r="W879" s="180"/>
      <c r="X879" s="180"/>
      <c r="Y879" s="137"/>
    </row>
    <row r="880" spans="1:25">
      <c r="A880" s="140"/>
      <c r="B880" s="2" t="s">
        <v>185</v>
      </c>
      <c r="C880" s="136"/>
      <c r="D880" s="123">
        <v>1.148012709070199</v>
      </c>
      <c r="E880" s="123">
        <v>1.19</v>
      </c>
      <c r="F880" s="123">
        <v>1.1174390024578857</v>
      </c>
      <c r="G880" s="123">
        <v>1.0750000000000002</v>
      </c>
      <c r="H880" s="123">
        <v>1.1924999999999999</v>
      </c>
      <c r="I880" s="123">
        <v>1.1200000000000001</v>
      </c>
      <c r="J880" s="123">
        <v>1.1689946645884532</v>
      </c>
      <c r="K880" s="123">
        <v>1.1555</v>
      </c>
      <c r="L880" s="123">
        <v>1.1450152868533054</v>
      </c>
      <c r="M880" s="123">
        <v>1.1270307535519448</v>
      </c>
      <c r="N880" s="123">
        <v>1.1180384869012643</v>
      </c>
      <c r="O880" s="123">
        <v>1.1408188957496546</v>
      </c>
      <c r="P880" s="123">
        <v>1.1270307535519446</v>
      </c>
      <c r="Q880" s="179"/>
      <c r="R880" s="180"/>
      <c r="S880" s="180"/>
      <c r="T880" s="180"/>
      <c r="U880" s="180"/>
      <c r="V880" s="180"/>
      <c r="W880" s="180"/>
      <c r="X880" s="180"/>
      <c r="Y880" s="137"/>
    </row>
    <row r="881" spans="1:25">
      <c r="A881" s="140"/>
      <c r="B881" s="2" t="s">
        <v>186</v>
      </c>
      <c r="C881" s="136"/>
      <c r="D881" s="123">
        <v>7.2601171490857741E-3</v>
      </c>
      <c r="E881" s="123">
        <v>1.169045194450013E-2</v>
      </c>
      <c r="F881" s="123">
        <v>3.8804753510417881E-3</v>
      </c>
      <c r="G881" s="123">
        <v>3.1411250638372627E-2</v>
      </c>
      <c r="H881" s="123">
        <v>6.5853372477548012E-3</v>
      </c>
      <c r="I881" s="123">
        <v>1.211060141638988E-2</v>
      </c>
      <c r="J881" s="123">
        <v>2.90610866100132E-2</v>
      </c>
      <c r="K881" s="123">
        <v>2.9797091580667165E-2</v>
      </c>
      <c r="L881" s="123">
        <v>9.8505345753581528E-3</v>
      </c>
      <c r="M881" s="123">
        <v>2.9793834038221043E-2</v>
      </c>
      <c r="N881" s="123">
        <v>1.5267053578896616E-2</v>
      </c>
      <c r="O881" s="123">
        <v>1.2719340233158809E-2</v>
      </c>
      <c r="P881" s="123">
        <v>7.968108241862672E-3</v>
      </c>
      <c r="Q881" s="161"/>
      <c r="R881" s="2"/>
      <c r="S881" s="2"/>
      <c r="T881" s="2"/>
      <c r="U881" s="2"/>
      <c r="V881" s="2"/>
      <c r="W881" s="2"/>
      <c r="X881" s="2"/>
      <c r="Y881" s="137"/>
    </row>
    <row r="882" spans="1:25">
      <c r="A882" s="140"/>
      <c r="B882" s="2" t="s">
        <v>96</v>
      </c>
      <c r="C882" s="136"/>
      <c r="D882" s="110">
        <v>6.3295826218066143E-3</v>
      </c>
      <c r="E882" s="110">
        <v>9.8376874708276003E-3</v>
      </c>
      <c r="F882" s="110">
        <v>3.4754474808444615E-3</v>
      </c>
      <c r="G882" s="110">
        <v>2.8906058869668062E-2</v>
      </c>
      <c r="H882" s="110">
        <v>5.5145880651121856E-3</v>
      </c>
      <c r="I882" s="110">
        <v>1.0749054511588651E-2</v>
      </c>
      <c r="J882" s="110">
        <v>2.5052609082254804E-2</v>
      </c>
      <c r="K882" s="110">
        <v>2.5895502532445391E-2</v>
      </c>
      <c r="L882" s="110">
        <v>8.6255520866955083E-3</v>
      </c>
      <c r="M882" s="110">
        <v>2.6365567405388091E-2</v>
      </c>
      <c r="N882" s="110">
        <v>1.3605363053133715E-2</v>
      </c>
      <c r="O882" s="110">
        <v>1.1119118583072175E-2</v>
      </c>
      <c r="P882" s="110">
        <v>7.07627401504053E-3</v>
      </c>
      <c r="Q882" s="161"/>
      <c r="R882" s="2"/>
      <c r="S882" s="2"/>
      <c r="T882" s="2"/>
      <c r="U882" s="2"/>
      <c r="V882" s="2"/>
      <c r="W882" s="2"/>
      <c r="X882" s="2"/>
      <c r="Y882" s="138"/>
    </row>
    <row r="883" spans="1:25">
      <c r="A883" s="140"/>
      <c r="B883" s="118" t="s">
        <v>187</v>
      </c>
      <c r="C883" s="136"/>
      <c r="D883" s="110">
        <v>5.1901603745672098E-3</v>
      </c>
      <c r="E883" s="110">
        <v>4.1400910060402696E-2</v>
      </c>
      <c r="F883" s="110">
        <v>-2.1515675767788123E-2</v>
      </c>
      <c r="G883" s="110">
        <v>-4.7695100477724295E-2</v>
      </c>
      <c r="H883" s="110">
        <v>4.6512976238819892E-2</v>
      </c>
      <c r="I883" s="110">
        <v>-1.2640932397149696E-2</v>
      </c>
      <c r="J883" s="110">
        <v>1.6572975779505894E-2</v>
      </c>
      <c r="K883" s="110">
        <v>8.3915684511950417E-3</v>
      </c>
      <c r="L883" s="110">
        <v>8.1215444959115146E-4</v>
      </c>
      <c r="M883" s="110">
        <v>-9.6950597703521213E-3</v>
      </c>
      <c r="N883" s="110">
        <v>-1.6612309131814773E-2</v>
      </c>
      <c r="O883" s="110">
        <v>2.4757967010820003E-3</v>
      </c>
      <c r="P883" s="110">
        <v>-1.3197464510333101E-2</v>
      </c>
      <c r="Q883" s="161"/>
      <c r="R883" s="2"/>
      <c r="S883" s="2"/>
      <c r="T883" s="2"/>
      <c r="U883" s="2"/>
      <c r="V883" s="2"/>
      <c r="W883" s="2"/>
      <c r="X883" s="2"/>
      <c r="Y883" s="138"/>
    </row>
    <row r="884" spans="1:25">
      <c r="B884" s="146"/>
      <c r="C884" s="117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</row>
    <row r="885" spans="1:25">
      <c r="B885" s="150" t="s">
        <v>480</v>
      </c>
      <c r="Y885" s="134" t="s">
        <v>190</v>
      </c>
    </row>
    <row r="886" spans="1:25">
      <c r="A886" s="125" t="s">
        <v>64</v>
      </c>
      <c r="B886" s="115" t="s">
        <v>142</v>
      </c>
      <c r="C886" s="112" t="s">
        <v>143</v>
      </c>
      <c r="D886" s="113" t="s">
        <v>165</v>
      </c>
      <c r="E886" s="114" t="s">
        <v>165</v>
      </c>
      <c r="F886" s="114" t="s">
        <v>165</v>
      </c>
      <c r="G886" s="114" t="s">
        <v>165</v>
      </c>
      <c r="H886" s="114" t="s">
        <v>165</v>
      </c>
      <c r="I886" s="114" t="s">
        <v>165</v>
      </c>
      <c r="J886" s="114" t="s">
        <v>165</v>
      </c>
      <c r="K886" s="114" t="s">
        <v>165</v>
      </c>
      <c r="L886" s="114" t="s">
        <v>165</v>
      </c>
      <c r="M886" s="114" t="s">
        <v>165</v>
      </c>
      <c r="N886" s="16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34">
        <v>1</v>
      </c>
    </row>
    <row r="887" spans="1:25">
      <c r="A887" s="140"/>
      <c r="B887" s="116" t="s">
        <v>166</v>
      </c>
      <c r="C887" s="105" t="s">
        <v>166</v>
      </c>
      <c r="D887" s="159" t="s">
        <v>167</v>
      </c>
      <c r="E887" s="160" t="s">
        <v>168</v>
      </c>
      <c r="F887" s="160" t="s">
        <v>169</v>
      </c>
      <c r="G887" s="160" t="s">
        <v>170</v>
      </c>
      <c r="H887" s="160" t="s">
        <v>171</v>
      </c>
      <c r="I887" s="160" t="s">
        <v>172</v>
      </c>
      <c r="J887" s="160" t="s">
        <v>196</v>
      </c>
      <c r="K887" s="160" t="s">
        <v>208</v>
      </c>
      <c r="L887" s="160" t="s">
        <v>205</v>
      </c>
      <c r="M887" s="160" t="s">
        <v>206</v>
      </c>
      <c r="N887" s="16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34" t="s">
        <v>3</v>
      </c>
    </row>
    <row r="888" spans="1:25">
      <c r="A888" s="140"/>
      <c r="B888" s="116"/>
      <c r="C888" s="105"/>
      <c r="D888" s="106" t="s">
        <v>114</v>
      </c>
      <c r="E888" s="107" t="s">
        <v>124</v>
      </c>
      <c r="F888" s="107" t="s">
        <v>114</v>
      </c>
      <c r="G888" s="107" t="s">
        <v>124</v>
      </c>
      <c r="H888" s="107" t="s">
        <v>207</v>
      </c>
      <c r="I888" s="107" t="s">
        <v>124</v>
      </c>
      <c r="J888" s="107" t="s">
        <v>114</v>
      </c>
      <c r="K888" s="107" t="s">
        <v>114</v>
      </c>
      <c r="L888" s="107" t="s">
        <v>114</v>
      </c>
      <c r="M888" s="107" t="s">
        <v>114</v>
      </c>
      <c r="N888" s="16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34">
        <v>2</v>
      </c>
    </row>
    <row r="889" spans="1:25">
      <c r="A889" s="140"/>
      <c r="B889" s="116"/>
      <c r="C889" s="105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6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134">
        <v>2</v>
      </c>
    </row>
    <row r="890" spans="1:25">
      <c r="A890" s="140"/>
      <c r="B890" s="115">
        <v>1</v>
      </c>
      <c r="C890" s="111">
        <v>1</v>
      </c>
      <c r="D890" s="151" t="s">
        <v>177</v>
      </c>
      <c r="E890" s="151" t="s">
        <v>132</v>
      </c>
      <c r="F890" s="152" t="s">
        <v>199</v>
      </c>
      <c r="G890" s="151" t="s">
        <v>177</v>
      </c>
      <c r="H890" s="120">
        <v>0.370039682539683</v>
      </c>
      <c r="I890" s="119">
        <v>0.3</v>
      </c>
      <c r="J890" s="152" t="s">
        <v>177</v>
      </c>
      <c r="K890" s="151" t="s">
        <v>177</v>
      </c>
      <c r="L890" s="119">
        <v>0.20242914979757101</v>
      </c>
      <c r="M890" s="119">
        <v>0.3</v>
      </c>
      <c r="N890" s="16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34">
        <v>1</v>
      </c>
    </row>
    <row r="891" spans="1:25">
      <c r="A891" s="140"/>
      <c r="B891" s="116">
        <v>1</v>
      </c>
      <c r="C891" s="105">
        <v>2</v>
      </c>
      <c r="D891" s="153" t="s">
        <v>177</v>
      </c>
      <c r="E891" s="153" t="s">
        <v>132</v>
      </c>
      <c r="F891" s="154" t="s">
        <v>199</v>
      </c>
      <c r="G891" s="153" t="s">
        <v>177</v>
      </c>
      <c r="H891" s="121">
        <v>0.35317860746720497</v>
      </c>
      <c r="I891" s="107">
        <v>0.3</v>
      </c>
      <c r="J891" s="154" t="s">
        <v>177</v>
      </c>
      <c r="K891" s="153" t="s">
        <v>177</v>
      </c>
      <c r="L891" s="107">
        <v>0.232848232848233</v>
      </c>
      <c r="M891" s="107">
        <v>0.3</v>
      </c>
      <c r="N891" s="16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34">
        <v>29</v>
      </c>
    </row>
    <row r="892" spans="1:25">
      <c r="A892" s="140"/>
      <c r="B892" s="116">
        <v>1</v>
      </c>
      <c r="C892" s="105">
        <v>3</v>
      </c>
      <c r="D892" s="153" t="s">
        <v>177</v>
      </c>
      <c r="E892" s="153" t="s">
        <v>132</v>
      </c>
      <c r="F892" s="154" t="s">
        <v>199</v>
      </c>
      <c r="G892" s="153" t="s">
        <v>177</v>
      </c>
      <c r="H892" s="121">
        <v>0.3565965583174</v>
      </c>
      <c r="I892" s="107">
        <v>0.3</v>
      </c>
      <c r="J892" s="154" t="s">
        <v>177</v>
      </c>
      <c r="K892" s="154" t="s">
        <v>177</v>
      </c>
      <c r="L892" s="108">
        <v>0.26218323586744602</v>
      </c>
      <c r="M892" s="108">
        <v>0.3</v>
      </c>
      <c r="N892" s="16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134">
        <v>16</v>
      </c>
    </row>
    <row r="893" spans="1:25">
      <c r="A893" s="140"/>
      <c r="B893" s="116">
        <v>1</v>
      </c>
      <c r="C893" s="105">
        <v>4</v>
      </c>
      <c r="D893" s="153" t="s">
        <v>177</v>
      </c>
      <c r="E893" s="153" t="s">
        <v>132</v>
      </c>
      <c r="F893" s="154" t="s">
        <v>199</v>
      </c>
      <c r="G893" s="153" t="s">
        <v>177</v>
      </c>
      <c r="H893" s="121">
        <v>0.34558093346573998</v>
      </c>
      <c r="I893" s="107">
        <v>0.3</v>
      </c>
      <c r="J893" s="154" t="s">
        <v>177</v>
      </c>
      <c r="K893" s="154" t="s">
        <v>177</v>
      </c>
      <c r="L893" s="108">
        <v>0.235616438356164</v>
      </c>
      <c r="M893" s="108">
        <v>0.3</v>
      </c>
      <c r="N893" s="16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134">
        <v>0.29536400404542751</v>
      </c>
    </row>
    <row r="894" spans="1:25">
      <c r="A894" s="140"/>
      <c r="B894" s="116">
        <v>1</v>
      </c>
      <c r="C894" s="105">
        <v>5</v>
      </c>
      <c r="D894" s="153" t="s">
        <v>177</v>
      </c>
      <c r="E894" s="153" t="s">
        <v>132</v>
      </c>
      <c r="F894" s="153" t="s">
        <v>199</v>
      </c>
      <c r="G894" s="153" t="s">
        <v>177</v>
      </c>
      <c r="H894" s="107">
        <v>0.36504653567735301</v>
      </c>
      <c r="I894" s="107">
        <v>0.3</v>
      </c>
      <c r="J894" s="153" t="s">
        <v>177</v>
      </c>
      <c r="K894" s="153" t="s">
        <v>177</v>
      </c>
      <c r="L894" s="107">
        <v>0.19959677419354799</v>
      </c>
      <c r="M894" s="155">
        <v>0.4</v>
      </c>
      <c r="N894" s="16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35"/>
    </row>
    <row r="895" spans="1:25">
      <c r="A895" s="140"/>
      <c r="B895" s="116">
        <v>1</v>
      </c>
      <c r="C895" s="105">
        <v>6</v>
      </c>
      <c r="D895" s="153" t="s">
        <v>177</v>
      </c>
      <c r="E895" s="153" t="s">
        <v>132</v>
      </c>
      <c r="F895" s="153" t="s">
        <v>199</v>
      </c>
      <c r="G895" s="153" t="s">
        <v>177</v>
      </c>
      <c r="H895" s="107">
        <v>0.33594515181194901</v>
      </c>
      <c r="I895" s="107">
        <v>0.3</v>
      </c>
      <c r="J895" s="153" t="s">
        <v>177</v>
      </c>
      <c r="K895" s="153" t="s">
        <v>177</v>
      </c>
      <c r="L895" s="107">
        <v>0.22967479674796801</v>
      </c>
      <c r="M895" s="107">
        <v>0.3</v>
      </c>
      <c r="N895" s="16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35"/>
    </row>
    <row r="896" spans="1:25">
      <c r="A896" s="140"/>
      <c r="B896" s="117" t="s">
        <v>184</v>
      </c>
      <c r="C896" s="109"/>
      <c r="D896" s="122" t="s">
        <v>512</v>
      </c>
      <c r="E896" s="122" t="s">
        <v>512</v>
      </c>
      <c r="F896" s="122" t="s">
        <v>512</v>
      </c>
      <c r="G896" s="122" t="s">
        <v>512</v>
      </c>
      <c r="H896" s="122">
        <v>0.35439791154655498</v>
      </c>
      <c r="I896" s="122">
        <v>0.3</v>
      </c>
      <c r="J896" s="122" t="s">
        <v>512</v>
      </c>
      <c r="K896" s="122" t="s">
        <v>512</v>
      </c>
      <c r="L896" s="122">
        <v>0.22705810463515499</v>
      </c>
      <c r="M896" s="122">
        <v>0.31666666666666671</v>
      </c>
      <c r="N896" s="16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135"/>
    </row>
    <row r="897" spans="1:25">
      <c r="A897" s="140"/>
      <c r="B897" s="2" t="s">
        <v>185</v>
      </c>
      <c r="C897" s="136"/>
      <c r="D897" s="108" t="s">
        <v>512</v>
      </c>
      <c r="E897" s="108" t="s">
        <v>512</v>
      </c>
      <c r="F897" s="108" t="s">
        <v>512</v>
      </c>
      <c r="G897" s="108" t="s">
        <v>512</v>
      </c>
      <c r="H897" s="108">
        <v>0.35488758289230249</v>
      </c>
      <c r="I897" s="108">
        <v>0.3</v>
      </c>
      <c r="J897" s="108" t="s">
        <v>512</v>
      </c>
      <c r="K897" s="108" t="s">
        <v>512</v>
      </c>
      <c r="L897" s="108">
        <v>0.2312615147981005</v>
      </c>
      <c r="M897" s="108">
        <v>0.3</v>
      </c>
      <c r="N897" s="16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135"/>
    </row>
    <row r="898" spans="1:25">
      <c r="A898" s="140"/>
      <c r="B898" s="2" t="s">
        <v>186</v>
      </c>
      <c r="C898" s="136"/>
      <c r="D898" s="108" t="s">
        <v>512</v>
      </c>
      <c r="E898" s="108" t="s">
        <v>512</v>
      </c>
      <c r="F898" s="108" t="s">
        <v>512</v>
      </c>
      <c r="G898" s="108" t="s">
        <v>512</v>
      </c>
      <c r="H898" s="108">
        <v>1.2510974302923092E-2</v>
      </c>
      <c r="I898" s="108">
        <v>0</v>
      </c>
      <c r="J898" s="108" t="s">
        <v>512</v>
      </c>
      <c r="K898" s="108" t="s">
        <v>512</v>
      </c>
      <c r="L898" s="108">
        <v>2.3272742290146423E-2</v>
      </c>
      <c r="M898" s="108">
        <v>4.0824829046386228E-2</v>
      </c>
      <c r="N898" s="188"/>
      <c r="O898" s="189"/>
      <c r="P898" s="189"/>
      <c r="Q898" s="189"/>
      <c r="R898" s="189"/>
      <c r="S898" s="189"/>
      <c r="T898" s="189"/>
      <c r="U898" s="189"/>
      <c r="V898" s="189"/>
      <c r="W898" s="189"/>
      <c r="X898" s="189"/>
      <c r="Y898" s="135"/>
    </row>
    <row r="899" spans="1:25">
      <c r="A899" s="140"/>
      <c r="B899" s="2" t="s">
        <v>96</v>
      </c>
      <c r="C899" s="136"/>
      <c r="D899" s="110" t="s">
        <v>512</v>
      </c>
      <c r="E899" s="110" t="s">
        <v>512</v>
      </c>
      <c r="F899" s="110" t="s">
        <v>512</v>
      </c>
      <c r="G899" s="110" t="s">
        <v>512</v>
      </c>
      <c r="H899" s="110">
        <v>3.5302054259649905E-2</v>
      </c>
      <c r="I899" s="110">
        <v>0</v>
      </c>
      <c r="J899" s="110" t="s">
        <v>512</v>
      </c>
      <c r="K899" s="110" t="s">
        <v>512</v>
      </c>
      <c r="L899" s="110">
        <v>0.10249685791899783</v>
      </c>
      <c r="M899" s="110">
        <v>0.12892051277806177</v>
      </c>
      <c r="N899" s="16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138"/>
    </row>
    <row r="900" spans="1:25">
      <c r="A900" s="140"/>
      <c r="B900" s="118" t="s">
        <v>187</v>
      </c>
      <c r="C900" s="136"/>
      <c r="D900" s="110" t="s">
        <v>512</v>
      </c>
      <c r="E900" s="110" t="s">
        <v>512</v>
      </c>
      <c r="F900" s="110" t="s">
        <v>512</v>
      </c>
      <c r="G900" s="110" t="s">
        <v>512</v>
      </c>
      <c r="H900" s="110">
        <v>0.19986832075870686</v>
      </c>
      <c r="I900" s="110">
        <v>1.569587319739707E-2</v>
      </c>
      <c r="J900" s="110" t="s">
        <v>512</v>
      </c>
      <c r="K900" s="110" t="s">
        <v>512</v>
      </c>
      <c r="L900" s="110">
        <v>-0.231260067153501</v>
      </c>
      <c r="M900" s="110">
        <v>7.2123421708363722E-2</v>
      </c>
      <c r="N900" s="16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138"/>
    </row>
    <row r="901" spans="1:25">
      <c r="B901" s="146"/>
      <c r="C901" s="117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</row>
    <row r="902" spans="1:25">
      <c r="B902" s="150" t="s">
        <v>481</v>
      </c>
      <c r="Y902" s="134" t="s">
        <v>67</v>
      </c>
    </row>
    <row r="903" spans="1:25">
      <c r="A903" s="125" t="s">
        <v>65</v>
      </c>
      <c r="B903" s="115" t="s">
        <v>142</v>
      </c>
      <c r="C903" s="112" t="s">
        <v>143</v>
      </c>
      <c r="D903" s="113" t="s">
        <v>165</v>
      </c>
      <c r="E903" s="114" t="s">
        <v>165</v>
      </c>
      <c r="F903" s="114" t="s">
        <v>165</v>
      </c>
      <c r="G903" s="114" t="s">
        <v>165</v>
      </c>
      <c r="H903" s="114" t="s">
        <v>165</v>
      </c>
      <c r="I903" s="114" t="s">
        <v>165</v>
      </c>
      <c r="J903" s="114" t="s">
        <v>165</v>
      </c>
      <c r="K903" s="114" t="s">
        <v>165</v>
      </c>
      <c r="L903" s="114" t="s">
        <v>165</v>
      </c>
      <c r="M903" s="114" t="s">
        <v>165</v>
      </c>
      <c r="N903" s="16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134">
        <v>1</v>
      </c>
    </row>
    <row r="904" spans="1:25">
      <c r="A904" s="140"/>
      <c r="B904" s="116" t="s">
        <v>166</v>
      </c>
      <c r="C904" s="105" t="s">
        <v>166</v>
      </c>
      <c r="D904" s="159" t="s">
        <v>167</v>
      </c>
      <c r="E904" s="160" t="s">
        <v>168</v>
      </c>
      <c r="F904" s="160" t="s">
        <v>170</v>
      </c>
      <c r="G904" s="160" t="s">
        <v>171</v>
      </c>
      <c r="H904" s="160" t="s">
        <v>172</v>
      </c>
      <c r="I904" s="160" t="s">
        <v>196</v>
      </c>
      <c r="J904" s="160" t="s">
        <v>208</v>
      </c>
      <c r="K904" s="160" t="s">
        <v>205</v>
      </c>
      <c r="L904" s="160" t="s">
        <v>206</v>
      </c>
      <c r="M904" s="160" t="s">
        <v>209</v>
      </c>
      <c r="N904" s="16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134" t="s">
        <v>3</v>
      </c>
    </row>
    <row r="905" spans="1:25">
      <c r="A905" s="140"/>
      <c r="B905" s="116"/>
      <c r="C905" s="105"/>
      <c r="D905" s="106" t="s">
        <v>114</v>
      </c>
      <c r="E905" s="107" t="s">
        <v>124</v>
      </c>
      <c r="F905" s="107" t="s">
        <v>124</v>
      </c>
      <c r="G905" s="107" t="s">
        <v>207</v>
      </c>
      <c r="H905" s="107" t="s">
        <v>124</v>
      </c>
      <c r="I905" s="107" t="s">
        <v>114</v>
      </c>
      <c r="J905" s="107" t="s">
        <v>114</v>
      </c>
      <c r="K905" s="107" t="s">
        <v>114</v>
      </c>
      <c r="L905" s="107" t="s">
        <v>114</v>
      </c>
      <c r="M905" s="107" t="s">
        <v>118</v>
      </c>
      <c r="N905" s="16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134">
        <v>2</v>
      </c>
    </row>
    <row r="906" spans="1:25">
      <c r="A906" s="140"/>
      <c r="B906" s="116"/>
      <c r="C906" s="105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6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134">
        <v>3</v>
      </c>
    </row>
    <row r="907" spans="1:25">
      <c r="A907" s="140"/>
      <c r="B907" s="115">
        <v>1</v>
      </c>
      <c r="C907" s="111">
        <v>1</v>
      </c>
      <c r="D907" s="119">
        <v>0.46</v>
      </c>
      <c r="E907" s="119">
        <v>0.4</v>
      </c>
      <c r="F907" s="120">
        <v>0.44</v>
      </c>
      <c r="G907" s="119">
        <v>0.46527777777777801</v>
      </c>
      <c r="H907" s="120">
        <v>0.4</v>
      </c>
      <c r="I907" s="119">
        <v>0.47</v>
      </c>
      <c r="J907" s="120">
        <v>0.5</v>
      </c>
      <c r="K907" s="119">
        <v>0.46052631578947401</v>
      </c>
      <c r="L907" s="119">
        <v>0.43</v>
      </c>
      <c r="M907" s="119">
        <v>0.44</v>
      </c>
      <c r="N907" s="16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134">
        <v>1</v>
      </c>
    </row>
    <row r="908" spans="1:25">
      <c r="A908" s="140"/>
      <c r="B908" s="116">
        <v>1</v>
      </c>
      <c r="C908" s="105">
        <v>2</v>
      </c>
      <c r="D908" s="107">
        <v>0.47</v>
      </c>
      <c r="E908" s="107">
        <v>0.4</v>
      </c>
      <c r="F908" s="121">
        <v>0.46</v>
      </c>
      <c r="G908" s="107">
        <v>0.49344096871846604</v>
      </c>
      <c r="H908" s="121">
        <v>0.4</v>
      </c>
      <c r="I908" s="107">
        <v>0.49</v>
      </c>
      <c r="J908" s="121">
        <v>0.45</v>
      </c>
      <c r="K908" s="107">
        <v>0.45841995841995797</v>
      </c>
      <c r="L908" s="107">
        <v>0.42</v>
      </c>
      <c r="M908" s="107">
        <v>0.43</v>
      </c>
      <c r="N908" s="16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134">
        <v>4</v>
      </c>
    </row>
    <row r="909" spans="1:25">
      <c r="A909" s="140"/>
      <c r="B909" s="116">
        <v>1</v>
      </c>
      <c r="C909" s="105">
        <v>3</v>
      </c>
      <c r="D909" s="107">
        <v>0.45</v>
      </c>
      <c r="E909" s="155">
        <v>0.6</v>
      </c>
      <c r="F909" s="121">
        <v>0.36</v>
      </c>
      <c r="G909" s="107">
        <v>0.48661567877629103</v>
      </c>
      <c r="H909" s="121">
        <v>0.4</v>
      </c>
      <c r="I909" s="107">
        <v>0.41</v>
      </c>
      <c r="J909" s="121">
        <v>0.46</v>
      </c>
      <c r="K909" s="158">
        <v>0.426900584795322</v>
      </c>
      <c r="L909" s="108">
        <v>0.42</v>
      </c>
      <c r="M909" s="108">
        <v>0.41</v>
      </c>
      <c r="N909" s="16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134">
        <v>16</v>
      </c>
    </row>
    <row r="910" spans="1:25">
      <c r="A910" s="140"/>
      <c r="B910" s="116">
        <v>1</v>
      </c>
      <c r="C910" s="105">
        <v>4</v>
      </c>
      <c r="D910" s="107">
        <v>0.45</v>
      </c>
      <c r="E910" s="107">
        <v>0.4</v>
      </c>
      <c r="F910" s="121">
        <v>0.41</v>
      </c>
      <c r="G910" s="107">
        <v>0.48361469712015898</v>
      </c>
      <c r="H910" s="121">
        <v>0.4</v>
      </c>
      <c r="I910" s="107">
        <v>0.43</v>
      </c>
      <c r="J910" s="121">
        <v>0.43</v>
      </c>
      <c r="K910" s="121">
        <v>0.46301369863013703</v>
      </c>
      <c r="L910" s="108">
        <v>0.42</v>
      </c>
      <c r="M910" s="108">
        <v>0.44</v>
      </c>
      <c r="N910" s="16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134">
        <v>0.43481700104842647</v>
      </c>
    </row>
    <row r="911" spans="1:25">
      <c r="A911" s="140"/>
      <c r="B911" s="116">
        <v>1</v>
      </c>
      <c r="C911" s="105">
        <v>5</v>
      </c>
      <c r="D911" s="107">
        <v>0.45</v>
      </c>
      <c r="E911" s="155">
        <v>0.6</v>
      </c>
      <c r="F911" s="107">
        <v>0.41</v>
      </c>
      <c r="G911" s="107">
        <v>0.45398138572905899</v>
      </c>
      <c r="H911" s="107">
        <v>0.4</v>
      </c>
      <c r="I911" s="107">
        <v>0.43</v>
      </c>
      <c r="J911" s="107">
        <v>0.45</v>
      </c>
      <c r="K911" s="107">
        <v>0.44455645161290303</v>
      </c>
      <c r="L911" s="107">
        <v>0.41</v>
      </c>
      <c r="M911" s="107">
        <v>0.44</v>
      </c>
      <c r="N911" s="16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135"/>
    </row>
    <row r="912" spans="1:25">
      <c r="A912" s="140"/>
      <c r="B912" s="116">
        <v>1</v>
      </c>
      <c r="C912" s="105">
        <v>6</v>
      </c>
      <c r="D912" s="107">
        <v>0.46</v>
      </c>
      <c r="E912" s="107">
        <v>0.4</v>
      </c>
      <c r="F912" s="107">
        <v>0.39</v>
      </c>
      <c r="G912" s="107">
        <v>0.469147894221352</v>
      </c>
      <c r="H912" s="107">
        <v>0.4</v>
      </c>
      <c r="I912" s="107">
        <v>0.45</v>
      </c>
      <c r="J912" s="107">
        <v>0.41</v>
      </c>
      <c r="K912" s="107">
        <v>0.45426829268292701</v>
      </c>
      <c r="L912" s="107">
        <v>0.42</v>
      </c>
      <c r="M912" s="107">
        <v>0.43</v>
      </c>
      <c r="N912" s="16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135"/>
    </row>
    <row r="913" spans="1:25">
      <c r="A913" s="140"/>
      <c r="B913" s="117" t="s">
        <v>184</v>
      </c>
      <c r="C913" s="109"/>
      <c r="D913" s="122">
        <v>0.45666666666666661</v>
      </c>
      <c r="E913" s="122">
        <v>0.46666666666666662</v>
      </c>
      <c r="F913" s="122">
        <v>0.41166666666666668</v>
      </c>
      <c r="G913" s="122">
        <v>0.47534640039051751</v>
      </c>
      <c r="H913" s="122">
        <v>0.39999999999999997</v>
      </c>
      <c r="I913" s="122">
        <v>0.44666666666666671</v>
      </c>
      <c r="J913" s="122">
        <v>0.45</v>
      </c>
      <c r="K913" s="122">
        <v>0.45128088365512015</v>
      </c>
      <c r="L913" s="122">
        <v>0.42</v>
      </c>
      <c r="M913" s="122">
        <v>0.4316666666666667</v>
      </c>
      <c r="N913" s="16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135"/>
    </row>
    <row r="914" spans="1:25">
      <c r="A914" s="140"/>
      <c r="B914" s="2" t="s">
        <v>185</v>
      </c>
      <c r="C914" s="136"/>
      <c r="D914" s="108">
        <v>0.45500000000000002</v>
      </c>
      <c r="E914" s="108">
        <v>0.4</v>
      </c>
      <c r="F914" s="108">
        <v>0.41</v>
      </c>
      <c r="G914" s="108">
        <v>0.47638129567075549</v>
      </c>
      <c r="H914" s="108">
        <v>0.4</v>
      </c>
      <c r="I914" s="108">
        <v>0.44</v>
      </c>
      <c r="J914" s="108">
        <v>0.45</v>
      </c>
      <c r="K914" s="108">
        <v>0.45634412555144249</v>
      </c>
      <c r="L914" s="108">
        <v>0.42</v>
      </c>
      <c r="M914" s="108">
        <v>0.435</v>
      </c>
      <c r="N914" s="16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135"/>
    </row>
    <row r="915" spans="1:25">
      <c r="A915" s="140"/>
      <c r="B915" s="2" t="s">
        <v>186</v>
      </c>
      <c r="C915" s="136"/>
      <c r="D915" s="123">
        <v>8.1649658092772491E-3</v>
      </c>
      <c r="E915" s="123">
        <v>0.10327955589886499</v>
      </c>
      <c r="F915" s="123">
        <v>3.5449494589721124E-2</v>
      </c>
      <c r="G915" s="123">
        <v>1.4960195591311964E-2</v>
      </c>
      <c r="H915" s="123">
        <v>6.0809419444881171E-17</v>
      </c>
      <c r="I915" s="123">
        <v>2.9439202887759492E-2</v>
      </c>
      <c r="J915" s="123">
        <v>3.0331501776206211E-2</v>
      </c>
      <c r="K915" s="123">
        <v>1.3584144600008941E-2</v>
      </c>
      <c r="L915" s="123">
        <v>6.324555320336764E-3</v>
      </c>
      <c r="M915" s="123">
        <v>1.169045194450013E-2</v>
      </c>
      <c r="N915" s="16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137"/>
    </row>
    <row r="916" spans="1:25">
      <c r="A916" s="140"/>
      <c r="B916" s="2" t="s">
        <v>96</v>
      </c>
      <c r="C916" s="136"/>
      <c r="D916" s="110">
        <v>1.7879487173599818E-2</v>
      </c>
      <c r="E916" s="110">
        <v>0.22131333406899642</v>
      </c>
      <c r="F916" s="110">
        <v>8.611213260661002E-2</v>
      </c>
      <c r="G916" s="110">
        <v>3.1472197073589954E-2</v>
      </c>
      <c r="H916" s="110">
        <v>1.5202354861220294E-16</v>
      </c>
      <c r="I916" s="110">
        <v>6.59086631815511E-2</v>
      </c>
      <c r="J916" s="110">
        <v>6.7403337280458248E-2</v>
      </c>
      <c r="K916" s="110">
        <v>3.0101307394155601E-2</v>
      </c>
      <c r="L916" s="110">
        <v>1.5058465048420868E-2</v>
      </c>
      <c r="M916" s="110">
        <v>2.7082128056757058E-2</v>
      </c>
      <c r="N916" s="16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38"/>
    </row>
    <row r="917" spans="1:25">
      <c r="A917" s="140"/>
      <c r="B917" s="118" t="s">
        <v>187</v>
      </c>
      <c r="C917" s="136"/>
      <c r="D917" s="110">
        <v>5.0250256005529792E-2</v>
      </c>
      <c r="E917" s="110">
        <v>7.3248436793972083E-2</v>
      </c>
      <c r="F917" s="110">
        <v>-5.3241557542460183E-2</v>
      </c>
      <c r="G917" s="110">
        <v>9.3210245331638353E-2</v>
      </c>
      <c r="H917" s="110">
        <v>-8.0072768462309596E-2</v>
      </c>
      <c r="I917" s="110">
        <v>2.7252075217087723E-2</v>
      </c>
      <c r="J917" s="110">
        <v>3.4918135479901746E-2</v>
      </c>
      <c r="K917" s="110">
        <v>3.786393486684303E-2</v>
      </c>
      <c r="L917" s="110">
        <v>-3.4076406885425126E-2</v>
      </c>
      <c r="M917" s="110">
        <v>-7.2451959655757125E-3</v>
      </c>
      <c r="N917" s="16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38"/>
    </row>
    <row r="918" spans="1:25">
      <c r="B918" s="146"/>
      <c r="C918" s="117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</row>
    <row r="919" spans="1:25">
      <c r="B919" s="150" t="s">
        <v>482</v>
      </c>
      <c r="Y919" s="134" t="s">
        <v>67</v>
      </c>
    </row>
    <row r="920" spans="1:25">
      <c r="A920" s="125" t="s">
        <v>32</v>
      </c>
      <c r="B920" s="115" t="s">
        <v>142</v>
      </c>
      <c r="C920" s="112" t="s">
        <v>143</v>
      </c>
      <c r="D920" s="113" t="s">
        <v>165</v>
      </c>
      <c r="E920" s="114" t="s">
        <v>165</v>
      </c>
      <c r="F920" s="114" t="s">
        <v>165</v>
      </c>
      <c r="G920" s="114" t="s">
        <v>165</v>
      </c>
      <c r="H920" s="114" t="s">
        <v>165</v>
      </c>
      <c r="I920" s="114" t="s">
        <v>165</v>
      </c>
      <c r="J920" s="114" t="s">
        <v>165</v>
      </c>
      <c r="K920" s="114" t="s">
        <v>165</v>
      </c>
      <c r="L920" s="114" t="s">
        <v>165</v>
      </c>
      <c r="M920" s="114" t="s">
        <v>165</v>
      </c>
      <c r="N920" s="114" t="s">
        <v>165</v>
      </c>
      <c r="O920" s="161"/>
      <c r="P920" s="2"/>
      <c r="Q920" s="2"/>
      <c r="R920" s="2"/>
      <c r="S920" s="2"/>
      <c r="T920" s="2"/>
      <c r="U920" s="2"/>
      <c r="V920" s="2"/>
      <c r="W920" s="2"/>
      <c r="X920" s="2"/>
      <c r="Y920" s="134">
        <v>1</v>
      </c>
    </row>
    <row r="921" spans="1:25">
      <c r="A921" s="140"/>
      <c r="B921" s="116" t="s">
        <v>166</v>
      </c>
      <c r="C921" s="105" t="s">
        <v>166</v>
      </c>
      <c r="D921" s="159" t="s">
        <v>167</v>
      </c>
      <c r="E921" s="160" t="s">
        <v>168</v>
      </c>
      <c r="F921" s="160" t="s">
        <v>169</v>
      </c>
      <c r="G921" s="160" t="s">
        <v>170</v>
      </c>
      <c r="H921" s="160" t="s">
        <v>171</v>
      </c>
      <c r="I921" s="160" t="s">
        <v>172</v>
      </c>
      <c r="J921" s="160" t="s">
        <v>196</v>
      </c>
      <c r="K921" s="160" t="s">
        <v>208</v>
      </c>
      <c r="L921" s="160" t="s">
        <v>205</v>
      </c>
      <c r="M921" s="160" t="s">
        <v>206</v>
      </c>
      <c r="N921" s="160" t="s">
        <v>209</v>
      </c>
      <c r="O921" s="161"/>
      <c r="P921" s="2"/>
      <c r="Q921" s="2"/>
      <c r="R921" s="2"/>
      <c r="S921" s="2"/>
      <c r="T921" s="2"/>
      <c r="U921" s="2"/>
      <c r="V921" s="2"/>
      <c r="W921" s="2"/>
      <c r="X921" s="2"/>
      <c r="Y921" s="134" t="s">
        <v>3</v>
      </c>
    </row>
    <row r="922" spans="1:25">
      <c r="A922" s="140"/>
      <c r="B922" s="116"/>
      <c r="C922" s="105"/>
      <c r="D922" s="106" t="s">
        <v>114</v>
      </c>
      <c r="E922" s="107" t="s">
        <v>124</v>
      </c>
      <c r="F922" s="107" t="s">
        <v>114</v>
      </c>
      <c r="G922" s="107" t="s">
        <v>124</v>
      </c>
      <c r="H922" s="107" t="s">
        <v>207</v>
      </c>
      <c r="I922" s="107" t="s">
        <v>124</v>
      </c>
      <c r="J922" s="107" t="s">
        <v>114</v>
      </c>
      <c r="K922" s="107" t="s">
        <v>114</v>
      </c>
      <c r="L922" s="107" t="s">
        <v>114</v>
      </c>
      <c r="M922" s="107" t="s">
        <v>114</v>
      </c>
      <c r="N922" s="107" t="s">
        <v>118</v>
      </c>
      <c r="O922" s="161"/>
      <c r="P922" s="2"/>
      <c r="Q922" s="2"/>
      <c r="R922" s="2"/>
      <c r="S922" s="2"/>
      <c r="T922" s="2"/>
      <c r="U922" s="2"/>
      <c r="V922" s="2"/>
      <c r="W922" s="2"/>
      <c r="X922" s="2"/>
      <c r="Y922" s="134">
        <v>2</v>
      </c>
    </row>
    <row r="923" spans="1:25">
      <c r="A923" s="140"/>
      <c r="B923" s="116"/>
      <c r="C923" s="105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61"/>
      <c r="P923" s="2"/>
      <c r="Q923" s="2"/>
      <c r="R923" s="2"/>
      <c r="S923" s="2"/>
      <c r="T923" s="2"/>
      <c r="U923" s="2"/>
      <c r="V923" s="2"/>
      <c r="W923" s="2"/>
      <c r="X923" s="2"/>
      <c r="Y923" s="134">
        <v>3</v>
      </c>
    </row>
    <row r="924" spans="1:25">
      <c r="A924" s="140"/>
      <c r="B924" s="115">
        <v>1</v>
      </c>
      <c r="C924" s="111">
        <v>1</v>
      </c>
      <c r="D924" s="119">
        <v>3.36</v>
      </c>
      <c r="E924" s="151">
        <v>4.5</v>
      </c>
      <c r="F924" s="152">
        <v>2.9</v>
      </c>
      <c r="G924" s="119">
        <v>3.2</v>
      </c>
      <c r="H924" s="120">
        <v>3.3680555555555598</v>
      </c>
      <c r="I924" s="151">
        <v>3.1</v>
      </c>
      <c r="J924" s="120">
        <v>3.44</v>
      </c>
      <c r="K924" s="119">
        <v>3.51</v>
      </c>
      <c r="L924" s="119">
        <v>3.7044534412955499</v>
      </c>
      <c r="M924" s="119">
        <v>3.5</v>
      </c>
      <c r="N924" s="119">
        <v>3.6</v>
      </c>
      <c r="O924" s="161"/>
      <c r="P924" s="2"/>
      <c r="Q924" s="2"/>
      <c r="R924" s="2"/>
      <c r="S924" s="2"/>
      <c r="T924" s="2"/>
      <c r="U924" s="2"/>
      <c r="V924" s="2"/>
      <c r="W924" s="2"/>
      <c r="X924" s="2"/>
      <c r="Y924" s="134">
        <v>1</v>
      </c>
    </row>
    <row r="925" spans="1:25">
      <c r="A925" s="140"/>
      <c r="B925" s="116">
        <v>1</v>
      </c>
      <c r="C925" s="105">
        <v>2</v>
      </c>
      <c r="D925" s="107">
        <v>3.38</v>
      </c>
      <c r="E925" s="153">
        <v>4</v>
      </c>
      <c r="F925" s="154">
        <v>3</v>
      </c>
      <c r="G925" s="107">
        <v>3.5</v>
      </c>
      <c r="H925" s="121">
        <v>3.4833501513622598</v>
      </c>
      <c r="I925" s="153">
        <v>3.1</v>
      </c>
      <c r="J925" s="121">
        <v>3.52</v>
      </c>
      <c r="K925" s="107">
        <v>3.53</v>
      </c>
      <c r="L925" s="107">
        <v>3.67463617463617</v>
      </c>
      <c r="M925" s="107">
        <v>3.5</v>
      </c>
      <c r="N925" s="107">
        <v>3.5</v>
      </c>
      <c r="O925" s="161"/>
      <c r="P925" s="2"/>
      <c r="Q925" s="2"/>
      <c r="R925" s="2"/>
      <c r="S925" s="2"/>
      <c r="T925" s="2"/>
      <c r="U925" s="2"/>
      <c r="V925" s="2"/>
      <c r="W925" s="2"/>
      <c r="X925" s="2"/>
      <c r="Y925" s="134" t="e">
        <v>#N/A</v>
      </c>
    </row>
    <row r="926" spans="1:25">
      <c r="A926" s="140"/>
      <c r="B926" s="116">
        <v>1</v>
      </c>
      <c r="C926" s="105">
        <v>3</v>
      </c>
      <c r="D926" s="107">
        <v>3.37</v>
      </c>
      <c r="E926" s="153">
        <v>3.5</v>
      </c>
      <c r="F926" s="154">
        <v>3</v>
      </c>
      <c r="G926" s="107">
        <v>3.4</v>
      </c>
      <c r="H926" s="121">
        <v>3.54015296367113</v>
      </c>
      <c r="I926" s="153">
        <v>3.2</v>
      </c>
      <c r="J926" s="121">
        <v>3.57</v>
      </c>
      <c r="K926" s="121">
        <v>3.47</v>
      </c>
      <c r="L926" s="158">
        <v>3.5467836257309902</v>
      </c>
      <c r="M926" s="108">
        <v>3.5</v>
      </c>
      <c r="N926" s="108">
        <v>3.4</v>
      </c>
      <c r="O926" s="161"/>
      <c r="P926" s="2"/>
      <c r="Q926" s="2"/>
      <c r="R926" s="2"/>
      <c r="S926" s="2"/>
      <c r="T926" s="2"/>
      <c r="U926" s="2"/>
      <c r="V926" s="2"/>
      <c r="W926" s="2"/>
      <c r="X926" s="2"/>
      <c r="Y926" s="134">
        <v>16</v>
      </c>
    </row>
    <row r="927" spans="1:25">
      <c r="A927" s="140"/>
      <c r="B927" s="116">
        <v>1</v>
      </c>
      <c r="C927" s="105">
        <v>4</v>
      </c>
      <c r="D927" s="107">
        <v>3.35</v>
      </c>
      <c r="E927" s="153">
        <v>4</v>
      </c>
      <c r="F927" s="154">
        <v>3.1</v>
      </c>
      <c r="G927" s="107">
        <v>3.5</v>
      </c>
      <c r="H927" s="121">
        <v>3.4597815292949399</v>
      </c>
      <c r="I927" s="153">
        <v>3.1</v>
      </c>
      <c r="J927" s="121">
        <v>3.48</v>
      </c>
      <c r="K927" s="121">
        <v>3.41</v>
      </c>
      <c r="L927" s="108">
        <v>3.70958904109589</v>
      </c>
      <c r="M927" s="108">
        <v>3.5</v>
      </c>
      <c r="N927" s="108">
        <v>3.6</v>
      </c>
      <c r="O927" s="161"/>
      <c r="P927" s="2"/>
      <c r="Q927" s="2"/>
      <c r="R927" s="2"/>
      <c r="S927" s="2"/>
      <c r="T927" s="2"/>
      <c r="U927" s="2"/>
      <c r="V927" s="2"/>
      <c r="W927" s="2"/>
      <c r="X927" s="2"/>
      <c r="Y927" s="134">
        <v>3.5136107223221051</v>
      </c>
    </row>
    <row r="928" spans="1:25">
      <c r="A928" s="140"/>
      <c r="B928" s="116">
        <v>1</v>
      </c>
      <c r="C928" s="105">
        <v>5</v>
      </c>
      <c r="D928" s="107">
        <v>3.36</v>
      </c>
      <c r="E928" s="153">
        <v>4.5</v>
      </c>
      <c r="F928" s="153">
        <v>3</v>
      </c>
      <c r="G928" s="107">
        <v>3.4</v>
      </c>
      <c r="H928" s="107">
        <v>3.6339193381592598</v>
      </c>
      <c r="I928" s="153">
        <v>3.2</v>
      </c>
      <c r="J928" s="107">
        <v>3.64</v>
      </c>
      <c r="K928" s="107">
        <v>3.5</v>
      </c>
      <c r="L928" s="107">
        <v>3.75403225806452</v>
      </c>
      <c r="M928" s="107">
        <v>3.6</v>
      </c>
      <c r="N928" s="107">
        <v>3.6</v>
      </c>
      <c r="O928" s="161"/>
      <c r="P928" s="2"/>
      <c r="Q928" s="2"/>
      <c r="R928" s="2"/>
      <c r="S928" s="2"/>
      <c r="T928" s="2"/>
      <c r="U928" s="2"/>
      <c r="V928" s="2"/>
      <c r="W928" s="2"/>
      <c r="X928" s="2"/>
      <c r="Y928" s="135"/>
    </row>
    <row r="929" spans="1:25">
      <c r="A929" s="140"/>
      <c r="B929" s="116">
        <v>1</v>
      </c>
      <c r="C929" s="105">
        <v>6</v>
      </c>
      <c r="D929" s="107">
        <v>3.35</v>
      </c>
      <c r="E929" s="153">
        <v>4</v>
      </c>
      <c r="F929" s="153">
        <v>3.2</v>
      </c>
      <c r="G929" s="107">
        <v>3.7</v>
      </c>
      <c r="H929" s="107">
        <v>3.6180215475024502</v>
      </c>
      <c r="I929" s="153">
        <v>3.2</v>
      </c>
      <c r="J929" s="107">
        <v>3.54</v>
      </c>
      <c r="K929" s="107">
        <v>3.46</v>
      </c>
      <c r="L929" s="107">
        <v>3.7489837398374002</v>
      </c>
      <c r="M929" s="107">
        <v>3.5</v>
      </c>
      <c r="N929" s="107">
        <v>3.5</v>
      </c>
      <c r="O929" s="161"/>
      <c r="P929" s="2"/>
      <c r="Q929" s="2"/>
      <c r="R929" s="2"/>
      <c r="S929" s="2"/>
      <c r="T929" s="2"/>
      <c r="U929" s="2"/>
      <c r="V929" s="2"/>
      <c r="W929" s="2"/>
      <c r="X929" s="2"/>
      <c r="Y929" s="135"/>
    </row>
    <row r="930" spans="1:25">
      <c r="A930" s="140"/>
      <c r="B930" s="117" t="s">
        <v>184</v>
      </c>
      <c r="C930" s="109"/>
      <c r="D930" s="122">
        <v>3.3616666666666668</v>
      </c>
      <c r="E930" s="122">
        <v>4.083333333333333</v>
      </c>
      <c r="F930" s="122">
        <v>3.0333333333333332</v>
      </c>
      <c r="G930" s="122">
        <v>3.4499999999999997</v>
      </c>
      <c r="H930" s="122">
        <v>3.5172135142576</v>
      </c>
      <c r="I930" s="122">
        <v>3.15</v>
      </c>
      <c r="J930" s="122">
        <v>3.5316666666666663</v>
      </c>
      <c r="K930" s="122">
        <v>3.4800000000000004</v>
      </c>
      <c r="L930" s="122">
        <v>3.6897463801100869</v>
      </c>
      <c r="M930" s="122">
        <v>3.5166666666666671</v>
      </c>
      <c r="N930" s="122">
        <v>3.5333333333333332</v>
      </c>
      <c r="O930" s="161"/>
      <c r="P930" s="2"/>
      <c r="Q930" s="2"/>
      <c r="R930" s="2"/>
      <c r="S930" s="2"/>
      <c r="T930" s="2"/>
      <c r="U930" s="2"/>
      <c r="V930" s="2"/>
      <c r="W930" s="2"/>
      <c r="X930" s="2"/>
      <c r="Y930" s="135"/>
    </row>
    <row r="931" spans="1:25">
      <c r="A931" s="140"/>
      <c r="B931" s="2" t="s">
        <v>185</v>
      </c>
      <c r="C931" s="136"/>
      <c r="D931" s="108">
        <v>3.36</v>
      </c>
      <c r="E931" s="108">
        <v>4</v>
      </c>
      <c r="F931" s="108">
        <v>3</v>
      </c>
      <c r="G931" s="108">
        <v>3.45</v>
      </c>
      <c r="H931" s="108">
        <v>3.5117515575166949</v>
      </c>
      <c r="I931" s="108">
        <v>3.1500000000000004</v>
      </c>
      <c r="J931" s="108">
        <v>3.5300000000000002</v>
      </c>
      <c r="K931" s="108">
        <v>3.4850000000000003</v>
      </c>
      <c r="L931" s="108">
        <v>3.70702124119572</v>
      </c>
      <c r="M931" s="108">
        <v>3.5</v>
      </c>
      <c r="N931" s="108">
        <v>3.55</v>
      </c>
      <c r="O931" s="161"/>
      <c r="P931" s="2"/>
      <c r="Q931" s="2"/>
      <c r="R931" s="2"/>
      <c r="S931" s="2"/>
      <c r="T931" s="2"/>
      <c r="U931" s="2"/>
      <c r="V931" s="2"/>
      <c r="W931" s="2"/>
      <c r="X931" s="2"/>
      <c r="Y931" s="135"/>
    </row>
    <row r="932" spans="1:25">
      <c r="A932" s="140"/>
      <c r="B932" s="2" t="s">
        <v>186</v>
      </c>
      <c r="C932" s="136"/>
      <c r="D932" s="123">
        <v>1.1690451944500075E-2</v>
      </c>
      <c r="E932" s="123">
        <v>0.37638632635454056</v>
      </c>
      <c r="F932" s="123">
        <v>0.10327955589886455</v>
      </c>
      <c r="G932" s="123">
        <v>0.16431676725154987</v>
      </c>
      <c r="H932" s="123">
        <v>0.10099701394214407</v>
      </c>
      <c r="I932" s="123">
        <v>5.4772255750516662E-2</v>
      </c>
      <c r="J932" s="123">
        <v>6.9976186425573891E-2</v>
      </c>
      <c r="K932" s="123">
        <v>4.289522117905431E-2</v>
      </c>
      <c r="L932" s="123">
        <v>7.605055579634877E-2</v>
      </c>
      <c r="M932" s="123">
        <v>4.0824829046386339E-2</v>
      </c>
      <c r="N932" s="123">
        <v>8.1649658092772678E-2</v>
      </c>
      <c r="O932" s="161"/>
      <c r="P932" s="2"/>
      <c r="Q932" s="2"/>
      <c r="R932" s="2"/>
      <c r="S932" s="2"/>
      <c r="T932" s="2"/>
      <c r="U932" s="2"/>
      <c r="V932" s="2"/>
      <c r="W932" s="2"/>
      <c r="X932" s="2"/>
      <c r="Y932" s="137"/>
    </row>
    <row r="933" spans="1:25">
      <c r="A933" s="140"/>
      <c r="B933" s="2" t="s">
        <v>96</v>
      </c>
      <c r="C933" s="136"/>
      <c r="D933" s="110">
        <v>3.4775761857709689E-3</v>
      </c>
      <c r="E933" s="110">
        <v>9.217624318886708E-2</v>
      </c>
      <c r="F933" s="110">
        <v>3.4048205241383918E-2</v>
      </c>
      <c r="G933" s="110">
        <v>4.7628048478710112E-2</v>
      </c>
      <c r="H933" s="110">
        <v>2.8715064789992466E-2</v>
      </c>
      <c r="I933" s="110">
        <v>1.7388017698576719E-2</v>
      </c>
      <c r="J933" s="110">
        <v>1.9813927255943529E-2</v>
      </c>
      <c r="K933" s="110">
        <v>1.2326212982486869E-2</v>
      </c>
      <c r="L933" s="110">
        <v>2.0611323370708132E-2</v>
      </c>
      <c r="M933" s="110">
        <v>1.1608956126934503E-2</v>
      </c>
      <c r="N933" s="110">
        <v>2.3108393799841326E-2</v>
      </c>
      <c r="O933" s="161"/>
      <c r="P933" s="2"/>
      <c r="Q933" s="2"/>
      <c r="R933" s="2"/>
      <c r="S933" s="2"/>
      <c r="T933" s="2"/>
      <c r="U933" s="2"/>
      <c r="V933" s="2"/>
      <c r="W933" s="2"/>
      <c r="X933" s="2"/>
      <c r="Y933" s="138"/>
    </row>
    <row r="934" spans="1:25">
      <c r="A934" s="140"/>
      <c r="B934" s="118" t="s">
        <v>187</v>
      </c>
      <c r="C934" s="136"/>
      <c r="D934" s="110">
        <v>-4.3244419391747613E-2</v>
      </c>
      <c r="E934" s="110">
        <v>0.16214733390690039</v>
      </c>
      <c r="F934" s="110">
        <v>-0.13669055195487401</v>
      </c>
      <c r="G934" s="110">
        <v>-1.8104089311312688E-2</v>
      </c>
      <c r="H934" s="110">
        <v>1.0253816430505491E-3</v>
      </c>
      <c r="I934" s="110">
        <v>-0.1034863424146768</v>
      </c>
      <c r="J934" s="110">
        <v>5.138857366825178E-3</v>
      </c>
      <c r="K934" s="110">
        <v>-9.5658640009761431E-3</v>
      </c>
      <c r="L934" s="110">
        <v>5.0129531045936648E-2</v>
      </c>
      <c r="M934" s="110">
        <v>8.6974471165723877E-4</v>
      </c>
      <c r="N934" s="110">
        <v>5.6132032173996649E-3</v>
      </c>
      <c r="O934" s="161"/>
      <c r="P934" s="2"/>
      <c r="Q934" s="2"/>
      <c r="R934" s="2"/>
      <c r="S934" s="2"/>
      <c r="T934" s="2"/>
      <c r="U934" s="2"/>
      <c r="V934" s="2"/>
      <c r="W934" s="2"/>
      <c r="X934" s="2"/>
      <c r="Y934" s="138"/>
    </row>
    <row r="935" spans="1:25">
      <c r="B935" s="146"/>
      <c r="C935" s="117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</row>
    <row r="936" spans="1:25">
      <c r="B936" s="150" t="s">
        <v>483</v>
      </c>
      <c r="Y936" s="134" t="s">
        <v>67</v>
      </c>
    </row>
    <row r="937" spans="1:25">
      <c r="A937" s="125" t="s">
        <v>66</v>
      </c>
      <c r="B937" s="115" t="s">
        <v>142</v>
      </c>
      <c r="C937" s="112" t="s">
        <v>143</v>
      </c>
      <c r="D937" s="113" t="s">
        <v>165</v>
      </c>
      <c r="E937" s="114" t="s">
        <v>165</v>
      </c>
      <c r="F937" s="114" t="s">
        <v>165</v>
      </c>
      <c r="G937" s="114" t="s">
        <v>165</v>
      </c>
      <c r="H937" s="114" t="s">
        <v>165</v>
      </c>
      <c r="I937" s="114" t="s">
        <v>165</v>
      </c>
      <c r="J937" s="114" t="s">
        <v>165</v>
      </c>
      <c r="K937" s="114" t="s">
        <v>165</v>
      </c>
      <c r="L937" s="114" t="s">
        <v>165</v>
      </c>
      <c r="M937" s="114" t="s">
        <v>165</v>
      </c>
      <c r="N937" s="16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134">
        <v>1</v>
      </c>
    </row>
    <row r="938" spans="1:25">
      <c r="A938" s="140"/>
      <c r="B938" s="116" t="s">
        <v>166</v>
      </c>
      <c r="C938" s="105" t="s">
        <v>166</v>
      </c>
      <c r="D938" s="159" t="s">
        <v>167</v>
      </c>
      <c r="E938" s="160" t="s">
        <v>168</v>
      </c>
      <c r="F938" s="160" t="s">
        <v>169</v>
      </c>
      <c r="G938" s="160" t="s">
        <v>171</v>
      </c>
      <c r="H938" s="160" t="s">
        <v>172</v>
      </c>
      <c r="I938" s="160" t="s">
        <v>196</v>
      </c>
      <c r="J938" s="160" t="s">
        <v>208</v>
      </c>
      <c r="K938" s="160" t="s">
        <v>205</v>
      </c>
      <c r="L938" s="160" t="s">
        <v>206</v>
      </c>
      <c r="M938" s="160" t="s">
        <v>209</v>
      </c>
      <c r="N938" s="16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134" t="s">
        <v>3</v>
      </c>
    </row>
    <row r="939" spans="1:25">
      <c r="A939" s="140"/>
      <c r="B939" s="116"/>
      <c r="C939" s="105"/>
      <c r="D939" s="106" t="s">
        <v>114</v>
      </c>
      <c r="E939" s="107" t="s">
        <v>126</v>
      </c>
      <c r="F939" s="107" t="s">
        <v>116</v>
      </c>
      <c r="G939" s="107" t="s">
        <v>207</v>
      </c>
      <c r="H939" s="107" t="s">
        <v>124</v>
      </c>
      <c r="I939" s="107" t="s">
        <v>114</v>
      </c>
      <c r="J939" s="107" t="s">
        <v>116</v>
      </c>
      <c r="K939" s="107" t="s">
        <v>114</v>
      </c>
      <c r="L939" s="107" t="s">
        <v>116</v>
      </c>
      <c r="M939" s="107" t="s">
        <v>118</v>
      </c>
      <c r="N939" s="16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134">
        <v>0</v>
      </c>
    </row>
    <row r="940" spans="1:25">
      <c r="A940" s="140"/>
      <c r="B940" s="116"/>
      <c r="C940" s="105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6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134">
        <v>0</v>
      </c>
    </row>
    <row r="941" spans="1:25">
      <c r="A941" s="140"/>
      <c r="B941" s="115">
        <v>1</v>
      </c>
      <c r="C941" s="111">
        <v>1</v>
      </c>
      <c r="D941" s="225">
        <v>193</v>
      </c>
      <c r="E941" s="190">
        <v>150</v>
      </c>
      <c r="F941" s="191">
        <v>173</v>
      </c>
      <c r="G941" s="190">
        <v>160.57539682539701</v>
      </c>
      <c r="H941" s="191">
        <v>162</v>
      </c>
      <c r="I941" s="190">
        <v>162</v>
      </c>
      <c r="J941" s="191">
        <v>166</v>
      </c>
      <c r="K941" s="190">
        <v>164.55243271637599</v>
      </c>
      <c r="L941" s="190">
        <v>175</v>
      </c>
      <c r="M941" s="190">
        <v>155</v>
      </c>
      <c r="N941" s="193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5">
        <v>1</v>
      </c>
    </row>
    <row r="942" spans="1:25">
      <c r="A942" s="140"/>
      <c r="B942" s="116">
        <v>1</v>
      </c>
      <c r="C942" s="105">
        <v>2</v>
      </c>
      <c r="D942" s="219">
        <v>194</v>
      </c>
      <c r="E942" s="196">
        <v>150</v>
      </c>
      <c r="F942" s="197">
        <v>173</v>
      </c>
      <c r="G942" s="196">
        <v>160.93844601412701</v>
      </c>
      <c r="H942" s="197">
        <v>157</v>
      </c>
      <c r="I942" s="196">
        <v>169</v>
      </c>
      <c r="J942" s="197">
        <v>160</v>
      </c>
      <c r="K942" s="196">
        <v>164.90052332464199</v>
      </c>
      <c r="L942" s="196">
        <v>175</v>
      </c>
      <c r="M942" s="220">
        <v>146</v>
      </c>
      <c r="N942" s="193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5" t="e">
        <v>#N/A</v>
      </c>
    </row>
    <row r="943" spans="1:25">
      <c r="A943" s="140"/>
      <c r="B943" s="116">
        <v>1</v>
      </c>
      <c r="C943" s="105">
        <v>3</v>
      </c>
      <c r="D943" s="219">
        <v>197</v>
      </c>
      <c r="E943" s="196">
        <v>150</v>
      </c>
      <c r="F943" s="197">
        <v>175</v>
      </c>
      <c r="G943" s="196">
        <v>160.65965583174</v>
      </c>
      <c r="H943" s="197">
        <v>157</v>
      </c>
      <c r="I943" s="196">
        <v>173</v>
      </c>
      <c r="J943" s="197">
        <v>168</v>
      </c>
      <c r="K943" s="197">
        <v>164.41569557141099</v>
      </c>
      <c r="L943" s="198">
        <v>175</v>
      </c>
      <c r="M943" s="198">
        <v>161</v>
      </c>
      <c r="N943" s="193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5">
        <v>16</v>
      </c>
    </row>
    <row r="944" spans="1:25">
      <c r="A944" s="140"/>
      <c r="B944" s="116">
        <v>1</v>
      </c>
      <c r="C944" s="105">
        <v>4</v>
      </c>
      <c r="D944" s="219">
        <v>193</v>
      </c>
      <c r="E944" s="196">
        <v>150</v>
      </c>
      <c r="F944" s="197">
        <v>177</v>
      </c>
      <c r="G944" s="196">
        <v>156.425024826216</v>
      </c>
      <c r="H944" s="197">
        <v>146</v>
      </c>
      <c r="I944" s="196">
        <v>179</v>
      </c>
      <c r="J944" s="197">
        <v>164</v>
      </c>
      <c r="K944" s="197">
        <v>158.31762900221801</v>
      </c>
      <c r="L944" s="198">
        <v>178</v>
      </c>
      <c r="M944" s="198">
        <v>155</v>
      </c>
      <c r="N944" s="193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5">
        <v>163.85884350137925</v>
      </c>
    </row>
    <row r="945" spans="1:25">
      <c r="A945" s="140"/>
      <c r="B945" s="116">
        <v>1</v>
      </c>
      <c r="C945" s="105">
        <v>5</v>
      </c>
      <c r="D945" s="219">
        <v>197</v>
      </c>
      <c r="E945" s="196">
        <v>150</v>
      </c>
      <c r="F945" s="196">
        <v>177</v>
      </c>
      <c r="G945" s="220">
        <v>169.607032057911</v>
      </c>
      <c r="H945" s="196">
        <v>163</v>
      </c>
      <c r="I945" s="196">
        <v>165</v>
      </c>
      <c r="J945" s="196">
        <v>163</v>
      </c>
      <c r="K945" s="196">
        <v>160.54345106033</v>
      </c>
      <c r="L945" s="196">
        <v>177</v>
      </c>
      <c r="M945" s="196">
        <v>155</v>
      </c>
      <c r="N945" s="193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9"/>
    </row>
    <row r="946" spans="1:25">
      <c r="A946" s="140"/>
      <c r="B946" s="116">
        <v>1</v>
      </c>
      <c r="C946" s="105">
        <v>6</v>
      </c>
      <c r="D946" s="219">
        <v>197</v>
      </c>
      <c r="E946" s="220">
        <v>200</v>
      </c>
      <c r="F946" s="196">
        <v>176</v>
      </c>
      <c r="G946" s="196">
        <v>157.58080313418199</v>
      </c>
      <c r="H946" s="196">
        <v>181</v>
      </c>
      <c r="I946" s="196">
        <v>170</v>
      </c>
      <c r="J946" s="196">
        <v>170</v>
      </c>
      <c r="K946" s="196">
        <v>161.032625441508</v>
      </c>
      <c r="L946" s="196">
        <v>176</v>
      </c>
      <c r="M946" s="196">
        <v>155</v>
      </c>
      <c r="N946" s="193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9"/>
    </row>
    <row r="947" spans="1:25">
      <c r="A947" s="140"/>
      <c r="B947" s="117" t="s">
        <v>184</v>
      </c>
      <c r="C947" s="109"/>
      <c r="D947" s="200">
        <v>195.16666666666666</v>
      </c>
      <c r="E947" s="200">
        <v>158.33333333333334</v>
      </c>
      <c r="F947" s="200">
        <v>175.16666666666666</v>
      </c>
      <c r="G947" s="200">
        <v>160.96439311492887</v>
      </c>
      <c r="H947" s="200">
        <v>161</v>
      </c>
      <c r="I947" s="200">
        <v>169.66666666666666</v>
      </c>
      <c r="J947" s="200">
        <v>165.16666666666666</v>
      </c>
      <c r="K947" s="200">
        <v>162.29372618608082</v>
      </c>
      <c r="L947" s="200">
        <v>176</v>
      </c>
      <c r="M947" s="200">
        <v>154.5</v>
      </c>
      <c r="N947" s="193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9"/>
    </row>
    <row r="948" spans="1:25">
      <c r="A948" s="140"/>
      <c r="B948" s="2" t="s">
        <v>185</v>
      </c>
      <c r="C948" s="136"/>
      <c r="D948" s="198">
        <v>195.5</v>
      </c>
      <c r="E948" s="198">
        <v>150</v>
      </c>
      <c r="F948" s="198">
        <v>175.5</v>
      </c>
      <c r="G948" s="198">
        <v>160.61752632856849</v>
      </c>
      <c r="H948" s="198">
        <v>159.5</v>
      </c>
      <c r="I948" s="198">
        <v>169.5</v>
      </c>
      <c r="J948" s="198">
        <v>165</v>
      </c>
      <c r="K948" s="198">
        <v>162.7241605064595</v>
      </c>
      <c r="L948" s="198">
        <v>175.5</v>
      </c>
      <c r="M948" s="198">
        <v>155</v>
      </c>
      <c r="N948" s="193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9"/>
    </row>
    <row r="949" spans="1:25">
      <c r="A949" s="140"/>
      <c r="B949" s="2" t="s">
        <v>186</v>
      </c>
      <c r="C949" s="136"/>
      <c r="D949" s="198">
        <v>2.0412414523193152</v>
      </c>
      <c r="E949" s="198">
        <v>20.412414523193199</v>
      </c>
      <c r="F949" s="198">
        <v>1.8348478592697182</v>
      </c>
      <c r="G949" s="198">
        <v>4.6258968793999031</v>
      </c>
      <c r="H949" s="198">
        <v>11.506519890914021</v>
      </c>
      <c r="I949" s="198">
        <v>5.9888785817268548</v>
      </c>
      <c r="J949" s="198">
        <v>3.600925806881706</v>
      </c>
      <c r="K949" s="198">
        <v>2.7152564336796332</v>
      </c>
      <c r="L949" s="198">
        <v>1.2649110640673518</v>
      </c>
      <c r="M949" s="198">
        <v>4.8062459362791667</v>
      </c>
      <c r="N949" s="193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9"/>
    </row>
    <row r="950" spans="1:25">
      <c r="A950" s="140"/>
      <c r="B950" s="2" t="s">
        <v>96</v>
      </c>
      <c r="C950" s="136"/>
      <c r="D950" s="110">
        <v>1.0458965596853878E-2</v>
      </c>
      <c r="E950" s="110">
        <v>0.1289205127780623</v>
      </c>
      <c r="F950" s="110">
        <v>1.0474868844546441E-2</v>
      </c>
      <c r="G950" s="110">
        <v>2.8738634612792933E-2</v>
      </c>
      <c r="H950" s="110">
        <v>7.1469067645428694E-2</v>
      </c>
      <c r="I950" s="110">
        <v>3.5297909126091487E-2</v>
      </c>
      <c r="J950" s="110">
        <v>2.1801770778294892E-2</v>
      </c>
      <c r="K950" s="110">
        <v>1.673050768805694E-2</v>
      </c>
      <c r="L950" s="110">
        <v>7.1869946822008621E-3</v>
      </c>
      <c r="M950" s="110">
        <v>3.1108387937081986E-2</v>
      </c>
      <c r="N950" s="16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138"/>
    </row>
    <row r="951" spans="1:25">
      <c r="A951" s="140"/>
      <c r="B951" s="118" t="s">
        <v>187</v>
      </c>
      <c r="C951" s="136"/>
      <c r="D951" s="110">
        <v>0.1910658130882259</v>
      </c>
      <c r="E951" s="110">
        <v>-3.3721159322105176E-2</v>
      </c>
      <c r="F951" s="110">
        <v>6.900953847628144E-2</v>
      </c>
      <c r="G951" s="110">
        <v>-1.7664291560961831E-2</v>
      </c>
      <c r="H951" s="110">
        <v>-1.7446989373845923E-2</v>
      </c>
      <c r="I951" s="110">
        <v>3.5444062957996625E-2</v>
      </c>
      <c r="J951" s="110">
        <v>7.9814011703089882E-3</v>
      </c>
      <c r="K951" s="110">
        <v>-9.5516194417987199E-3</v>
      </c>
      <c r="L951" s="110">
        <v>7.4095216585112533E-2</v>
      </c>
      <c r="M951" s="110">
        <v>-5.7115278622728027E-2</v>
      </c>
      <c r="N951" s="16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138"/>
    </row>
    <row r="952" spans="1:25">
      <c r="B952" s="146"/>
      <c r="C952" s="117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</row>
    <row r="953" spans="1:25">
      <c r="B953" s="150" t="s">
        <v>484</v>
      </c>
      <c r="Y953" s="134" t="s">
        <v>67</v>
      </c>
    </row>
    <row r="954" spans="1:25">
      <c r="A954" s="125" t="s">
        <v>35</v>
      </c>
      <c r="B954" s="115" t="s">
        <v>142</v>
      </c>
      <c r="C954" s="112" t="s">
        <v>143</v>
      </c>
      <c r="D954" s="113" t="s">
        <v>165</v>
      </c>
      <c r="E954" s="114" t="s">
        <v>165</v>
      </c>
      <c r="F954" s="114" t="s">
        <v>165</v>
      </c>
      <c r="G954" s="114" t="s">
        <v>165</v>
      </c>
      <c r="H954" s="114" t="s">
        <v>165</v>
      </c>
      <c r="I954" s="114" t="s">
        <v>165</v>
      </c>
      <c r="J954" s="114" t="s">
        <v>165</v>
      </c>
      <c r="K954" s="114" t="s">
        <v>165</v>
      </c>
      <c r="L954" s="114" t="s">
        <v>165</v>
      </c>
      <c r="M954" s="114" t="s">
        <v>165</v>
      </c>
      <c r="N954" s="114" t="s">
        <v>165</v>
      </c>
      <c r="O954" s="161"/>
      <c r="P954" s="2"/>
      <c r="Q954" s="2"/>
      <c r="R954" s="2"/>
      <c r="S954" s="2"/>
      <c r="T954" s="2"/>
      <c r="U954" s="2"/>
      <c r="V954" s="2"/>
      <c r="W954" s="2"/>
      <c r="X954" s="2"/>
      <c r="Y954" s="134">
        <v>1</v>
      </c>
    </row>
    <row r="955" spans="1:25">
      <c r="A955" s="140"/>
      <c r="B955" s="116" t="s">
        <v>166</v>
      </c>
      <c r="C955" s="105" t="s">
        <v>166</v>
      </c>
      <c r="D955" s="159" t="s">
        <v>167</v>
      </c>
      <c r="E955" s="160" t="s">
        <v>168</v>
      </c>
      <c r="F955" s="160" t="s">
        <v>169</v>
      </c>
      <c r="G955" s="160" t="s">
        <v>170</v>
      </c>
      <c r="H955" s="160" t="s">
        <v>171</v>
      </c>
      <c r="I955" s="160" t="s">
        <v>172</v>
      </c>
      <c r="J955" s="160" t="s">
        <v>196</v>
      </c>
      <c r="K955" s="160" t="s">
        <v>208</v>
      </c>
      <c r="L955" s="160" t="s">
        <v>205</v>
      </c>
      <c r="M955" s="160" t="s">
        <v>206</v>
      </c>
      <c r="N955" s="160" t="s">
        <v>209</v>
      </c>
      <c r="O955" s="161"/>
      <c r="P955" s="2"/>
      <c r="Q955" s="2"/>
      <c r="R955" s="2"/>
      <c r="S955" s="2"/>
      <c r="T955" s="2"/>
      <c r="U955" s="2"/>
      <c r="V955" s="2"/>
      <c r="W955" s="2"/>
      <c r="X955" s="2"/>
      <c r="Y955" s="134" t="s">
        <v>3</v>
      </c>
    </row>
    <row r="956" spans="1:25">
      <c r="A956" s="140"/>
      <c r="B956" s="116"/>
      <c r="C956" s="105"/>
      <c r="D956" s="106" t="s">
        <v>114</v>
      </c>
      <c r="E956" s="107" t="s">
        <v>124</v>
      </c>
      <c r="F956" s="107" t="s">
        <v>114</v>
      </c>
      <c r="G956" s="107" t="s">
        <v>124</v>
      </c>
      <c r="H956" s="107" t="s">
        <v>207</v>
      </c>
      <c r="I956" s="107" t="s">
        <v>124</v>
      </c>
      <c r="J956" s="107" t="s">
        <v>114</v>
      </c>
      <c r="K956" s="107" t="s">
        <v>114</v>
      </c>
      <c r="L956" s="107" t="s">
        <v>114</v>
      </c>
      <c r="M956" s="107" t="s">
        <v>114</v>
      </c>
      <c r="N956" s="107" t="s">
        <v>118</v>
      </c>
      <c r="O956" s="161"/>
      <c r="P956" s="2"/>
      <c r="Q956" s="2"/>
      <c r="R956" s="2"/>
      <c r="S956" s="2"/>
      <c r="T956" s="2"/>
      <c r="U956" s="2"/>
      <c r="V956" s="2"/>
      <c r="W956" s="2"/>
      <c r="X956" s="2"/>
      <c r="Y956" s="134">
        <v>2</v>
      </c>
    </row>
    <row r="957" spans="1:25">
      <c r="A957" s="140"/>
      <c r="B957" s="116"/>
      <c r="C957" s="105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61"/>
      <c r="P957" s="2"/>
      <c r="Q957" s="2"/>
      <c r="R957" s="2"/>
      <c r="S957" s="2"/>
      <c r="T957" s="2"/>
      <c r="U957" s="2"/>
      <c r="V957" s="2"/>
      <c r="W957" s="2"/>
      <c r="X957" s="2"/>
      <c r="Y957" s="134">
        <v>3</v>
      </c>
    </row>
    <row r="958" spans="1:25">
      <c r="A958" s="140"/>
      <c r="B958" s="115">
        <v>1</v>
      </c>
      <c r="C958" s="111">
        <v>1</v>
      </c>
      <c r="D958" s="119">
        <v>3</v>
      </c>
      <c r="E958" s="151" t="s">
        <v>134</v>
      </c>
      <c r="F958" s="156">
        <v>5</v>
      </c>
      <c r="G958" s="119">
        <v>3</v>
      </c>
      <c r="H958" s="120">
        <v>2.9156746031746001</v>
      </c>
      <c r="I958" s="151" t="s">
        <v>216</v>
      </c>
      <c r="J958" s="152">
        <v>6</v>
      </c>
      <c r="K958" s="119">
        <v>3</v>
      </c>
      <c r="L958" s="119">
        <v>3.2884615384615401</v>
      </c>
      <c r="M958" s="119">
        <v>3</v>
      </c>
      <c r="N958" s="119">
        <v>2.7</v>
      </c>
      <c r="O958" s="161"/>
      <c r="P958" s="2"/>
      <c r="Q958" s="2"/>
      <c r="R958" s="2"/>
      <c r="S958" s="2"/>
      <c r="T958" s="2"/>
      <c r="U958" s="2"/>
      <c r="V958" s="2"/>
      <c r="W958" s="2"/>
      <c r="X958" s="2"/>
      <c r="Y958" s="134">
        <v>1</v>
      </c>
    </row>
    <row r="959" spans="1:25">
      <c r="A959" s="140"/>
      <c r="B959" s="116">
        <v>1</v>
      </c>
      <c r="C959" s="105">
        <v>2</v>
      </c>
      <c r="D959" s="107">
        <v>3</v>
      </c>
      <c r="E959" s="153" t="s">
        <v>134</v>
      </c>
      <c r="F959" s="158">
        <v>4</v>
      </c>
      <c r="G959" s="107">
        <v>3</v>
      </c>
      <c r="H959" s="121">
        <v>2.8446014127144301</v>
      </c>
      <c r="I959" s="153">
        <v>1.4</v>
      </c>
      <c r="J959" s="154">
        <v>7</v>
      </c>
      <c r="K959" s="107">
        <v>3</v>
      </c>
      <c r="L959" s="107">
        <v>2.86694386694387</v>
      </c>
      <c r="M959" s="107">
        <v>3</v>
      </c>
      <c r="N959" s="107">
        <v>2.2000000000000002</v>
      </c>
      <c r="O959" s="161"/>
      <c r="P959" s="2"/>
      <c r="Q959" s="2"/>
      <c r="R959" s="2"/>
      <c r="S959" s="2"/>
      <c r="T959" s="2"/>
      <c r="U959" s="2"/>
      <c r="V959" s="2"/>
      <c r="W959" s="2"/>
      <c r="X959" s="2"/>
      <c r="Y959" s="134" t="e">
        <v>#N/A</v>
      </c>
    </row>
    <row r="960" spans="1:25">
      <c r="A960" s="140"/>
      <c r="B960" s="116">
        <v>1</v>
      </c>
      <c r="C960" s="105">
        <v>3</v>
      </c>
      <c r="D960" s="107">
        <v>3</v>
      </c>
      <c r="E960" s="153" t="s">
        <v>134</v>
      </c>
      <c r="F960" s="121">
        <v>3</v>
      </c>
      <c r="G960" s="107">
        <v>3</v>
      </c>
      <c r="H960" s="121">
        <v>2.75717017208413</v>
      </c>
      <c r="I960" s="153" t="s">
        <v>216</v>
      </c>
      <c r="J960" s="154">
        <v>8</v>
      </c>
      <c r="K960" s="121">
        <v>3</v>
      </c>
      <c r="L960" s="108">
        <v>2.7738791423001898</v>
      </c>
      <c r="M960" s="108">
        <v>3</v>
      </c>
      <c r="N960" s="108">
        <v>2.7</v>
      </c>
      <c r="O960" s="161"/>
      <c r="P960" s="2"/>
      <c r="Q960" s="2"/>
      <c r="R960" s="2"/>
      <c r="S960" s="2"/>
      <c r="T960" s="2"/>
      <c r="U960" s="2"/>
      <c r="V960" s="2"/>
      <c r="W960" s="2"/>
      <c r="X960" s="2"/>
      <c r="Y960" s="134">
        <v>16</v>
      </c>
    </row>
    <row r="961" spans="1:25">
      <c r="A961" s="140"/>
      <c r="B961" s="116">
        <v>1</v>
      </c>
      <c r="C961" s="105">
        <v>4</v>
      </c>
      <c r="D961" s="107">
        <v>3</v>
      </c>
      <c r="E961" s="153" t="s">
        <v>134</v>
      </c>
      <c r="F961" s="121">
        <v>3</v>
      </c>
      <c r="G961" s="107">
        <v>3</v>
      </c>
      <c r="H961" s="121">
        <v>2.9126117179741802</v>
      </c>
      <c r="I961" s="153" t="s">
        <v>216</v>
      </c>
      <c r="J961" s="154">
        <v>7</v>
      </c>
      <c r="K961" s="121">
        <v>3</v>
      </c>
      <c r="L961" s="108">
        <v>2.9461187214611901</v>
      </c>
      <c r="M961" s="108">
        <v>3</v>
      </c>
      <c r="N961" s="108">
        <v>2.2999999999999998</v>
      </c>
      <c r="O961" s="161"/>
      <c r="P961" s="2"/>
      <c r="Q961" s="2"/>
      <c r="R961" s="2"/>
      <c r="S961" s="2"/>
      <c r="T961" s="2"/>
      <c r="U961" s="2"/>
      <c r="V961" s="2"/>
      <c r="W961" s="2"/>
      <c r="X961" s="2"/>
      <c r="Y961" s="134">
        <v>2.8926933507027504</v>
      </c>
    </row>
    <row r="962" spans="1:25">
      <c r="A962" s="140"/>
      <c r="B962" s="116">
        <v>1</v>
      </c>
      <c r="C962" s="105">
        <v>5</v>
      </c>
      <c r="D962" s="107">
        <v>3</v>
      </c>
      <c r="E962" s="153" t="s">
        <v>134</v>
      </c>
      <c r="F962" s="107">
        <v>3</v>
      </c>
      <c r="G962" s="107">
        <v>3</v>
      </c>
      <c r="H962" s="107">
        <v>2.7176835573939999</v>
      </c>
      <c r="I962" s="153" t="s">
        <v>216</v>
      </c>
      <c r="J962" s="153">
        <v>6</v>
      </c>
      <c r="K962" s="107">
        <v>3</v>
      </c>
      <c r="L962" s="107">
        <v>3</v>
      </c>
      <c r="M962" s="107">
        <v>2</v>
      </c>
      <c r="N962" s="107">
        <v>2.6</v>
      </c>
      <c r="O962" s="161"/>
      <c r="P962" s="2"/>
      <c r="Q962" s="2"/>
      <c r="R962" s="2"/>
      <c r="S962" s="2"/>
      <c r="T962" s="2"/>
      <c r="U962" s="2"/>
      <c r="V962" s="2"/>
      <c r="W962" s="2"/>
      <c r="X962" s="2"/>
      <c r="Y962" s="135"/>
    </row>
    <row r="963" spans="1:25">
      <c r="A963" s="140"/>
      <c r="B963" s="116">
        <v>1</v>
      </c>
      <c r="C963" s="105">
        <v>6</v>
      </c>
      <c r="D963" s="107">
        <v>3</v>
      </c>
      <c r="E963" s="153" t="s">
        <v>134</v>
      </c>
      <c r="F963" s="107">
        <v>3</v>
      </c>
      <c r="G963" s="107">
        <v>3</v>
      </c>
      <c r="H963" s="107">
        <v>2.9265426052889301</v>
      </c>
      <c r="I963" s="153">
        <v>0.9</v>
      </c>
      <c r="J963" s="153">
        <v>7</v>
      </c>
      <c r="K963" s="107">
        <v>3</v>
      </c>
      <c r="L963" s="107">
        <v>3.5995934959349598</v>
      </c>
      <c r="M963" s="107">
        <v>2</v>
      </c>
      <c r="N963" s="107">
        <v>2.8</v>
      </c>
      <c r="O963" s="161"/>
      <c r="P963" s="2"/>
      <c r="Q963" s="2"/>
      <c r="R963" s="2"/>
      <c r="S963" s="2"/>
      <c r="T963" s="2"/>
      <c r="U963" s="2"/>
      <c r="V963" s="2"/>
      <c r="W963" s="2"/>
      <c r="X963" s="2"/>
      <c r="Y963" s="135"/>
    </row>
    <row r="964" spans="1:25">
      <c r="A964" s="140"/>
      <c r="B964" s="117" t="s">
        <v>184</v>
      </c>
      <c r="C964" s="109"/>
      <c r="D964" s="122">
        <v>3</v>
      </c>
      <c r="E964" s="122" t="s">
        <v>512</v>
      </c>
      <c r="F964" s="122">
        <v>3.5</v>
      </c>
      <c r="G964" s="122">
        <v>3</v>
      </c>
      <c r="H964" s="122">
        <v>2.8457140114383783</v>
      </c>
      <c r="I964" s="122">
        <v>1.1499999999999999</v>
      </c>
      <c r="J964" s="122">
        <v>6.833333333333333</v>
      </c>
      <c r="K964" s="122">
        <v>3</v>
      </c>
      <c r="L964" s="122">
        <v>3.0791661275169582</v>
      </c>
      <c r="M964" s="122">
        <v>2.6666666666666665</v>
      </c>
      <c r="N964" s="122">
        <v>2.5500000000000003</v>
      </c>
      <c r="O964" s="161"/>
      <c r="P964" s="2"/>
      <c r="Q964" s="2"/>
      <c r="R964" s="2"/>
      <c r="S964" s="2"/>
      <c r="T964" s="2"/>
      <c r="U964" s="2"/>
      <c r="V964" s="2"/>
      <c r="W964" s="2"/>
      <c r="X964" s="2"/>
      <c r="Y964" s="135"/>
    </row>
    <row r="965" spans="1:25">
      <c r="A965" s="140"/>
      <c r="B965" s="2" t="s">
        <v>185</v>
      </c>
      <c r="C965" s="136"/>
      <c r="D965" s="108">
        <v>3</v>
      </c>
      <c r="E965" s="108" t="s">
        <v>512</v>
      </c>
      <c r="F965" s="108">
        <v>3</v>
      </c>
      <c r="G965" s="108">
        <v>3</v>
      </c>
      <c r="H965" s="108">
        <v>2.8786065653443051</v>
      </c>
      <c r="I965" s="108">
        <v>1.1499999999999999</v>
      </c>
      <c r="J965" s="108">
        <v>7</v>
      </c>
      <c r="K965" s="108">
        <v>3</v>
      </c>
      <c r="L965" s="108">
        <v>2.9730593607305948</v>
      </c>
      <c r="M965" s="108">
        <v>3</v>
      </c>
      <c r="N965" s="108">
        <v>2.6500000000000004</v>
      </c>
      <c r="O965" s="161"/>
      <c r="P965" s="2"/>
      <c r="Q965" s="2"/>
      <c r="R965" s="2"/>
      <c r="S965" s="2"/>
      <c r="T965" s="2"/>
      <c r="U965" s="2"/>
      <c r="V965" s="2"/>
      <c r="W965" s="2"/>
      <c r="X965" s="2"/>
      <c r="Y965" s="135"/>
    </row>
    <row r="966" spans="1:25">
      <c r="A966" s="140"/>
      <c r="B966" s="2" t="s">
        <v>186</v>
      </c>
      <c r="C966" s="136"/>
      <c r="D966" s="123">
        <v>0</v>
      </c>
      <c r="E966" s="123" t="s">
        <v>512</v>
      </c>
      <c r="F966" s="123">
        <v>0.83666002653407556</v>
      </c>
      <c r="G966" s="123">
        <v>0</v>
      </c>
      <c r="H966" s="123">
        <v>8.959474945108245E-2</v>
      </c>
      <c r="I966" s="123">
        <v>0.35355339059327379</v>
      </c>
      <c r="J966" s="123">
        <v>0.75277265270907845</v>
      </c>
      <c r="K966" s="123">
        <v>0</v>
      </c>
      <c r="L966" s="123">
        <v>0.30882245192687741</v>
      </c>
      <c r="M966" s="123">
        <v>0.51639777949432275</v>
      </c>
      <c r="N966" s="123">
        <v>0.24289915602982237</v>
      </c>
      <c r="O966" s="161"/>
      <c r="P966" s="2"/>
      <c r="Q966" s="2"/>
      <c r="R966" s="2"/>
      <c r="S966" s="2"/>
      <c r="T966" s="2"/>
      <c r="U966" s="2"/>
      <c r="V966" s="2"/>
      <c r="W966" s="2"/>
      <c r="X966" s="2"/>
      <c r="Y966" s="137"/>
    </row>
    <row r="967" spans="1:25">
      <c r="A967" s="140"/>
      <c r="B967" s="2" t="s">
        <v>96</v>
      </c>
      <c r="C967" s="136"/>
      <c r="D967" s="110">
        <v>0</v>
      </c>
      <c r="E967" s="110" t="s">
        <v>512</v>
      </c>
      <c r="F967" s="110">
        <v>0.23904572186687872</v>
      </c>
      <c r="G967" s="110">
        <v>0</v>
      </c>
      <c r="H967" s="110">
        <v>3.1484101737193335E-2</v>
      </c>
      <c r="I967" s="110">
        <v>0.30743773095067289</v>
      </c>
      <c r="J967" s="110">
        <v>0.1101618516159627</v>
      </c>
      <c r="K967" s="110">
        <v>0</v>
      </c>
      <c r="L967" s="110">
        <v>0.10029418327484398</v>
      </c>
      <c r="M967" s="110">
        <v>0.19364916731037105</v>
      </c>
      <c r="N967" s="110">
        <v>9.5254570992087201E-2</v>
      </c>
      <c r="O967" s="161"/>
      <c r="P967" s="2"/>
      <c r="Q967" s="2"/>
      <c r="R967" s="2"/>
      <c r="S967" s="2"/>
      <c r="T967" s="2"/>
      <c r="U967" s="2"/>
      <c r="V967" s="2"/>
      <c r="W967" s="2"/>
      <c r="X967" s="2"/>
      <c r="Y967" s="138"/>
    </row>
    <row r="968" spans="1:25">
      <c r="A968" s="140"/>
      <c r="B968" s="118" t="s">
        <v>187</v>
      </c>
      <c r="C968" s="136"/>
      <c r="D968" s="110">
        <v>3.7095756890781484E-2</v>
      </c>
      <c r="E968" s="110" t="s">
        <v>512</v>
      </c>
      <c r="F968" s="110">
        <v>0.20994504970591188</v>
      </c>
      <c r="G968" s="110">
        <v>3.7095756890781484E-2</v>
      </c>
      <c r="H968" s="110">
        <v>-1.6240691137537566E-2</v>
      </c>
      <c r="I968" s="110">
        <v>-0.60244662652520042</v>
      </c>
      <c r="J968" s="110">
        <v>1.3622736684734469</v>
      </c>
      <c r="K968" s="110">
        <v>3.7095756890781484E-2</v>
      </c>
      <c r="L968" s="110">
        <v>6.4463375203218876E-2</v>
      </c>
      <c r="M968" s="110">
        <v>-7.8137104985971928E-2</v>
      </c>
      <c r="N968" s="110">
        <v>-0.11846860664283554</v>
      </c>
      <c r="O968" s="161"/>
      <c r="P968" s="2"/>
      <c r="Q968" s="2"/>
      <c r="R968" s="2"/>
      <c r="S968" s="2"/>
      <c r="T968" s="2"/>
      <c r="U968" s="2"/>
      <c r="V968" s="2"/>
      <c r="W968" s="2"/>
      <c r="X968" s="2"/>
      <c r="Y968" s="138"/>
    </row>
    <row r="969" spans="1:25">
      <c r="B969" s="146"/>
      <c r="C969" s="117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</row>
    <row r="970" spans="1:25">
      <c r="B970" s="150" t="s">
        <v>485</v>
      </c>
      <c r="Y970" s="134" t="s">
        <v>67</v>
      </c>
    </row>
    <row r="971" spans="1:25">
      <c r="A971" s="125" t="s">
        <v>38</v>
      </c>
      <c r="B971" s="115" t="s">
        <v>142</v>
      </c>
      <c r="C971" s="112" t="s">
        <v>143</v>
      </c>
      <c r="D971" s="113" t="s">
        <v>165</v>
      </c>
      <c r="E971" s="114" t="s">
        <v>165</v>
      </c>
      <c r="F971" s="114" t="s">
        <v>165</v>
      </c>
      <c r="G971" s="114" t="s">
        <v>165</v>
      </c>
      <c r="H971" s="114" t="s">
        <v>165</v>
      </c>
      <c r="I971" s="114" t="s">
        <v>165</v>
      </c>
      <c r="J971" s="114" t="s">
        <v>165</v>
      </c>
      <c r="K971" s="114" t="s">
        <v>165</v>
      </c>
      <c r="L971" s="114" t="s">
        <v>165</v>
      </c>
      <c r="M971" s="114" t="s">
        <v>165</v>
      </c>
      <c r="N971" s="114" t="s">
        <v>165</v>
      </c>
      <c r="O971" s="161"/>
      <c r="P971" s="2"/>
      <c r="Q971" s="2"/>
      <c r="R971" s="2"/>
      <c r="S971" s="2"/>
      <c r="T971" s="2"/>
      <c r="U971" s="2"/>
      <c r="V971" s="2"/>
      <c r="W971" s="2"/>
      <c r="X971" s="2"/>
      <c r="Y971" s="134">
        <v>1</v>
      </c>
    </row>
    <row r="972" spans="1:25">
      <c r="A972" s="140"/>
      <c r="B972" s="116" t="s">
        <v>166</v>
      </c>
      <c r="C972" s="105" t="s">
        <v>166</v>
      </c>
      <c r="D972" s="159" t="s">
        <v>167</v>
      </c>
      <c r="E972" s="160" t="s">
        <v>168</v>
      </c>
      <c r="F972" s="160" t="s">
        <v>169</v>
      </c>
      <c r="G972" s="160" t="s">
        <v>170</v>
      </c>
      <c r="H972" s="160" t="s">
        <v>171</v>
      </c>
      <c r="I972" s="160" t="s">
        <v>172</v>
      </c>
      <c r="J972" s="160" t="s">
        <v>196</v>
      </c>
      <c r="K972" s="160" t="s">
        <v>208</v>
      </c>
      <c r="L972" s="160" t="s">
        <v>205</v>
      </c>
      <c r="M972" s="160" t="s">
        <v>206</v>
      </c>
      <c r="N972" s="160" t="s">
        <v>209</v>
      </c>
      <c r="O972" s="161"/>
      <c r="P972" s="2"/>
      <c r="Q972" s="2"/>
      <c r="R972" s="2"/>
      <c r="S972" s="2"/>
      <c r="T972" s="2"/>
      <c r="U972" s="2"/>
      <c r="V972" s="2"/>
      <c r="W972" s="2"/>
      <c r="X972" s="2"/>
      <c r="Y972" s="134" t="s">
        <v>3</v>
      </c>
    </row>
    <row r="973" spans="1:25">
      <c r="A973" s="140"/>
      <c r="B973" s="116"/>
      <c r="C973" s="105"/>
      <c r="D973" s="106" t="s">
        <v>114</v>
      </c>
      <c r="E973" s="107" t="s">
        <v>124</v>
      </c>
      <c r="F973" s="107" t="s">
        <v>114</v>
      </c>
      <c r="G973" s="107" t="s">
        <v>124</v>
      </c>
      <c r="H973" s="107" t="s">
        <v>207</v>
      </c>
      <c r="I973" s="107" t="s">
        <v>124</v>
      </c>
      <c r="J973" s="107" t="s">
        <v>114</v>
      </c>
      <c r="K973" s="107" t="s">
        <v>114</v>
      </c>
      <c r="L973" s="107" t="s">
        <v>114</v>
      </c>
      <c r="M973" s="107" t="s">
        <v>116</v>
      </c>
      <c r="N973" s="107" t="s">
        <v>118</v>
      </c>
      <c r="O973" s="161"/>
      <c r="P973" s="2"/>
      <c r="Q973" s="2"/>
      <c r="R973" s="2"/>
      <c r="S973" s="2"/>
      <c r="T973" s="2"/>
      <c r="U973" s="2"/>
      <c r="V973" s="2"/>
      <c r="W973" s="2"/>
      <c r="X973" s="2"/>
      <c r="Y973" s="134">
        <v>1</v>
      </c>
    </row>
    <row r="974" spans="1:25">
      <c r="A974" s="140"/>
      <c r="B974" s="116"/>
      <c r="C974" s="105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61"/>
      <c r="P974" s="2"/>
      <c r="Q974" s="2"/>
      <c r="R974" s="2"/>
      <c r="S974" s="2"/>
      <c r="T974" s="2"/>
      <c r="U974" s="2"/>
      <c r="V974" s="2"/>
      <c r="W974" s="2"/>
      <c r="X974" s="2"/>
      <c r="Y974" s="134">
        <v>1</v>
      </c>
    </row>
    <row r="975" spans="1:25">
      <c r="A975" s="140"/>
      <c r="B975" s="115">
        <v>1</v>
      </c>
      <c r="C975" s="111">
        <v>1</v>
      </c>
      <c r="D975" s="203">
        <v>27.1</v>
      </c>
      <c r="E975" s="203">
        <v>25</v>
      </c>
      <c r="F975" s="206">
        <v>24</v>
      </c>
      <c r="G975" s="203">
        <v>25</v>
      </c>
      <c r="H975" s="206">
        <v>26.03</v>
      </c>
      <c r="I975" s="203">
        <v>23.1</v>
      </c>
      <c r="J975" s="206">
        <v>25.7</v>
      </c>
      <c r="K975" s="203">
        <v>24.6</v>
      </c>
      <c r="L975" s="203">
        <v>24.7591093117409</v>
      </c>
      <c r="M975" s="203">
        <v>25</v>
      </c>
      <c r="N975" s="203">
        <v>23.1</v>
      </c>
      <c r="O975" s="207"/>
      <c r="P975" s="208"/>
      <c r="Q975" s="208"/>
      <c r="R975" s="208"/>
      <c r="S975" s="208"/>
      <c r="T975" s="208"/>
      <c r="U975" s="208"/>
      <c r="V975" s="208"/>
      <c r="W975" s="208"/>
      <c r="X975" s="208"/>
      <c r="Y975" s="209">
        <v>1</v>
      </c>
    </row>
    <row r="976" spans="1:25">
      <c r="A976" s="140"/>
      <c r="B976" s="116">
        <v>1</v>
      </c>
      <c r="C976" s="105">
        <v>2</v>
      </c>
      <c r="D976" s="210">
        <v>28.4</v>
      </c>
      <c r="E976" s="210">
        <v>25</v>
      </c>
      <c r="F976" s="212">
        <v>25</v>
      </c>
      <c r="G976" s="210">
        <v>25</v>
      </c>
      <c r="H976" s="212">
        <v>26.34</v>
      </c>
      <c r="I976" s="210">
        <v>22.9</v>
      </c>
      <c r="J976" s="223">
        <v>28.5</v>
      </c>
      <c r="K976" s="210">
        <v>25.4</v>
      </c>
      <c r="L976" s="210">
        <v>24.575883575883601</v>
      </c>
      <c r="M976" s="210">
        <v>24</v>
      </c>
      <c r="N976" s="210">
        <v>23.1</v>
      </c>
      <c r="O976" s="207"/>
      <c r="P976" s="208"/>
      <c r="Q976" s="208"/>
      <c r="R976" s="208"/>
      <c r="S976" s="208"/>
      <c r="T976" s="208"/>
      <c r="U976" s="208"/>
      <c r="V976" s="208"/>
      <c r="W976" s="208"/>
      <c r="X976" s="208"/>
      <c r="Y976" s="209" t="e">
        <v>#N/A</v>
      </c>
    </row>
    <row r="977" spans="1:25">
      <c r="A977" s="140"/>
      <c r="B977" s="116">
        <v>1</v>
      </c>
      <c r="C977" s="105">
        <v>3</v>
      </c>
      <c r="D977" s="210">
        <v>28.4</v>
      </c>
      <c r="E977" s="210">
        <v>26</v>
      </c>
      <c r="F977" s="212">
        <v>25</v>
      </c>
      <c r="G977" s="210">
        <v>23.8</v>
      </c>
      <c r="H977" s="223">
        <v>30.18</v>
      </c>
      <c r="I977" s="210">
        <v>23.3</v>
      </c>
      <c r="J977" s="212">
        <v>25.2</v>
      </c>
      <c r="K977" s="212">
        <v>24.9</v>
      </c>
      <c r="L977" s="223">
        <v>23.324561403508799</v>
      </c>
      <c r="M977" s="216">
        <v>24</v>
      </c>
      <c r="N977" s="223">
        <v>26.5</v>
      </c>
      <c r="O977" s="207"/>
      <c r="P977" s="208"/>
      <c r="Q977" s="208"/>
      <c r="R977" s="208"/>
      <c r="S977" s="208"/>
      <c r="T977" s="208"/>
      <c r="U977" s="208"/>
      <c r="V977" s="208"/>
      <c r="W977" s="208"/>
      <c r="X977" s="208"/>
      <c r="Y977" s="209">
        <v>16</v>
      </c>
    </row>
    <row r="978" spans="1:25">
      <c r="A978" s="140"/>
      <c r="B978" s="116">
        <v>1</v>
      </c>
      <c r="C978" s="105">
        <v>4</v>
      </c>
      <c r="D978" s="210">
        <v>27.8</v>
      </c>
      <c r="E978" s="210">
        <v>26</v>
      </c>
      <c r="F978" s="212">
        <v>25</v>
      </c>
      <c r="G978" s="210">
        <v>23.6</v>
      </c>
      <c r="H978" s="212">
        <v>26.98</v>
      </c>
      <c r="I978" s="210">
        <v>23.6</v>
      </c>
      <c r="J978" s="212">
        <v>26.1</v>
      </c>
      <c r="K978" s="212">
        <v>25.4</v>
      </c>
      <c r="L978" s="216">
        <v>25.294977168949799</v>
      </c>
      <c r="M978" s="216">
        <v>24</v>
      </c>
      <c r="N978" s="216">
        <v>23.2</v>
      </c>
      <c r="O978" s="207"/>
      <c r="P978" s="208"/>
      <c r="Q978" s="208"/>
      <c r="R978" s="208"/>
      <c r="S978" s="208"/>
      <c r="T978" s="208"/>
      <c r="U978" s="208"/>
      <c r="V978" s="208"/>
      <c r="W978" s="208"/>
      <c r="X978" s="208"/>
      <c r="Y978" s="209">
        <v>25.144243113633824</v>
      </c>
    </row>
    <row r="979" spans="1:25">
      <c r="A979" s="140"/>
      <c r="B979" s="116">
        <v>1</v>
      </c>
      <c r="C979" s="105">
        <v>5</v>
      </c>
      <c r="D979" s="210">
        <v>28</v>
      </c>
      <c r="E979" s="210">
        <v>26</v>
      </c>
      <c r="F979" s="210">
        <v>24</v>
      </c>
      <c r="G979" s="210">
        <v>24.4</v>
      </c>
      <c r="H979" s="210">
        <v>27.76</v>
      </c>
      <c r="I979" s="210">
        <v>23.8</v>
      </c>
      <c r="J979" s="210">
        <v>26</v>
      </c>
      <c r="K979" s="210">
        <v>26.3</v>
      </c>
      <c r="L979" s="210">
        <v>24.456653225806502</v>
      </c>
      <c r="M979" s="210">
        <v>23</v>
      </c>
      <c r="N979" s="210">
        <v>22.9</v>
      </c>
      <c r="O979" s="207"/>
      <c r="P979" s="208"/>
      <c r="Q979" s="208"/>
      <c r="R979" s="208"/>
      <c r="S979" s="208"/>
      <c r="T979" s="208"/>
      <c r="U979" s="208"/>
      <c r="V979" s="208"/>
      <c r="W979" s="208"/>
      <c r="X979" s="208"/>
      <c r="Y979" s="214"/>
    </row>
    <row r="980" spans="1:25">
      <c r="A980" s="140"/>
      <c r="B980" s="116">
        <v>1</v>
      </c>
      <c r="C980" s="105">
        <v>6</v>
      </c>
      <c r="D980" s="210">
        <v>28.2</v>
      </c>
      <c r="E980" s="210">
        <v>26</v>
      </c>
      <c r="F980" s="210">
        <v>25</v>
      </c>
      <c r="G980" s="210">
        <v>25.4</v>
      </c>
      <c r="H980" s="210">
        <v>28.54</v>
      </c>
      <c r="I980" s="210">
        <v>23.8</v>
      </c>
      <c r="J980" s="210">
        <v>25.7</v>
      </c>
      <c r="K980" s="210">
        <v>25.4</v>
      </c>
      <c r="L980" s="210">
        <v>24.9634146341463</v>
      </c>
      <c r="M980" s="210">
        <v>25</v>
      </c>
      <c r="N980" s="210">
        <v>23.4</v>
      </c>
      <c r="O980" s="207"/>
      <c r="P980" s="208"/>
      <c r="Q980" s="208"/>
      <c r="R980" s="208"/>
      <c r="S980" s="208"/>
      <c r="T980" s="208"/>
      <c r="U980" s="208"/>
      <c r="V980" s="208"/>
      <c r="W980" s="208"/>
      <c r="X980" s="208"/>
      <c r="Y980" s="214"/>
    </row>
    <row r="981" spans="1:25">
      <c r="A981" s="140"/>
      <c r="B981" s="117" t="s">
        <v>184</v>
      </c>
      <c r="C981" s="109"/>
      <c r="D981" s="215">
        <v>27.983333333333331</v>
      </c>
      <c r="E981" s="215">
        <v>25.666666666666668</v>
      </c>
      <c r="F981" s="215">
        <v>24.666666666666668</v>
      </c>
      <c r="G981" s="215">
        <v>24.533333333333335</v>
      </c>
      <c r="H981" s="215">
        <v>27.638333333333335</v>
      </c>
      <c r="I981" s="215">
        <v>23.416666666666668</v>
      </c>
      <c r="J981" s="215">
        <v>26.2</v>
      </c>
      <c r="K981" s="215">
        <v>25.333333333333332</v>
      </c>
      <c r="L981" s="215">
        <v>24.562433220005985</v>
      </c>
      <c r="M981" s="215">
        <v>24.166666666666668</v>
      </c>
      <c r="N981" s="215">
        <v>23.700000000000003</v>
      </c>
      <c r="O981" s="207"/>
      <c r="P981" s="208"/>
      <c r="Q981" s="208"/>
      <c r="R981" s="208"/>
      <c r="S981" s="208"/>
      <c r="T981" s="208"/>
      <c r="U981" s="208"/>
      <c r="V981" s="208"/>
      <c r="W981" s="208"/>
      <c r="X981" s="208"/>
      <c r="Y981" s="214"/>
    </row>
    <row r="982" spans="1:25">
      <c r="A982" s="140"/>
      <c r="B982" s="2" t="s">
        <v>185</v>
      </c>
      <c r="C982" s="136"/>
      <c r="D982" s="216">
        <v>28.1</v>
      </c>
      <c r="E982" s="216">
        <v>26</v>
      </c>
      <c r="F982" s="216">
        <v>25</v>
      </c>
      <c r="G982" s="216">
        <v>24.7</v>
      </c>
      <c r="H982" s="216">
        <v>27.37</v>
      </c>
      <c r="I982" s="216">
        <v>23.450000000000003</v>
      </c>
      <c r="J982" s="216">
        <v>25.85</v>
      </c>
      <c r="K982" s="216">
        <v>25.4</v>
      </c>
      <c r="L982" s="216">
        <v>24.667496443812251</v>
      </c>
      <c r="M982" s="216">
        <v>24</v>
      </c>
      <c r="N982" s="216">
        <v>23.15</v>
      </c>
      <c r="O982" s="207"/>
      <c r="P982" s="208"/>
      <c r="Q982" s="208"/>
      <c r="R982" s="208"/>
      <c r="S982" s="208"/>
      <c r="T982" s="208"/>
      <c r="U982" s="208"/>
      <c r="V982" s="208"/>
      <c r="W982" s="208"/>
      <c r="X982" s="208"/>
      <c r="Y982" s="214"/>
    </row>
    <row r="983" spans="1:25">
      <c r="A983" s="140"/>
      <c r="B983" s="2" t="s">
        <v>186</v>
      </c>
      <c r="C983" s="136"/>
      <c r="D983" s="216">
        <v>0.49159604012508645</v>
      </c>
      <c r="E983" s="216">
        <v>0.5163977794943222</v>
      </c>
      <c r="F983" s="216">
        <v>0.5163977794943222</v>
      </c>
      <c r="G983" s="216">
        <v>0.72295689129205032</v>
      </c>
      <c r="H983" s="216">
        <v>1.5487855457314501</v>
      </c>
      <c r="I983" s="216">
        <v>0.37638632635454106</v>
      </c>
      <c r="J983" s="216">
        <v>1.1696153213770759</v>
      </c>
      <c r="K983" s="216">
        <v>0.57850381733111023</v>
      </c>
      <c r="L983" s="216">
        <v>0.67524590631923209</v>
      </c>
      <c r="M983" s="216">
        <v>0.752772652709081</v>
      </c>
      <c r="N983" s="216">
        <v>1.3813037319865609</v>
      </c>
      <c r="O983" s="207"/>
      <c r="P983" s="208"/>
      <c r="Q983" s="208"/>
      <c r="R983" s="208"/>
      <c r="S983" s="208"/>
      <c r="T983" s="208"/>
      <c r="U983" s="208"/>
      <c r="V983" s="208"/>
      <c r="W983" s="208"/>
      <c r="X983" s="208"/>
      <c r="Y983" s="214"/>
    </row>
    <row r="984" spans="1:25">
      <c r="A984" s="140"/>
      <c r="B984" s="2" t="s">
        <v>96</v>
      </c>
      <c r="C984" s="136"/>
      <c r="D984" s="110">
        <v>1.7567458253427749E-2</v>
      </c>
      <c r="E984" s="110">
        <v>2.0119394006272294E-2</v>
      </c>
      <c r="F984" s="110">
        <v>2.0935045114634683E-2</v>
      </c>
      <c r="G984" s="110">
        <v>2.946835154723031E-2</v>
      </c>
      <c r="H984" s="110">
        <v>5.6037588339797988E-2</v>
      </c>
      <c r="I984" s="110">
        <v>1.6073437424393211E-2</v>
      </c>
      <c r="J984" s="110">
        <v>4.4641806159430378E-2</v>
      </c>
      <c r="K984" s="110">
        <v>2.2835676999912246E-2</v>
      </c>
      <c r="L984" s="110">
        <v>2.74910022256772E-2</v>
      </c>
      <c r="M984" s="110">
        <v>3.1149213215548179E-2</v>
      </c>
      <c r="N984" s="110">
        <v>5.8282857889728298E-2</v>
      </c>
      <c r="O984" s="161"/>
      <c r="P984" s="2"/>
      <c r="Q984" s="2"/>
      <c r="R984" s="2"/>
      <c r="S984" s="2"/>
      <c r="T984" s="2"/>
      <c r="U984" s="2"/>
      <c r="V984" s="2"/>
      <c r="W984" s="2"/>
      <c r="X984" s="2"/>
      <c r="Y984" s="138"/>
    </row>
    <row r="985" spans="1:25">
      <c r="A985" s="140"/>
      <c r="B985" s="118" t="s">
        <v>187</v>
      </c>
      <c r="C985" s="136"/>
      <c r="D985" s="110">
        <v>0.11291213686046819</v>
      </c>
      <c r="E985" s="110">
        <v>2.0777064184110294E-2</v>
      </c>
      <c r="F985" s="110">
        <v>-1.899347078410174E-2</v>
      </c>
      <c r="G985" s="110">
        <v>-2.4296208779863382E-2</v>
      </c>
      <c r="H985" s="110">
        <v>9.9191302296435246E-2</v>
      </c>
      <c r="I985" s="110">
        <v>-6.8706639494366839E-2</v>
      </c>
      <c r="J985" s="110">
        <v>4.1988016167156639E-2</v>
      </c>
      <c r="K985" s="110">
        <v>7.5202191947061348E-3</v>
      </c>
      <c r="L985" s="110">
        <v>-2.3138890719377692E-2</v>
      </c>
      <c r="M985" s="110">
        <v>-3.8878738268207758E-2</v>
      </c>
      <c r="N985" s="110">
        <v>-5.7438321253373337E-2</v>
      </c>
      <c r="O985" s="161"/>
      <c r="P985" s="2"/>
      <c r="Q985" s="2"/>
      <c r="R985" s="2"/>
      <c r="S985" s="2"/>
      <c r="T985" s="2"/>
      <c r="U985" s="2"/>
      <c r="V985" s="2"/>
      <c r="W985" s="2"/>
      <c r="X985" s="2"/>
      <c r="Y985" s="138"/>
    </row>
    <row r="986" spans="1:25">
      <c r="B986" s="146"/>
      <c r="C986" s="117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</row>
    <row r="987" spans="1:25">
      <c r="B987" s="150" t="s">
        <v>486</v>
      </c>
      <c r="Y987" s="134" t="s">
        <v>67</v>
      </c>
    </row>
    <row r="988" spans="1:25">
      <c r="A988" s="125" t="s">
        <v>41</v>
      </c>
      <c r="B988" s="115" t="s">
        <v>142</v>
      </c>
      <c r="C988" s="112" t="s">
        <v>143</v>
      </c>
      <c r="D988" s="113" t="s">
        <v>165</v>
      </c>
      <c r="E988" s="114" t="s">
        <v>165</v>
      </c>
      <c r="F988" s="114" t="s">
        <v>165</v>
      </c>
      <c r="G988" s="114" t="s">
        <v>165</v>
      </c>
      <c r="H988" s="114" t="s">
        <v>165</v>
      </c>
      <c r="I988" s="114" t="s">
        <v>165</v>
      </c>
      <c r="J988" s="114" t="s">
        <v>165</v>
      </c>
      <c r="K988" s="114" t="s">
        <v>165</v>
      </c>
      <c r="L988" s="114" t="s">
        <v>165</v>
      </c>
      <c r="M988" s="114" t="s">
        <v>165</v>
      </c>
      <c r="N988" s="16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134">
        <v>1</v>
      </c>
    </row>
    <row r="989" spans="1:25">
      <c r="A989" s="140"/>
      <c r="B989" s="116" t="s">
        <v>166</v>
      </c>
      <c r="C989" s="105" t="s">
        <v>166</v>
      </c>
      <c r="D989" s="159" t="s">
        <v>167</v>
      </c>
      <c r="E989" s="160" t="s">
        <v>168</v>
      </c>
      <c r="F989" s="160" t="s">
        <v>170</v>
      </c>
      <c r="G989" s="160" t="s">
        <v>171</v>
      </c>
      <c r="H989" s="160" t="s">
        <v>172</v>
      </c>
      <c r="I989" s="160" t="s">
        <v>196</v>
      </c>
      <c r="J989" s="160" t="s">
        <v>208</v>
      </c>
      <c r="K989" s="160" t="s">
        <v>205</v>
      </c>
      <c r="L989" s="160" t="s">
        <v>206</v>
      </c>
      <c r="M989" s="160" t="s">
        <v>209</v>
      </c>
      <c r="N989" s="16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134" t="s">
        <v>3</v>
      </c>
    </row>
    <row r="990" spans="1:25">
      <c r="A990" s="140"/>
      <c r="B990" s="116"/>
      <c r="C990" s="105"/>
      <c r="D990" s="106" t="s">
        <v>114</v>
      </c>
      <c r="E990" s="107" t="s">
        <v>124</v>
      </c>
      <c r="F990" s="107" t="s">
        <v>124</v>
      </c>
      <c r="G990" s="107" t="s">
        <v>207</v>
      </c>
      <c r="H990" s="107" t="s">
        <v>124</v>
      </c>
      <c r="I990" s="107" t="s">
        <v>114</v>
      </c>
      <c r="J990" s="107" t="s">
        <v>114</v>
      </c>
      <c r="K990" s="107" t="s">
        <v>114</v>
      </c>
      <c r="L990" s="107" t="s">
        <v>114</v>
      </c>
      <c r="M990" s="107" t="s">
        <v>118</v>
      </c>
      <c r="N990" s="16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134">
        <v>2</v>
      </c>
    </row>
    <row r="991" spans="1:25">
      <c r="A991" s="140"/>
      <c r="B991" s="116"/>
      <c r="C991" s="105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6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134">
        <v>3</v>
      </c>
    </row>
    <row r="992" spans="1:25">
      <c r="A992" s="140"/>
      <c r="B992" s="115">
        <v>1</v>
      </c>
      <c r="C992" s="111">
        <v>1</v>
      </c>
      <c r="D992" s="119">
        <v>3.05</v>
      </c>
      <c r="E992" s="119">
        <v>3</v>
      </c>
      <c r="F992" s="120">
        <v>2.8</v>
      </c>
      <c r="G992" s="119">
        <v>2.92</v>
      </c>
      <c r="H992" s="152">
        <v>2.2999999999999998</v>
      </c>
      <c r="I992" s="119">
        <v>2.98</v>
      </c>
      <c r="J992" s="120">
        <v>2.88</v>
      </c>
      <c r="K992" s="119">
        <v>2.9615384615384599</v>
      </c>
      <c r="L992" s="119">
        <v>2.9</v>
      </c>
      <c r="M992" s="119">
        <v>2.9</v>
      </c>
      <c r="N992" s="16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134">
        <v>1</v>
      </c>
    </row>
    <row r="993" spans="1:25">
      <c r="A993" s="140"/>
      <c r="B993" s="116">
        <v>1</v>
      </c>
      <c r="C993" s="105">
        <v>2</v>
      </c>
      <c r="D993" s="107">
        <v>3.09</v>
      </c>
      <c r="E993" s="107">
        <v>3</v>
      </c>
      <c r="F993" s="121">
        <v>3</v>
      </c>
      <c r="G993" s="107">
        <v>2.84</v>
      </c>
      <c r="H993" s="154">
        <v>2.2999999999999998</v>
      </c>
      <c r="I993" s="107">
        <v>2.93</v>
      </c>
      <c r="J993" s="121">
        <v>3.19</v>
      </c>
      <c r="K993" s="107">
        <v>2.98128898128898</v>
      </c>
      <c r="L993" s="107">
        <v>2.8</v>
      </c>
      <c r="M993" s="107">
        <v>2.87</v>
      </c>
      <c r="N993" s="16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134">
        <v>5</v>
      </c>
    </row>
    <row r="994" spans="1:25">
      <c r="A994" s="140"/>
      <c r="B994" s="116">
        <v>1</v>
      </c>
      <c r="C994" s="105">
        <v>3</v>
      </c>
      <c r="D994" s="107">
        <v>3.02</v>
      </c>
      <c r="E994" s="107">
        <v>3</v>
      </c>
      <c r="F994" s="121">
        <v>3</v>
      </c>
      <c r="G994" s="155">
        <v>3.12</v>
      </c>
      <c r="H994" s="154">
        <v>2.4</v>
      </c>
      <c r="I994" s="107">
        <v>2.78</v>
      </c>
      <c r="J994" s="121">
        <v>2.98</v>
      </c>
      <c r="K994" s="158">
        <v>2.6920077972709602</v>
      </c>
      <c r="L994" s="108">
        <v>2.9</v>
      </c>
      <c r="M994" s="108">
        <v>2.58</v>
      </c>
      <c r="N994" s="16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134">
        <v>16</v>
      </c>
    </row>
    <row r="995" spans="1:25">
      <c r="A995" s="140"/>
      <c r="B995" s="116">
        <v>1</v>
      </c>
      <c r="C995" s="105">
        <v>4</v>
      </c>
      <c r="D995" s="107">
        <v>3.08</v>
      </c>
      <c r="E995" s="107">
        <v>3</v>
      </c>
      <c r="F995" s="121">
        <v>2.6</v>
      </c>
      <c r="G995" s="107">
        <v>2.88</v>
      </c>
      <c r="H995" s="154">
        <v>2.2999999999999998</v>
      </c>
      <c r="I995" s="107">
        <v>2.69</v>
      </c>
      <c r="J995" s="121">
        <v>2.93</v>
      </c>
      <c r="K995" s="121">
        <v>3.02739726027397</v>
      </c>
      <c r="L995" s="108">
        <v>2.9</v>
      </c>
      <c r="M995" s="108">
        <v>2.71</v>
      </c>
      <c r="N995" s="16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134">
        <v>2.8867611128182862</v>
      </c>
    </row>
    <row r="996" spans="1:25">
      <c r="A996" s="140"/>
      <c r="B996" s="116">
        <v>1</v>
      </c>
      <c r="C996" s="105">
        <v>5</v>
      </c>
      <c r="D996" s="107">
        <v>3.01</v>
      </c>
      <c r="E996" s="107">
        <v>2.5</v>
      </c>
      <c r="F996" s="107">
        <v>2.8</v>
      </c>
      <c r="G996" s="107">
        <v>2.89</v>
      </c>
      <c r="H996" s="153">
        <v>2.4</v>
      </c>
      <c r="I996" s="107">
        <v>2.78</v>
      </c>
      <c r="J996" s="107">
        <v>3.12</v>
      </c>
      <c r="K996" s="107">
        <v>2.9848790322580601</v>
      </c>
      <c r="L996" s="107">
        <v>2.8</v>
      </c>
      <c r="M996" s="107">
        <v>2.71</v>
      </c>
      <c r="N996" s="16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135"/>
    </row>
    <row r="997" spans="1:25">
      <c r="A997" s="140"/>
      <c r="B997" s="116">
        <v>1</v>
      </c>
      <c r="C997" s="105">
        <v>6</v>
      </c>
      <c r="D997" s="107">
        <v>3.09</v>
      </c>
      <c r="E997" s="107">
        <v>2.5</v>
      </c>
      <c r="F997" s="107">
        <v>2.7</v>
      </c>
      <c r="G997" s="107">
        <v>2.96</v>
      </c>
      <c r="H997" s="153">
        <v>2.5</v>
      </c>
      <c r="I997" s="107">
        <v>2.4</v>
      </c>
      <c r="J997" s="107">
        <v>2.98</v>
      </c>
      <c r="K997" s="107">
        <v>3.0508130081300799</v>
      </c>
      <c r="L997" s="107">
        <v>2.9</v>
      </c>
      <c r="M997" s="107">
        <v>2.64</v>
      </c>
      <c r="N997" s="16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135"/>
    </row>
    <row r="998" spans="1:25">
      <c r="A998" s="140"/>
      <c r="B998" s="117" t="s">
        <v>184</v>
      </c>
      <c r="C998" s="109"/>
      <c r="D998" s="122">
        <v>3.0566666666666666</v>
      </c>
      <c r="E998" s="122">
        <v>2.8333333333333335</v>
      </c>
      <c r="F998" s="122">
        <v>2.8166666666666664</v>
      </c>
      <c r="G998" s="122">
        <v>2.9350000000000001</v>
      </c>
      <c r="H998" s="122">
        <v>2.3666666666666667</v>
      </c>
      <c r="I998" s="122">
        <v>2.76</v>
      </c>
      <c r="J998" s="122">
        <v>3.0133333333333336</v>
      </c>
      <c r="K998" s="122">
        <v>2.9496540901267516</v>
      </c>
      <c r="L998" s="122">
        <v>2.8666666666666667</v>
      </c>
      <c r="M998" s="122">
        <v>2.7349999999999999</v>
      </c>
      <c r="N998" s="16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135"/>
    </row>
    <row r="999" spans="1:25">
      <c r="A999" s="140"/>
      <c r="B999" s="2" t="s">
        <v>185</v>
      </c>
      <c r="C999" s="136"/>
      <c r="D999" s="108">
        <v>3.0649999999999999</v>
      </c>
      <c r="E999" s="108">
        <v>3</v>
      </c>
      <c r="F999" s="108">
        <v>2.8</v>
      </c>
      <c r="G999" s="108">
        <v>2.9050000000000002</v>
      </c>
      <c r="H999" s="108">
        <v>2.3499999999999996</v>
      </c>
      <c r="I999" s="108">
        <v>2.78</v>
      </c>
      <c r="J999" s="108">
        <v>2.98</v>
      </c>
      <c r="K999" s="108">
        <v>2.9830840067735203</v>
      </c>
      <c r="L999" s="108">
        <v>2.9</v>
      </c>
      <c r="M999" s="108">
        <v>2.71</v>
      </c>
      <c r="N999" s="16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135"/>
    </row>
    <row r="1000" spans="1:25">
      <c r="A1000" s="140"/>
      <c r="B1000" s="2" t="s">
        <v>186</v>
      </c>
      <c r="C1000" s="136"/>
      <c r="D1000" s="123">
        <v>3.5590260840104387E-2</v>
      </c>
      <c r="E1000" s="123">
        <v>0.25819888974716115</v>
      </c>
      <c r="F1000" s="123">
        <v>0.16020819787597218</v>
      </c>
      <c r="G1000" s="123">
        <v>9.9146356463563567E-2</v>
      </c>
      <c r="H1000" s="123">
        <v>8.1649658092772678E-2</v>
      </c>
      <c r="I1000" s="123">
        <v>0.20620378270051209</v>
      </c>
      <c r="J1000" s="123">
        <v>0.11792653080060767</v>
      </c>
      <c r="K1000" s="123">
        <v>0.13041590439001463</v>
      </c>
      <c r="L1000" s="123">
        <v>5.1639777949432274E-2</v>
      </c>
      <c r="M1000" s="123">
        <v>0.12629330940315087</v>
      </c>
      <c r="N1000" s="16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137"/>
    </row>
    <row r="1001" spans="1:25">
      <c r="A1001" s="140"/>
      <c r="B1001" s="2" t="s">
        <v>96</v>
      </c>
      <c r="C1001" s="136"/>
      <c r="D1001" s="110">
        <v>1.164348773394909E-2</v>
      </c>
      <c r="E1001" s="110">
        <v>9.1129019910762749E-2</v>
      </c>
      <c r="F1001" s="110">
        <v>5.687865013348125E-2</v>
      </c>
      <c r="G1001" s="110">
        <v>3.3780700669016547E-2</v>
      </c>
      <c r="H1001" s="110">
        <v>3.4499855532157467E-2</v>
      </c>
      <c r="I1001" s="110">
        <v>7.4711515471200043E-2</v>
      </c>
      <c r="J1001" s="110">
        <v>3.9134910663918471E-2</v>
      </c>
      <c r="K1001" s="110">
        <v>4.4213965571946248E-2</v>
      </c>
      <c r="L1001" s="110">
        <v>1.8013876028871723E-2</v>
      </c>
      <c r="M1001" s="110">
        <v>4.6176712761663942E-2</v>
      </c>
      <c r="N1001" s="16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138"/>
    </row>
    <row r="1002" spans="1:25">
      <c r="A1002" s="140"/>
      <c r="B1002" s="118" t="s">
        <v>187</v>
      </c>
      <c r="C1002" s="136"/>
      <c r="D1002" s="110">
        <v>5.8856811217920635E-2</v>
      </c>
      <c r="E1002" s="110">
        <v>-1.8507863102254496E-2</v>
      </c>
      <c r="F1002" s="110">
        <v>-2.4281346260476622E-2</v>
      </c>
      <c r="G1002" s="110">
        <v>1.6710384162899938E-2</v>
      </c>
      <c r="H1002" s="110">
        <v>-0.18016539153247146</v>
      </c>
      <c r="I1002" s="110">
        <v>-4.3911188998431605E-2</v>
      </c>
      <c r="J1002" s="110">
        <v>4.3845755006543419E-2</v>
      </c>
      <c r="K1002" s="110">
        <v>2.1786692715652034E-2</v>
      </c>
      <c r="L1002" s="110">
        <v>-6.9608967858104664E-3</v>
      </c>
      <c r="M1002" s="110">
        <v>-5.2571413735764572E-2</v>
      </c>
      <c r="N1002" s="16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138"/>
    </row>
    <row r="1003" spans="1:25">
      <c r="B1003" s="146"/>
      <c r="C1003" s="117"/>
      <c r="D1003" s="133"/>
      <c r="E1003" s="133"/>
      <c r="F1003" s="133"/>
      <c r="G1003" s="133"/>
      <c r="H1003" s="133"/>
      <c r="I1003" s="133"/>
      <c r="J1003" s="133"/>
      <c r="K1003" s="133"/>
      <c r="L1003" s="133"/>
      <c r="M1003" s="133"/>
    </row>
    <row r="1004" spans="1:25">
      <c r="B1004" s="150" t="s">
        <v>487</v>
      </c>
      <c r="Y1004" s="134" t="s">
        <v>67</v>
      </c>
    </row>
    <row r="1005" spans="1:25">
      <c r="A1005" s="125" t="s">
        <v>44</v>
      </c>
      <c r="B1005" s="115" t="s">
        <v>142</v>
      </c>
      <c r="C1005" s="112" t="s">
        <v>143</v>
      </c>
      <c r="D1005" s="113" t="s">
        <v>165</v>
      </c>
      <c r="E1005" s="114" t="s">
        <v>165</v>
      </c>
      <c r="F1005" s="114" t="s">
        <v>165</v>
      </c>
      <c r="G1005" s="114" t="s">
        <v>165</v>
      </c>
      <c r="H1005" s="114" t="s">
        <v>165</v>
      </c>
      <c r="I1005" s="114" t="s">
        <v>165</v>
      </c>
      <c r="J1005" s="114" t="s">
        <v>165</v>
      </c>
      <c r="K1005" s="114" t="s">
        <v>165</v>
      </c>
      <c r="L1005" s="114" t="s">
        <v>165</v>
      </c>
      <c r="M1005" s="114" t="s">
        <v>165</v>
      </c>
      <c r="N1005" s="16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134">
        <v>1</v>
      </c>
    </row>
    <row r="1006" spans="1:25">
      <c r="A1006" s="140"/>
      <c r="B1006" s="116" t="s">
        <v>166</v>
      </c>
      <c r="C1006" s="105" t="s">
        <v>166</v>
      </c>
      <c r="D1006" s="159" t="s">
        <v>167</v>
      </c>
      <c r="E1006" s="160" t="s">
        <v>168</v>
      </c>
      <c r="F1006" s="160" t="s">
        <v>171</v>
      </c>
      <c r="G1006" s="160" t="s">
        <v>172</v>
      </c>
      <c r="H1006" s="160" t="s">
        <v>173</v>
      </c>
      <c r="I1006" s="160" t="s">
        <v>174</v>
      </c>
      <c r="J1006" s="160" t="s">
        <v>196</v>
      </c>
      <c r="K1006" s="160" t="s">
        <v>208</v>
      </c>
      <c r="L1006" s="160" t="s">
        <v>205</v>
      </c>
      <c r="M1006" s="160" t="s">
        <v>206</v>
      </c>
      <c r="N1006" s="16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134" t="s">
        <v>3</v>
      </c>
    </row>
    <row r="1007" spans="1:25">
      <c r="A1007" s="140"/>
      <c r="B1007" s="116"/>
      <c r="C1007" s="105"/>
      <c r="D1007" s="106" t="s">
        <v>126</v>
      </c>
      <c r="E1007" s="107" t="s">
        <v>126</v>
      </c>
      <c r="F1007" s="107" t="s">
        <v>207</v>
      </c>
      <c r="G1007" s="107" t="s">
        <v>124</v>
      </c>
      <c r="H1007" s="107" t="s">
        <v>126</v>
      </c>
      <c r="I1007" s="107" t="s">
        <v>126</v>
      </c>
      <c r="J1007" s="107" t="s">
        <v>126</v>
      </c>
      <c r="K1007" s="107" t="s">
        <v>116</v>
      </c>
      <c r="L1007" s="107" t="s">
        <v>116</v>
      </c>
      <c r="M1007" s="107" t="s">
        <v>114</v>
      </c>
      <c r="N1007" s="16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134">
        <v>1</v>
      </c>
    </row>
    <row r="1008" spans="1:25">
      <c r="A1008" s="140"/>
      <c r="B1008" s="116"/>
      <c r="C1008" s="105"/>
      <c r="D1008" s="132"/>
      <c r="E1008" s="132"/>
      <c r="F1008" s="132"/>
      <c r="G1008" s="132"/>
      <c r="H1008" s="132"/>
      <c r="I1008" s="132"/>
      <c r="J1008" s="132"/>
      <c r="K1008" s="132"/>
      <c r="L1008" s="132"/>
      <c r="M1008" s="132"/>
      <c r="N1008" s="161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134">
        <v>2</v>
      </c>
    </row>
    <row r="1009" spans="1:25">
      <c r="A1009" s="140"/>
      <c r="B1009" s="115">
        <v>1</v>
      </c>
      <c r="C1009" s="111">
        <v>1</v>
      </c>
      <c r="D1009" s="221" t="s">
        <v>110</v>
      </c>
      <c r="E1009" s="203">
        <v>50</v>
      </c>
      <c r="F1009" s="206">
        <v>42.814484126984098</v>
      </c>
      <c r="G1009" s="221">
        <v>70</v>
      </c>
      <c r="H1009" s="205">
        <v>100</v>
      </c>
      <c r="I1009" s="203">
        <v>50</v>
      </c>
      <c r="J1009" s="205" t="s">
        <v>110</v>
      </c>
      <c r="K1009" s="221" t="s">
        <v>189</v>
      </c>
      <c r="L1009" s="203">
        <v>48.978032473734501</v>
      </c>
      <c r="M1009" s="203">
        <v>50</v>
      </c>
      <c r="N1009" s="207"/>
      <c r="O1009" s="208"/>
      <c r="P1009" s="208"/>
      <c r="Q1009" s="208"/>
      <c r="R1009" s="208"/>
      <c r="S1009" s="208"/>
      <c r="T1009" s="208"/>
      <c r="U1009" s="208"/>
      <c r="V1009" s="208"/>
      <c r="W1009" s="208"/>
      <c r="X1009" s="208"/>
      <c r="Y1009" s="209">
        <v>1</v>
      </c>
    </row>
    <row r="1010" spans="1:25">
      <c r="A1010" s="140"/>
      <c r="B1010" s="116">
        <v>1</v>
      </c>
      <c r="C1010" s="105">
        <v>2</v>
      </c>
      <c r="D1010" s="213" t="s">
        <v>110</v>
      </c>
      <c r="E1010" s="210">
        <v>50</v>
      </c>
      <c r="F1010" s="212">
        <v>46.435923309788102</v>
      </c>
      <c r="G1010" s="213">
        <v>70</v>
      </c>
      <c r="H1010" s="211" t="s">
        <v>110</v>
      </c>
      <c r="I1010" s="210">
        <v>50</v>
      </c>
      <c r="J1010" s="211" t="s">
        <v>110</v>
      </c>
      <c r="K1010" s="213" t="s">
        <v>189</v>
      </c>
      <c r="L1010" s="210">
        <v>46.018329938900202</v>
      </c>
      <c r="M1010" s="210">
        <v>40</v>
      </c>
      <c r="N1010" s="207"/>
      <c r="O1010" s="208"/>
      <c r="P1010" s="208"/>
      <c r="Q1010" s="208"/>
      <c r="R1010" s="208"/>
      <c r="S1010" s="208"/>
      <c r="T1010" s="208"/>
      <c r="U1010" s="208"/>
      <c r="V1010" s="208"/>
      <c r="W1010" s="208"/>
      <c r="X1010" s="208"/>
      <c r="Y1010" s="209">
        <v>34</v>
      </c>
    </row>
    <row r="1011" spans="1:25">
      <c r="A1011" s="140"/>
      <c r="B1011" s="116">
        <v>1</v>
      </c>
      <c r="C1011" s="105">
        <v>3</v>
      </c>
      <c r="D1011" s="213" t="s">
        <v>110</v>
      </c>
      <c r="E1011" s="210">
        <v>50</v>
      </c>
      <c r="F1011" s="212">
        <v>42.694072657743803</v>
      </c>
      <c r="G1011" s="213">
        <v>70</v>
      </c>
      <c r="H1011" s="211" t="s">
        <v>110</v>
      </c>
      <c r="I1011" s="210">
        <v>60</v>
      </c>
      <c r="J1011" s="211">
        <v>100</v>
      </c>
      <c r="K1011" s="211" t="s">
        <v>189</v>
      </c>
      <c r="L1011" s="216">
        <v>45.9712918660287</v>
      </c>
      <c r="M1011" s="216">
        <v>40</v>
      </c>
      <c r="N1011" s="207"/>
      <c r="O1011" s="208"/>
      <c r="P1011" s="208"/>
      <c r="Q1011" s="208"/>
      <c r="R1011" s="208"/>
      <c r="S1011" s="208"/>
      <c r="T1011" s="208"/>
      <c r="U1011" s="208"/>
      <c r="V1011" s="208"/>
      <c r="W1011" s="208"/>
      <c r="X1011" s="208"/>
      <c r="Y1011" s="209">
        <v>16</v>
      </c>
    </row>
    <row r="1012" spans="1:25">
      <c r="A1012" s="140"/>
      <c r="B1012" s="116">
        <v>1</v>
      </c>
      <c r="C1012" s="105">
        <v>4</v>
      </c>
      <c r="D1012" s="213" t="s">
        <v>110</v>
      </c>
      <c r="E1012" s="210">
        <v>50</v>
      </c>
      <c r="F1012" s="212">
        <v>44.8361469712016</v>
      </c>
      <c r="G1012" s="213">
        <v>100</v>
      </c>
      <c r="H1012" s="223">
        <v>200</v>
      </c>
      <c r="I1012" s="210">
        <v>60</v>
      </c>
      <c r="J1012" s="211" t="s">
        <v>110</v>
      </c>
      <c r="K1012" s="211" t="s">
        <v>189</v>
      </c>
      <c r="L1012" s="216">
        <v>45.629477993858799</v>
      </c>
      <c r="M1012" s="216">
        <v>40</v>
      </c>
      <c r="N1012" s="207"/>
      <c r="O1012" s="208"/>
      <c r="P1012" s="208"/>
      <c r="Q1012" s="208"/>
      <c r="R1012" s="208"/>
      <c r="S1012" s="208"/>
      <c r="T1012" s="208"/>
      <c r="U1012" s="208"/>
      <c r="V1012" s="208"/>
      <c r="W1012" s="208"/>
      <c r="X1012" s="208"/>
      <c r="Y1012" s="209">
        <v>46.818698261956577</v>
      </c>
    </row>
    <row r="1013" spans="1:25">
      <c r="A1013" s="140"/>
      <c r="B1013" s="116">
        <v>1</v>
      </c>
      <c r="C1013" s="105">
        <v>5</v>
      </c>
      <c r="D1013" s="213" t="s">
        <v>110</v>
      </c>
      <c r="E1013" s="210">
        <v>50</v>
      </c>
      <c r="F1013" s="210">
        <v>45.671147880041403</v>
      </c>
      <c r="G1013" s="213">
        <v>100</v>
      </c>
      <c r="H1013" s="213">
        <v>100</v>
      </c>
      <c r="I1013" s="210">
        <v>40</v>
      </c>
      <c r="J1013" s="213" t="s">
        <v>110</v>
      </c>
      <c r="K1013" s="213" t="s">
        <v>189</v>
      </c>
      <c r="L1013" s="210">
        <v>43.641975308642003</v>
      </c>
      <c r="M1013" s="210">
        <v>50</v>
      </c>
      <c r="N1013" s="207"/>
      <c r="O1013" s="208"/>
      <c r="P1013" s="208"/>
      <c r="Q1013" s="208"/>
      <c r="R1013" s="208"/>
      <c r="S1013" s="208"/>
      <c r="T1013" s="208"/>
      <c r="U1013" s="208"/>
      <c r="V1013" s="208"/>
      <c r="W1013" s="208"/>
      <c r="X1013" s="208"/>
      <c r="Y1013" s="214"/>
    </row>
    <row r="1014" spans="1:25">
      <c r="A1014" s="140"/>
      <c r="B1014" s="116">
        <v>1</v>
      </c>
      <c r="C1014" s="105">
        <v>6</v>
      </c>
      <c r="D1014" s="213" t="s">
        <v>110</v>
      </c>
      <c r="E1014" s="210">
        <v>50</v>
      </c>
      <c r="F1014" s="210">
        <v>47.390793339862903</v>
      </c>
      <c r="G1014" s="213">
        <v>70</v>
      </c>
      <c r="H1014" s="213">
        <v>100</v>
      </c>
      <c r="I1014" s="210">
        <v>30</v>
      </c>
      <c r="J1014" s="213" t="s">
        <v>110</v>
      </c>
      <c r="K1014" s="213" t="s">
        <v>189</v>
      </c>
      <c r="L1014" s="210">
        <v>44.479271991910998</v>
      </c>
      <c r="M1014" s="210">
        <v>50</v>
      </c>
      <c r="N1014" s="207"/>
      <c r="O1014" s="208"/>
      <c r="P1014" s="208"/>
      <c r="Q1014" s="208"/>
      <c r="R1014" s="208"/>
      <c r="S1014" s="208"/>
      <c r="T1014" s="208"/>
      <c r="U1014" s="208"/>
      <c r="V1014" s="208"/>
      <c r="W1014" s="208"/>
      <c r="X1014" s="208"/>
      <c r="Y1014" s="214"/>
    </row>
    <row r="1015" spans="1:25">
      <c r="A1015" s="140"/>
      <c r="B1015" s="117" t="s">
        <v>184</v>
      </c>
      <c r="C1015" s="109"/>
      <c r="D1015" s="215" t="s">
        <v>512</v>
      </c>
      <c r="E1015" s="215">
        <v>50</v>
      </c>
      <c r="F1015" s="215">
        <v>44.973761380936985</v>
      </c>
      <c r="G1015" s="215">
        <v>80</v>
      </c>
      <c r="H1015" s="215">
        <v>125</v>
      </c>
      <c r="I1015" s="215">
        <v>48.333333333333336</v>
      </c>
      <c r="J1015" s="215">
        <v>100</v>
      </c>
      <c r="K1015" s="215" t="s">
        <v>512</v>
      </c>
      <c r="L1015" s="215">
        <v>45.786396595512542</v>
      </c>
      <c r="M1015" s="215">
        <v>45</v>
      </c>
      <c r="N1015" s="207"/>
      <c r="O1015" s="208"/>
      <c r="P1015" s="208"/>
      <c r="Q1015" s="208"/>
      <c r="R1015" s="208"/>
      <c r="S1015" s="208"/>
      <c r="T1015" s="208"/>
      <c r="U1015" s="208"/>
      <c r="V1015" s="208"/>
      <c r="W1015" s="208"/>
      <c r="X1015" s="208"/>
      <c r="Y1015" s="214"/>
    </row>
    <row r="1016" spans="1:25">
      <c r="A1016" s="140"/>
      <c r="B1016" s="2" t="s">
        <v>185</v>
      </c>
      <c r="C1016" s="136"/>
      <c r="D1016" s="216" t="s">
        <v>512</v>
      </c>
      <c r="E1016" s="216">
        <v>50</v>
      </c>
      <c r="F1016" s="216">
        <v>45.253647425621502</v>
      </c>
      <c r="G1016" s="216">
        <v>70</v>
      </c>
      <c r="H1016" s="216">
        <v>100</v>
      </c>
      <c r="I1016" s="216">
        <v>50</v>
      </c>
      <c r="J1016" s="216">
        <v>100</v>
      </c>
      <c r="K1016" s="216" t="s">
        <v>512</v>
      </c>
      <c r="L1016" s="216">
        <v>45.800384929943746</v>
      </c>
      <c r="M1016" s="216">
        <v>45</v>
      </c>
      <c r="N1016" s="207"/>
      <c r="O1016" s="208"/>
      <c r="P1016" s="208"/>
      <c r="Q1016" s="208"/>
      <c r="R1016" s="208"/>
      <c r="S1016" s="208"/>
      <c r="T1016" s="208"/>
      <c r="U1016" s="208"/>
      <c r="V1016" s="208"/>
      <c r="W1016" s="208"/>
      <c r="X1016" s="208"/>
      <c r="Y1016" s="214"/>
    </row>
    <row r="1017" spans="1:25">
      <c r="A1017" s="140"/>
      <c r="B1017" s="2" t="s">
        <v>186</v>
      </c>
      <c r="C1017" s="136"/>
      <c r="D1017" s="108" t="s">
        <v>512</v>
      </c>
      <c r="E1017" s="108">
        <v>0</v>
      </c>
      <c r="F1017" s="108">
        <v>1.9154480199495516</v>
      </c>
      <c r="G1017" s="108">
        <v>15.491933384829668</v>
      </c>
      <c r="H1017" s="108">
        <v>50</v>
      </c>
      <c r="I1017" s="108">
        <v>11.690451944500127</v>
      </c>
      <c r="J1017" s="108" t="s">
        <v>512</v>
      </c>
      <c r="K1017" s="108" t="s">
        <v>512</v>
      </c>
      <c r="L1017" s="108">
        <v>1.8224302317760663</v>
      </c>
      <c r="M1017" s="108">
        <v>5.4772255750516612</v>
      </c>
      <c r="N1017" s="188"/>
      <c r="O1017" s="189"/>
      <c r="P1017" s="189"/>
      <c r="Q1017" s="189"/>
      <c r="R1017" s="189"/>
      <c r="S1017" s="189"/>
      <c r="T1017" s="189"/>
      <c r="U1017" s="189"/>
      <c r="V1017" s="189"/>
      <c r="W1017" s="189"/>
      <c r="X1017" s="189"/>
      <c r="Y1017" s="135"/>
    </row>
    <row r="1018" spans="1:25">
      <c r="A1018" s="140"/>
      <c r="B1018" s="2" t="s">
        <v>96</v>
      </c>
      <c r="C1018" s="136"/>
      <c r="D1018" s="110" t="s">
        <v>512</v>
      </c>
      <c r="E1018" s="110">
        <v>0</v>
      </c>
      <c r="F1018" s="110">
        <v>4.2590345150927314E-2</v>
      </c>
      <c r="G1018" s="110">
        <v>0.19364916731037085</v>
      </c>
      <c r="H1018" s="110">
        <v>0.4</v>
      </c>
      <c r="I1018" s="110">
        <v>0.24187141954138194</v>
      </c>
      <c r="J1018" s="110" t="s">
        <v>512</v>
      </c>
      <c r="K1018" s="110" t="s">
        <v>512</v>
      </c>
      <c r="L1018" s="110">
        <v>3.980287524864274E-2</v>
      </c>
      <c r="M1018" s="110">
        <v>0.12171612389003691</v>
      </c>
      <c r="N1018" s="16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138"/>
    </row>
    <row r="1019" spans="1:25">
      <c r="A1019" s="140"/>
      <c r="B1019" s="118" t="s">
        <v>187</v>
      </c>
      <c r="C1019" s="136"/>
      <c r="D1019" s="110" t="s">
        <v>512</v>
      </c>
      <c r="E1019" s="110">
        <v>6.7949384671988078E-2</v>
      </c>
      <c r="F1019" s="110">
        <v>-3.9405984136870575E-2</v>
      </c>
      <c r="G1019" s="110">
        <v>0.70871901547518079</v>
      </c>
      <c r="H1019" s="110">
        <v>1.6698734616799702</v>
      </c>
      <c r="I1019" s="110">
        <v>3.235107184958852E-2</v>
      </c>
      <c r="J1019" s="110">
        <v>1.1358987693439762</v>
      </c>
      <c r="K1019" s="110" t="s">
        <v>512</v>
      </c>
      <c r="L1019" s="110">
        <v>-2.2048918589495536E-2</v>
      </c>
      <c r="M1019" s="110">
        <v>-3.8845553795210819E-2</v>
      </c>
      <c r="N1019" s="16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138"/>
    </row>
    <row r="1020" spans="1:25">
      <c r="B1020" s="146"/>
      <c r="C1020" s="117"/>
      <c r="D1020" s="133"/>
      <c r="E1020" s="133"/>
      <c r="F1020" s="133"/>
      <c r="G1020" s="133"/>
      <c r="H1020" s="133"/>
      <c r="I1020" s="133"/>
      <c r="J1020" s="133"/>
      <c r="K1020" s="133"/>
      <c r="L1020" s="133"/>
      <c r="M1020" s="133"/>
    </row>
    <row r="1021" spans="1:25">
      <c r="B1021" s="150" t="s">
        <v>488</v>
      </c>
      <c r="Y1021" s="134" t="s">
        <v>67</v>
      </c>
    </row>
    <row r="1022" spans="1:25">
      <c r="A1022" s="125" t="s">
        <v>45</v>
      </c>
      <c r="B1022" s="115" t="s">
        <v>142</v>
      </c>
      <c r="C1022" s="112" t="s">
        <v>143</v>
      </c>
      <c r="D1022" s="113" t="s">
        <v>165</v>
      </c>
      <c r="E1022" s="114" t="s">
        <v>165</v>
      </c>
      <c r="F1022" s="114" t="s">
        <v>165</v>
      </c>
      <c r="G1022" s="114" t="s">
        <v>165</v>
      </c>
      <c r="H1022" s="114" t="s">
        <v>165</v>
      </c>
      <c r="I1022" s="114" t="s">
        <v>165</v>
      </c>
      <c r="J1022" s="114" t="s">
        <v>165</v>
      </c>
      <c r="K1022" s="114" t="s">
        <v>165</v>
      </c>
      <c r="L1022" s="114" t="s">
        <v>165</v>
      </c>
      <c r="M1022" s="114" t="s">
        <v>165</v>
      </c>
      <c r="N1022" s="161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134">
        <v>1</v>
      </c>
    </row>
    <row r="1023" spans="1:25">
      <c r="A1023" s="140"/>
      <c r="B1023" s="116" t="s">
        <v>166</v>
      </c>
      <c r="C1023" s="105" t="s">
        <v>166</v>
      </c>
      <c r="D1023" s="159" t="s">
        <v>167</v>
      </c>
      <c r="E1023" s="160" t="s">
        <v>168</v>
      </c>
      <c r="F1023" s="160" t="s">
        <v>169</v>
      </c>
      <c r="G1023" s="160" t="s">
        <v>170</v>
      </c>
      <c r="H1023" s="160" t="s">
        <v>171</v>
      </c>
      <c r="I1023" s="160" t="s">
        <v>196</v>
      </c>
      <c r="J1023" s="160" t="s">
        <v>208</v>
      </c>
      <c r="K1023" s="160" t="s">
        <v>205</v>
      </c>
      <c r="L1023" s="160" t="s">
        <v>206</v>
      </c>
      <c r="M1023" s="160" t="s">
        <v>209</v>
      </c>
      <c r="N1023" s="161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134" t="s">
        <v>3</v>
      </c>
    </row>
    <row r="1024" spans="1:25">
      <c r="A1024" s="140"/>
      <c r="B1024" s="116"/>
      <c r="C1024" s="105"/>
      <c r="D1024" s="106" t="s">
        <v>114</v>
      </c>
      <c r="E1024" s="107" t="s">
        <v>124</v>
      </c>
      <c r="F1024" s="107" t="s">
        <v>114</v>
      </c>
      <c r="G1024" s="107" t="s">
        <v>124</v>
      </c>
      <c r="H1024" s="107" t="s">
        <v>207</v>
      </c>
      <c r="I1024" s="107" t="s">
        <v>114</v>
      </c>
      <c r="J1024" s="107" t="s">
        <v>116</v>
      </c>
      <c r="K1024" s="107" t="s">
        <v>114</v>
      </c>
      <c r="L1024" s="107" t="s">
        <v>116</v>
      </c>
      <c r="M1024" s="107" t="s">
        <v>118</v>
      </c>
      <c r="N1024" s="161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134">
        <v>0</v>
      </c>
    </row>
    <row r="1025" spans="1:25">
      <c r="A1025" s="140"/>
      <c r="B1025" s="116"/>
      <c r="C1025" s="105"/>
      <c r="D1025" s="132"/>
      <c r="E1025" s="132"/>
      <c r="F1025" s="132"/>
      <c r="G1025" s="132"/>
      <c r="H1025" s="132"/>
      <c r="I1025" s="132"/>
      <c r="J1025" s="132"/>
      <c r="K1025" s="132"/>
      <c r="L1025" s="132"/>
      <c r="M1025" s="132"/>
      <c r="N1025" s="161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134">
        <v>0</v>
      </c>
    </row>
    <row r="1026" spans="1:25">
      <c r="A1026" s="140"/>
      <c r="B1026" s="115">
        <v>1</v>
      </c>
      <c r="C1026" s="111">
        <v>1</v>
      </c>
      <c r="D1026" s="225">
        <v>437</v>
      </c>
      <c r="E1026" s="190">
        <v>380</v>
      </c>
      <c r="F1026" s="191">
        <v>386</v>
      </c>
      <c r="G1026" s="190">
        <v>380</v>
      </c>
      <c r="H1026" s="191">
        <v>415.17</v>
      </c>
      <c r="I1026" s="190">
        <v>392</v>
      </c>
      <c r="J1026" s="191">
        <v>400</v>
      </c>
      <c r="K1026" s="190">
        <v>403.17</v>
      </c>
      <c r="L1026" s="190">
        <v>392</v>
      </c>
      <c r="M1026" s="190">
        <v>384.5</v>
      </c>
      <c r="N1026" s="193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5">
        <v>1</v>
      </c>
    </row>
    <row r="1027" spans="1:25">
      <c r="A1027" s="140"/>
      <c r="B1027" s="116">
        <v>1</v>
      </c>
      <c r="C1027" s="105">
        <v>2</v>
      </c>
      <c r="D1027" s="219">
        <v>429</v>
      </c>
      <c r="E1027" s="196">
        <v>380</v>
      </c>
      <c r="F1027" s="197">
        <v>385</v>
      </c>
      <c r="G1027" s="196">
        <v>393</v>
      </c>
      <c r="H1027" s="197">
        <v>420.65</v>
      </c>
      <c r="I1027" s="196">
        <v>412</v>
      </c>
      <c r="J1027" s="197">
        <v>398</v>
      </c>
      <c r="K1027" s="196">
        <v>416.32</v>
      </c>
      <c r="L1027" s="196">
        <v>386</v>
      </c>
      <c r="M1027" s="196">
        <v>373.3</v>
      </c>
      <c r="N1027" s="193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5">
        <v>6</v>
      </c>
    </row>
    <row r="1028" spans="1:25">
      <c r="A1028" s="140"/>
      <c r="B1028" s="116">
        <v>1</v>
      </c>
      <c r="C1028" s="105">
        <v>3</v>
      </c>
      <c r="D1028" s="219">
        <v>442</v>
      </c>
      <c r="E1028" s="196">
        <v>380</v>
      </c>
      <c r="F1028" s="197">
        <v>383</v>
      </c>
      <c r="G1028" s="196">
        <v>391</v>
      </c>
      <c r="H1028" s="197">
        <v>433.11</v>
      </c>
      <c r="I1028" s="196">
        <v>430</v>
      </c>
      <c r="J1028" s="197">
        <v>411</v>
      </c>
      <c r="K1028" s="197">
        <v>396.37</v>
      </c>
      <c r="L1028" s="198">
        <v>387</v>
      </c>
      <c r="M1028" s="228">
        <v>432</v>
      </c>
      <c r="N1028" s="193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5">
        <v>16</v>
      </c>
    </row>
    <row r="1029" spans="1:25">
      <c r="A1029" s="140"/>
      <c r="B1029" s="116">
        <v>1</v>
      </c>
      <c r="C1029" s="105">
        <v>4</v>
      </c>
      <c r="D1029" s="219">
        <v>457</v>
      </c>
      <c r="E1029" s="196">
        <v>390</v>
      </c>
      <c r="F1029" s="197">
        <v>396</v>
      </c>
      <c r="G1029" s="196">
        <v>392</v>
      </c>
      <c r="H1029" s="197">
        <v>423.12</v>
      </c>
      <c r="I1029" s="196">
        <v>427</v>
      </c>
      <c r="J1029" s="197">
        <v>404</v>
      </c>
      <c r="K1029" s="197">
        <v>404.57</v>
      </c>
      <c r="L1029" s="198">
        <v>393</v>
      </c>
      <c r="M1029" s="198">
        <v>383.4</v>
      </c>
      <c r="N1029" s="193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5">
        <v>397.70037037037036</v>
      </c>
    </row>
    <row r="1030" spans="1:25">
      <c r="A1030" s="140"/>
      <c r="B1030" s="116">
        <v>1</v>
      </c>
      <c r="C1030" s="105">
        <v>5</v>
      </c>
      <c r="D1030" s="219">
        <v>448</v>
      </c>
      <c r="E1030" s="196">
        <v>400</v>
      </c>
      <c r="F1030" s="196">
        <v>382</v>
      </c>
      <c r="G1030" s="220">
        <v>419</v>
      </c>
      <c r="H1030" s="196">
        <v>421.04</v>
      </c>
      <c r="I1030" s="220">
        <v>459</v>
      </c>
      <c r="J1030" s="196">
        <v>402</v>
      </c>
      <c r="K1030" s="196">
        <v>394.26</v>
      </c>
      <c r="L1030" s="196">
        <v>385</v>
      </c>
      <c r="M1030" s="196">
        <v>378.8</v>
      </c>
      <c r="N1030" s="193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9"/>
    </row>
    <row r="1031" spans="1:25">
      <c r="A1031" s="140"/>
      <c r="B1031" s="116">
        <v>1</v>
      </c>
      <c r="C1031" s="105">
        <v>6</v>
      </c>
      <c r="D1031" s="219">
        <v>448</v>
      </c>
      <c r="E1031" s="196">
        <v>390</v>
      </c>
      <c r="F1031" s="196">
        <v>395</v>
      </c>
      <c r="G1031" s="196">
        <v>397</v>
      </c>
      <c r="H1031" s="196">
        <v>417.03</v>
      </c>
      <c r="I1031" s="196">
        <v>420</v>
      </c>
      <c r="J1031" s="220">
        <v>428</v>
      </c>
      <c r="K1031" s="196">
        <v>409.81</v>
      </c>
      <c r="L1031" s="196">
        <v>393</v>
      </c>
      <c r="M1031" s="196">
        <v>379.5</v>
      </c>
      <c r="N1031" s="193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9"/>
    </row>
    <row r="1032" spans="1:25">
      <c r="A1032" s="140"/>
      <c r="B1032" s="117" t="s">
        <v>184</v>
      </c>
      <c r="C1032" s="109"/>
      <c r="D1032" s="200">
        <v>443.5</v>
      </c>
      <c r="E1032" s="200">
        <v>386.66666666666669</v>
      </c>
      <c r="F1032" s="200">
        <v>387.83333333333331</v>
      </c>
      <c r="G1032" s="200">
        <v>395.33333333333331</v>
      </c>
      <c r="H1032" s="200">
        <v>421.68666666666667</v>
      </c>
      <c r="I1032" s="200">
        <v>423.33333333333331</v>
      </c>
      <c r="J1032" s="200">
        <v>407.16666666666669</v>
      </c>
      <c r="K1032" s="200">
        <v>404.08333333333331</v>
      </c>
      <c r="L1032" s="200">
        <v>389.33333333333331</v>
      </c>
      <c r="M1032" s="200">
        <v>388.58333333333331</v>
      </c>
      <c r="N1032" s="193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9"/>
    </row>
    <row r="1033" spans="1:25">
      <c r="A1033" s="140"/>
      <c r="B1033" s="2" t="s">
        <v>185</v>
      </c>
      <c r="C1033" s="136"/>
      <c r="D1033" s="198">
        <v>445</v>
      </c>
      <c r="E1033" s="198">
        <v>385</v>
      </c>
      <c r="F1033" s="198">
        <v>385.5</v>
      </c>
      <c r="G1033" s="198">
        <v>392.5</v>
      </c>
      <c r="H1033" s="198">
        <v>420.84500000000003</v>
      </c>
      <c r="I1033" s="198">
        <v>423.5</v>
      </c>
      <c r="J1033" s="198">
        <v>403</v>
      </c>
      <c r="K1033" s="198">
        <v>403.87</v>
      </c>
      <c r="L1033" s="198">
        <v>389.5</v>
      </c>
      <c r="M1033" s="198">
        <v>381.45</v>
      </c>
      <c r="N1033" s="193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9"/>
    </row>
    <row r="1034" spans="1:25">
      <c r="A1034" s="140"/>
      <c r="B1034" s="2" t="s">
        <v>186</v>
      </c>
      <c r="C1034" s="136"/>
      <c r="D1034" s="198">
        <v>9.7724101428460326</v>
      </c>
      <c r="E1034" s="198">
        <v>8.164965809277259</v>
      </c>
      <c r="F1034" s="198">
        <v>6.112828041640519</v>
      </c>
      <c r="G1034" s="198">
        <v>12.909944487358056</v>
      </c>
      <c r="H1034" s="198">
        <v>6.2958928411041697</v>
      </c>
      <c r="I1034" s="198">
        <v>22.141966187912644</v>
      </c>
      <c r="J1034" s="198">
        <v>11.143009766964518</v>
      </c>
      <c r="K1034" s="198">
        <v>8.2413000592544048</v>
      </c>
      <c r="L1034" s="198">
        <v>3.723797345005051</v>
      </c>
      <c r="M1034" s="198">
        <v>21.634917764268632</v>
      </c>
      <c r="N1034" s="193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9"/>
    </row>
    <row r="1035" spans="1:25">
      <c r="A1035" s="140"/>
      <c r="B1035" s="2" t="s">
        <v>96</v>
      </c>
      <c r="C1035" s="136"/>
      <c r="D1035" s="110">
        <v>2.2034746658051933E-2</v>
      </c>
      <c r="E1035" s="110">
        <v>2.1116290886061876E-2</v>
      </c>
      <c r="F1035" s="110">
        <v>1.5761481843508E-2</v>
      </c>
      <c r="G1035" s="110">
        <v>3.2655846089438591E-2</v>
      </c>
      <c r="H1035" s="110">
        <v>1.4930263009906651E-2</v>
      </c>
      <c r="I1035" s="110">
        <v>5.2303857136801524E-2</v>
      </c>
      <c r="J1035" s="110">
        <v>2.7367195498070856E-2</v>
      </c>
      <c r="K1035" s="110">
        <v>2.0395050672520697E-2</v>
      </c>
      <c r="L1035" s="110">
        <v>9.5645479751842073E-3</v>
      </c>
      <c r="M1035" s="110">
        <v>5.567639141566022E-2</v>
      </c>
      <c r="N1035" s="161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138"/>
    </row>
    <row r="1036" spans="1:25">
      <c r="A1036" s="140"/>
      <c r="B1036" s="118" t="s">
        <v>187</v>
      </c>
      <c r="C1036" s="136"/>
      <c r="D1036" s="110">
        <v>0.11516114402150879</v>
      </c>
      <c r="E1036" s="110">
        <v>-2.7743760191694555E-2</v>
      </c>
      <c r="F1036" s="110">
        <v>-2.4810228433652437E-2</v>
      </c>
      <c r="G1036" s="110">
        <v>-5.9518099890947251E-3</v>
      </c>
      <c r="H1036" s="110">
        <v>6.0312481665426576E-2</v>
      </c>
      <c r="I1036" s="110">
        <v>6.4452952203920555E-2</v>
      </c>
      <c r="J1036" s="110">
        <v>2.3802583556763013E-2</v>
      </c>
      <c r="K1036" s="110">
        <v>1.6049678196222494E-2</v>
      </c>
      <c r="L1036" s="110">
        <v>-2.1038544744740872E-2</v>
      </c>
      <c r="M1036" s="110">
        <v>-2.2924386589196599E-2</v>
      </c>
      <c r="N1036" s="161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138"/>
    </row>
    <row r="1037" spans="1:25">
      <c r="B1037" s="146"/>
      <c r="C1037" s="117"/>
      <c r="D1037" s="133"/>
      <c r="E1037" s="133"/>
      <c r="F1037" s="133"/>
      <c r="G1037" s="133"/>
      <c r="H1037" s="133"/>
      <c r="I1037" s="133"/>
      <c r="J1037" s="133"/>
      <c r="K1037" s="133"/>
      <c r="L1037" s="133"/>
      <c r="M1037" s="133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386:C391 C403:C408 C420:C425 C437:C442 C454:C459 C471:C476 C488:C493 C505:C510 C522:C527 C539:C544 C556:C561 C573:C578 C590:C595 C607:C612 C624:C629 C641:C646 C658:C663 C675:C680 C692:C697 C709:C714 C726:C731 C743:C748 C760:C765 C777:C782 C794:C799 C811:C816 C828:C833 C845:C850 C862:C867 C879:C884 C896:C901 C913:C918 C930:C935 C947:C952 C964:C969 C981:C986 C998:C1003 C1015:C1020 C1032:C1037 C2:I17 D19:P34 D36:L51 D53:E68 D70:N85 D87:K102 D104:I119 D121:O136 D138:G153 D155:N170 D172:O187 D189:O204 D206:N221 D223:M238 D240:M255 D257:M272 D274:M289 D291:P306 D308:M323 D325:M340 D342:G357 D359:N374 D376:M391 D393:I408 D410:N425 D427:N442 D444:H459 D461:L476 D478:P493 D495:N510 D512:L527 D529:H544 D546:N561 D563:M578 D580:M595 D597:J612 D614:M629 D631:M646 D648:N663 D665:F680 D682:I697 D699:I714 D716:I731 D733:M748 D750:M765 D767:O782 D784:N799 D801:N816 D818:M833 D835:G850 D852:N867 D869:P884 D886:M901 D903:M918 D920:N935 D937:M952 D954:N969 D971:N986 D988:M1003 D1005:M1020 D1022:M1037">
    <cfRule type="expression" dxfId="171" priority="181" stopIfTrue="1">
      <formula>AND(ISBLANK(INDIRECT(Anlyt_LabRefLastCol)),ISBLANK(INDIRECT(Anlyt_LabRefThisCol)))</formula>
    </cfRule>
    <cfRule type="expression" dxfId="170" priority="182">
      <formula>ISBLANK(INDIRECT(Anlyt_LabRefThisCol))</formula>
    </cfRule>
  </conditionalFormatting>
  <conditionalFormatting sqref="B6:I11 B23:P28 B40:L45 B57:E62 B74:N79 B91:K96 B108:I113 B125:O130 B142:G147 B159:N164 B176:O181 B193:O198 B210:N215 B227:M232 B244:M249 B261:M266 B278:M283 B295:P300 B312:M317 B329:M334 B346:G351 B363:N368 B380:M385 B397:I402 B414:N419 B431:N436 B448:H453 B465:L470 B482:P487 B499:N504 B516:L521 B533:H538 B550:N555 B567:M572 B584:M589 B601:J606 B618:M623 B635:M640 B652:N657 B669:F674 B686:I691 B703:I708 B720:I725 B737:M742 B754:M759 B771:O776 B788:N793 B805:N810 B822:M827 B839:G844 B856:N861 B873:P878 B890:M895 B907:M912 B924:N929 B941:M946 B958:N963 B975:N980 B992:M997 B1009:M1014 B1026:M1031">
    <cfRule type="expression" dxfId="169" priority="183">
      <formula>AND($B6&lt;&gt;$B5,NOT(ISBLANK(INDIRECT(Anlyt_LabRefThisCol))))</formula>
    </cfRule>
  </conditionalFormatting>
  <conditionalFormatting sqref="C19:C28">
    <cfRule type="expression" dxfId="168" priority="178" stopIfTrue="1">
      <formula>AND(ISBLANK(INDIRECT(Anlyt_LabRefLastCol)),ISBLANK(INDIRECT(Anlyt_LabRefThisCol)))</formula>
    </cfRule>
    <cfRule type="expression" dxfId="167" priority="179">
      <formula>ISBLANK(INDIRECT(Anlyt_LabRefThisCol))</formula>
    </cfRule>
  </conditionalFormatting>
  <conditionalFormatting sqref="C36:C45">
    <cfRule type="expression" dxfId="166" priority="175" stopIfTrue="1">
      <formula>AND(ISBLANK(INDIRECT(Anlyt_LabRefLastCol)),ISBLANK(INDIRECT(Anlyt_LabRefThisCol)))</formula>
    </cfRule>
    <cfRule type="expression" dxfId="165" priority="176">
      <formula>ISBLANK(INDIRECT(Anlyt_LabRefThisCol))</formula>
    </cfRule>
  </conditionalFormatting>
  <conditionalFormatting sqref="C53:C62">
    <cfRule type="expression" dxfId="164" priority="172" stopIfTrue="1">
      <formula>AND(ISBLANK(INDIRECT(Anlyt_LabRefLastCol)),ISBLANK(INDIRECT(Anlyt_LabRefThisCol)))</formula>
    </cfRule>
    <cfRule type="expression" dxfId="163" priority="173">
      <formula>ISBLANK(INDIRECT(Anlyt_LabRefThisCol))</formula>
    </cfRule>
  </conditionalFormatting>
  <conditionalFormatting sqref="C70:C79">
    <cfRule type="expression" dxfId="162" priority="169" stopIfTrue="1">
      <formula>AND(ISBLANK(INDIRECT(Anlyt_LabRefLastCol)),ISBLANK(INDIRECT(Anlyt_LabRefThisCol)))</formula>
    </cfRule>
    <cfRule type="expression" dxfId="161" priority="170">
      <formula>ISBLANK(INDIRECT(Anlyt_LabRefThisCol))</formula>
    </cfRule>
  </conditionalFormatting>
  <conditionalFormatting sqref="C87:C96">
    <cfRule type="expression" dxfId="160" priority="166" stopIfTrue="1">
      <formula>AND(ISBLANK(INDIRECT(Anlyt_LabRefLastCol)),ISBLANK(INDIRECT(Anlyt_LabRefThisCol)))</formula>
    </cfRule>
    <cfRule type="expression" dxfId="159" priority="167">
      <formula>ISBLANK(INDIRECT(Anlyt_LabRefThisCol))</formula>
    </cfRule>
  </conditionalFormatting>
  <conditionalFormatting sqref="C104:C113">
    <cfRule type="expression" dxfId="158" priority="163" stopIfTrue="1">
      <formula>AND(ISBLANK(INDIRECT(Anlyt_LabRefLastCol)),ISBLANK(INDIRECT(Anlyt_LabRefThisCol)))</formula>
    </cfRule>
    <cfRule type="expression" dxfId="157" priority="164">
      <formula>ISBLANK(INDIRECT(Anlyt_LabRefThisCol))</formula>
    </cfRule>
  </conditionalFormatting>
  <conditionalFormatting sqref="C121:C130">
    <cfRule type="expression" dxfId="156" priority="160" stopIfTrue="1">
      <formula>AND(ISBLANK(INDIRECT(Anlyt_LabRefLastCol)),ISBLANK(INDIRECT(Anlyt_LabRefThisCol)))</formula>
    </cfRule>
    <cfRule type="expression" dxfId="155" priority="161">
      <formula>ISBLANK(INDIRECT(Anlyt_LabRefThisCol))</formula>
    </cfRule>
  </conditionalFormatting>
  <conditionalFormatting sqref="C138:C147">
    <cfRule type="expression" dxfId="154" priority="157" stopIfTrue="1">
      <formula>AND(ISBLANK(INDIRECT(Anlyt_LabRefLastCol)),ISBLANK(INDIRECT(Anlyt_LabRefThisCol)))</formula>
    </cfRule>
    <cfRule type="expression" dxfId="153" priority="158">
      <formula>ISBLANK(INDIRECT(Anlyt_LabRefThisCol))</formula>
    </cfRule>
  </conditionalFormatting>
  <conditionalFormatting sqref="C155:C164">
    <cfRule type="expression" dxfId="152" priority="154" stopIfTrue="1">
      <formula>AND(ISBLANK(INDIRECT(Anlyt_LabRefLastCol)),ISBLANK(INDIRECT(Anlyt_LabRefThisCol)))</formula>
    </cfRule>
    <cfRule type="expression" dxfId="151" priority="155">
      <formula>ISBLANK(INDIRECT(Anlyt_LabRefThisCol))</formula>
    </cfRule>
  </conditionalFormatting>
  <conditionalFormatting sqref="C172:C181">
    <cfRule type="expression" dxfId="150" priority="151" stopIfTrue="1">
      <formula>AND(ISBLANK(INDIRECT(Anlyt_LabRefLastCol)),ISBLANK(INDIRECT(Anlyt_LabRefThisCol)))</formula>
    </cfRule>
    <cfRule type="expression" dxfId="149" priority="152">
      <formula>ISBLANK(INDIRECT(Anlyt_LabRefThisCol))</formula>
    </cfRule>
  </conditionalFormatting>
  <conditionalFormatting sqref="C189:C198">
    <cfRule type="expression" dxfId="148" priority="148" stopIfTrue="1">
      <formula>AND(ISBLANK(INDIRECT(Anlyt_LabRefLastCol)),ISBLANK(INDIRECT(Anlyt_LabRefThisCol)))</formula>
    </cfRule>
    <cfRule type="expression" dxfId="147" priority="149">
      <formula>ISBLANK(INDIRECT(Anlyt_LabRefThisCol))</formula>
    </cfRule>
  </conditionalFormatting>
  <conditionalFormatting sqref="C206:C215">
    <cfRule type="expression" dxfId="146" priority="145" stopIfTrue="1">
      <formula>AND(ISBLANK(INDIRECT(Anlyt_LabRefLastCol)),ISBLANK(INDIRECT(Anlyt_LabRefThisCol)))</formula>
    </cfRule>
    <cfRule type="expression" dxfId="145" priority="146">
      <formula>ISBLANK(INDIRECT(Anlyt_LabRefThisCol))</formula>
    </cfRule>
  </conditionalFormatting>
  <conditionalFormatting sqref="C223:C232">
    <cfRule type="expression" dxfId="144" priority="142" stopIfTrue="1">
      <formula>AND(ISBLANK(INDIRECT(Anlyt_LabRefLastCol)),ISBLANK(INDIRECT(Anlyt_LabRefThisCol)))</formula>
    </cfRule>
    <cfRule type="expression" dxfId="143" priority="143">
      <formula>ISBLANK(INDIRECT(Anlyt_LabRefThisCol))</formula>
    </cfRule>
  </conditionalFormatting>
  <conditionalFormatting sqref="C240:C249">
    <cfRule type="expression" dxfId="142" priority="139" stopIfTrue="1">
      <formula>AND(ISBLANK(INDIRECT(Anlyt_LabRefLastCol)),ISBLANK(INDIRECT(Anlyt_LabRefThisCol)))</formula>
    </cfRule>
    <cfRule type="expression" dxfId="141" priority="140">
      <formula>ISBLANK(INDIRECT(Anlyt_LabRefThisCol))</formula>
    </cfRule>
  </conditionalFormatting>
  <conditionalFormatting sqref="C257:C266">
    <cfRule type="expression" dxfId="140" priority="136" stopIfTrue="1">
      <formula>AND(ISBLANK(INDIRECT(Anlyt_LabRefLastCol)),ISBLANK(INDIRECT(Anlyt_LabRefThisCol)))</formula>
    </cfRule>
    <cfRule type="expression" dxfId="139" priority="137">
      <formula>ISBLANK(INDIRECT(Anlyt_LabRefThisCol))</formula>
    </cfRule>
  </conditionalFormatting>
  <conditionalFormatting sqref="C274:C283">
    <cfRule type="expression" dxfId="138" priority="133" stopIfTrue="1">
      <formula>AND(ISBLANK(INDIRECT(Anlyt_LabRefLastCol)),ISBLANK(INDIRECT(Anlyt_LabRefThisCol)))</formula>
    </cfRule>
    <cfRule type="expression" dxfId="137" priority="134">
      <formula>ISBLANK(INDIRECT(Anlyt_LabRefThisCol))</formula>
    </cfRule>
  </conditionalFormatting>
  <conditionalFormatting sqref="C291:C300">
    <cfRule type="expression" dxfId="136" priority="130" stopIfTrue="1">
      <formula>AND(ISBLANK(INDIRECT(Anlyt_LabRefLastCol)),ISBLANK(INDIRECT(Anlyt_LabRefThisCol)))</formula>
    </cfRule>
    <cfRule type="expression" dxfId="135" priority="131">
      <formula>ISBLANK(INDIRECT(Anlyt_LabRefThisCol))</formula>
    </cfRule>
  </conditionalFormatting>
  <conditionalFormatting sqref="C308:C317">
    <cfRule type="expression" dxfId="134" priority="127" stopIfTrue="1">
      <formula>AND(ISBLANK(INDIRECT(Anlyt_LabRefLastCol)),ISBLANK(INDIRECT(Anlyt_LabRefThisCol)))</formula>
    </cfRule>
    <cfRule type="expression" dxfId="133" priority="128">
      <formula>ISBLANK(INDIRECT(Anlyt_LabRefThisCol))</formula>
    </cfRule>
  </conditionalFormatting>
  <conditionalFormatting sqref="C325:C334">
    <cfRule type="expression" dxfId="132" priority="124" stopIfTrue="1">
      <formula>AND(ISBLANK(INDIRECT(Anlyt_LabRefLastCol)),ISBLANK(INDIRECT(Anlyt_LabRefThisCol)))</formula>
    </cfRule>
    <cfRule type="expression" dxfId="131" priority="125">
      <formula>ISBLANK(INDIRECT(Anlyt_LabRefThisCol))</formula>
    </cfRule>
  </conditionalFormatting>
  <conditionalFormatting sqref="C342:C351">
    <cfRule type="expression" dxfId="130" priority="121" stopIfTrue="1">
      <formula>AND(ISBLANK(INDIRECT(Anlyt_LabRefLastCol)),ISBLANK(INDIRECT(Anlyt_LabRefThisCol)))</formula>
    </cfRule>
    <cfRule type="expression" dxfId="129" priority="122">
      <formula>ISBLANK(INDIRECT(Anlyt_LabRefThisCol))</formula>
    </cfRule>
  </conditionalFormatting>
  <conditionalFormatting sqref="C359:C368">
    <cfRule type="expression" dxfId="128" priority="118" stopIfTrue="1">
      <formula>AND(ISBLANK(INDIRECT(Anlyt_LabRefLastCol)),ISBLANK(INDIRECT(Anlyt_LabRefThisCol)))</formula>
    </cfRule>
    <cfRule type="expression" dxfId="127" priority="119">
      <formula>ISBLANK(INDIRECT(Anlyt_LabRefThisCol))</formula>
    </cfRule>
  </conditionalFormatting>
  <conditionalFormatting sqref="C376:C385">
    <cfRule type="expression" dxfId="126" priority="115" stopIfTrue="1">
      <formula>AND(ISBLANK(INDIRECT(Anlyt_LabRefLastCol)),ISBLANK(INDIRECT(Anlyt_LabRefThisCol)))</formula>
    </cfRule>
    <cfRule type="expression" dxfId="125" priority="116">
      <formula>ISBLANK(INDIRECT(Anlyt_LabRefThisCol))</formula>
    </cfRule>
  </conditionalFormatting>
  <conditionalFormatting sqref="C393:C402">
    <cfRule type="expression" dxfId="124" priority="112" stopIfTrue="1">
      <formula>AND(ISBLANK(INDIRECT(Anlyt_LabRefLastCol)),ISBLANK(INDIRECT(Anlyt_LabRefThisCol)))</formula>
    </cfRule>
    <cfRule type="expression" dxfId="123" priority="113">
      <formula>ISBLANK(INDIRECT(Anlyt_LabRefThisCol))</formula>
    </cfRule>
  </conditionalFormatting>
  <conditionalFormatting sqref="C410:C419">
    <cfRule type="expression" dxfId="122" priority="109" stopIfTrue="1">
      <formula>AND(ISBLANK(INDIRECT(Anlyt_LabRefLastCol)),ISBLANK(INDIRECT(Anlyt_LabRefThisCol)))</formula>
    </cfRule>
    <cfRule type="expression" dxfId="121" priority="110">
      <formula>ISBLANK(INDIRECT(Anlyt_LabRefThisCol))</formula>
    </cfRule>
  </conditionalFormatting>
  <conditionalFormatting sqref="C427:C436">
    <cfRule type="expression" dxfId="120" priority="106" stopIfTrue="1">
      <formula>AND(ISBLANK(INDIRECT(Anlyt_LabRefLastCol)),ISBLANK(INDIRECT(Anlyt_LabRefThisCol)))</formula>
    </cfRule>
    <cfRule type="expression" dxfId="119" priority="107">
      <formula>ISBLANK(INDIRECT(Anlyt_LabRefThisCol))</formula>
    </cfRule>
  </conditionalFormatting>
  <conditionalFormatting sqref="C444:C453">
    <cfRule type="expression" dxfId="118" priority="103" stopIfTrue="1">
      <formula>AND(ISBLANK(INDIRECT(Anlyt_LabRefLastCol)),ISBLANK(INDIRECT(Anlyt_LabRefThisCol)))</formula>
    </cfRule>
    <cfRule type="expression" dxfId="117" priority="104">
      <formula>ISBLANK(INDIRECT(Anlyt_LabRefThisCol))</formula>
    </cfRule>
  </conditionalFormatting>
  <conditionalFormatting sqref="C461:C470">
    <cfRule type="expression" dxfId="116" priority="100" stopIfTrue="1">
      <formula>AND(ISBLANK(INDIRECT(Anlyt_LabRefLastCol)),ISBLANK(INDIRECT(Anlyt_LabRefThisCol)))</formula>
    </cfRule>
    <cfRule type="expression" dxfId="115" priority="101">
      <formula>ISBLANK(INDIRECT(Anlyt_LabRefThisCol))</formula>
    </cfRule>
  </conditionalFormatting>
  <conditionalFormatting sqref="C478:C487">
    <cfRule type="expression" dxfId="114" priority="97" stopIfTrue="1">
      <formula>AND(ISBLANK(INDIRECT(Anlyt_LabRefLastCol)),ISBLANK(INDIRECT(Anlyt_LabRefThisCol)))</formula>
    </cfRule>
    <cfRule type="expression" dxfId="113" priority="98">
      <formula>ISBLANK(INDIRECT(Anlyt_LabRefThisCol))</formula>
    </cfRule>
  </conditionalFormatting>
  <conditionalFormatting sqref="C495:C504">
    <cfRule type="expression" dxfId="112" priority="94" stopIfTrue="1">
      <formula>AND(ISBLANK(INDIRECT(Anlyt_LabRefLastCol)),ISBLANK(INDIRECT(Anlyt_LabRefThisCol)))</formula>
    </cfRule>
    <cfRule type="expression" dxfId="111" priority="95">
      <formula>ISBLANK(INDIRECT(Anlyt_LabRefThisCol))</formula>
    </cfRule>
  </conditionalFormatting>
  <conditionalFormatting sqref="C512:C521">
    <cfRule type="expression" dxfId="110" priority="91" stopIfTrue="1">
      <formula>AND(ISBLANK(INDIRECT(Anlyt_LabRefLastCol)),ISBLANK(INDIRECT(Anlyt_LabRefThisCol)))</formula>
    </cfRule>
    <cfRule type="expression" dxfId="109" priority="92">
      <formula>ISBLANK(INDIRECT(Anlyt_LabRefThisCol))</formula>
    </cfRule>
  </conditionalFormatting>
  <conditionalFormatting sqref="C529:C538">
    <cfRule type="expression" dxfId="108" priority="88" stopIfTrue="1">
      <formula>AND(ISBLANK(INDIRECT(Anlyt_LabRefLastCol)),ISBLANK(INDIRECT(Anlyt_LabRefThisCol)))</formula>
    </cfRule>
    <cfRule type="expression" dxfId="107" priority="89">
      <formula>ISBLANK(INDIRECT(Anlyt_LabRefThisCol))</formula>
    </cfRule>
  </conditionalFormatting>
  <conditionalFormatting sqref="C546:C555">
    <cfRule type="expression" dxfId="106" priority="85" stopIfTrue="1">
      <formula>AND(ISBLANK(INDIRECT(Anlyt_LabRefLastCol)),ISBLANK(INDIRECT(Anlyt_LabRefThisCol)))</formula>
    </cfRule>
    <cfRule type="expression" dxfId="105" priority="86">
      <formula>ISBLANK(INDIRECT(Anlyt_LabRefThisCol))</formula>
    </cfRule>
  </conditionalFormatting>
  <conditionalFormatting sqref="C563:C572">
    <cfRule type="expression" dxfId="104" priority="82" stopIfTrue="1">
      <formula>AND(ISBLANK(INDIRECT(Anlyt_LabRefLastCol)),ISBLANK(INDIRECT(Anlyt_LabRefThisCol)))</formula>
    </cfRule>
    <cfRule type="expression" dxfId="103" priority="83">
      <formula>ISBLANK(INDIRECT(Anlyt_LabRefThisCol))</formula>
    </cfRule>
  </conditionalFormatting>
  <conditionalFormatting sqref="C580:C589">
    <cfRule type="expression" dxfId="102" priority="79" stopIfTrue="1">
      <formula>AND(ISBLANK(INDIRECT(Anlyt_LabRefLastCol)),ISBLANK(INDIRECT(Anlyt_LabRefThisCol)))</formula>
    </cfRule>
    <cfRule type="expression" dxfId="101" priority="80">
      <formula>ISBLANK(INDIRECT(Anlyt_LabRefThisCol))</formula>
    </cfRule>
  </conditionalFormatting>
  <conditionalFormatting sqref="C597:C606">
    <cfRule type="expression" dxfId="100" priority="76" stopIfTrue="1">
      <formula>AND(ISBLANK(INDIRECT(Anlyt_LabRefLastCol)),ISBLANK(INDIRECT(Anlyt_LabRefThisCol)))</formula>
    </cfRule>
    <cfRule type="expression" dxfId="99" priority="77">
      <formula>ISBLANK(INDIRECT(Anlyt_LabRefThisCol))</formula>
    </cfRule>
  </conditionalFormatting>
  <conditionalFormatting sqref="C614:C623">
    <cfRule type="expression" dxfId="98" priority="73" stopIfTrue="1">
      <formula>AND(ISBLANK(INDIRECT(Anlyt_LabRefLastCol)),ISBLANK(INDIRECT(Anlyt_LabRefThisCol)))</formula>
    </cfRule>
    <cfRule type="expression" dxfId="97" priority="74">
      <formula>ISBLANK(INDIRECT(Anlyt_LabRefThisCol))</formula>
    </cfRule>
  </conditionalFormatting>
  <conditionalFormatting sqref="C631:C640">
    <cfRule type="expression" dxfId="96" priority="70" stopIfTrue="1">
      <formula>AND(ISBLANK(INDIRECT(Anlyt_LabRefLastCol)),ISBLANK(INDIRECT(Anlyt_LabRefThisCol)))</formula>
    </cfRule>
    <cfRule type="expression" dxfId="95" priority="71">
      <formula>ISBLANK(INDIRECT(Anlyt_LabRefThisCol))</formula>
    </cfRule>
  </conditionalFormatting>
  <conditionalFormatting sqref="C648:C657">
    <cfRule type="expression" dxfId="94" priority="67" stopIfTrue="1">
      <formula>AND(ISBLANK(INDIRECT(Anlyt_LabRefLastCol)),ISBLANK(INDIRECT(Anlyt_LabRefThisCol)))</formula>
    </cfRule>
    <cfRule type="expression" dxfId="93" priority="68">
      <formula>ISBLANK(INDIRECT(Anlyt_LabRefThisCol))</formula>
    </cfRule>
  </conditionalFormatting>
  <conditionalFormatting sqref="C665:C674">
    <cfRule type="expression" dxfId="92" priority="64" stopIfTrue="1">
      <formula>AND(ISBLANK(INDIRECT(Anlyt_LabRefLastCol)),ISBLANK(INDIRECT(Anlyt_LabRefThisCol)))</formula>
    </cfRule>
    <cfRule type="expression" dxfId="91" priority="65">
      <formula>ISBLANK(INDIRECT(Anlyt_LabRefThisCol))</formula>
    </cfRule>
  </conditionalFormatting>
  <conditionalFormatting sqref="C682:C691">
    <cfRule type="expression" dxfId="90" priority="61" stopIfTrue="1">
      <formula>AND(ISBLANK(INDIRECT(Anlyt_LabRefLastCol)),ISBLANK(INDIRECT(Anlyt_LabRefThisCol)))</formula>
    </cfRule>
    <cfRule type="expression" dxfId="89" priority="62">
      <formula>ISBLANK(INDIRECT(Anlyt_LabRefThisCol))</formula>
    </cfRule>
  </conditionalFormatting>
  <conditionalFormatting sqref="C699:C708">
    <cfRule type="expression" dxfId="88" priority="58" stopIfTrue="1">
      <formula>AND(ISBLANK(INDIRECT(Anlyt_LabRefLastCol)),ISBLANK(INDIRECT(Anlyt_LabRefThisCol)))</formula>
    </cfRule>
    <cfRule type="expression" dxfId="87" priority="59">
      <formula>ISBLANK(INDIRECT(Anlyt_LabRefThisCol))</formula>
    </cfRule>
  </conditionalFormatting>
  <conditionalFormatting sqref="C716:C725">
    <cfRule type="expression" dxfId="86" priority="55" stopIfTrue="1">
      <formula>AND(ISBLANK(INDIRECT(Anlyt_LabRefLastCol)),ISBLANK(INDIRECT(Anlyt_LabRefThisCol)))</formula>
    </cfRule>
    <cfRule type="expression" dxfId="85" priority="56">
      <formula>ISBLANK(INDIRECT(Anlyt_LabRefThisCol))</formula>
    </cfRule>
  </conditionalFormatting>
  <conditionalFormatting sqref="C733:C742">
    <cfRule type="expression" dxfId="84" priority="52" stopIfTrue="1">
      <formula>AND(ISBLANK(INDIRECT(Anlyt_LabRefLastCol)),ISBLANK(INDIRECT(Anlyt_LabRefThisCol)))</formula>
    </cfRule>
    <cfRule type="expression" dxfId="83" priority="53">
      <formula>ISBLANK(INDIRECT(Anlyt_LabRefThisCol))</formula>
    </cfRule>
  </conditionalFormatting>
  <conditionalFormatting sqref="C750:C759">
    <cfRule type="expression" dxfId="82" priority="49" stopIfTrue="1">
      <formula>AND(ISBLANK(INDIRECT(Anlyt_LabRefLastCol)),ISBLANK(INDIRECT(Anlyt_LabRefThisCol)))</formula>
    </cfRule>
    <cfRule type="expression" dxfId="81" priority="50">
      <formula>ISBLANK(INDIRECT(Anlyt_LabRefThisCol))</formula>
    </cfRule>
  </conditionalFormatting>
  <conditionalFormatting sqref="C767:C776">
    <cfRule type="expression" dxfId="80" priority="46" stopIfTrue="1">
      <formula>AND(ISBLANK(INDIRECT(Anlyt_LabRefLastCol)),ISBLANK(INDIRECT(Anlyt_LabRefThisCol)))</formula>
    </cfRule>
    <cfRule type="expression" dxfId="79" priority="47">
      <formula>ISBLANK(INDIRECT(Anlyt_LabRefThisCol))</formula>
    </cfRule>
  </conditionalFormatting>
  <conditionalFormatting sqref="C784:C793">
    <cfRule type="expression" dxfId="78" priority="43" stopIfTrue="1">
      <formula>AND(ISBLANK(INDIRECT(Anlyt_LabRefLastCol)),ISBLANK(INDIRECT(Anlyt_LabRefThisCol)))</formula>
    </cfRule>
    <cfRule type="expression" dxfId="77" priority="44">
      <formula>ISBLANK(INDIRECT(Anlyt_LabRefThisCol))</formula>
    </cfRule>
  </conditionalFormatting>
  <conditionalFormatting sqref="C801:C810">
    <cfRule type="expression" dxfId="76" priority="40" stopIfTrue="1">
      <formula>AND(ISBLANK(INDIRECT(Anlyt_LabRefLastCol)),ISBLANK(INDIRECT(Anlyt_LabRefThisCol)))</formula>
    </cfRule>
    <cfRule type="expression" dxfId="75" priority="41">
      <formula>ISBLANK(INDIRECT(Anlyt_LabRefThisCol))</formula>
    </cfRule>
  </conditionalFormatting>
  <conditionalFormatting sqref="C818:C827">
    <cfRule type="expression" dxfId="74" priority="37" stopIfTrue="1">
      <formula>AND(ISBLANK(INDIRECT(Anlyt_LabRefLastCol)),ISBLANK(INDIRECT(Anlyt_LabRefThisCol)))</formula>
    </cfRule>
    <cfRule type="expression" dxfId="73" priority="38">
      <formula>ISBLANK(INDIRECT(Anlyt_LabRefThisCol))</formula>
    </cfRule>
  </conditionalFormatting>
  <conditionalFormatting sqref="C835:C844">
    <cfRule type="expression" dxfId="72" priority="34" stopIfTrue="1">
      <formula>AND(ISBLANK(INDIRECT(Anlyt_LabRefLastCol)),ISBLANK(INDIRECT(Anlyt_LabRefThisCol)))</formula>
    </cfRule>
    <cfRule type="expression" dxfId="71" priority="35">
      <formula>ISBLANK(INDIRECT(Anlyt_LabRefThisCol))</formula>
    </cfRule>
  </conditionalFormatting>
  <conditionalFormatting sqref="C852:C861">
    <cfRule type="expression" dxfId="70" priority="31" stopIfTrue="1">
      <formula>AND(ISBLANK(INDIRECT(Anlyt_LabRefLastCol)),ISBLANK(INDIRECT(Anlyt_LabRefThisCol)))</formula>
    </cfRule>
    <cfRule type="expression" dxfId="69" priority="32">
      <formula>ISBLANK(INDIRECT(Anlyt_LabRefThisCol))</formula>
    </cfRule>
  </conditionalFormatting>
  <conditionalFormatting sqref="C869:C878">
    <cfRule type="expression" dxfId="68" priority="28" stopIfTrue="1">
      <formula>AND(ISBLANK(INDIRECT(Anlyt_LabRefLastCol)),ISBLANK(INDIRECT(Anlyt_LabRefThisCol)))</formula>
    </cfRule>
    <cfRule type="expression" dxfId="67" priority="29">
      <formula>ISBLANK(INDIRECT(Anlyt_LabRefThisCol))</formula>
    </cfRule>
  </conditionalFormatting>
  <conditionalFormatting sqref="C886:C895">
    <cfRule type="expression" dxfId="66" priority="25" stopIfTrue="1">
      <formula>AND(ISBLANK(INDIRECT(Anlyt_LabRefLastCol)),ISBLANK(INDIRECT(Anlyt_LabRefThisCol)))</formula>
    </cfRule>
    <cfRule type="expression" dxfId="65" priority="26">
      <formula>ISBLANK(INDIRECT(Anlyt_LabRefThisCol))</formula>
    </cfRule>
  </conditionalFormatting>
  <conditionalFormatting sqref="C903:C912">
    <cfRule type="expression" dxfId="64" priority="22" stopIfTrue="1">
      <formula>AND(ISBLANK(INDIRECT(Anlyt_LabRefLastCol)),ISBLANK(INDIRECT(Anlyt_LabRefThisCol)))</formula>
    </cfRule>
    <cfRule type="expression" dxfId="63" priority="23">
      <formula>ISBLANK(INDIRECT(Anlyt_LabRefThisCol))</formula>
    </cfRule>
  </conditionalFormatting>
  <conditionalFormatting sqref="C920:C929">
    <cfRule type="expression" dxfId="62" priority="19" stopIfTrue="1">
      <formula>AND(ISBLANK(INDIRECT(Anlyt_LabRefLastCol)),ISBLANK(INDIRECT(Anlyt_LabRefThisCol)))</formula>
    </cfRule>
    <cfRule type="expression" dxfId="61" priority="20">
      <formula>ISBLANK(INDIRECT(Anlyt_LabRefThisCol))</formula>
    </cfRule>
  </conditionalFormatting>
  <conditionalFormatting sqref="C937:C946">
    <cfRule type="expression" dxfId="60" priority="16" stopIfTrue="1">
      <formula>AND(ISBLANK(INDIRECT(Anlyt_LabRefLastCol)),ISBLANK(INDIRECT(Anlyt_LabRefThisCol)))</formula>
    </cfRule>
    <cfRule type="expression" dxfId="59" priority="17">
      <formula>ISBLANK(INDIRECT(Anlyt_LabRefThisCol))</formula>
    </cfRule>
  </conditionalFormatting>
  <conditionalFormatting sqref="C954:C963">
    <cfRule type="expression" dxfId="58" priority="13" stopIfTrue="1">
      <formula>AND(ISBLANK(INDIRECT(Anlyt_LabRefLastCol)),ISBLANK(INDIRECT(Anlyt_LabRefThisCol)))</formula>
    </cfRule>
    <cfRule type="expression" dxfId="57" priority="14">
      <formula>ISBLANK(INDIRECT(Anlyt_LabRefThisCol))</formula>
    </cfRule>
  </conditionalFormatting>
  <conditionalFormatting sqref="C971:C980">
    <cfRule type="expression" dxfId="56" priority="10" stopIfTrue="1">
      <formula>AND(ISBLANK(INDIRECT(Anlyt_LabRefLastCol)),ISBLANK(INDIRECT(Anlyt_LabRefThisCol)))</formula>
    </cfRule>
    <cfRule type="expression" dxfId="55" priority="11">
      <formula>ISBLANK(INDIRECT(Anlyt_LabRefThisCol))</formula>
    </cfRule>
  </conditionalFormatting>
  <conditionalFormatting sqref="C988:C997">
    <cfRule type="expression" dxfId="54" priority="7" stopIfTrue="1">
      <formula>AND(ISBLANK(INDIRECT(Anlyt_LabRefLastCol)),ISBLANK(INDIRECT(Anlyt_LabRefThisCol)))</formula>
    </cfRule>
    <cfRule type="expression" dxfId="53" priority="8">
      <formula>ISBLANK(INDIRECT(Anlyt_LabRefThisCol))</formula>
    </cfRule>
  </conditionalFormatting>
  <conditionalFormatting sqref="C1005:C1014">
    <cfRule type="expression" dxfId="52" priority="4" stopIfTrue="1">
      <formula>AND(ISBLANK(INDIRECT(Anlyt_LabRefLastCol)),ISBLANK(INDIRECT(Anlyt_LabRefThisCol)))</formula>
    </cfRule>
    <cfRule type="expression" dxfId="51" priority="5">
      <formula>ISBLANK(INDIRECT(Anlyt_LabRefThisCol))</formula>
    </cfRule>
  </conditionalFormatting>
  <conditionalFormatting sqref="C1022:C1031">
    <cfRule type="expression" dxfId="50" priority="1" stopIfTrue="1">
      <formula>AND(ISBLANK(INDIRECT(Anlyt_LabRefLastCol)),ISBLANK(INDIRECT(Anlyt_LabRefThisCol)))</formula>
    </cfRule>
    <cfRule type="expression" dxfId="4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4"/>
  <sheetViews>
    <sheetView topLeftCell="A2" zoomScale="163" zoomScaleNormal="163" workbookViewId="0"/>
  </sheetViews>
  <sheetFormatPr defaultRowHeight="15"/>
  <cols>
    <col min="1" max="1" width="8.88671875" style="139"/>
    <col min="2" max="18" width="8.88671875" style="1"/>
    <col min="19" max="19" width="8.88671875" style="1" customWidth="1"/>
    <col min="20" max="16384" width="8.88671875" style="1"/>
  </cols>
  <sheetData>
    <row r="1" spans="1:26">
      <c r="B1" s="150" t="s">
        <v>489</v>
      </c>
      <c r="Y1" s="134" t="s">
        <v>67</v>
      </c>
    </row>
    <row r="2" spans="1:26">
      <c r="A2" s="125" t="s">
        <v>140</v>
      </c>
      <c r="B2" s="115" t="s">
        <v>142</v>
      </c>
      <c r="C2" s="112" t="s">
        <v>143</v>
      </c>
      <c r="D2" s="113" t="s">
        <v>165</v>
      </c>
      <c r="E2" s="114" t="s">
        <v>165</v>
      </c>
      <c r="F2" s="114" t="s">
        <v>165</v>
      </c>
      <c r="G2" s="114" t="s">
        <v>165</v>
      </c>
      <c r="H2" s="114" t="s">
        <v>165</v>
      </c>
      <c r="I2" s="114" t="s">
        <v>165</v>
      </c>
      <c r="J2" s="114" t="s">
        <v>165</v>
      </c>
      <c r="K2" s="114" t="s">
        <v>165</v>
      </c>
      <c r="L2" s="114" t="s">
        <v>165</v>
      </c>
      <c r="M2" s="16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4">
        <v>1</v>
      </c>
    </row>
    <row r="3" spans="1:26">
      <c r="A3" s="140"/>
      <c r="B3" s="116" t="s">
        <v>166</v>
      </c>
      <c r="C3" s="105" t="s">
        <v>166</v>
      </c>
      <c r="D3" s="159" t="s">
        <v>167</v>
      </c>
      <c r="E3" s="160" t="s">
        <v>168</v>
      </c>
      <c r="F3" s="160" t="s">
        <v>169</v>
      </c>
      <c r="G3" s="160" t="s">
        <v>188</v>
      </c>
      <c r="H3" s="160" t="s">
        <v>170</v>
      </c>
      <c r="I3" s="160" t="s">
        <v>171</v>
      </c>
      <c r="J3" s="160" t="s">
        <v>172</v>
      </c>
      <c r="K3" s="160" t="s">
        <v>173</v>
      </c>
      <c r="L3" s="160" t="s">
        <v>174</v>
      </c>
      <c r="M3" s="16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4" t="s">
        <v>1</v>
      </c>
    </row>
    <row r="4" spans="1:26">
      <c r="A4" s="140"/>
      <c r="B4" s="116"/>
      <c r="C4" s="105"/>
      <c r="D4" s="106" t="s">
        <v>122</v>
      </c>
      <c r="E4" s="107" t="s">
        <v>122</v>
      </c>
      <c r="F4" s="107" t="s">
        <v>122</v>
      </c>
      <c r="G4" s="107" t="s">
        <v>122</v>
      </c>
      <c r="H4" s="107" t="s">
        <v>122</v>
      </c>
      <c r="I4" s="107" t="s">
        <v>122</v>
      </c>
      <c r="J4" s="107" t="s">
        <v>122</v>
      </c>
      <c r="K4" s="107" t="s">
        <v>122</v>
      </c>
      <c r="L4" s="107" t="s">
        <v>122</v>
      </c>
      <c r="M4" s="16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4">
        <v>2</v>
      </c>
    </row>
    <row r="5" spans="1:26">
      <c r="A5" s="140"/>
      <c r="B5" s="116"/>
      <c r="C5" s="105"/>
      <c r="D5" s="132"/>
      <c r="E5" s="132"/>
      <c r="F5" s="132"/>
      <c r="G5" s="132"/>
      <c r="H5" s="132"/>
      <c r="I5" s="132"/>
      <c r="J5" s="132"/>
      <c r="K5" s="132"/>
      <c r="L5" s="132"/>
      <c r="M5" s="16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4">
        <v>3</v>
      </c>
    </row>
    <row r="6" spans="1:26">
      <c r="A6" s="140"/>
      <c r="B6" s="115">
        <v>1</v>
      </c>
      <c r="C6" s="111">
        <v>1</v>
      </c>
      <c r="D6" s="119">
        <v>1.63</v>
      </c>
      <c r="E6" s="119">
        <v>1.51</v>
      </c>
      <c r="F6" s="120">
        <v>1.66</v>
      </c>
      <c r="G6" s="119">
        <v>1.38</v>
      </c>
      <c r="H6" s="120">
        <v>1.48</v>
      </c>
      <c r="I6" s="119">
        <v>1.5573999999999999</v>
      </c>
      <c r="J6" s="120">
        <v>1.5700000000000003</v>
      </c>
      <c r="K6" s="119">
        <v>1.58</v>
      </c>
      <c r="L6" s="119">
        <v>1.66</v>
      </c>
      <c r="M6" s="16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4">
        <v>1</v>
      </c>
    </row>
    <row r="7" spans="1:26">
      <c r="A7" s="140"/>
      <c r="B7" s="116">
        <v>1</v>
      </c>
      <c r="C7" s="105">
        <v>2</v>
      </c>
      <c r="D7" s="107">
        <v>1.66</v>
      </c>
      <c r="E7" s="107">
        <v>1.49</v>
      </c>
      <c r="F7" s="121">
        <v>1.6500000000000001</v>
      </c>
      <c r="G7" s="107">
        <v>1.41</v>
      </c>
      <c r="H7" s="121">
        <v>1.48</v>
      </c>
      <c r="I7" s="107">
        <v>1.5423</v>
      </c>
      <c r="J7" s="121">
        <v>1.5700000000000003</v>
      </c>
      <c r="K7" s="107">
        <v>1.5700000000000003</v>
      </c>
      <c r="L7" s="107">
        <v>1.63</v>
      </c>
      <c r="M7" s="16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4" t="e">
        <v>#N/A</v>
      </c>
    </row>
    <row r="8" spans="1:26">
      <c r="A8" s="140"/>
      <c r="B8" s="116">
        <v>1</v>
      </c>
      <c r="C8" s="105">
        <v>3</v>
      </c>
      <c r="D8" s="107">
        <v>1.66</v>
      </c>
      <c r="E8" s="107">
        <v>1.5</v>
      </c>
      <c r="F8" s="121">
        <v>1.66</v>
      </c>
      <c r="G8" s="107">
        <v>1.42</v>
      </c>
      <c r="H8" s="121">
        <v>1.52</v>
      </c>
      <c r="I8" s="107">
        <v>1.5431999999999999</v>
      </c>
      <c r="J8" s="121">
        <v>1.53</v>
      </c>
      <c r="K8" s="121">
        <v>1.56</v>
      </c>
      <c r="L8" s="108">
        <v>1.68</v>
      </c>
      <c r="M8" s="16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4">
        <v>16</v>
      </c>
    </row>
    <row r="9" spans="1:26">
      <c r="A9" s="140"/>
      <c r="B9" s="116">
        <v>1</v>
      </c>
      <c r="C9" s="105">
        <v>4</v>
      </c>
      <c r="D9" s="107">
        <v>1.67</v>
      </c>
      <c r="E9" s="107">
        <v>1.5</v>
      </c>
      <c r="F9" s="121">
        <v>1.67</v>
      </c>
      <c r="G9" s="107">
        <v>1.44</v>
      </c>
      <c r="H9" s="121">
        <v>1.48</v>
      </c>
      <c r="I9" s="107">
        <v>1.5436000000000001</v>
      </c>
      <c r="J9" s="121">
        <v>1.58</v>
      </c>
      <c r="K9" s="121">
        <v>1.55</v>
      </c>
      <c r="L9" s="108">
        <v>1.63</v>
      </c>
      <c r="M9" s="16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4">
        <v>1.5611555555555556</v>
      </c>
      <c r="Z9" s="134"/>
    </row>
    <row r="10" spans="1:26">
      <c r="A10" s="140"/>
      <c r="B10" s="116">
        <v>1</v>
      </c>
      <c r="C10" s="105">
        <v>5</v>
      </c>
      <c r="D10" s="107">
        <v>1.66</v>
      </c>
      <c r="E10" s="107">
        <v>1.5</v>
      </c>
      <c r="F10" s="107">
        <v>1.6500000000000001</v>
      </c>
      <c r="G10" s="107">
        <v>1.44</v>
      </c>
      <c r="H10" s="107">
        <v>1.49</v>
      </c>
      <c r="I10" s="107">
        <v>1.5481</v>
      </c>
      <c r="J10" s="107">
        <v>1.55</v>
      </c>
      <c r="K10" s="107">
        <v>1.5700000000000003</v>
      </c>
      <c r="L10" s="107">
        <v>1.6500000000000001</v>
      </c>
      <c r="M10" s="16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5"/>
    </row>
    <row r="11" spans="1:26">
      <c r="A11" s="140"/>
      <c r="B11" s="116">
        <v>1</v>
      </c>
      <c r="C11" s="105">
        <v>6</v>
      </c>
      <c r="D11" s="107">
        <v>1.6399999999999997</v>
      </c>
      <c r="E11" s="107">
        <v>1.53</v>
      </c>
      <c r="F11" s="107">
        <v>1.6500000000000001</v>
      </c>
      <c r="G11" s="107">
        <v>1.46</v>
      </c>
      <c r="H11" s="107">
        <v>1.5</v>
      </c>
      <c r="I11" s="107">
        <v>1.5478000000000001</v>
      </c>
      <c r="J11" s="107">
        <v>1.5700000000000003</v>
      </c>
      <c r="K11" s="107">
        <v>1.55</v>
      </c>
      <c r="L11" s="107">
        <v>1.63</v>
      </c>
      <c r="M11" s="16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5"/>
    </row>
    <row r="12" spans="1:26">
      <c r="A12" s="140"/>
      <c r="B12" s="117" t="s">
        <v>184</v>
      </c>
      <c r="C12" s="109"/>
      <c r="D12" s="122">
        <v>1.6533333333333331</v>
      </c>
      <c r="E12" s="122">
        <v>1.5049999999999999</v>
      </c>
      <c r="F12" s="122">
        <v>1.6566666666666665</v>
      </c>
      <c r="G12" s="122">
        <v>1.425</v>
      </c>
      <c r="H12" s="122">
        <v>1.4916666666666669</v>
      </c>
      <c r="I12" s="122">
        <v>1.5470666666666668</v>
      </c>
      <c r="J12" s="122">
        <v>1.5616666666666668</v>
      </c>
      <c r="K12" s="122">
        <v>1.5633333333333335</v>
      </c>
      <c r="L12" s="122">
        <v>1.6466666666666665</v>
      </c>
      <c r="M12" s="16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5"/>
    </row>
    <row r="13" spans="1:26">
      <c r="A13" s="140"/>
      <c r="B13" s="2" t="s">
        <v>185</v>
      </c>
      <c r="C13" s="136"/>
      <c r="D13" s="108">
        <v>1.66</v>
      </c>
      <c r="E13" s="108">
        <v>1.5</v>
      </c>
      <c r="F13" s="108">
        <v>1.655</v>
      </c>
      <c r="G13" s="108">
        <v>1.43</v>
      </c>
      <c r="H13" s="108">
        <v>1.4849999999999999</v>
      </c>
      <c r="I13" s="108">
        <v>1.5457000000000001</v>
      </c>
      <c r="J13" s="108">
        <v>1.5700000000000003</v>
      </c>
      <c r="K13" s="108">
        <v>1.5650000000000002</v>
      </c>
      <c r="L13" s="108">
        <v>1.6400000000000001</v>
      </c>
      <c r="M13" s="16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5"/>
    </row>
    <row r="14" spans="1:26">
      <c r="A14" s="140"/>
      <c r="B14" s="2" t="s">
        <v>186</v>
      </c>
      <c r="C14" s="136"/>
      <c r="D14" s="123">
        <v>1.5055453054181673E-2</v>
      </c>
      <c r="E14" s="123">
        <v>1.3784048752090234E-2</v>
      </c>
      <c r="F14" s="123">
        <v>8.1649658092771589E-3</v>
      </c>
      <c r="G14" s="123">
        <v>2.8106938645110418E-2</v>
      </c>
      <c r="H14" s="123">
        <v>1.6020819787597236E-2</v>
      </c>
      <c r="I14" s="123">
        <v>5.6226921191424211E-3</v>
      </c>
      <c r="J14" s="123">
        <v>1.8348478592697257E-2</v>
      </c>
      <c r="K14" s="123">
        <v>1.2110601416390027E-2</v>
      </c>
      <c r="L14" s="123">
        <v>2.0655911179772918E-2</v>
      </c>
      <c r="M14" s="16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7"/>
    </row>
    <row r="15" spans="1:26">
      <c r="A15" s="140"/>
      <c r="B15" s="2" t="s">
        <v>96</v>
      </c>
      <c r="C15" s="136"/>
      <c r="D15" s="110">
        <v>9.1061207989002069E-3</v>
      </c>
      <c r="E15" s="110">
        <v>9.1588363801264026E-3</v>
      </c>
      <c r="F15" s="110">
        <v>4.9285507903081447E-3</v>
      </c>
      <c r="G15" s="110">
        <v>1.9724167470252924E-2</v>
      </c>
      <c r="H15" s="110">
        <v>1.0740214382746749E-2</v>
      </c>
      <c r="I15" s="110">
        <v>3.6344213473729339E-3</v>
      </c>
      <c r="J15" s="110">
        <v>1.1749292588706887E-2</v>
      </c>
      <c r="K15" s="110">
        <v>7.7466533580319999E-3</v>
      </c>
      <c r="L15" s="110">
        <v>1.2544075615246713E-2</v>
      </c>
      <c r="M15" s="16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8"/>
    </row>
    <row r="16" spans="1:26">
      <c r="A16" s="140"/>
      <c r="B16" s="118" t="s">
        <v>187</v>
      </c>
      <c r="C16" s="136"/>
      <c r="D16" s="110">
        <v>5.9044582360644249E-2</v>
      </c>
      <c r="E16" s="110">
        <v>-3.5970506177760209E-2</v>
      </c>
      <c r="F16" s="110">
        <v>6.1179752889597205E-2</v>
      </c>
      <c r="G16" s="110">
        <v>-8.7214598872629945E-2</v>
      </c>
      <c r="H16" s="110">
        <v>-4.4511188293571591E-2</v>
      </c>
      <c r="I16" s="110">
        <v>-9.0246541023742965E-3</v>
      </c>
      <c r="J16" s="110">
        <v>3.2739281443938673E-4</v>
      </c>
      <c r="K16" s="110">
        <v>1.394978078915976E-3</v>
      </c>
      <c r="L16" s="110">
        <v>5.4774241302738558E-2</v>
      </c>
      <c r="M16" s="16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8"/>
    </row>
    <row r="17" spans="1:25">
      <c r="B17" s="146"/>
      <c r="C17" s="117"/>
      <c r="D17" s="133"/>
      <c r="E17" s="133"/>
      <c r="F17" s="133"/>
      <c r="G17" s="133"/>
      <c r="H17" s="133"/>
      <c r="I17" s="133"/>
      <c r="J17" s="133"/>
      <c r="K17" s="133"/>
      <c r="L17" s="133"/>
    </row>
    <row r="18" spans="1:25">
      <c r="B18" s="150" t="s">
        <v>490</v>
      </c>
      <c r="Y18" s="134" t="s">
        <v>67</v>
      </c>
    </row>
    <row r="19" spans="1:25">
      <c r="A19" s="125" t="s">
        <v>60</v>
      </c>
      <c r="B19" s="115" t="s">
        <v>142</v>
      </c>
      <c r="C19" s="112" t="s">
        <v>143</v>
      </c>
      <c r="D19" s="113" t="s">
        <v>165</v>
      </c>
      <c r="E19" s="114" t="s">
        <v>165</v>
      </c>
      <c r="F19" s="114" t="s">
        <v>165</v>
      </c>
      <c r="G19" s="114" t="s">
        <v>165</v>
      </c>
      <c r="H19" s="114" t="s">
        <v>165</v>
      </c>
      <c r="I19" s="114" t="s">
        <v>165</v>
      </c>
      <c r="J19" s="114" t="s">
        <v>165</v>
      </c>
      <c r="K19" s="114" t="s">
        <v>165</v>
      </c>
      <c r="L19" s="114" t="s">
        <v>165</v>
      </c>
      <c r="M19" s="16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4">
        <v>1</v>
      </c>
    </row>
    <row r="20" spans="1:25">
      <c r="A20" s="140"/>
      <c r="B20" s="116" t="s">
        <v>166</v>
      </c>
      <c r="C20" s="105" t="s">
        <v>166</v>
      </c>
      <c r="D20" s="159" t="s">
        <v>167</v>
      </c>
      <c r="E20" s="160" t="s">
        <v>168</v>
      </c>
      <c r="F20" s="160" t="s">
        <v>169</v>
      </c>
      <c r="G20" s="160" t="s">
        <v>188</v>
      </c>
      <c r="H20" s="160" t="s">
        <v>170</v>
      </c>
      <c r="I20" s="160" t="s">
        <v>171</v>
      </c>
      <c r="J20" s="160" t="s">
        <v>172</v>
      </c>
      <c r="K20" s="160" t="s">
        <v>173</v>
      </c>
      <c r="L20" s="160" t="s">
        <v>174</v>
      </c>
      <c r="M20" s="16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4" t="s">
        <v>1</v>
      </c>
    </row>
    <row r="21" spans="1:25">
      <c r="A21" s="140"/>
      <c r="B21" s="116"/>
      <c r="C21" s="105"/>
      <c r="D21" s="106" t="s">
        <v>122</v>
      </c>
      <c r="E21" s="107" t="s">
        <v>122</v>
      </c>
      <c r="F21" s="107" t="s">
        <v>122</v>
      </c>
      <c r="G21" s="107" t="s">
        <v>122</v>
      </c>
      <c r="H21" s="107" t="s">
        <v>122</v>
      </c>
      <c r="I21" s="107" t="s">
        <v>122</v>
      </c>
      <c r="J21" s="107" t="s">
        <v>122</v>
      </c>
      <c r="K21" s="107" t="s">
        <v>122</v>
      </c>
      <c r="L21" s="107" t="s">
        <v>122</v>
      </c>
      <c r="M21" s="16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4">
        <v>3</v>
      </c>
    </row>
    <row r="22" spans="1:25">
      <c r="A22" s="140"/>
      <c r="B22" s="116"/>
      <c r="C22" s="105"/>
      <c r="D22" s="132"/>
      <c r="E22" s="132"/>
      <c r="F22" s="132"/>
      <c r="G22" s="132"/>
      <c r="H22" s="132"/>
      <c r="I22" s="132"/>
      <c r="J22" s="132"/>
      <c r="K22" s="132"/>
      <c r="L22" s="132"/>
      <c r="M22" s="16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4">
        <v>3</v>
      </c>
    </row>
    <row r="23" spans="1:25">
      <c r="A23" s="140"/>
      <c r="B23" s="115">
        <v>1</v>
      </c>
      <c r="C23" s="111">
        <v>1</v>
      </c>
      <c r="D23" s="175">
        <v>0.03</v>
      </c>
      <c r="E23" s="201">
        <v>0.08</v>
      </c>
      <c r="F23" s="178">
        <v>0.01</v>
      </c>
      <c r="G23" s="177">
        <v>0.03</v>
      </c>
      <c r="H23" s="176">
        <v>5.099999999999999E-2</v>
      </c>
      <c r="I23" s="177">
        <v>4.5999999999999999E-2</v>
      </c>
      <c r="J23" s="176">
        <v>0.05</v>
      </c>
      <c r="K23" s="177">
        <v>0.05</v>
      </c>
      <c r="L23" s="177">
        <v>0.04</v>
      </c>
      <c r="M23" s="179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1">
        <v>1</v>
      </c>
    </row>
    <row r="24" spans="1:25">
      <c r="A24" s="140"/>
      <c r="B24" s="116">
        <v>1</v>
      </c>
      <c r="C24" s="105">
        <v>2</v>
      </c>
      <c r="D24" s="182">
        <v>0.04</v>
      </c>
      <c r="E24" s="184">
        <v>0.05</v>
      </c>
      <c r="F24" s="185">
        <v>0.02</v>
      </c>
      <c r="G24" s="184">
        <v>0.04</v>
      </c>
      <c r="H24" s="183">
        <v>4.2999999999999997E-2</v>
      </c>
      <c r="I24" s="184">
        <v>4.5999999999999999E-2</v>
      </c>
      <c r="J24" s="183">
        <v>0.04</v>
      </c>
      <c r="K24" s="184">
        <v>0.05</v>
      </c>
      <c r="L24" s="184">
        <v>0.04</v>
      </c>
      <c r="M24" s="179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1">
        <v>35</v>
      </c>
    </row>
    <row r="25" spans="1:25">
      <c r="A25" s="140"/>
      <c r="B25" s="116">
        <v>1</v>
      </c>
      <c r="C25" s="105">
        <v>3</v>
      </c>
      <c r="D25" s="182">
        <v>0.02</v>
      </c>
      <c r="E25" s="184">
        <v>0.05</v>
      </c>
      <c r="F25" s="185">
        <v>0.01</v>
      </c>
      <c r="G25" s="184">
        <v>0.04</v>
      </c>
      <c r="H25" s="183">
        <v>3.6999999999999998E-2</v>
      </c>
      <c r="I25" s="184">
        <v>4.6699999999999998E-2</v>
      </c>
      <c r="J25" s="183">
        <v>0.04</v>
      </c>
      <c r="K25" s="183">
        <v>0.04</v>
      </c>
      <c r="L25" s="123">
        <v>0.05</v>
      </c>
      <c r="M25" s="179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1">
        <v>16</v>
      </c>
    </row>
    <row r="26" spans="1:25">
      <c r="A26" s="140"/>
      <c r="B26" s="116">
        <v>1</v>
      </c>
      <c r="C26" s="105">
        <v>4</v>
      </c>
      <c r="D26" s="182">
        <v>0.02</v>
      </c>
      <c r="E26" s="184">
        <v>0.05</v>
      </c>
      <c r="F26" s="185">
        <v>0.02</v>
      </c>
      <c r="G26" s="184">
        <v>0.04</v>
      </c>
      <c r="H26" s="183">
        <v>2.8000000000000004E-2</v>
      </c>
      <c r="I26" s="184">
        <v>4.5699999999999998E-2</v>
      </c>
      <c r="J26" s="183">
        <v>0.04</v>
      </c>
      <c r="K26" s="183">
        <v>0.05</v>
      </c>
      <c r="L26" s="123">
        <v>0.05</v>
      </c>
      <c r="M26" s="179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1">
        <v>4.3864285714285724E-2</v>
      </c>
    </row>
    <row r="27" spans="1:25">
      <c r="A27" s="140"/>
      <c r="B27" s="116">
        <v>1</v>
      </c>
      <c r="C27" s="105">
        <v>5</v>
      </c>
      <c r="D27" s="182">
        <v>0.03</v>
      </c>
      <c r="E27" s="184">
        <v>0.05</v>
      </c>
      <c r="F27" s="182">
        <v>0.02</v>
      </c>
      <c r="G27" s="184">
        <v>0.05</v>
      </c>
      <c r="H27" s="184">
        <v>3.9E-2</v>
      </c>
      <c r="I27" s="184">
        <v>4.4499999999999998E-2</v>
      </c>
      <c r="J27" s="184">
        <v>0.03</v>
      </c>
      <c r="K27" s="184">
        <v>0.04</v>
      </c>
      <c r="L27" s="184">
        <v>0.04</v>
      </c>
      <c r="M27" s="179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37"/>
    </row>
    <row r="28" spans="1:25">
      <c r="A28" s="140"/>
      <c r="B28" s="116">
        <v>1</v>
      </c>
      <c r="C28" s="105">
        <v>6</v>
      </c>
      <c r="D28" s="182">
        <v>0.03</v>
      </c>
      <c r="E28" s="184">
        <v>0.06</v>
      </c>
      <c r="F28" s="182">
        <v>0.02</v>
      </c>
      <c r="G28" s="184">
        <v>0.06</v>
      </c>
      <c r="H28" s="184">
        <v>0.04</v>
      </c>
      <c r="I28" s="184">
        <v>4.3400000000000001E-2</v>
      </c>
      <c r="J28" s="184">
        <v>0.03</v>
      </c>
      <c r="K28" s="184">
        <v>0.04</v>
      </c>
      <c r="L28" s="184">
        <v>0.04</v>
      </c>
      <c r="M28" s="179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37"/>
    </row>
    <row r="29" spans="1:25">
      <c r="A29" s="140"/>
      <c r="B29" s="117" t="s">
        <v>184</v>
      </c>
      <c r="C29" s="109"/>
      <c r="D29" s="187">
        <v>2.8333333333333335E-2</v>
      </c>
      <c r="E29" s="187">
        <v>5.6666666666666664E-2</v>
      </c>
      <c r="F29" s="187">
        <v>1.6666666666666666E-2</v>
      </c>
      <c r="G29" s="187">
        <v>4.3333333333333335E-2</v>
      </c>
      <c r="H29" s="187">
        <v>3.9666666666666663E-2</v>
      </c>
      <c r="I29" s="187">
        <v>4.5383333333333331E-2</v>
      </c>
      <c r="J29" s="187">
        <v>3.8333333333333337E-2</v>
      </c>
      <c r="K29" s="187">
        <v>4.5000000000000005E-2</v>
      </c>
      <c r="L29" s="187">
        <v>4.3333333333333335E-2</v>
      </c>
      <c r="M29" s="179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37"/>
    </row>
    <row r="30" spans="1:25">
      <c r="A30" s="140"/>
      <c r="B30" s="2" t="s">
        <v>185</v>
      </c>
      <c r="C30" s="136"/>
      <c r="D30" s="123">
        <v>0.03</v>
      </c>
      <c r="E30" s="123">
        <v>0.05</v>
      </c>
      <c r="F30" s="123">
        <v>0.02</v>
      </c>
      <c r="G30" s="123">
        <v>0.04</v>
      </c>
      <c r="H30" s="123">
        <v>3.95E-2</v>
      </c>
      <c r="I30" s="123">
        <v>4.5850000000000002E-2</v>
      </c>
      <c r="J30" s="123">
        <v>0.04</v>
      </c>
      <c r="K30" s="123">
        <v>4.4999999999999998E-2</v>
      </c>
      <c r="L30" s="123">
        <v>0.04</v>
      </c>
      <c r="M30" s="179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37"/>
    </row>
    <row r="31" spans="1:25">
      <c r="A31" s="140"/>
      <c r="B31" s="2" t="s">
        <v>186</v>
      </c>
      <c r="C31" s="136"/>
      <c r="D31" s="123">
        <v>7.5277265270907983E-3</v>
      </c>
      <c r="E31" s="123">
        <v>1.2110601416390017E-2</v>
      </c>
      <c r="F31" s="123">
        <v>5.1639777949432156E-3</v>
      </c>
      <c r="G31" s="123">
        <v>1.0327955589886448E-2</v>
      </c>
      <c r="H31" s="123">
        <v>7.527726527090833E-3</v>
      </c>
      <c r="I31" s="123">
        <v>1.208994072221475E-3</v>
      </c>
      <c r="J31" s="123">
        <v>7.5277265270908104E-3</v>
      </c>
      <c r="K31" s="123">
        <v>5.4772255750516622E-3</v>
      </c>
      <c r="L31" s="123">
        <v>5.1639777949432242E-3</v>
      </c>
      <c r="M31" s="16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7"/>
    </row>
    <row r="32" spans="1:25">
      <c r="A32" s="140"/>
      <c r="B32" s="2" t="s">
        <v>96</v>
      </c>
      <c r="C32" s="136"/>
      <c r="D32" s="110">
        <v>0.26568446566202814</v>
      </c>
      <c r="E32" s="110">
        <v>0.21371649558335323</v>
      </c>
      <c r="F32" s="110">
        <v>0.30983866769659296</v>
      </c>
      <c r="G32" s="110">
        <v>0.23833743668968727</v>
      </c>
      <c r="H32" s="110">
        <v>0.18977461833002102</v>
      </c>
      <c r="I32" s="110">
        <v>2.6639604969992105E-2</v>
      </c>
      <c r="J32" s="110">
        <v>0.19637547461976027</v>
      </c>
      <c r="K32" s="110">
        <v>0.12171612389003693</v>
      </c>
      <c r="L32" s="110">
        <v>0.11916871834484363</v>
      </c>
      <c r="M32" s="16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8"/>
    </row>
    <row r="33" spans="1:25">
      <c r="A33" s="140"/>
      <c r="B33" s="118" t="s">
        <v>187</v>
      </c>
      <c r="C33" s="136"/>
      <c r="D33" s="110">
        <v>-0.35406828420995506</v>
      </c>
      <c r="E33" s="110">
        <v>0.29186343158008987</v>
      </c>
      <c r="F33" s="110">
        <v>-0.62004016718232657</v>
      </c>
      <c r="G33" s="110">
        <v>-1.210443467404887E-2</v>
      </c>
      <c r="H33" s="110">
        <v>-9.5695597893937223E-2</v>
      </c>
      <c r="I33" s="110">
        <v>3.4630624762524764E-2</v>
      </c>
      <c r="J33" s="110">
        <v>-0.1260923845193509</v>
      </c>
      <c r="K33" s="110">
        <v>2.5891548607718473E-2</v>
      </c>
      <c r="L33" s="110">
        <v>-1.210443467404887E-2</v>
      </c>
      <c r="M33" s="16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8"/>
    </row>
    <row r="34" spans="1:25">
      <c r="B34" s="146"/>
      <c r="C34" s="117"/>
      <c r="D34" s="133"/>
      <c r="E34" s="133"/>
      <c r="F34" s="133"/>
      <c r="G34" s="133"/>
      <c r="H34" s="133"/>
      <c r="I34" s="133"/>
      <c r="J34" s="133"/>
      <c r="K34" s="133"/>
      <c r="L34" s="133"/>
    </row>
  </sheetData>
  <dataConsolidate/>
  <conditionalFormatting sqref="C29:C34 C2:L17 D19:L34">
    <cfRule type="expression" dxfId="48" priority="4" stopIfTrue="1">
      <formula>AND(ISBLANK(INDIRECT(Anlyt_LabRefLastCol)),ISBLANK(INDIRECT(Anlyt_LabRefThisCol)))</formula>
    </cfRule>
    <cfRule type="expression" dxfId="47" priority="5">
      <formula>ISBLANK(INDIRECT(Anlyt_LabRefThisCol))</formula>
    </cfRule>
  </conditionalFormatting>
  <conditionalFormatting sqref="B6:L11 B23:L28">
    <cfRule type="expression" dxfId="46" priority="6">
      <formula>AND($B6&lt;&gt;$B5,NOT(ISBLANK(INDIRECT(Anlyt_LabRefThisCol))))</formula>
    </cfRule>
  </conditionalFormatting>
  <conditionalFormatting sqref="C19:C28">
    <cfRule type="expression" dxfId="45" priority="1" stopIfTrue="1">
      <formula>AND(ISBLANK(INDIRECT(Anlyt_LabRefLastCol)),ISBLANK(INDIRECT(Anlyt_LabRefThisCol)))</formula>
    </cfRule>
    <cfRule type="expression" dxfId="44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Fire Assay</vt:lpstr>
      <vt:lpstr>Fusion ICP</vt:lpstr>
      <vt:lpstr>IRC</vt:lpstr>
      <vt:lpstr>Thermograv</vt:lpstr>
      <vt:lpstr>Fusion XRF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2012-06-01T06:25:52Z</dcterms:modified>
</cp:coreProperties>
</file>